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Chodník" sheetId="2" r:id="rId2"/>
    <sheet name="SO 102 - Oprava komunikac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101 - Chodník'!$C$90:$K$250</definedName>
    <definedName name="_xlnm.Print_Area" localSheetId="1">'SO 101 - Chodník'!$C$4:$J$39,'SO 101 - Chodník'!$C$45:$J$72,'SO 101 - Chodník'!$C$78:$K$250</definedName>
    <definedName name="_xlnm._FilterDatabase" localSheetId="2" hidden="1">'SO 102 - Oprava komunikac...'!$C$90:$K$206</definedName>
    <definedName name="_xlnm.Print_Area" localSheetId="2">'SO 102 - Oprava komunikac...'!$C$4:$J$39,'SO 102 - Oprava komunikac...'!$C$45:$J$72,'SO 102 - Oprava komunikac...'!$C$78:$K$206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Chodník'!$90:$90</definedName>
    <definedName name="_xlnm.Print_Titles" localSheetId="2">'SO 102 - Oprava komunikac...'!$90:$90</definedName>
  </definedNames>
  <calcPr fullCalcOnLoad="1"/>
</workbook>
</file>

<file path=xl/sharedStrings.xml><?xml version="1.0" encoding="utf-8"?>
<sst xmlns="http://schemas.openxmlformats.org/spreadsheetml/2006/main" count="2958" uniqueCount="681">
  <si>
    <t>Export Komplet</t>
  </si>
  <si>
    <t>VZ</t>
  </si>
  <si>
    <t>2.0</t>
  </si>
  <si>
    <t>ZAMOK</t>
  </si>
  <si>
    <t>False</t>
  </si>
  <si>
    <t>{bb8b2c1a-791a-44db-b4be-993eac257e15}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</si>
  <si>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</si>
  <si>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</si>
  <si>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</si>
  <si>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</si>
  <si>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</si>
  <si>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</si>
  <si>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</si>
  <si>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</si>
  <si>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2023-001-ME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</si>
  <si>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</si>
  <si>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</si>
  <si>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komunikací v areálu koupaliště Dubice</t>
  </si>
  <si>
    <t>KSO:</t>
  </si>
  <si>
    <t/>
  </si>
  <si>
    <t>CC-CZ:</t>
  </si>
  <si>
    <t>Místo:</t>
  </si>
  <si>
    <t>Česká Lípa, Dubice</t>
  </si>
  <si>
    <t>Datum:</t>
  </si>
  <si>
    <t>25. 11. 2023</t>
  </si>
  <si>
    <t>Zadavatel:</t>
  </si>
  <si>
    <t>IČ:</t>
  </si>
  <si>
    <t>00260428</t>
  </si>
  <si>
    <t>Město Česká Lípa</t>
  </si>
  <si>
    <t>DIČ:</t>
  </si>
  <si>
    <t>CZ00260428</t>
  </si>
  <si>
    <t>Uchazeč:</t>
  </si>
  <si>
    <t>Vyplň údaj</t>
  </si>
  <si>
    <t>Projektant:</t>
  </si>
  <si>
    <t xml:space="preserve"> </t>
  </si>
  <si>
    <t>Zpracovatel:</t>
  </si>
  <si>
    <t>Martin Ezr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</si>
  <si>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</si>
  <si>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</si>
  <si>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</si>
  <si>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</si>
  <si>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</si>
  <si>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</si>
  <si>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</si>
  <si>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</si>
  <si>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</si>
  <si>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</si>
  <si>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</si>
  <si>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</si>
  <si>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</si>
  <si>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</si>
  <si>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</si>
  <si>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</si>
  <si>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</si>
  <si>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</si>
  <si>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</si>
  <si>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</si>
  <si>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</si>
  <si>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</si>
  <si>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</si>
  <si>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</si>
  <si>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</si>
  <si>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</si>
  <si>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</si>
  <si>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</si>
  <si>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</si>
  <si>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</si>
  <si>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</si>
  <si>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</si>
  <si>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</si>
  <si>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</si>
  <si>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</si>
  <si>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</si>
  <si>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</si>
  <si>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</si>
  <si>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</si>
  <si>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</si>
  <si>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</si>
  <si>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</si>
  <si>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</si>
  <si>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</si>
  <si>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</si>
  <si>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</si>
  <si>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{30511f10-9238-4f24-84e9-33c76071a785}</t>
  </si>
  <si>
    <t>2</t>
  </si>
  <si>
    <t>SO 102</t>
  </si>
  <si>
    <t>Oprava komunikace v zadní části areálu koupaliště Dubice</t>
  </si>
  <si>
    <t>{4814f789-35ea-408f-93f8-3370ac989545}</t>
  </si>
  <si>
    <t>KRYCÍ LIST SOUPISU PRACÍ</t>
  </si>
  <si>
    <t>Objekt:</t>
  </si>
  <si>
    <t>SO 101 - Chodník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</si>
  <si>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</si>
  <si>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</si>
  <si>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</si>
  <si>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</si>
  <si>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</si>
  <si>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</si>
  <si>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</si>
  <si>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</si>
  <si>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</si>
  <si>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</si>
  <si>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</si>
  <si>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</si>
  <si>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</si>
  <si>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</si>
  <si>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</si>
  <si>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</si>
  <si>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</si>
  <si>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</si>
  <si>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</si>
  <si>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</si>
  <si>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</si>
  <si>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</si>
  <si>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</si>
  <si>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</si>
  <si>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</si>
  <si>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</si>
  <si>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</si>
  <si>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</si>
  <si>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</si>
  <si>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</si>
  <si>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</si>
  <si>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</si>
  <si>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</si>
  <si>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31</t>
  </si>
  <si>
    <t>K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</si>
  <si>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</si>
  <si>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</si>
  <si>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m2</t>
  </si>
  <si>
    <t>4</t>
  </si>
  <si>
    <t>-656911811</t>
  </si>
  <si>
    <t>PP</t>
  </si>
  <si>
    <t>VV</t>
  </si>
  <si>
    <t>141,7</t>
  </si>
  <si>
    <t>32</t>
  </si>
  <si>
    <t>113204111</t>
  </si>
  <si>
    <t>Vytrhání obrub s vybouráním lože, s přemístěním hmot na skládku na vzdálenost do 3 m nebo s naložením na dopravní prostředek záhonových</t>
  </si>
  <si>
    <t>m</t>
  </si>
  <si>
    <t>-214259560</t>
  </si>
  <si>
    <t xml:space="preserve">Obrubníky </t>
  </si>
  <si>
    <t>72,4+69,4+2*1,6+2*1,8</t>
  </si>
  <si>
    <t>33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</si>
  <si>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</si>
  <si>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</si>
  <si>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</si>
  <si>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223034637</t>
  </si>
  <si>
    <t>odkop pro chodník</t>
  </si>
  <si>
    <t>70,9*2,5*0,24</t>
  </si>
  <si>
    <t>34</t>
  </si>
  <si>
    <t>162751117</t>
  </si>
  <si>
    <t>Vodorovné přemístění přes 9 000 do 10000 m výkopku/sypaniny z horniny třídy těžitelnosti I skupiny 1 až 3</t>
  </si>
  <si>
    <t>CS ÚRS 2023 01</t>
  </si>
  <si>
    <t>-263450824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</si>
  <si>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</si>
  <si>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Online PSC</t>
  </si>
  <si>
    <t>https://podminky.urs.cz/item/CS_URS_2023_01/162751117</t>
  </si>
  <si>
    <t>8</t>
  </si>
  <si>
    <t>162751119</t>
  </si>
  <si>
    <t>Příplatek k vodorovnému přemístění výkopku/sypaniny z horniny třídy těžitelnosti I skupiny 1 až 3 ZKD 1000 m přes 10000 m</t>
  </si>
  <si>
    <t>-817307145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</si>
  <si>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</si>
  <si>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</si>
  <si>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70,9*2,5*0,24*5</t>
  </si>
  <si>
    <t>11</t>
  </si>
  <si>
    <t>171201231</t>
  </si>
  <si>
    <t>Poplatek za uložení zeminy a kamení na recyklační skládce (skládkovné) kód odpadu 17 05 04</t>
  </si>
  <si>
    <t>t</t>
  </si>
  <si>
    <t>1304909231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</si>
  <si>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</si>
  <si>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</si>
  <si>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70,9*2,5*0,24*2</t>
  </si>
  <si>
    <t>42</t>
  </si>
  <si>
    <t>181311103</t>
  </si>
  <si>
    <t>Rozprostření ornice tl vrstvy do 200 mm v rovině nebo ve svahu do 1:5 ručně</t>
  </si>
  <si>
    <t>-546954363</t>
  </si>
  <si>
    <t>Rozprostření a urovnání ornice v rovině nebo ve svahu sklonu do 1:5 ručně při souvislé ploše, tl. vrstvy do 200 mm</t>
  </si>
  <si>
    <t>https://podminky.urs.cz/item/CS_URS_2023_01/181311103</t>
  </si>
  <si>
    <t>Ozelenění podél obrub</t>
  </si>
  <si>
    <t>(72,4+69,4+2*1,6+2*1,8)*0,5</t>
  </si>
  <si>
    <t>43</t>
  </si>
  <si>
    <t>M</t>
  </si>
  <si>
    <t>10364101</t>
  </si>
  <si>
    <t>zemina pro terénní úpravy - ornice</t>
  </si>
  <si>
    <t>-1608689632</t>
  </si>
  <si>
    <t>Ozelenění podél obrub -nákup ornice</t>
  </si>
  <si>
    <t>(72,4+69,4+2*1,6+2*1,8)*0,5*0,10*1,3</t>
  </si>
  <si>
    <t>44</t>
  </si>
  <si>
    <t>181411131</t>
  </si>
  <si>
    <t>Založení parkového trávníku výsevem pl do 1000 m2 v rovině a ve svahu do 1:5</t>
  </si>
  <si>
    <t>890045032</t>
  </si>
  <si>
    <t>Založení trávníku na půdě předem připravené plochy do 1000 m2 výsevem včetně utažení parkového v rovině nebo na svahu do 1:5</t>
  </si>
  <si>
    <t>https://podminky.urs.cz/item/CS_URS_2023_01/181411131</t>
  </si>
  <si>
    <t>45</t>
  </si>
  <si>
    <t>00572410</t>
  </si>
  <si>
    <t>osivo směs travní parková</t>
  </si>
  <si>
    <t>kg</t>
  </si>
  <si>
    <t>-1504291824</t>
  </si>
  <si>
    <t>74,3*0,02 'Přepočtené koeficientem množství</t>
  </si>
  <si>
    <t>12</t>
  </si>
  <si>
    <t>181951112</t>
  </si>
  <si>
    <t>Úprava pláně v hornině třídy těžitelnosti I skupiny 1 až 3 se zhutněním strojně</t>
  </si>
  <si>
    <t>-1268660030</t>
  </si>
  <si>
    <t>Úprava pláně vyrovnáním výškových rozdílů strojně v hornině třídy těžitelnosti I, skupiny 1 až 3 se zhutněním</t>
  </si>
  <si>
    <t>https://podminky.urs.cz/item/CS_URS_2023_01/181951112</t>
  </si>
  <si>
    <t>pláň pro chodník</t>
  </si>
  <si>
    <t>70,9*2,5</t>
  </si>
  <si>
    <t>5</t>
  </si>
  <si>
    <t>Komunikace pozemní</t>
  </si>
  <si>
    <t>14</t>
  </si>
  <si>
    <t>564861111</t>
  </si>
  <si>
    <t>Podklad ze štěrkodrtě ŠD plochy přes 100 m2 tl 200 mm</t>
  </si>
  <si>
    <t>-1464112181</t>
  </si>
  <si>
    <t>Podklad ze štěrkodrti ŠD s rozprostřením a zhutněním plochy přes 100 m2, po zhutnění tl. 200 mm</t>
  </si>
  <si>
    <t>https://podminky.urs.cz/item/CS_URS_2023_01/564861111</t>
  </si>
  <si>
    <t>35</t>
  </si>
  <si>
    <t>596211112</t>
  </si>
  <si>
    <t>Kladení zámkové dlažby komunikací pro pěší ručně tl 60 mm skupiny A pl přes 100 do 300 m2</t>
  </si>
  <si>
    <t>2063371907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</si>
  <si>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</si>
  <si>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https://podminky.urs.cz/item/CS_URS_2023_01/596211112</t>
  </si>
  <si>
    <t>36</t>
  </si>
  <si>
    <t>59245016</t>
  </si>
  <si>
    <t>dlažba tvar čtverec betonová 100x100x60mm přírodní</t>
  </si>
  <si>
    <t>-1319486789</t>
  </si>
  <si>
    <t>122,5*1,02 'Přepočtené koeficientem množství</t>
  </si>
  <si>
    <t>37</t>
  </si>
  <si>
    <t>59245270</t>
  </si>
  <si>
    <t>dlažba tvar čtverec betonová 100x100x60mm barevná</t>
  </si>
  <si>
    <t>-2063717118</t>
  </si>
  <si>
    <t>P</t>
  </si>
  <si>
    <t>Poznámka k položce:
Proužek šířky 10 cm podél obrub v barvě ANTRACIT</t>
  </si>
  <si>
    <t>14,86*1,02 'Přepočtené koeficientem množství</t>
  </si>
  <si>
    <t>38</t>
  </si>
  <si>
    <t>59245018</t>
  </si>
  <si>
    <t>dlažba tvar obdélník betonová 200x100x60mm přírodní</t>
  </si>
  <si>
    <t>-435489032</t>
  </si>
  <si>
    <t>dlažba tvar obdélník betonová 200x100x60mm přírodní - rovná hrana</t>
  </si>
  <si>
    <t>Poznámka k položce:
Orámování slepecké dlažby v šířce 300 mm hladkou dlažbou s rovnou hranou</t>
  </si>
  <si>
    <t>1,86*1,02 'Přepočtené koeficientem množství</t>
  </si>
  <si>
    <t>39</t>
  </si>
  <si>
    <t>59245006</t>
  </si>
  <si>
    <t>dlažba tvar obdélník betonová pro nevidomé 200x100x60mm barevná</t>
  </si>
  <si>
    <t>1891976848</t>
  </si>
  <si>
    <t>Poznámka k položce:
ČERVENÁ</t>
  </si>
  <si>
    <t>2,48*1,02 'Přepočtené koeficientem množství</t>
  </si>
  <si>
    <t>40</t>
  </si>
  <si>
    <t>596211114</t>
  </si>
  <si>
    <t>Příplatek za kombinaci dvou barev u kladení betonových dlažeb komunikací pro pěší ručně tl 60 mm skupiny A</t>
  </si>
  <si>
    <t>-1317909643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</si>
  <si>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</si>
  <si>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https://podminky.urs.cz/item/CS_URS_2023_01/596211114</t>
  </si>
  <si>
    <t>9</t>
  </si>
  <si>
    <t>Ostatní konstrukce a práce, bourání</t>
  </si>
  <si>
    <t>19</t>
  </si>
  <si>
    <t>916231213</t>
  </si>
  <si>
    <t>Osazení chodníkového obrubníku betonového stojatého s boční opěrou do lože z betonu prostého</t>
  </si>
  <si>
    <t>-1281522307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</si>
  <si>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</si>
  <si>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https://podminky.urs.cz/item/CS_URS_2023_01/916231213</t>
  </si>
  <si>
    <t>41</t>
  </si>
  <si>
    <t>59217017</t>
  </si>
  <si>
    <t>obrubník betonový chodníkový 1000x100x250mm</t>
  </si>
  <si>
    <t>-356327061</t>
  </si>
  <si>
    <t>148,6*1,02 'Přepočtené koeficientem množství</t>
  </si>
  <si>
    <t>997</t>
  </si>
  <si>
    <t>Přesun sutě</t>
  </si>
  <si>
    <t>997013111</t>
  </si>
  <si>
    <t>Vnitrostaveništní doprava suti a vybouraných hmot pro budovy v do 6 m s použitím mechanizace</t>
  </si>
  <si>
    <t>-1939153926</t>
  </si>
  <si>
    <t>Vnitrostaveništní doprava suti a vybouraných hmot vodorovně do 50 m svisle s použitím mechanizace pro budovy a haly výšky do 6 m</t>
  </si>
  <si>
    <t>https://podminky.urs.cz/item/CS_URS_2023_01/997013111</t>
  </si>
  <si>
    <t>46,786</t>
  </si>
  <si>
    <t>22</t>
  </si>
  <si>
    <t>997013219</t>
  </si>
  <si>
    <t>Příplatek k vnitrostaveništní dopravě suti a vybouraných hmot za zvětšenou dopravu suti ZKD 10 m</t>
  </si>
  <si>
    <t>-1074515256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</si>
  <si>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</si>
  <si>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https://podminky.urs.cz/item/CS_URS_2023_01/997013219</t>
  </si>
  <si>
    <t>46,786*5</t>
  </si>
  <si>
    <t>23</t>
  </si>
  <si>
    <t>997013501</t>
  </si>
  <si>
    <t>Odvoz suti a vybouraných hmot na skládku nebo meziskládku do 1 km se složením</t>
  </si>
  <si>
    <t>1598937362</t>
  </si>
  <si>
    <t>Odvoz suti a vybouraných hmot na skládku nebo meziskládku se složením, na vzdálenost do 1 km</t>
  </si>
  <si>
    <t>https://podminky.urs.cz/item/CS_URS_2023_01/997013501</t>
  </si>
  <si>
    <t>24</t>
  </si>
  <si>
    <t>997013509</t>
  </si>
  <si>
    <t>Příplatek k odvozu suti a vybouraných hmot na skládku ZKD 1 km přes 1 km</t>
  </si>
  <si>
    <t>260814631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</si>
  <si>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</si>
  <si>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</si>
  <si>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46,786*14</t>
  </si>
  <si>
    <t>26</t>
  </si>
  <si>
    <t>997013869</t>
  </si>
  <si>
    <t>Poplatek za uložení stavebního odpadu na recyklační skládce (skládkovné) ze směsí betonu, cihel a keramických výrobků kód odpadu 17 01 07</t>
  </si>
  <si>
    <t>-854737539</t>
  </si>
  <si>
    <t>Poplatek za uložení stavebního odpadu na recyklační skládce (skládkovné) ze směsí nebo oddělených frakcí betonu, cihel a keramických výrobků zatříděného do Katalogu odpadů pod kódem 17 01 07</t>
  </si>
  <si>
    <t>https://podminky.urs.cz/item/CS_URS_2023_01/997013869</t>
  </si>
  <si>
    <t>998</t>
  </si>
  <si>
    <t>Přesun hmot</t>
  </si>
  <si>
    <t>29</t>
  </si>
  <si>
    <t>998223011</t>
  </si>
  <si>
    <t>Přesun hmot pro pozemní komunikace s krytem dlážděným</t>
  </si>
  <si>
    <t>442492751</t>
  </si>
  <si>
    <t>Přesun hmot pro pozemní komunikace s krytem dlážděným dopravní vzdálenost do 200 m jakékoliv délky objektu</t>
  </si>
  <si>
    <t>https://podminky.urs.cz/item/CS_URS_2023_01/998223011</t>
  </si>
  <si>
    <t>57,785</t>
  </si>
  <si>
    <t>30</t>
  </si>
  <si>
    <t>998223091</t>
  </si>
  <si>
    <t>Příplatek k přesunu hmot pro pozemní komunikace s krytem dlážděným za zvětšený přesun do 1000 m</t>
  </si>
  <si>
    <t>-1556074730</t>
  </si>
  <si>
    <t>Přesun hmot pro pozemní komunikace s krytem dlážděným Příplatek k ceně za zvětšený přesun přes vymezenou největší dopravní vzdálenost do 1000 m</t>
  </si>
  <si>
    <t>https://podminky.urs.cz/item/CS_URS_2023_01/998223091</t>
  </si>
  <si>
    <t>VRN</t>
  </si>
  <si>
    <t>Vedlejší rozpočtové náklady</t>
  </si>
  <si>
    <t>VRN1</t>
  </si>
  <si>
    <t>Průzkumné, geodetické a projektové práce</t>
  </si>
  <si>
    <t>47</t>
  </si>
  <si>
    <t>013254000</t>
  </si>
  <si>
    <t>Dokumentace skutečného provedení stavby</t>
  </si>
  <si>
    <t>…</t>
  </si>
  <si>
    <t>1024</t>
  </si>
  <si>
    <t>1249996213</t>
  </si>
  <si>
    <t>https://podminky.urs.cz/item/CS_URS_2023_01/013254000</t>
  </si>
  <si>
    <t>Poznámka k položce:
Dokumentace skutečného provedení stavby (geodetické zaměření skutečného provedení stavby) dle SoD čl. 2, odst. 2.5.1 pro SO 101</t>
  </si>
  <si>
    <t>54</t>
  </si>
  <si>
    <t>0132940-01</t>
  </si>
  <si>
    <t>Ostatní dokumentace</t>
  </si>
  <si>
    <t>-1933912808</t>
  </si>
  <si>
    <t>Fotodokumentace</t>
  </si>
  <si>
    <t>Poznámka k položce:
Fotodokumentace dle SoD čl. 2, odst. 2.5.8 pro SO 101</t>
  </si>
  <si>
    <t>VRN3</t>
  </si>
  <si>
    <t>Zařízení staveniště</t>
  </si>
  <si>
    <t>46</t>
  </si>
  <si>
    <t>030001000</t>
  </si>
  <si>
    <t>1591608186</t>
  </si>
  <si>
    <t>https://podminky.urs.cz/item/CS_URS_2023_01/030001000</t>
  </si>
  <si>
    <t>Poznámka k položce:
Zařízení staveniště (vybudování, provoz, odstranění) dle SoD čl. 2, odst. 2.5.2 pro SO101</t>
  </si>
  <si>
    <t>VRN4</t>
  </si>
  <si>
    <t>Inženýrská činnost</t>
  </si>
  <si>
    <t>49</t>
  </si>
  <si>
    <t>043002000</t>
  </si>
  <si>
    <t>Zkoušky a ostatní měření</t>
  </si>
  <si>
    <t>-2115283112</t>
  </si>
  <si>
    <t>https://podminky.urs.cz/item/CS_URS_2023_01/043002000</t>
  </si>
  <si>
    <t>Poznámka k položce:
Revize a zkoušky dle SoD čl. 2, odst. 2.5.3 pro SO 101</t>
  </si>
  <si>
    <t>48</t>
  </si>
  <si>
    <t>043154000</t>
  </si>
  <si>
    <t>Zkoušky hutnicí</t>
  </si>
  <si>
    <t>-1773427534</t>
  </si>
  <si>
    <t>https://podminky.urs.cz/item/CS_URS_2023_01/043154000</t>
  </si>
  <si>
    <t>Poznámka k položce:
Statická zatěžovací zkouška na pláni pro SO 101</t>
  </si>
  <si>
    <t>50</t>
  </si>
  <si>
    <t>045203000</t>
  </si>
  <si>
    <t>Kompletační činnost</t>
  </si>
  <si>
    <t>-128054125</t>
  </si>
  <si>
    <t>https://podminky.urs.cz/item/CS_URS_2023_01/045203000</t>
  </si>
  <si>
    <t>Poznámka k položce:
Kompletační činnost dle SoD čl. 2, ods. 2.5.4 pro SO 101</t>
  </si>
  <si>
    <t>51</t>
  </si>
  <si>
    <t>045303000</t>
  </si>
  <si>
    <t>Koordinační činnost</t>
  </si>
  <si>
    <t>-473379841</t>
  </si>
  <si>
    <t>https://podminky.urs.cz/item/CS_URS_2023_01/045303000</t>
  </si>
  <si>
    <t>Poznámka k položce:
Koordinační činnost dle SoD čl. 2, odst. 2.5.5 pro SO 101</t>
  </si>
  <si>
    <t>VRN5</t>
  </si>
  <si>
    <t>Finanční náklady</t>
  </si>
  <si>
    <t>52</t>
  </si>
  <si>
    <t>051002000</t>
  </si>
  <si>
    <t>Pojistné</t>
  </si>
  <si>
    <t>110985146</t>
  </si>
  <si>
    <t>https://podminky.urs.cz/item/CS_URS_2023_01/051002000</t>
  </si>
  <si>
    <t>Poznámka k položce:
Pojištění stavby dle SoD čl. 2, odst. 2.5.6 pro SO 101</t>
  </si>
  <si>
    <t>VRN7</t>
  </si>
  <si>
    <t>Provozní vlivy</t>
  </si>
  <si>
    <t>53</t>
  </si>
  <si>
    <t>070001000</t>
  </si>
  <si>
    <t>920802212</t>
  </si>
  <si>
    <t>https://podminky.urs.cz/item/CS_URS_2023_01/070001000</t>
  </si>
  <si>
    <t>Poznámka k položce:
Provozní a územní vlivy dle SoD čl. 2, odst. 2.5.7 pro SO 101</t>
  </si>
  <si>
    <t>SO 102 - Oprava komunikace v zadní části areálu koupaliště Dubice</t>
  </si>
  <si>
    <t xml:space="preserve">    2 - Zakládání</t>
  </si>
  <si>
    <t>113107222</t>
  </si>
  <si>
    <t>Odstranění podkladu z kameniva drceného tl přes 100 do 200 mm strojně pl přes 200 m2</t>
  </si>
  <si>
    <t>CS ÚRS 2023 02</t>
  </si>
  <si>
    <t>-1504167551</t>
  </si>
  <si>
    <t>https://podminky.urs.cz/item/CS_URS_2023_02/113107222</t>
  </si>
  <si>
    <t>113107232</t>
  </si>
  <si>
    <t>Odstranění podkladu z betonu prostého tl přes 150 do 300 mm strojně pl přes 200 m2</t>
  </si>
  <si>
    <t>-397549928</t>
  </si>
  <si>
    <t>https://podminky.urs.cz/item/CS_URS_2023_02/113107232</t>
  </si>
  <si>
    <t>3</t>
  </si>
  <si>
    <t>113107241</t>
  </si>
  <si>
    <t>Odstranění podkladu živičného tl 50 mm strojně pl přes 200 m2</t>
  </si>
  <si>
    <t>-375109991</t>
  </si>
  <si>
    <t>https://podminky.urs.cz/item/CS_URS_2023_02/113107241</t>
  </si>
  <si>
    <t>122251103</t>
  </si>
  <si>
    <t>Odkopávky a prokopávky nezapažené v hornině třídy těžitelnosti I skupiny 3 objem do 100 m3 strojně SANACE</t>
  </si>
  <si>
    <t>2104807834</t>
  </si>
  <si>
    <t>https://podminky.urs.cz/item/CS_URS_2023_02/122251103</t>
  </si>
  <si>
    <t>případná sanace pláně</t>
  </si>
  <si>
    <t>672,26*0,3</t>
  </si>
  <si>
    <t>-1049802589</t>
  </si>
  <si>
    <t>https://podminky.urs.cz/item/CS_URS_2023_02/162751117</t>
  </si>
  <si>
    <t>6</t>
  </si>
  <si>
    <t>1685152567</t>
  </si>
  <si>
    <t>https://podminky.urs.cz/item/CS_URS_2023_02/171201231</t>
  </si>
  <si>
    <t>201,678*1,8</t>
  </si>
  <si>
    <t>7</t>
  </si>
  <si>
    <t>171251201</t>
  </si>
  <si>
    <t>Uložení sypaniny na skládky nebo meziskládky</t>
  </si>
  <si>
    <t>-510554039</t>
  </si>
  <si>
    <t>https://podminky.urs.cz/item/CS_URS_2023_02/171251201</t>
  </si>
  <si>
    <t>181152302</t>
  </si>
  <si>
    <t>Úprava pláně pro silnice a dálnice v zářezech se zhutněním</t>
  </si>
  <si>
    <t>-170245204</t>
  </si>
  <si>
    <t>https://podminky.urs.cz/item/CS_URS_2023_02/181152302</t>
  </si>
  <si>
    <t>Zakládání</t>
  </si>
  <si>
    <t>213141111</t>
  </si>
  <si>
    <t>Zřízení vrstvy z geotextilie v rovině nebo ve sklonu do 1:5 š do 3 m</t>
  </si>
  <si>
    <t>464132162</t>
  </si>
  <si>
    <t>https://podminky.urs.cz/item/CS_URS_2023_02/213141111</t>
  </si>
  <si>
    <t>10</t>
  </si>
  <si>
    <t>693111990</t>
  </si>
  <si>
    <t>geotextilie proti prorůstání kořenů a plevele</t>
  </si>
  <si>
    <t>-1894150945</t>
  </si>
  <si>
    <t>672,26*1,1845 "Přepočtené koeficientem množství</t>
  </si>
  <si>
    <t>564681111</t>
  </si>
  <si>
    <t>Podklad z kameniva hrubého drceného vel. 63-125 mm plochy přes 100 m2 tl 300 mm SANACE</t>
  </si>
  <si>
    <t>-183524266</t>
  </si>
  <si>
    <t>https://podminky.urs.cz/item/CS_URS_2023_02/564681111</t>
  </si>
  <si>
    <t>sanace pláně</t>
  </si>
  <si>
    <t>598,5+184,4*0,4</t>
  </si>
  <si>
    <t>564762111</t>
  </si>
  <si>
    <t>Podklad z vibrovaného štěrku VŠ tl 200 mm</t>
  </si>
  <si>
    <t>606630469</t>
  </si>
  <si>
    <t>https://podminky.urs.cz/item/CS_URS_2023_02/564762111</t>
  </si>
  <si>
    <t>13</t>
  </si>
  <si>
    <t>-1105038403</t>
  </si>
  <si>
    <t>https://podminky.urs.cz/item/CS_URS_2023_02/564861111</t>
  </si>
  <si>
    <t>598,5+184,2*0,2</t>
  </si>
  <si>
    <t>569903311</t>
  </si>
  <si>
    <t>Zřízení zemních krajnic se zhutněním</t>
  </si>
  <si>
    <t>1002406615</t>
  </si>
  <si>
    <t>https://podminky.urs.cz/item/CS_URS_2023_02/569903311</t>
  </si>
  <si>
    <t>184,2*0,4*0,5*0,5*2</t>
  </si>
  <si>
    <t>997221551</t>
  </si>
  <si>
    <t>Vodorovná doprava suti ze sypkých materiálů do 1 km</t>
  </si>
  <si>
    <t>-1172347182</t>
  </si>
  <si>
    <t>https://podminky.urs.cz/item/CS_URS_2023_02/997221551</t>
  </si>
  <si>
    <t>16</t>
  </si>
  <si>
    <t>997221559</t>
  </si>
  <si>
    <t>Příplatek ZKD 1 km u vodorovné dopravy suti ze sypkých materiálů</t>
  </si>
  <si>
    <t>1458602888</t>
  </si>
  <si>
    <t>https://podminky.urs.cz/item/CS_URS_2023_02/997221559</t>
  </si>
  <si>
    <t>606,281*9 "Přepočtené koeficientem množství</t>
  </si>
  <si>
    <t>17</t>
  </si>
  <si>
    <t>997221645</t>
  </si>
  <si>
    <t>Poplatek za uložení na skládce (skládkovné) odpadu asfaltového bez dehtu kód odpadu 17 03 02</t>
  </si>
  <si>
    <t>176615929</t>
  </si>
  <si>
    <t>https://podminky.urs.cz/item/CS_URS_2023_02/997221645</t>
  </si>
  <si>
    <t>18</t>
  </si>
  <si>
    <t>997221861</t>
  </si>
  <si>
    <t>Poplatek za uložení na recyklační skládce (skládkovné) stavebního odpadu z prostého betonu pod kódem 17 01 01</t>
  </si>
  <si>
    <t>-2093015709</t>
  </si>
  <si>
    <t>https://podminky.urs.cz/item/CS_URS_2023_02/997221861</t>
  </si>
  <si>
    <t>997221873</t>
  </si>
  <si>
    <t>Poplatek za uložení na recyklační skládce (skládkovné) stavebního odpadu zeminy a kamení zatříděného do Katalogu odpadů pod kódem 17 05 04</t>
  </si>
  <si>
    <t>-1357992799</t>
  </si>
  <si>
    <t>https://podminky.urs.cz/item/CS_URS_2023_02/997221873</t>
  </si>
  <si>
    <t>20</t>
  </si>
  <si>
    <t>998225111</t>
  </si>
  <si>
    <t>Přesun hmot pro pozemní komunikace s krytem z kamene, monolitickým betonovým nebo živičným</t>
  </si>
  <si>
    <t>1902150062</t>
  </si>
  <si>
    <t>https://podminky.urs.cz/item/CS_URS_2023_02/998225111</t>
  </si>
  <si>
    <t>447502591</t>
  </si>
  <si>
    <t>Poznámka k položce:
Dokumentace skutečného provedení stavby (geodetické zaměření skutečného provedení stavby) dle SoD čl. 2, odst. 2.5.1 pro SO 102</t>
  </si>
  <si>
    <t>824132442</t>
  </si>
  <si>
    <t>Poznámka k položce:
Fotodokumentace dle SoD čl. 2, odst. 2.5.8 pro SO 102</t>
  </si>
  <si>
    <t>541697174</t>
  </si>
  <si>
    <t>Poznámka k položce:
Zařízení staveniště (vybudování, provoz, odstranění) dle SoD čl. 2, odst. 2.5.2 pro SO102</t>
  </si>
  <si>
    <t>25</t>
  </si>
  <si>
    <t>-1101811659</t>
  </si>
  <si>
    <t>Poznámka k položce:
Revize a zkoušky dle SoD čl. 2, odst. 2.5.3 pro SO 102</t>
  </si>
  <si>
    <t>1656928304</t>
  </si>
  <si>
    <t>Poznámka k položce:
Statická zatěžovací zkouška na pláni pro SO 102</t>
  </si>
  <si>
    <t>27</t>
  </si>
  <si>
    <t>1019174776</t>
  </si>
  <si>
    <t>Poznámka k položce:
Kompletační činnost dle SoD čl. 2, ods. 2.5.4 pro SO 102</t>
  </si>
  <si>
    <t>28</t>
  </si>
  <si>
    <t>666929906</t>
  </si>
  <si>
    <t>Poznámka k položce:
Koordinační činnost dle SoD čl. 2, odst. 2.5.5 pro SO 102</t>
  </si>
  <si>
    <t>-67207142</t>
  </si>
  <si>
    <t>Poznámka k položce:
Pojištění stavby dle SoD čl. 2, odst. 2.5.6 pro SO 102</t>
  </si>
  <si>
    <t>-7550987</t>
  </si>
  <si>
    <t>Poznámka k položce:
Provozní a územní vlivy dle SoD čl. 2, odst. 2.5.7 pro SO 102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</si>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</sst>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62751117" TargetMode="External" /><Relationship Id="rId2" Type="http://schemas.openxmlformats.org/officeDocument/2006/relationships/hyperlink" Target="https://podminky.urs.cz/item/CS_URS_2023_01/162751119" TargetMode="External" /><Relationship Id="rId3" Type="http://schemas.openxmlformats.org/officeDocument/2006/relationships/hyperlink" Target="https://podminky.urs.cz/item/CS_URS_2023_01/171201231" TargetMode="External" /><Relationship Id="rId4" Type="http://schemas.openxmlformats.org/officeDocument/2006/relationships/hyperlink" Target="https://podminky.urs.cz/item/CS_URS_2023_01/181311103" TargetMode="External" /><Relationship Id="rId5" Type="http://schemas.openxmlformats.org/officeDocument/2006/relationships/hyperlink" Target="https://podminky.urs.cz/item/CS_URS_2023_01/181411131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564861111" TargetMode="External" /><Relationship Id="rId8" Type="http://schemas.openxmlformats.org/officeDocument/2006/relationships/hyperlink" Target="https://podminky.urs.cz/item/CS_URS_2023_01/596211112" TargetMode="External" /><Relationship Id="rId9" Type="http://schemas.openxmlformats.org/officeDocument/2006/relationships/hyperlink" Target="https://podminky.urs.cz/item/CS_URS_2023_01/596211114" TargetMode="External" /><Relationship Id="rId10" Type="http://schemas.openxmlformats.org/officeDocument/2006/relationships/hyperlink" Target="https://podminky.urs.cz/item/CS_URS_2023_01/916231213" TargetMode="External" /><Relationship Id="rId11" Type="http://schemas.openxmlformats.org/officeDocument/2006/relationships/hyperlink" Target="https://podminky.urs.cz/item/CS_URS_2023_01/997013111" TargetMode="External" /><Relationship Id="rId12" Type="http://schemas.openxmlformats.org/officeDocument/2006/relationships/hyperlink" Target="https://podminky.urs.cz/item/CS_URS_2023_01/997013219" TargetMode="External" /><Relationship Id="rId13" Type="http://schemas.openxmlformats.org/officeDocument/2006/relationships/hyperlink" Target="https://podminky.urs.cz/item/CS_URS_2023_01/997013501" TargetMode="External" /><Relationship Id="rId14" Type="http://schemas.openxmlformats.org/officeDocument/2006/relationships/hyperlink" Target="https://podminky.urs.cz/item/CS_URS_2023_01/997013509" TargetMode="External" /><Relationship Id="rId15" Type="http://schemas.openxmlformats.org/officeDocument/2006/relationships/hyperlink" Target="https://podminky.urs.cz/item/CS_URS_2023_01/997013869" TargetMode="External" /><Relationship Id="rId16" Type="http://schemas.openxmlformats.org/officeDocument/2006/relationships/hyperlink" Target="https://podminky.urs.cz/item/CS_URS_2023_01/998223011" TargetMode="External" /><Relationship Id="rId17" Type="http://schemas.openxmlformats.org/officeDocument/2006/relationships/hyperlink" Target="https://podminky.urs.cz/item/CS_URS_2023_01/998223091" TargetMode="External" /><Relationship Id="rId18" Type="http://schemas.openxmlformats.org/officeDocument/2006/relationships/hyperlink" Target="https://podminky.urs.cz/item/CS_URS_2023_01/013254000" TargetMode="External" /><Relationship Id="rId19" Type="http://schemas.openxmlformats.org/officeDocument/2006/relationships/hyperlink" Target="https://podminky.urs.cz/item/CS_URS_2023_01/030001000" TargetMode="External" /><Relationship Id="rId20" Type="http://schemas.openxmlformats.org/officeDocument/2006/relationships/hyperlink" Target="https://podminky.urs.cz/item/CS_URS_2023_01/043002000" TargetMode="External" /><Relationship Id="rId21" Type="http://schemas.openxmlformats.org/officeDocument/2006/relationships/hyperlink" Target="https://podminky.urs.cz/item/CS_URS_2023_01/043154000" TargetMode="External" /><Relationship Id="rId22" Type="http://schemas.openxmlformats.org/officeDocument/2006/relationships/hyperlink" Target="https://podminky.urs.cz/item/CS_URS_2023_01/045203000" TargetMode="External" /><Relationship Id="rId23" Type="http://schemas.openxmlformats.org/officeDocument/2006/relationships/hyperlink" Target="https://podminky.urs.cz/item/CS_URS_2023_01/045303000" TargetMode="External" /><Relationship Id="rId24" Type="http://schemas.openxmlformats.org/officeDocument/2006/relationships/hyperlink" Target="https://podminky.urs.cz/item/CS_URS_2023_01/051002000" TargetMode="External" /><Relationship Id="rId25" Type="http://schemas.openxmlformats.org/officeDocument/2006/relationships/hyperlink" Target="https://podminky.urs.cz/item/CS_URS_2023_01/070001000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2" TargetMode="External" /><Relationship Id="rId2" Type="http://schemas.openxmlformats.org/officeDocument/2006/relationships/hyperlink" Target="https://podminky.urs.cz/item/CS_URS_2023_02/113107232" TargetMode="External" /><Relationship Id="rId3" Type="http://schemas.openxmlformats.org/officeDocument/2006/relationships/hyperlink" Target="https://podminky.urs.cz/item/CS_URS_2023_02/113107241" TargetMode="External" /><Relationship Id="rId4" Type="http://schemas.openxmlformats.org/officeDocument/2006/relationships/hyperlink" Target="https://podminky.urs.cz/item/CS_URS_2023_02/122251103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1251201" TargetMode="External" /><Relationship Id="rId8" Type="http://schemas.openxmlformats.org/officeDocument/2006/relationships/hyperlink" Target="https://podminky.urs.cz/item/CS_URS_2023_02/181152302" TargetMode="External" /><Relationship Id="rId9" Type="http://schemas.openxmlformats.org/officeDocument/2006/relationships/hyperlink" Target="https://podminky.urs.cz/item/CS_URS_2023_02/213141111" TargetMode="External" /><Relationship Id="rId10" Type="http://schemas.openxmlformats.org/officeDocument/2006/relationships/hyperlink" Target="https://podminky.urs.cz/item/CS_URS_2023_02/564681111" TargetMode="External" /><Relationship Id="rId11" Type="http://schemas.openxmlformats.org/officeDocument/2006/relationships/hyperlink" Target="https://podminky.urs.cz/item/CS_URS_2023_02/564762111" TargetMode="External" /><Relationship Id="rId12" Type="http://schemas.openxmlformats.org/officeDocument/2006/relationships/hyperlink" Target="https://podminky.urs.cz/item/CS_URS_2023_02/564861111" TargetMode="External" /><Relationship Id="rId13" Type="http://schemas.openxmlformats.org/officeDocument/2006/relationships/hyperlink" Target="https://podminky.urs.cz/item/CS_URS_2023_02/569903311" TargetMode="External" /><Relationship Id="rId14" Type="http://schemas.openxmlformats.org/officeDocument/2006/relationships/hyperlink" Target="https://podminky.urs.cz/item/CS_URS_2023_02/997221551" TargetMode="External" /><Relationship Id="rId15" Type="http://schemas.openxmlformats.org/officeDocument/2006/relationships/hyperlink" Target="https://podminky.urs.cz/item/CS_URS_2023_02/997221559" TargetMode="External" /><Relationship Id="rId16" Type="http://schemas.openxmlformats.org/officeDocument/2006/relationships/hyperlink" Target="https://podminky.urs.cz/item/CS_URS_2023_02/997221645" TargetMode="External" /><Relationship Id="rId17" Type="http://schemas.openxmlformats.org/officeDocument/2006/relationships/hyperlink" Target="https://podminky.urs.cz/item/CS_URS_2023_02/997221861" TargetMode="External" /><Relationship Id="rId18" Type="http://schemas.openxmlformats.org/officeDocument/2006/relationships/hyperlink" Target="https://podminky.urs.cz/item/CS_URS_2023_02/997221873" TargetMode="External" /><Relationship Id="rId19" Type="http://schemas.openxmlformats.org/officeDocument/2006/relationships/hyperlink" Target="https://podminky.urs.cz/item/CS_URS_2023_02/998225111" TargetMode="External" /><Relationship Id="rId20" Type="http://schemas.openxmlformats.org/officeDocument/2006/relationships/hyperlink" Target="https://podminky.urs.cz/item/CS_URS_2023_01/013254000" TargetMode="External" /><Relationship Id="rId21" Type="http://schemas.openxmlformats.org/officeDocument/2006/relationships/hyperlink" Target="https://podminky.urs.cz/item/CS_URS_2023_01/030001000" TargetMode="External" /><Relationship Id="rId22" Type="http://schemas.openxmlformats.org/officeDocument/2006/relationships/hyperlink" Target="https://podminky.urs.cz/item/CS_URS_2023_01/043002000" TargetMode="External" /><Relationship Id="rId23" Type="http://schemas.openxmlformats.org/officeDocument/2006/relationships/hyperlink" Target="https://podminky.urs.cz/item/CS_URS_2023_01/043154000" TargetMode="External" /><Relationship Id="rId24" Type="http://schemas.openxmlformats.org/officeDocument/2006/relationships/hyperlink" Target="https://podminky.urs.cz/item/CS_URS_2023_01/045203000" TargetMode="External" /><Relationship Id="rId25" Type="http://schemas.openxmlformats.org/officeDocument/2006/relationships/hyperlink" Target="https://podminky.urs.cz/item/CS_URS_2023_01/045303000" TargetMode="External" /><Relationship Id="rId26" Type="http://schemas.openxmlformats.org/officeDocument/2006/relationships/hyperlink" Target="https://podminky.urs.cz/item/CS_URS_2023_01/051002000" TargetMode="External" /><Relationship Id="rId27" Type="http://schemas.openxmlformats.org/officeDocument/2006/relationships/hyperlink" Target="https://podminky.urs.cz/item/CS_URS_2023_01/070001000" TargetMode="External" /><Relationship Id="rId2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37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2023-001-ME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komunikací v areálu koupaliště Dubice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Česká Lípa, Dubice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3" t="str">
        <f>IF(AN8="","",AN8)</f>
        <v>25. 11. 2023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Město Česká Lípa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Martin Ezr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Chodník'!J30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'SO 101 - Chodník'!P91</f>
        <v>0</v>
      </c>
      <c r="AV55" s="121">
        <f>'SO 101 - Chodník'!J33</f>
        <v>0</v>
      </c>
      <c r="AW55" s="121">
        <f>'SO 101 - Chodník'!J34</f>
        <v>0</v>
      </c>
      <c r="AX55" s="121">
        <f>'SO 101 - Chodník'!J35</f>
        <v>0</v>
      </c>
      <c r="AY55" s="121">
        <f>'SO 101 - Chodník'!J36</f>
        <v>0</v>
      </c>
      <c r="AZ55" s="121">
        <f>'SO 101 - Chodník'!F33</f>
        <v>0</v>
      </c>
      <c r="BA55" s="121">
        <f>'SO 101 - Chodník'!F34</f>
        <v>0</v>
      </c>
      <c r="BB55" s="121">
        <f>'SO 101 - Chodník'!F35</f>
        <v>0</v>
      </c>
      <c r="BC55" s="121">
        <f>'SO 101 - Chodník'!F36</f>
        <v>0</v>
      </c>
      <c r="BD55" s="123">
        <f>'SO 101 - Chodník'!F37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24.7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102 - Oprava komunikac...'!J30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'SO 102 - Oprava komunikac...'!P91</f>
        <v>0</v>
      </c>
      <c r="AV56" s="126">
        <f>'SO 102 - Oprava komunikac...'!J33</f>
        <v>0</v>
      </c>
      <c r="AW56" s="126">
        <f>'SO 102 - Oprava komunikac...'!J34</f>
        <v>0</v>
      </c>
      <c r="AX56" s="126">
        <f>'SO 102 - Oprava komunikac...'!J35</f>
        <v>0</v>
      </c>
      <c r="AY56" s="126">
        <f>'SO 102 - Oprava komunikac...'!J36</f>
        <v>0</v>
      </c>
      <c r="AZ56" s="126">
        <f>'SO 102 - Oprava komunikac...'!F33</f>
        <v>0</v>
      </c>
      <c r="BA56" s="126">
        <f>'SO 102 - Oprava komunikac...'!F34</f>
        <v>0</v>
      </c>
      <c r="BB56" s="126">
        <f>'SO 102 - Oprava komunikac...'!F35</f>
        <v>0</v>
      </c>
      <c r="BC56" s="126">
        <f>'SO 102 - Oprava komunikac...'!F36</f>
        <v>0</v>
      </c>
      <c r="BD56" s="128">
        <f>'SO 102 - Oprava komunikac...'!F37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 - Chodník'!C2" display="/"/>
    <hyperlink ref="A56" location="'SO 102 - Oprava komunika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84</v>
      </c>
    </row>
    <row r="4" spans="2:46" s="1" customFormat="1" ht="24.95" customHeight="1">
      <c r="B4" s="20"/>
      <c r="D4" s="131" t="s">
        <v>88</v>
      </c>
      <c r="L4" s="20"/>
      <c r="M4" s="132" t="s">
        <v>10</v>
      </c>
      <c r="AT4" s="17" t="s">
        <v>37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Rekonstrukce komunikací v areálu koupaliště Dubice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89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90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34</v>
      </c>
      <c r="G12" s="38"/>
      <c r="H12" s="38"/>
      <c r="I12" s="133" t="s">
        <v>23</v>
      </c>
      <c r="J12" s="138" t="str">
        <f>'Rekapitulace stavby'!AN8</f>
        <v>25. 11. 2023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tr">
        <f>IF('Rekapitulace stavby'!AN10="","",'Rekapitulace stavby'!AN10)</f>
        <v>00260428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tr">
        <f>IF('Rekapitulace stavby'!E11="","",'Rekapitulace stavby'!E11)</f>
        <v>Město Česká Lípa</v>
      </c>
      <c r="F15" s="38"/>
      <c r="G15" s="38"/>
      <c r="H15" s="38"/>
      <c r="I15" s="133" t="s">
        <v>29</v>
      </c>
      <c r="J15" s="137" t="str">
        <f>IF('Rekapitulace stavby'!AN11="","",'Rekapitulace stavby'!AN11)</f>
        <v>CZ00260428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>Martin Ezr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ROUND(J91,2)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ROUND((SUM(BE91:BE250)),2)</f>
        <v>0</v>
      </c>
      <c r="G33" s="38"/>
      <c r="H33" s="38"/>
      <c r="I33" s="149">
        <v>0.21</v>
      </c>
      <c r="J33" s="148">
        <f>ROUND(((SUM(BE91:BE250))*I33),2)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ROUND((SUM(BF91:BF250)),2)</f>
        <v>0</v>
      </c>
      <c r="G34" s="38"/>
      <c r="H34" s="38"/>
      <c r="I34" s="149">
        <v>0.15</v>
      </c>
      <c r="J34" s="148">
        <f>ROUND(((SUM(BF91:BF250))*I34),2)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44</v>
      </c>
      <c r="E35" s="133" t="s">
        <v>47</v>
      </c>
      <c r="F35" s="148">
        <f>ROUND((SUM(BG91:BG250)),2)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48</v>
      </c>
      <c r="F36" s="148">
        <f>ROUND((SUM(BH91:BH250)),2)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ROUND((SUM(BI91:BI250)),2)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91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Rekonstrukce komunikací v areálu koupaliště Dubice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89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SO 101 - Chodník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3" t="str">
        <f>IF(J12="","",J12)</f>
        <v>25. 11. 2023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Česká Lípa</v>
      </c>
      <c r="G54" s="40"/>
      <c r="H54" s="40"/>
      <c r="I54" s="32" t="s">
        <v>33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Martin Ezr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J91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J143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5"/>
      <c r="J63" s="176">
        <f>J172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J181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J201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101</v>
      </c>
      <c r="E66" s="169"/>
      <c r="F66" s="169"/>
      <c r="G66" s="169"/>
      <c r="H66" s="169"/>
      <c r="I66" s="169"/>
      <c r="J66" s="170">
        <f>J210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J211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J219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104</v>
      </c>
      <c r="E69" s="175"/>
      <c r="F69" s="175"/>
      <c r="G69" s="175"/>
      <c r="H69" s="175"/>
      <c r="I69" s="175"/>
      <c r="J69" s="176">
        <f>J224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J241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106</v>
      </c>
      <c r="E71" s="175"/>
      <c r="F71" s="175"/>
      <c r="G71" s="175"/>
      <c r="H71" s="175"/>
      <c r="I71" s="175"/>
      <c r="J71" s="176">
        <f>J246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107</v>
      </c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1" t="str">
        <f>E7</f>
        <v>Rekonstrukce komunikací v areálu koupaliště Dubice</v>
      </c>
      <c r="F81" s="32"/>
      <c r="G81" s="32"/>
      <c r="H81" s="32"/>
      <c r="I81" s="40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89</v>
      </c>
      <c r="D82" s="40"/>
      <c r="E82" s="40"/>
      <c r="F82" s="40"/>
      <c r="G82" s="40"/>
      <c r="H82" s="40"/>
      <c r="I82" s="40"/>
      <c r="J82" s="40"/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70" t="str">
        <f>E9</f>
        <v>SO 101 - Chodník</v>
      </c>
      <c r="F83" s="40"/>
      <c r="G83" s="40"/>
      <c r="H83" s="40"/>
      <c r="I83" s="40"/>
      <c r="J83" s="40"/>
      <c r="K83" s="4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3" t="str">
        <f>IF(J12="","",J12)</f>
        <v>25. 11. 2023</v>
      </c>
      <c r="K85" s="40"/>
      <c r="L85" s="1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Město Česká Lípa</v>
      </c>
      <c r="G87" s="40"/>
      <c r="H87" s="40"/>
      <c r="I87" s="32" t="s">
        <v>33</v>
      </c>
      <c r="J87" s="36" t="str">
        <f>E21</f>
        <v xml:space="preserve"> </v>
      </c>
      <c r="K87" s="40"/>
      <c r="L87" s="1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IF(E18="","",E18)</f>
        <v>Vyplň údaj</v>
      </c>
      <c r="G88" s="40"/>
      <c r="H88" s="40"/>
      <c r="I88" s="32" t="s">
        <v>35</v>
      </c>
      <c r="J88" s="36" t="str">
        <f>E24</f>
        <v>Martin Ezr</v>
      </c>
      <c r="K88" s="40"/>
      <c r="L88" s="13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8"/>
      <c r="B90" s="179"/>
      <c r="C90" s="180" t="s">
        <v>108</v>
      </c>
      <c r="D90" s="181" t="s">
        <v>59</v>
      </c>
      <c r="E90" s="181" t="s">
        <v>55</v>
      </c>
      <c r="F90" s="181" t="s">
        <v>56</v>
      </c>
      <c r="G90" s="181" t="s">
        <v>109</v>
      </c>
      <c r="H90" s="181" t="s">
        <v>110</v>
      </c>
      <c r="I90" s="181" t="s">
        <v>111</v>
      </c>
      <c r="J90" s="181" t="s">
        <v>93</v>
      </c>
      <c r="K90" s="182" t="s">
        <v>112</v>
      </c>
      <c r="L90" s="183"/>
      <c r="M90" s="93" t="s">
        <v>19</v>
      </c>
      <c r="N90" s="94" t="s">
        <v>44</v>
      </c>
      <c r="O90" s="94" t="s">
        <v>113</v>
      </c>
      <c r="P90" s="94" t="s">
        <v>114</v>
      </c>
      <c r="Q90" s="94" t="s">
        <v>115</v>
      </c>
      <c r="R90" s="94" t="s">
        <v>116</v>
      </c>
      <c r="S90" s="94" t="s">
        <v>117</v>
      </c>
      <c r="T90" s="95" t="s">
        <v>118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8"/>
      <c r="B91" s="39"/>
      <c r="C91" s="100" t="s">
        <v>119</v>
      </c>
      <c r="D91" s="40"/>
      <c r="E91" s="40"/>
      <c r="F91" s="40"/>
      <c r="G91" s="40"/>
      <c r="H91" s="40"/>
      <c r="I91" s="40"/>
      <c r="J91" s="184">
        <f>BK91</f>
        <v>0</v>
      </c>
      <c r="K91" s="40"/>
      <c r="L91" s="44"/>
      <c r="M91" s="96"/>
      <c r="N91" s="185"/>
      <c r="O91" s="97"/>
      <c r="P91" s="186">
        <f>P92+P210</f>
        <v>0</v>
      </c>
      <c r="Q91" s="97"/>
      <c r="R91" s="186">
        <f>R92+R210</f>
        <v>67.44565764000001</v>
      </c>
      <c r="S91" s="97"/>
      <c r="T91" s="187">
        <f>T92+T210</f>
        <v>42.786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94</v>
      </c>
      <c r="BK91" s="188">
        <f>BK92+BK210</f>
        <v>0</v>
      </c>
    </row>
    <row r="92" spans="1:63" s="12" customFormat="1" ht="25.9" customHeight="1">
      <c r="A92" s="12"/>
      <c r="B92" s="189"/>
      <c r="C92" s="190"/>
      <c r="D92" s="191" t="s">
        <v>73</v>
      </c>
      <c r="E92" s="192" t="s">
        <v>120</v>
      </c>
      <c r="F92" s="192" t="s">
        <v>121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P93+P143+P172+P181+P201</f>
        <v>0</v>
      </c>
      <c r="Q92" s="197"/>
      <c r="R92" s="198">
        <f>R93+R143+R172+R181+R201</f>
        <v>67.44565764000001</v>
      </c>
      <c r="S92" s="197"/>
      <c r="T92" s="199">
        <f>T93+T143+T172+T181+T201</f>
        <v>42.786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82</v>
      </c>
      <c r="AT92" s="201" t="s">
        <v>73</v>
      </c>
      <c r="AU92" s="201" t="s">
        <v>74</v>
      </c>
      <c r="AY92" s="200" t="s">
        <v>122</v>
      </c>
      <c r="BK92" s="202">
        <f>BK93+BK143+BK172+BK181+BK201</f>
        <v>0</v>
      </c>
    </row>
    <row r="93" spans="1:63" s="12" customFormat="1" ht="22.8" customHeight="1">
      <c r="A93" s="12"/>
      <c r="B93" s="189"/>
      <c r="C93" s="190"/>
      <c r="D93" s="191" t="s">
        <v>73</v>
      </c>
      <c r="E93" s="203" t="s">
        <v>82</v>
      </c>
      <c r="F93" s="203" t="s">
        <v>123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SUM(P94:P142)</f>
        <v>0</v>
      </c>
      <c r="Q93" s="197"/>
      <c r="R93" s="198">
        <f>SUM(R94:R142)</f>
        <v>9.660486</v>
      </c>
      <c r="S93" s="197"/>
      <c r="T93" s="199">
        <f>SUM(T94:T142)</f>
        <v>42.786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82</v>
      </c>
      <c r="AT93" s="201" t="s">
        <v>73</v>
      </c>
      <c r="AU93" s="201" t="s">
        <v>82</v>
      </c>
      <c r="AY93" s="200" t="s">
        <v>122</v>
      </c>
      <c r="BK93" s="202">
        <f>SUM(BK94:BK142)</f>
        <v>0</v>
      </c>
    </row>
    <row r="94" spans="1:65" s="2" customFormat="1" ht="66.75" customHeight="1">
      <c r="A94" s="38"/>
      <c r="B94" s="39"/>
      <c r="C94" s="205" t="s">
        <v>124</v>
      </c>
      <c r="D94" s="205" t="s">
        <v>125</v>
      </c>
      <c r="E94" s="206" t="s">
        <v>126</v>
      </c>
      <c r="F94" s="207" t="s">
        <v>127</v>
      </c>
      <c r="G94" s="208" t="s">
        <v>128</v>
      </c>
      <c r="H94" s="209">
        <v>141.7</v>
      </c>
      <c r="I94" s="210"/>
      <c r="J94" s="211">
        <f>ROUND(I94*H94,2)</f>
        <v>0</v>
      </c>
      <c r="K94" s="207" t="s">
        <v>19</v>
      </c>
      <c r="L94" s="44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0.26</v>
      </c>
      <c r="T94" s="215">
        <f>S94*H94</f>
        <v>36.842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6" t="s">
        <v>129</v>
      </c>
      <c r="AT94" s="216" t="s">
        <v>125</v>
      </c>
      <c r="AU94" s="216" t="s">
        <v>84</v>
      </c>
      <c r="AY94" s="17" t="s">
        <v>122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7" t="s">
        <v>129</v>
      </c>
      <c r="BK94" s="217">
        <f>ROUND(I94*H94,2)</f>
        <v>0</v>
      </c>
      <c r="BL94" s="17" t="s">
        <v>129</v>
      </c>
      <c r="BM94" s="216" t="s">
        <v>130</v>
      </c>
    </row>
    <row r="95" spans="1:47" s="2" customFormat="1" ht="12">
      <c r="A95" s="38"/>
      <c r="B95" s="39"/>
      <c r="C95" s="40"/>
      <c r="D95" s="218" t="s">
        <v>131</v>
      </c>
      <c r="E95" s="40"/>
      <c r="F95" s="219" t="s">
        <v>127</v>
      </c>
      <c r="G95" s="40"/>
      <c r="H95" s="40"/>
      <c r="I95" s="220"/>
      <c r="J95" s="40"/>
      <c r="K95" s="40"/>
      <c r="L95" s="44"/>
      <c r="M95" s="221"/>
      <c r="N95" s="222"/>
      <c r="O95" s="85"/>
      <c r="P95" s="85"/>
      <c r="Q95" s="85"/>
      <c r="R95" s="85"/>
      <c r="S95" s="85"/>
      <c r="T95" s="86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131</v>
      </c>
      <c r="AU95" s="17" t="s">
        <v>84</v>
      </c>
    </row>
    <row r="96" spans="1:51" s="13" customFormat="1" ht="12">
      <c r="A96" s="13"/>
      <c r="B96" s="223"/>
      <c r="C96" s="224"/>
      <c r="D96" s="218" t="s">
        <v>132</v>
      </c>
      <c r="E96" s="225" t="s">
        <v>19</v>
      </c>
      <c r="F96" s="226" t="s">
        <v>80</v>
      </c>
      <c r="G96" s="224"/>
      <c r="H96" s="225" t="s">
        <v>19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2" t="s">
        <v>132</v>
      </c>
      <c r="AU96" s="232" t="s">
        <v>84</v>
      </c>
      <c r="AV96" s="13" t="s">
        <v>82</v>
      </c>
      <c r="AW96" s="13" t="s">
        <v>37</v>
      </c>
      <c r="AX96" s="13" t="s">
        <v>74</v>
      </c>
      <c r="AY96" s="232" t="s">
        <v>122</v>
      </c>
    </row>
    <row r="97" spans="1:51" s="14" customFormat="1" ht="12">
      <c r="A97" s="14"/>
      <c r="B97" s="233"/>
      <c r="C97" s="234"/>
      <c r="D97" s="218" t="s">
        <v>132</v>
      </c>
      <c r="E97" s="235" t="s">
        <v>19</v>
      </c>
      <c r="F97" s="236" t="s">
        <v>133</v>
      </c>
      <c r="G97" s="234"/>
      <c r="H97" s="237">
        <v>141.7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3" t="s">
        <v>132</v>
      </c>
      <c r="AU97" s="243" t="s">
        <v>84</v>
      </c>
      <c r="AV97" s="14" t="s">
        <v>84</v>
      </c>
      <c r="AW97" s="14" t="s">
        <v>37</v>
      </c>
      <c r="AX97" s="14" t="s">
        <v>82</v>
      </c>
      <c r="AY97" s="243" t="s">
        <v>122</v>
      </c>
    </row>
    <row r="98" spans="1:65" s="2" customFormat="1" ht="37.8" customHeight="1">
      <c r="A98" s="38"/>
      <c r="B98" s="39"/>
      <c r="C98" s="205" t="s">
        <v>134</v>
      </c>
      <c r="D98" s="205" t="s">
        <v>125</v>
      </c>
      <c r="E98" s="206" t="s">
        <v>135</v>
      </c>
      <c r="F98" s="207" t="s">
        <v>136</v>
      </c>
      <c r="G98" s="208" t="s">
        <v>137</v>
      </c>
      <c r="H98" s="209">
        <v>148.6</v>
      </c>
      <c r="I98" s="210"/>
      <c r="J98" s="211">
        <f>ROUND(I98*H98,2)</f>
        <v>0</v>
      </c>
      <c r="K98" s="207" t="s">
        <v>19</v>
      </c>
      <c r="L98" s="44"/>
      <c r="M98" s="212" t="s">
        <v>19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0.04</v>
      </c>
      <c r="T98" s="215">
        <f>S98*H98</f>
        <v>5.944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129</v>
      </c>
      <c r="AT98" s="216" t="s">
        <v>125</v>
      </c>
      <c r="AU98" s="216" t="s">
        <v>84</v>
      </c>
      <c r="AY98" s="17" t="s">
        <v>122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129</v>
      </c>
      <c r="BK98" s="217">
        <f>ROUND(I98*H98,2)</f>
        <v>0</v>
      </c>
      <c r="BL98" s="17" t="s">
        <v>129</v>
      </c>
      <c r="BM98" s="216" t="s">
        <v>138</v>
      </c>
    </row>
    <row r="99" spans="1:47" s="2" customFormat="1" ht="12">
      <c r="A99" s="38"/>
      <c r="B99" s="39"/>
      <c r="C99" s="40"/>
      <c r="D99" s="218" t="s">
        <v>131</v>
      </c>
      <c r="E99" s="40"/>
      <c r="F99" s="219" t="s">
        <v>136</v>
      </c>
      <c r="G99" s="40"/>
      <c r="H99" s="40"/>
      <c r="I99" s="220"/>
      <c r="J99" s="40"/>
      <c r="K99" s="40"/>
      <c r="L99" s="44"/>
      <c r="M99" s="221"/>
      <c r="N99" s="222"/>
      <c r="O99" s="85"/>
      <c r="P99" s="85"/>
      <c r="Q99" s="85"/>
      <c r="R99" s="85"/>
      <c r="S99" s="85"/>
      <c r="T99" s="86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131</v>
      </c>
      <c r="AU99" s="17" t="s">
        <v>84</v>
      </c>
    </row>
    <row r="100" spans="1:51" s="13" customFormat="1" ht="12">
      <c r="A100" s="13"/>
      <c r="B100" s="223"/>
      <c r="C100" s="224"/>
      <c r="D100" s="218" t="s">
        <v>132</v>
      </c>
      <c r="E100" s="225" t="s">
        <v>19</v>
      </c>
      <c r="F100" s="226" t="s">
        <v>139</v>
      </c>
      <c r="G100" s="224"/>
      <c r="H100" s="225" t="s">
        <v>19</v>
      </c>
      <c r="I100" s="227"/>
      <c r="J100" s="224"/>
      <c r="K100" s="224"/>
      <c r="L100" s="228"/>
      <c r="M100" s="229"/>
      <c r="N100" s="230"/>
      <c r="O100" s="230"/>
      <c r="P100" s="230"/>
      <c r="Q100" s="230"/>
      <c r="R100" s="230"/>
      <c r="S100" s="230"/>
      <c r="T100" s="23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2" t="s">
        <v>132</v>
      </c>
      <c r="AU100" s="232" t="s">
        <v>84</v>
      </c>
      <c r="AV100" s="13" t="s">
        <v>82</v>
      </c>
      <c r="AW100" s="13" t="s">
        <v>37</v>
      </c>
      <c r="AX100" s="13" t="s">
        <v>74</v>
      </c>
      <c r="AY100" s="232" t="s">
        <v>122</v>
      </c>
    </row>
    <row r="101" spans="1:51" s="14" customFormat="1" ht="12">
      <c r="A101" s="14"/>
      <c r="B101" s="233"/>
      <c r="C101" s="234"/>
      <c r="D101" s="218" t="s">
        <v>132</v>
      </c>
      <c r="E101" s="235" t="s">
        <v>19</v>
      </c>
      <c r="F101" s="236" t="s">
        <v>140</v>
      </c>
      <c r="G101" s="234"/>
      <c r="H101" s="237">
        <v>148.6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3" t="s">
        <v>132</v>
      </c>
      <c r="AU101" s="243" t="s">
        <v>84</v>
      </c>
      <c r="AV101" s="14" t="s">
        <v>84</v>
      </c>
      <c r="AW101" s="14" t="s">
        <v>37</v>
      </c>
      <c r="AX101" s="14" t="s">
        <v>82</v>
      </c>
      <c r="AY101" s="243" t="s">
        <v>122</v>
      </c>
    </row>
    <row r="102" spans="1:65" s="2" customFormat="1" ht="49.05" customHeight="1">
      <c r="A102" s="38"/>
      <c r="B102" s="39"/>
      <c r="C102" s="205" t="s">
        <v>141</v>
      </c>
      <c r="D102" s="205" t="s">
        <v>125</v>
      </c>
      <c r="E102" s="206" t="s">
        <v>142</v>
      </c>
      <c r="F102" s="207" t="s">
        <v>143</v>
      </c>
      <c r="G102" s="208" t="s">
        <v>144</v>
      </c>
      <c r="H102" s="209">
        <v>42.54</v>
      </c>
      <c r="I102" s="210"/>
      <c r="J102" s="211">
        <f>ROUND(I102*H102,2)</f>
        <v>0</v>
      </c>
      <c r="K102" s="207" t="s">
        <v>19</v>
      </c>
      <c r="L102" s="44"/>
      <c r="M102" s="212" t="s">
        <v>19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6" t="s">
        <v>129</v>
      </c>
      <c r="AT102" s="216" t="s">
        <v>125</v>
      </c>
      <c r="AU102" s="216" t="s">
        <v>84</v>
      </c>
      <c r="AY102" s="17" t="s">
        <v>122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7" t="s">
        <v>129</v>
      </c>
      <c r="BK102" s="217">
        <f>ROUND(I102*H102,2)</f>
        <v>0</v>
      </c>
      <c r="BL102" s="17" t="s">
        <v>129</v>
      </c>
      <c r="BM102" s="216" t="s">
        <v>145</v>
      </c>
    </row>
    <row r="103" spans="1:47" s="2" customFormat="1" ht="12">
      <c r="A103" s="38"/>
      <c r="B103" s="39"/>
      <c r="C103" s="40"/>
      <c r="D103" s="218" t="s">
        <v>131</v>
      </c>
      <c r="E103" s="40"/>
      <c r="F103" s="219" t="s">
        <v>143</v>
      </c>
      <c r="G103" s="40"/>
      <c r="H103" s="40"/>
      <c r="I103" s="220"/>
      <c r="J103" s="40"/>
      <c r="K103" s="40"/>
      <c r="L103" s="44"/>
      <c r="M103" s="221"/>
      <c r="N103" s="222"/>
      <c r="O103" s="85"/>
      <c r="P103" s="85"/>
      <c r="Q103" s="85"/>
      <c r="R103" s="85"/>
      <c r="S103" s="85"/>
      <c r="T103" s="8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131</v>
      </c>
      <c r="AU103" s="17" t="s">
        <v>84</v>
      </c>
    </row>
    <row r="104" spans="1:51" s="13" customFormat="1" ht="12">
      <c r="A104" s="13"/>
      <c r="B104" s="223"/>
      <c r="C104" s="224"/>
      <c r="D104" s="218" t="s">
        <v>132</v>
      </c>
      <c r="E104" s="225" t="s">
        <v>19</v>
      </c>
      <c r="F104" s="226" t="s">
        <v>146</v>
      </c>
      <c r="G104" s="224"/>
      <c r="H104" s="225" t="s">
        <v>19</v>
      </c>
      <c r="I104" s="227"/>
      <c r="J104" s="224"/>
      <c r="K104" s="224"/>
      <c r="L104" s="228"/>
      <c r="M104" s="229"/>
      <c r="N104" s="230"/>
      <c r="O104" s="230"/>
      <c r="P104" s="230"/>
      <c r="Q104" s="230"/>
      <c r="R104" s="230"/>
      <c r="S104" s="230"/>
      <c r="T104" s="23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2" t="s">
        <v>132</v>
      </c>
      <c r="AU104" s="232" t="s">
        <v>84</v>
      </c>
      <c r="AV104" s="13" t="s">
        <v>82</v>
      </c>
      <c r="AW104" s="13" t="s">
        <v>37</v>
      </c>
      <c r="AX104" s="13" t="s">
        <v>74</v>
      </c>
      <c r="AY104" s="232" t="s">
        <v>122</v>
      </c>
    </row>
    <row r="105" spans="1:51" s="14" customFormat="1" ht="12">
      <c r="A105" s="14"/>
      <c r="B105" s="233"/>
      <c r="C105" s="234"/>
      <c r="D105" s="218" t="s">
        <v>132</v>
      </c>
      <c r="E105" s="235" t="s">
        <v>19</v>
      </c>
      <c r="F105" s="236" t="s">
        <v>147</v>
      </c>
      <c r="G105" s="234"/>
      <c r="H105" s="237">
        <v>42.54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3" t="s">
        <v>132</v>
      </c>
      <c r="AU105" s="243" t="s">
        <v>84</v>
      </c>
      <c r="AV105" s="14" t="s">
        <v>84</v>
      </c>
      <c r="AW105" s="14" t="s">
        <v>37</v>
      </c>
      <c r="AX105" s="14" t="s">
        <v>82</v>
      </c>
      <c r="AY105" s="243" t="s">
        <v>122</v>
      </c>
    </row>
    <row r="106" spans="1:65" s="2" customFormat="1" ht="37.8" customHeight="1">
      <c r="A106" s="38"/>
      <c r="B106" s="39"/>
      <c r="C106" s="205" t="s">
        <v>148</v>
      </c>
      <c r="D106" s="205" t="s">
        <v>125</v>
      </c>
      <c r="E106" s="206" t="s">
        <v>149</v>
      </c>
      <c r="F106" s="207" t="s">
        <v>150</v>
      </c>
      <c r="G106" s="208" t="s">
        <v>144</v>
      </c>
      <c r="H106" s="209">
        <v>42.54</v>
      </c>
      <c r="I106" s="210"/>
      <c r="J106" s="211">
        <f>ROUND(I106*H106,2)</f>
        <v>0</v>
      </c>
      <c r="K106" s="207" t="s">
        <v>151</v>
      </c>
      <c r="L106" s="44"/>
      <c r="M106" s="212" t="s">
        <v>19</v>
      </c>
      <c r="N106" s="213" t="s">
        <v>47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6" t="s">
        <v>129</v>
      </c>
      <c r="AT106" s="216" t="s">
        <v>125</v>
      </c>
      <c r="AU106" s="216" t="s">
        <v>84</v>
      </c>
      <c r="AY106" s="17" t="s">
        <v>122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7" t="s">
        <v>129</v>
      </c>
      <c r="BK106" s="217">
        <f>ROUND(I106*H106,2)</f>
        <v>0</v>
      </c>
      <c r="BL106" s="17" t="s">
        <v>129</v>
      </c>
      <c r="BM106" s="216" t="s">
        <v>152</v>
      </c>
    </row>
    <row r="107" spans="1:47" s="2" customFormat="1" ht="12">
      <c r="A107" s="38"/>
      <c r="B107" s="39"/>
      <c r="C107" s="40"/>
      <c r="D107" s="218" t="s">
        <v>131</v>
      </c>
      <c r="E107" s="40"/>
      <c r="F107" s="219" t="s">
        <v>153</v>
      </c>
      <c r="G107" s="40"/>
      <c r="H107" s="40"/>
      <c r="I107" s="220"/>
      <c r="J107" s="40"/>
      <c r="K107" s="40"/>
      <c r="L107" s="44"/>
      <c r="M107" s="221"/>
      <c r="N107" s="222"/>
      <c r="O107" s="85"/>
      <c r="P107" s="85"/>
      <c r="Q107" s="85"/>
      <c r="R107" s="85"/>
      <c r="S107" s="85"/>
      <c r="T107" s="86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131</v>
      </c>
      <c r="AU107" s="17" t="s">
        <v>84</v>
      </c>
    </row>
    <row r="108" spans="1:47" s="2" customFormat="1" ht="12">
      <c r="A108" s="38"/>
      <c r="B108" s="39"/>
      <c r="C108" s="40"/>
      <c r="D108" s="244" t="s">
        <v>154</v>
      </c>
      <c r="E108" s="40"/>
      <c r="F108" s="245" t="s">
        <v>155</v>
      </c>
      <c r="G108" s="40"/>
      <c r="H108" s="40"/>
      <c r="I108" s="220"/>
      <c r="J108" s="40"/>
      <c r="K108" s="40"/>
      <c r="L108" s="44"/>
      <c r="M108" s="221"/>
      <c r="N108" s="222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154</v>
      </c>
      <c r="AU108" s="17" t="s">
        <v>84</v>
      </c>
    </row>
    <row r="109" spans="1:51" s="13" customFormat="1" ht="12">
      <c r="A109" s="13"/>
      <c r="B109" s="223"/>
      <c r="C109" s="224"/>
      <c r="D109" s="218" t="s">
        <v>132</v>
      </c>
      <c r="E109" s="225" t="s">
        <v>19</v>
      </c>
      <c r="F109" s="226" t="s">
        <v>146</v>
      </c>
      <c r="G109" s="224"/>
      <c r="H109" s="225" t="s">
        <v>19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132</v>
      </c>
      <c r="AU109" s="232" t="s">
        <v>84</v>
      </c>
      <c r="AV109" s="13" t="s">
        <v>82</v>
      </c>
      <c r="AW109" s="13" t="s">
        <v>37</v>
      </c>
      <c r="AX109" s="13" t="s">
        <v>74</v>
      </c>
      <c r="AY109" s="232" t="s">
        <v>122</v>
      </c>
    </row>
    <row r="110" spans="1:51" s="14" customFormat="1" ht="12">
      <c r="A110" s="14"/>
      <c r="B110" s="233"/>
      <c r="C110" s="234"/>
      <c r="D110" s="218" t="s">
        <v>132</v>
      </c>
      <c r="E110" s="235" t="s">
        <v>19</v>
      </c>
      <c r="F110" s="236" t="s">
        <v>147</v>
      </c>
      <c r="G110" s="234"/>
      <c r="H110" s="237">
        <v>42.54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3" t="s">
        <v>132</v>
      </c>
      <c r="AU110" s="243" t="s">
        <v>84</v>
      </c>
      <c r="AV110" s="14" t="s">
        <v>84</v>
      </c>
      <c r="AW110" s="14" t="s">
        <v>37</v>
      </c>
      <c r="AX110" s="14" t="s">
        <v>82</v>
      </c>
      <c r="AY110" s="243" t="s">
        <v>122</v>
      </c>
    </row>
    <row r="111" spans="1:65" s="2" customFormat="1" ht="37.8" customHeight="1">
      <c r="A111" s="38"/>
      <c r="B111" s="39"/>
      <c r="C111" s="205" t="s">
        <v>156</v>
      </c>
      <c r="D111" s="205" t="s">
        <v>125</v>
      </c>
      <c r="E111" s="206" t="s">
        <v>157</v>
      </c>
      <c r="F111" s="207" t="s">
        <v>158</v>
      </c>
      <c r="G111" s="208" t="s">
        <v>144</v>
      </c>
      <c r="H111" s="209">
        <v>212.7</v>
      </c>
      <c r="I111" s="210"/>
      <c r="J111" s="211">
        <f>ROUND(I111*H111,2)</f>
        <v>0</v>
      </c>
      <c r="K111" s="207" t="s">
        <v>151</v>
      </c>
      <c r="L111" s="44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129</v>
      </c>
      <c r="AT111" s="216" t="s">
        <v>125</v>
      </c>
      <c r="AU111" s="216" t="s">
        <v>84</v>
      </c>
      <c r="AY111" s="17" t="s">
        <v>122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129</v>
      </c>
      <c r="BK111" s="217">
        <f>ROUND(I111*H111,2)</f>
        <v>0</v>
      </c>
      <c r="BL111" s="17" t="s">
        <v>129</v>
      </c>
      <c r="BM111" s="216" t="s">
        <v>159</v>
      </c>
    </row>
    <row r="112" spans="1:47" s="2" customFormat="1" ht="12">
      <c r="A112" s="38"/>
      <c r="B112" s="39"/>
      <c r="C112" s="40"/>
      <c r="D112" s="218" t="s">
        <v>131</v>
      </c>
      <c r="E112" s="40"/>
      <c r="F112" s="219" t="s">
        <v>160</v>
      </c>
      <c r="G112" s="40"/>
      <c r="H112" s="40"/>
      <c r="I112" s="220"/>
      <c r="J112" s="40"/>
      <c r="K112" s="40"/>
      <c r="L112" s="44"/>
      <c r="M112" s="221"/>
      <c r="N112" s="222"/>
      <c r="O112" s="85"/>
      <c r="P112" s="85"/>
      <c r="Q112" s="85"/>
      <c r="R112" s="85"/>
      <c r="S112" s="85"/>
      <c r="T112" s="86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131</v>
      </c>
      <c r="AU112" s="17" t="s">
        <v>84</v>
      </c>
    </row>
    <row r="113" spans="1:47" s="2" customFormat="1" ht="12">
      <c r="A113" s="38"/>
      <c r="B113" s="39"/>
      <c r="C113" s="40"/>
      <c r="D113" s="244" t="s">
        <v>154</v>
      </c>
      <c r="E113" s="40"/>
      <c r="F113" s="245" t="s">
        <v>161</v>
      </c>
      <c r="G113" s="40"/>
      <c r="H113" s="40"/>
      <c r="I113" s="220"/>
      <c r="J113" s="40"/>
      <c r="K113" s="40"/>
      <c r="L113" s="44"/>
      <c r="M113" s="221"/>
      <c r="N113" s="222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154</v>
      </c>
      <c r="AU113" s="17" t="s">
        <v>84</v>
      </c>
    </row>
    <row r="114" spans="1:51" s="13" customFormat="1" ht="12">
      <c r="A114" s="13"/>
      <c r="B114" s="223"/>
      <c r="C114" s="224"/>
      <c r="D114" s="218" t="s">
        <v>132</v>
      </c>
      <c r="E114" s="225" t="s">
        <v>19</v>
      </c>
      <c r="F114" s="226" t="s">
        <v>146</v>
      </c>
      <c r="G114" s="224"/>
      <c r="H114" s="225" t="s">
        <v>19</v>
      </c>
      <c r="I114" s="227"/>
      <c r="J114" s="224"/>
      <c r="K114" s="224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132</v>
      </c>
      <c r="AU114" s="232" t="s">
        <v>84</v>
      </c>
      <c r="AV114" s="13" t="s">
        <v>82</v>
      </c>
      <c r="AW114" s="13" t="s">
        <v>37</v>
      </c>
      <c r="AX114" s="13" t="s">
        <v>74</v>
      </c>
      <c r="AY114" s="232" t="s">
        <v>122</v>
      </c>
    </row>
    <row r="115" spans="1:51" s="14" customFormat="1" ht="12">
      <c r="A115" s="14"/>
      <c r="B115" s="233"/>
      <c r="C115" s="234"/>
      <c r="D115" s="218" t="s">
        <v>132</v>
      </c>
      <c r="E115" s="235" t="s">
        <v>19</v>
      </c>
      <c r="F115" s="236" t="s">
        <v>162</v>
      </c>
      <c r="G115" s="234"/>
      <c r="H115" s="237">
        <v>212.7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3" t="s">
        <v>132</v>
      </c>
      <c r="AU115" s="243" t="s">
        <v>84</v>
      </c>
      <c r="AV115" s="14" t="s">
        <v>84</v>
      </c>
      <c r="AW115" s="14" t="s">
        <v>37</v>
      </c>
      <c r="AX115" s="14" t="s">
        <v>82</v>
      </c>
      <c r="AY115" s="243" t="s">
        <v>122</v>
      </c>
    </row>
    <row r="116" spans="1:65" s="2" customFormat="1" ht="33" customHeight="1">
      <c r="A116" s="38"/>
      <c r="B116" s="39"/>
      <c r="C116" s="205" t="s">
        <v>163</v>
      </c>
      <c r="D116" s="205" t="s">
        <v>125</v>
      </c>
      <c r="E116" s="206" t="s">
        <v>164</v>
      </c>
      <c r="F116" s="207" t="s">
        <v>165</v>
      </c>
      <c r="G116" s="208" t="s">
        <v>166</v>
      </c>
      <c r="H116" s="209">
        <v>85.08</v>
      </c>
      <c r="I116" s="210"/>
      <c r="J116" s="211">
        <f>ROUND(I116*H116,2)</f>
        <v>0</v>
      </c>
      <c r="K116" s="207" t="s">
        <v>151</v>
      </c>
      <c r="L116" s="44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6" t="s">
        <v>129</v>
      </c>
      <c r="AT116" s="216" t="s">
        <v>125</v>
      </c>
      <c r="AU116" s="216" t="s">
        <v>84</v>
      </c>
      <c r="AY116" s="17" t="s">
        <v>122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7" t="s">
        <v>129</v>
      </c>
      <c r="BK116" s="217">
        <f>ROUND(I116*H116,2)</f>
        <v>0</v>
      </c>
      <c r="BL116" s="17" t="s">
        <v>129</v>
      </c>
      <c r="BM116" s="216" t="s">
        <v>167</v>
      </c>
    </row>
    <row r="117" spans="1:47" s="2" customFormat="1" ht="12">
      <c r="A117" s="38"/>
      <c r="B117" s="39"/>
      <c r="C117" s="40"/>
      <c r="D117" s="218" t="s">
        <v>131</v>
      </c>
      <c r="E117" s="40"/>
      <c r="F117" s="219" t="s">
        <v>168</v>
      </c>
      <c r="G117" s="40"/>
      <c r="H117" s="40"/>
      <c r="I117" s="220"/>
      <c r="J117" s="40"/>
      <c r="K117" s="40"/>
      <c r="L117" s="44"/>
      <c r="M117" s="221"/>
      <c r="N117" s="222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131</v>
      </c>
      <c r="AU117" s="17" t="s">
        <v>84</v>
      </c>
    </row>
    <row r="118" spans="1:47" s="2" customFormat="1" ht="12">
      <c r="A118" s="38"/>
      <c r="B118" s="39"/>
      <c r="C118" s="40"/>
      <c r="D118" s="244" t="s">
        <v>154</v>
      </c>
      <c r="E118" s="40"/>
      <c r="F118" s="245" t="s">
        <v>169</v>
      </c>
      <c r="G118" s="40"/>
      <c r="H118" s="40"/>
      <c r="I118" s="220"/>
      <c r="J118" s="40"/>
      <c r="K118" s="40"/>
      <c r="L118" s="44"/>
      <c r="M118" s="221"/>
      <c r="N118" s="222"/>
      <c r="O118" s="85"/>
      <c r="P118" s="85"/>
      <c r="Q118" s="85"/>
      <c r="R118" s="85"/>
      <c r="S118" s="85"/>
      <c r="T118" s="86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154</v>
      </c>
      <c r="AU118" s="17" t="s">
        <v>84</v>
      </c>
    </row>
    <row r="119" spans="1:51" s="13" customFormat="1" ht="12">
      <c r="A119" s="13"/>
      <c r="B119" s="223"/>
      <c r="C119" s="224"/>
      <c r="D119" s="218" t="s">
        <v>132</v>
      </c>
      <c r="E119" s="225" t="s">
        <v>19</v>
      </c>
      <c r="F119" s="226" t="s">
        <v>146</v>
      </c>
      <c r="G119" s="224"/>
      <c r="H119" s="225" t="s">
        <v>19</v>
      </c>
      <c r="I119" s="227"/>
      <c r="J119" s="224"/>
      <c r="K119" s="224"/>
      <c r="L119" s="228"/>
      <c r="M119" s="229"/>
      <c r="N119" s="230"/>
      <c r="O119" s="230"/>
      <c r="P119" s="230"/>
      <c r="Q119" s="230"/>
      <c r="R119" s="230"/>
      <c r="S119" s="230"/>
      <c r="T119" s="23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132</v>
      </c>
      <c r="AU119" s="232" t="s">
        <v>84</v>
      </c>
      <c r="AV119" s="13" t="s">
        <v>82</v>
      </c>
      <c r="AW119" s="13" t="s">
        <v>37</v>
      </c>
      <c r="AX119" s="13" t="s">
        <v>74</v>
      </c>
      <c r="AY119" s="232" t="s">
        <v>122</v>
      </c>
    </row>
    <row r="120" spans="1:51" s="14" customFormat="1" ht="12">
      <c r="A120" s="14"/>
      <c r="B120" s="233"/>
      <c r="C120" s="234"/>
      <c r="D120" s="218" t="s">
        <v>132</v>
      </c>
      <c r="E120" s="235" t="s">
        <v>19</v>
      </c>
      <c r="F120" s="236" t="s">
        <v>170</v>
      </c>
      <c r="G120" s="234"/>
      <c r="H120" s="237">
        <v>85.08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3" t="s">
        <v>132</v>
      </c>
      <c r="AU120" s="243" t="s">
        <v>84</v>
      </c>
      <c r="AV120" s="14" t="s">
        <v>84</v>
      </c>
      <c r="AW120" s="14" t="s">
        <v>37</v>
      </c>
      <c r="AX120" s="14" t="s">
        <v>82</v>
      </c>
      <c r="AY120" s="243" t="s">
        <v>122</v>
      </c>
    </row>
    <row r="121" spans="1:65" s="2" customFormat="1" ht="24.15" customHeight="1">
      <c r="A121" s="38"/>
      <c r="B121" s="39"/>
      <c r="C121" s="205" t="s">
        <v>171</v>
      </c>
      <c r="D121" s="205" t="s">
        <v>125</v>
      </c>
      <c r="E121" s="206" t="s">
        <v>172</v>
      </c>
      <c r="F121" s="207" t="s">
        <v>173</v>
      </c>
      <c r="G121" s="208" t="s">
        <v>128</v>
      </c>
      <c r="H121" s="209">
        <v>74.3</v>
      </c>
      <c r="I121" s="210"/>
      <c r="J121" s="211">
        <f>ROUND(I121*H121,2)</f>
        <v>0</v>
      </c>
      <c r="K121" s="207" t="s">
        <v>151</v>
      </c>
      <c r="L121" s="44"/>
      <c r="M121" s="212" t="s">
        <v>19</v>
      </c>
      <c r="N121" s="213" t="s">
        <v>47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6" t="s">
        <v>129</v>
      </c>
      <c r="AT121" s="216" t="s">
        <v>125</v>
      </c>
      <c r="AU121" s="216" t="s">
        <v>84</v>
      </c>
      <c r="AY121" s="17" t="s">
        <v>122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129</v>
      </c>
      <c r="BK121" s="217">
        <f>ROUND(I121*H121,2)</f>
        <v>0</v>
      </c>
      <c r="BL121" s="17" t="s">
        <v>129</v>
      </c>
      <c r="BM121" s="216" t="s">
        <v>174</v>
      </c>
    </row>
    <row r="122" spans="1:47" s="2" customFormat="1" ht="12">
      <c r="A122" s="38"/>
      <c r="B122" s="39"/>
      <c r="C122" s="40"/>
      <c r="D122" s="218" t="s">
        <v>131</v>
      </c>
      <c r="E122" s="40"/>
      <c r="F122" s="219" t="s">
        <v>175</v>
      </c>
      <c r="G122" s="40"/>
      <c r="H122" s="40"/>
      <c r="I122" s="220"/>
      <c r="J122" s="40"/>
      <c r="K122" s="40"/>
      <c r="L122" s="44"/>
      <c r="M122" s="221"/>
      <c r="N122" s="222"/>
      <c r="O122" s="85"/>
      <c r="P122" s="85"/>
      <c r="Q122" s="85"/>
      <c r="R122" s="85"/>
      <c r="S122" s="85"/>
      <c r="T122" s="86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131</v>
      </c>
      <c r="AU122" s="17" t="s">
        <v>84</v>
      </c>
    </row>
    <row r="123" spans="1:47" s="2" customFormat="1" ht="12">
      <c r="A123" s="38"/>
      <c r="B123" s="39"/>
      <c r="C123" s="40"/>
      <c r="D123" s="244" t="s">
        <v>154</v>
      </c>
      <c r="E123" s="40"/>
      <c r="F123" s="245" t="s">
        <v>176</v>
      </c>
      <c r="G123" s="40"/>
      <c r="H123" s="40"/>
      <c r="I123" s="220"/>
      <c r="J123" s="40"/>
      <c r="K123" s="40"/>
      <c r="L123" s="44"/>
      <c r="M123" s="221"/>
      <c r="N123" s="222"/>
      <c r="O123" s="85"/>
      <c r="P123" s="85"/>
      <c r="Q123" s="85"/>
      <c r="R123" s="85"/>
      <c r="S123" s="85"/>
      <c r="T123" s="86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154</v>
      </c>
      <c r="AU123" s="17" t="s">
        <v>84</v>
      </c>
    </row>
    <row r="124" spans="1:51" s="13" customFormat="1" ht="12">
      <c r="A124" s="13"/>
      <c r="B124" s="223"/>
      <c r="C124" s="224"/>
      <c r="D124" s="218" t="s">
        <v>132</v>
      </c>
      <c r="E124" s="225" t="s">
        <v>19</v>
      </c>
      <c r="F124" s="226" t="s">
        <v>177</v>
      </c>
      <c r="G124" s="224"/>
      <c r="H124" s="225" t="s">
        <v>19</v>
      </c>
      <c r="I124" s="227"/>
      <c r="J124" s="224"/>
      <c r="K124" s="224"/>
      <c r="L124" s="228"/>
      <c r="M124" s="229"/>
      <c r="N124" s="230"/>
      <c r="O124" s="230"/>
      <c r="P124" s="230"/>
      <c r="Q124" s="230"/>
      <c r="R124" s="230"/>
      <c r="S124" s="230"/>
      <c r="T124" s="23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2" t="s">
        <v>132</v>
      </c>
      <c r="AU124" s="232" t="s">
        <v>84</v>
      </c>
      <c r="AV124" s="13" t="s">
        <v>82</v>
      </c>
      <c r="AW124" s="13" t="s">
        <v>37</v>
      </c>
      <c r="AX124" s="13" t="s">
        <v>74</v>
      </c>
      <c r="AY124" s="232" t="s">
        <v>122</v>
      </c>
    </row>
    <row r="125" spans="1:51" s="14" customFormat="1" ht="12">
      <c r="A125" s="14"/>
      <c r="B125" s="233"/>
      <c r="C125" s="234"/>
      <c r="D125" s="218" t="s">
        <v>132</v>
      </c>
      <c r="E125" s="235" t="s">
        <v>19</v>
      </c>
      <c r="F125" s="236" t="s">
        <v>178</v>
      </c>
      <c r="G125" s="234"/>
      <c r="H125" s="237">
        <v>74.3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3" t="s">
        <v>132</v>
      </c>
      <c r="AU125" s="243" t="s">
        <v>84</v>
      </c>
      <c r="AV125" s="14" t="s">
        <v>84</v>
      </c>
      <c r="AW125" s="14" t="s">
        <v>37</v>
      </c>
      <c r="AX125" s="14" t="s">
        <v>82</v>
      </c>
      <c r="AY125" s="243" t="s">
        <v>122</v>
      </c>
    </row>
    <row r="126" spans="1:65" s="2" customFormat="1" ht="16.5" customHeight="1">
      <c r="A126" s="38"/>
      <c r="B126" s="39"/>
      <c r="C126" s="246" t="s">
        <v>179</v>
      </c>
      <c r="D126" s="246" t="s">
        <v>180</v>
      </c>
      <c r="E126" s="247" t="s">
        <v>181</v>
      </c>
      <c r="F126" s="248" t="s">
        <v>182</v>
      </c>
      <c r="G126" s="249" t="s">
        <v>166</v>
      </c>
      <c r="H126" s="250">
        <v>9.659</v>
      </c>
      <c r="I126" s="251"/>
      <c r="J126" s="252">
        <f>ROUND(I126*H126,2)</f>
        <v>0</v>
      </c>
      <c r="K126" s="248" t="s">
        <v>151</v>
      </c>
      <c r="L126" s="253"/>
      <c r="M126" s="254" t="s">
        <v>19</v>
      </c>
      <c r="N126" s="255" t="s">
        <v>47</v>
      </c>
      <c r="O126" s="85"/>
      <c r="P126" s="214">
        <f>O126*H126</f>
        <v>0</v>
      </c>
      <c r="Q126" s="214">
        <v>1</v>
      </c>
      <c r="R126" s="214">
        <f>Q126*H126</f>
        <v>9.659</v>
      </c>
      <c r="S126" s="214">
        <v>0</v>
      </c>
      <c r="T126" s="21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6" t="s">
        <v>156</v>
      </c>
      <c r="AT126" s="216" t="s">
        <v>180</v>
      </c>
      <c r="AU126" s="216" t="s">
        <v>84</v>
      </c>
      <c r="AY126" s="17" t="s">
        <v>122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129</v>
      </c>
      <c r="BK126" s="217">
        <f>ROUND(I126*H126,2)</f>
        <v>0</v>
      </c>
      <c r="BL126" s="17" t="s">
        <v>129</v>
      </c>
      <c r="BM126" s="216" t="s">
        <v>183</v>
      </c>
    </row>
    <row r="127" spans="1:47" s="2" customFormat="1" ht="12">
      <c r="A127" s="38"/>
      <c r="B127" s="39"/>
      <c r="C127" s="40"/>
      <c r="D127" s="218" t="s">
        <v>131</v>
      </c>
      <c r="E127" s="40"/>
      <c r="F127" s="219" t="s">
        <v>182</v>
      </c>
      <c r="G127" s="40"/>
      <c r="H127" s="40"/>
      <c r="I127" s="220"/>
      <c r="J127" s="40"/>
      <c r="K127" s="40"/>
      <c r="L127" s="44"/>
      <c r="M127" s="221"/>
      <c r="N127" s="222"/>
      <c r="O127" s="85"/>
      <c r="P127" s="85"/>
      <c r="Q127" s="85"/>
      <c r="R127" s="85"/>
      <c r="S127" s="85"/>
      <c r="T127" s="86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131</v>
      </c>
      <c r="AU127" s="17" t="s">
        <v>84</v>
      </c>
    </row>
    <row r="128" spans="1:51" s="13" customFormat="1" ht="12">
      <c r="A128" s="13"/>
      <c r="B128" s="223"/>
      <c r="C128" s="224"/>
      <c r="D128" s="218" t="s">
        <v>132</v>
      </c>
      <c r="E128" s="225" t="s">
        <v>19</v>
      </c>
      <c r="F128" s="226" t="s">
        <v>184</v>
      </c>
      <c r="G128" s="224"/>
      <c r="H128" s="225" t="s">
        <v>19</v>
      </c>
      <c r="I128" s="227"/>
      <c r="J128" s="224"/>
      <c r="K128" s="224"/>
      <c r="L128" s="228"/>
      <c r="M128" s="229"/>
      <c r="N128" s="230"/>
      <c r="O128" s="230"/>
      <c r="P128" s="230"/>
      <c r="Q128" s="230"/>
      <c r="R128" s="230"/>
      <c r="S128" s="230"/>
      <c r="T128" s="23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2" t="s">
        <v>132</v>
      </c>
      <c r="AU128" s="232" t="s">
        <v>84</v>
      </c>
      <c r="AV128" s="13" t="s">
        <v>82</v>
      </c>
      <c r="AW128" s="13" t="s">
        <v>37</v>
      </c>
      <c r="AX128" s="13" t="s">
        <v>74</v>
      </c>
      <c r="AY128" s="232" t="s">
        <v>122</v>
      </c>
    </row>
    <row r="129" spans="1:51" s="14" customFormat="1" ht="12">
      <c r="A129" s="14"/>
      <c r="B129" s="233"/>
      <c r="C129" s="234"/>
      <c r="D129" s="218" t="s">
        <v>132</v>
      </c>
      <c r="E129" s="235" t="s">
        <v>19</v>
      </c>
      <c r="F129" s="236" t="s">
        <v>185</v>
      </c>
      <c r="G129" s="234"/>
      <c r="H129" s="237">
        <v>9.659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3" t="s">
        <v>132</v>
      </c>
      <c r="AU129" s="243" t="s">
        <v>84</v>
      </c>
      <c r="AV129" s="14" t="s">
        <v>84</v>
      </c>
      <c r="AW129" s="14" t="s">
        <v>37</v>
      </c>
      <c r="AX129" s="14" t="s">
        <v>82</v>
      </c>
      <c r="AY129" s="243" t="s">
        <v>122</v>
      </c>
    </row>
    <row r="130" spans="1:65" s="2" customFormat="1" ht="24.15" customHeight="1">
      <c r="A130" s="38"/>
      <c r="B130" s="39"/>
      <c r="C130" s="205" t="s">
        <v>186</v>
      </c>
      <c r="D130" s="205" t="s">
        <v>125</v>
      </c>
      <c r="E130" s="206" t="s">
        <v>187</v>
      </c>
      <c r="F130" s="207" t="s">
        <v>188</v>
      </c>
      <c r="G130" s="208" t="s">
        <v>128</v>
      </c>
      <c r="H130" s="209">
        <v>74.3</v>
      </c>
      <c r="I130" s="210"/>
      <c r="J130" s="211">
        <f>ROUND(I130*H130,2)</f>
        <v>0</v>
      </c>
      <c r="K130" s="207" t="s">
        <v>151</v>
      </c>
      <c r="L130" s="44"/>
      <c r="M130" s="212" t="s">
        <v>19</v>
      </c>
      <c r="N130" s="213" t="s">
        <v>47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6" t="s">
        <v>129</v>
      </c>
      <c r="AT130" s="216" t="s">
        <v>125</v>
      </c>
      <c r="AU130" s="216" t="s">
        <v>84</v>
      </c>
      <c r="AY130" s="17" t="s">
        <v>122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129</v>
      </c>
      <c r="BK130" s="217">
        <f>ROUND(I130*H130,2)</f>
        <v>0</v>
      </c>
      <c r="BL130" s="17" t="s">
        <v>129</v>
      </c>
      <c r="BM130" s="216" t="s">
        <v>189</v>
      </c>
    </row>
    <row r="131" spans="1:47" s="2" customFormat="1" ht="12">
      <c r="A131" s="38"/>
      <c r="B131" s="39"/>
      <c r="C131" s="40"/>
      <c r="D131" s="218" t="s">
        <v>131</v>
      </c>
      <c r="E131" s="40"/>
      <c r="F131" s="219" t="s">
        <v>190</v>
      </c>
      <c r="G131" s="40"/>
      <c r="H131" s="40"/>
      <c r="I131" s="220"/>
      <c r="J131" s="40"/>
      <c r="K131" s="40"/>
      <c r="L131" s="44"/>
      <c r="M131" s="221"/>
      <c r="N131" s="222"/>
      <c r="O131" s="85"/>
      <c r="P131" s="85"/>
      <c r="Q131" s="85"/>
      <c r="R131" s="85"/>
      <c r="S131" s="85"/>
      <c r="T131" s="86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131</v>
      </c>
      <c r="AU131" s="17" t="s">
        <v>84</v>
      </c>
    </row>
    <row r="132" spans="1:47" s="2" customFormat="1" ht="12">
      <c r="A132" s="38"/>
      <c r="B132" s="39"/>
      <c r="C132" s="40"/>
      <c r="D132" s="244" t="s">
        <v>154</v>
      </c>
      <c r="E132" s="40"/>
      <c r="F132" s="245" t="s">
        <v>191</v>
      </c>
      <c r="G132" s="40"/>
      <c r="H132" s="40"/>
      <c r="I132" s="220"/>
      <c r="J132" s="40"/>
      <c r="K132" s="40"/>
      <c r="L132" s="44"/>
      <c r="M132" s="221"/>
      <c r="N132" s="222"/>
      <c r="O132" s="85"/>
      <c r="P132" s="85"/>
      <c r="Q132" s="85"/>
      <c r="R132" s="85"/>
      <c r="S132" s="85"/>
      <c r="T132" s="86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154</v>
      </c>
      <c r="AU132" s="17" t="s">
        <v>84</v>
      </c>
    </row>
    <row r="133" spans="1:51" s="13" customFormat="1" ht="12">
      <c r="A133" s="13"/>
      <c r="B133" s="223"/>
      <c r="C133" s="224"/>
      <c r="D133" s="218" t="s">
        <v>132</v>
      </c>
      <c r="E133" s="225" t="s">
        <v>19</v>
      </c>
      <c r="F133" s="226" t="s">
        <v>177</v>
      </c>
      <c r="G133" s="224"/>
      <c r="H133" s="225" t="s">
        <v>19</v>
      </c>
      <c r="I133" s="227"/>
      <c r="J133" s="224"/>
      <c r="K133" s="224"/>
      <c r="L133" s="228"/>
      <c r="M133" s="229"/>
      <c r="N133" s="230"/>
      <c r="O133" s="230"/>
      <c r="P133" s="230"/>
      <c r="Q133" s="230"/>
      <c r="R133" s="230"/>
      <c r="S133" s="230"/>
      <c r="T133" s="23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2" t="s">
        <v>132</v>
      </c>
      <c r="AU133" s="232" t="s">
        <v>84</v>
      </c>
      <c r="AV133" s="13" t="s">
        <v>82</v>
      </c>
      <c r="AW133" s="13" t="s">
        <v>37</v>
      </c>
      <c r="AX133" s="13" t="s">
        <v>74</v>
      </c>
      <c r="AY133" s="232" t="s">
        <v>122</v>
      </c>
    </row>
    <row r="134" spans="1:51" s="14" customFormat="1" ht="12">
      <c r="A134" s="14"/>
      <c r="B134" s="233"/>
      <c r="C134" s="234"/>
      <c r="D134" s="218" t="s">
        <v>132</v>
      </c>
      <c r="E134" s="235" t="s">
        <v>19</v>
      </c>
      <c r="F134" s="236" t="s">
        <v>178</v>
      </c>
      <c r="G134" s="234"/>
      <c r="H134" s="237">
        <v>74.3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3" t="s">
        <v>132</v>
      </c>
      <c r="AU134" s="243" t="s">
        <v>84</v>
      </c>
      <c r="AV134" s="14" t="s">
        <v>84</v>
      </c>
      <c r="AW134" s="14" t="s">
        <v>37</v>
      </c>
      <c r="AX134" s="14" t="s">
        <v>82</v>
      </c>
      <c r="AY134" s="243" t="s">
        <v>122</v>
      </c>
    </row>
    <row r="135" spans="1:65" s="2" customFormat="1" ht="16.5" customHeight="1">
      <c r="A135" s="38"/>
      <c r="B135" s="39"/>
      <c r="C135" s="246" t="s">
        <v>192</v>
      </c>
      <c r="D135" s="246" t="s">
        <v>180</v>
      </c>
      <c r="E135" s="247" t="s">
        <v>193</v>
      </c>
      <c r="F135" s="248" t="s">
        <v>194</v>
      </c>
      <c r="G135" s="249" t="s">
        <v>195</v>
      </c>
      <c r="H135" s="250">
        <v>1.486</v>
      </c>
      <c r="I135" s="251"/>
      <c r="J135" s="252">
        <f>ROUND(I135*H135,2)</f>
        <v>0</v>
      </c>
      <c r="K135" s="248" t="s">
        <v>151</v>
      </c>
      <c r="L135" s="253"/>
      <c r="M135" s="254" t="s">
        <v>19</v>
      </c>
      <c r="N135" s="255" t="s">
        <v>47</v>
      </c>
      <c r="O135" s="85"/>
      <c r="P135" s="214">
        <f>O135*H135</f>
        <v>0</v>
      </c>
      <c r="Q135" s="214">
        <v>0.001</v>
      </c>
      <c r="R135" s="214">
        <f>Q135*H135</f>
        <v>0.0014860000000000001</v>
      </c>
      <c r="S135" s="214">
        <v>0</v>
      </c>
      <c r="T135" s="21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6" t="s">
        <v>156</v>
      </c>
      <c r="AT135" s="216" t="s">
        <v>180</v>
      </c>
      <c r="AU135" s="216" t="s">
        <v>84</v>
      </c>
      <c r="AY135" s="17" t="s">
        <v>122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129</v>
      </c>
      <c r="BK135" s="217">
        <f>ROUND(I135*H135,2)</f>
        <v>0</v>
      </c>
      <c r="BL135" s="17" t="s">
        <v>129</v>
      </c>
      <c r="BM135" s="216" t="s">
        <v>196</v>
      </c>
    </row>
    <row r="136" spans="1:47" s="2" customFormat="1" ht="12">
      <c r="A136" s="38"/>
      <c r="B136" s="39"/>
      <c r="C136" s="40"/>
      <c r="D136" s="218" t="s">
        <v>131</v>
      </c>
      <c r="E136" s="40"/>
      <c r="F136" s="219" t="s">
        <v>194</v>
      </c>
      <c r="G136" s="40"/>
      <c r="H136" s="40"/>
      <c r="I136" s="220"/>
      <c r="J136" s="40"/>
      <c r="K136" s="40"/>
      <c r="L136" s="44"/>
      <c r="M136" s="221"/>
      <c r="N136" s="222"/>
      <c r="O136" s="85"/>
      <c r="P136" s="85"/>
      <c r="Q136" s="85"/>
      <c r="R136" s="85"/>
      <c r="S136" s="85"/>
      <c r="T136" s="86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131</v>
      </c>
      <c r="AU136" s="17" t="s">
        <v>84</v>
      </c>
    </row>
    <row r="137" spans="1:51" s="14" customFormat="1" ht="12">
      <c r="A137" s="14"/>
      <c r="B137" s="233"/>
      <c r="C137" s="234"/>
      <c r="D137" s="218" t="s">
        <v>132</v>
      </c>
      <c r="E137" s="234"/>
      <c r="F137" s="236" t="s">
        <v>197</v>
      </c>
      <c r="G137" s="234"/>
      <c r="H137" s="237">
        <v>1.486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3" t="s">
        <v>132</v>
      </c>
      <c r="AU137" s="243" t="s">
        <v>84</v>
      </c>
      <c r="AV137" s="14" t="s">
        <v>84</v>
      </c>
      <c r="AW137" s="14" t="s">
        <v>4</v>
      </c>
      <c r="AX137" s="14" t="s">
        <v>82</v>
      </c>
      <c r="AY137" s="243" t="s">
        <v>122</v>
      </c>
    </row>
    <row r="138" spans="1:65" s="2" customFormat="1" ht="24.15" customHeight="1">
      <c r="A138" s="38"/>
      <c r="B138" s="39"/>
      <c r="C138" s="205" t="s">
        <v>198</v>
      </c>
      <c r="D138" s="205" t="s">
        <v>125</v>
      </c>
      <c r="E138" s="206" t="s">
        <v>199</v>
      </c>
      <c r="F138" s="207" t="s">
        <v>200</v>
      </c>
      <c r="G138" s="208" t="s">
        <v>128</v>
      </c>
      <c r="H138" s="209">
        <v>177.25</v>
      </c>
      <c r="I138" s="210"/>
      <c r="J138" s="211">
        <f>ROUND(I138*H138,2)</f>
        <v>0</v>
      </c>
      <c r="K138" s="207" t="s">
        <v>151</v>
      </c>
      <c r="L138" s="44"/>
      <c r="M138" s="212" t="s">
        <v>19</v>
      </c>
      <c r="N138" s="213" t="s">
        <v>47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6" t="s">
        <v>129</v>
      </c>
      <c r="AT138" s="216" t="s">
        <v>125</v>
      </c>
      <c r="AU138" s="216" t="s">
        <v>84</v>
      </c>
      <c r="AY138" s="17" t="s">
        <v>122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129</v>
      </c>
      <c r="BK138" s="217">
        <f>ROUND(I138*H138,2)</f>
        <v>0</v>
      </c>
      <c r="BL138" s="17" t="s">
        <v>129</v>
      </c>
      <c r="BM138" s="216" t="s">
        <v>201</v>
      </c>
    </row>
    <row r="139" spans="1:47" s="2" customFormat="1" ht="12">
      <c r="A139" s="38"/>
      <c r="B139" s="39"/>
      <c r="C139" s="40"/>
      <c r="D139" s="218" t="s">
        <v>131</v>
      </c>
      <c r="E139" s="40"/>
      <c r="F139" s="219" t="s">
        <v>202</v>
      </c>
      <c r="G139" s="40"/>
      <c r="H139" s="40"/>
      <c r="I139" s="220"/>
      <c r="J139" s="40"/>
      <c r="K139" s="40"/>
      <c r="L139" s="44"/>
      <c r="M139" s="221"/>
      <c r="N139" s="222"/>
      <c r="O139" s="85"/>
      <c r="P139" s="85"/>
      <c r="Q139" s="85"/>
      <c r="R139" s="85"/>
      <c r="S139" s="85"/>
      <c r="T139" s="8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131</v>
      </c>
      <c r="AU139" s="17" t="s">
        <v>84</v>
      </c>
    </row>
    <row r="140" spans="1:47" s="2" customFormat="1" ht="12">
      <c r="A140" s="38"/>
      <c r="B140" s="39"/>
      <c r="C140" s="40"/>
      <c r="D140" s="244" t="s">
        <v>154</v>
      </c>
      <c r="E140" s="40"/>
      <c r="F140" s="245" t="s">
        <v>203</v>
      </c>
      <c r="G140" s="40"/>
      <c r="H140" s="40"/>
      <c r="I140" s="220"/>
      <c r="J140" s="40"/>
      <c r="K140" s="40"/>
      <c r="L140" s="44"/>
      <c r="M140" s="221"/>
      <c r="N140" s="222"/>
      <c r="O140" s="85"/>
      <c r="P140" s="85"/>
      <c r="Q140" s="85"/>
      <c r="R140" s="85"/>
      <c r="S140" s="85"/>
      <c r="T140" s="86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84</v>
      </c>
    </row>
    <row r="141" spans="1:51" s="13" customFormat="1" ht="12">
      <c r="A141" s="13"/>
      <c r="B141" s="223"/>
      <c r="C141" s="224"/>
      <c r="D141" s="218" t="s">
        <v>132</v>
      </c>
      <c r="E141" s="225" t="s">
        <v>19</v>
      </c>
      <c r="F141" s="226" t="s">
        <v>204</v>
      </c>
      <c r="G141" s="224"/>
      <c r="H141" s="225" t="s">
        <v>19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2" t="s">
        <v>132</v>
      </c>
      <c r="AU141" s="232" t="s">
        <v>84</v>
      </c>
      <c r="AV141" s="13" t="s">
        <v>82</v>
      </c>
      <c r="AW141" s="13" t="s">
        <v>37</v>
      </c>
      <c r="AX141" s="13" t="s">
        <v>74</v>
      </c>
      <c r="AY141" s="232" t="s">
        <v>122</v>
      </c>
    </row>
    <row r="142" spans="1:51" s="14" customFormat="1" ht="12">
      <c r="A142" s="14"/>
      <c r="B142" s="233"/>
      <c r="C142" s="234"/>
      <c r="D142" s="218" t="s">
        <v>132</v>
      </c>
      <c r="E142" s="235" t="s">
        <v>19</v>
      </c>
      <c r="F142" s="236" t="s">
        <v>205</v>
      </c>
      <c r="G142" s="234"/>
      <c r="H142" s="237">
        <v>177.25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3" t="s">
        <v>132</v>
      </c>
      <c r="AU142" s="243" t="s">
        <v>84</v>
      </c>
      <c r="AV142" s="14" t="s">
        <v>84</v>
      </c>
      <c r="AW142" s="14" t="s">
        <v>37</v>
      </c>
      <c r="AX142" s="14" t="s">
        <v>82</v>
      </c>
      <c r="AY142" s="243" t="s">
        <v>122</v>
      </c>
    </row>
    <row r="143" spans="1:63" s="12" customFormat="1" ht="22.8" customHeight="1">
      <c r="A143" s="12"/>
      <c r="B143" s="189"/>
      <c r="C143" s="190"/>
      <c r="D143" s="191" t="s">
        <v>73</v>
      </c>
      <c r="E143" s="203" t="s">
        <v>206</v>
      </c>
      <c r="F143" s="203" t="s">
        <v>207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SUM(P144:P171)</f>
        <v>0</v>
      </c>
      <c r="Q143" s="197"/>
      <c r="R143" s="198">
        <f>SUM(R144:R171)</f>
        <v>30.035251000000002</v>
      </c>
      <c r="S143" s="197"/>
      <c r="T143" s="199">
        <f>SUM(T144:T171)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82</v>
      </c>
      <c r="AT143" s="201" t="s">
        <v>73</v>
      </c>
      <c r="AU143" s="201" t="s">
        <v>82</v>
      </c>
      <c r="AY143" s="200" t="s">
        <v>122</v>
      </c>
      <c r="BK143" s="202">
        <f>SUM(BK144:BK171)</f>
        <v>0</v>
      </c>
    </row>
    <row r="144" spans="1:65" s="2" customFormat="1" ht="24.15" customHeight="1">
      <c r="A144" s="38"/>
      <c r="B144" s="39"/>
      <c r="C144" s="205" t="s">
        <v>208</v>
      </c>
      <c r="D144" s="205" t="s">
        <v>125</v>
      </c>
      <c r="E144" s="206" t="s">
        <v>209</v>
      </c>
      <c r="F144" s="207" t="s">
        <v>210</v>
      </c>
      <c r="G144" s="208" t="s">
        <v>128</v>
      </c>
      <c r="H144" s="209">
        <v>141.7</v>
      </c>
      <c r="I144" s="210"/>
      <c r="J144" s="211">
        <f>ROUND(I144*H144,2)</f>
        <v>0</v>
      </c>
      <c r="K144" s="207" t="s">
        <v>151</v>
      </c>
      <c r="L144" s="44"/>
      <c r="M144" s="212" t="s">
        <v>19</v>
      </c>
      <c r="N144" s="213" t="s">
        <v>47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6" t="s">
        <v>129</v>
      </c>
      <c r="AT144" s="216" t="s">
        <v>125</v>
      </c>
      <c r="AU144" s="216" t="s">
        <v>84</v>
      </c>
      <c r="AY144" s="17" t="s">
        <v>122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129</v>
      </c>
      <c r="BK144" s="217">
        <f>ROUND(I144*H144,2)</f>
        <v>0</v>
      </c>
      <c r="BL144" s="17" t="s">
        <v>129</v>
      </c>
      <c r="BM144" s="216" t="s">
        <v>211</v>
      </c>
    </row>
    <row r="145" spans="1:47" s="2" customFormat="1" ht="12">
      <c r="A145" s="38"/>
      <c r="B145" s="39"/>
      <c r="C145" s="40"/>
      <c r="D145" s="218" t="s">
        <v>131</v>
      </c>
      <c r="E145" s="40"/>
      <c r="F145" s="219" t="s">
        <v>212</v>
      </c>
      <c r="G145" s="40"/>
      <c r="H145" s="40"/>
      <c r="I145" s="220"/>
      <c r="J145" s="40"/>
      <c r="K145" s="40"/>
      <c r="L145" s="44"/>
      <c r="M145" s="221"/>
      <c r="N145" s="222"/>
      <c r="O145" s="85"/>
      <c r="P145" s="85"/>
      <c r="Q145" s="85"/>
      <c r="R145" s="85"/>
      <c r="S145" s="85"/>
      <c r="T145" s="86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131</v>
      </c>
      <c r="AU145" s="17" t="s">
        <v>84</v>
      </c>
    </row>
    <row r="146" spans="1:47" s="2" customFormat="1" ht="12">
      <c r="A146" s="38"/>
      <c r="B146" s="39"/>
      <c r="C146" s="40"/>
      <c r="D146" s="244" t="s">
        <v>154</v>
      </c>
      <c r="E146" s="40"/>
      <c r="F146" s="245" t="s">
        <v>213</v>
      </c>
      <c r="G146" s="40"/>
      <c r="H146" s="40"/>
      <c r="I146" s="220"/>
      <c r="J146" s="40"/>
      <c r="K146" s="40"/>
      <c r="L146" s="44"/>
      <c r="M146" s="221"/>
      <c r="N146" s="222"/>
      <c r="O146" s="85"/>
      <c r="P146" s="85"/>
      <c r="Q146" s="85"/>
      <c r="R146" s="85"/>
      <c r="S146" s="85"/>
      <c r="T146" s="86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154</v>
      </c>
      <c r="AU146" s="17" t="s">
        <v>84</v>
      </c>
    </row>
    <row r="147" spans="1:51" s="13" customFormat="1" ht="12">
      <c r="A147" s="13"/>
      <c r="B147" s="223"/>
      <c r="C147" s="224"/>
      <c r="D147" s="218" t="s">
        <v>132</v>
      </c>
      <c r="E147" s="225" t="s">
        <v>19</v>
      </c>
      <c r="F147" s="226" t="s">
        <v>80</v>
      </c>
      <c r="G147" s="224"/>
      <c r="H147" s="225" t="s">
        <v>19</v>
      </c>
      <c r="I147" s="227"/>
      <c r="J147" s="224"/>
      <c r="K147" s="224"/>
      <c r="L147" s="228"/>
      <c r="M147" s="229"/>
      <c r="N147" s="230"/>
      <c r="O147" s="230"/>
      <c r="P147" s="230"/>
      <c r="Q147" s="230"/>
      <c r="R147" s="230"/>
      <c r="S147" s="230"/>
      <c r="T147" s="23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2" t="s">
        <v>132</v>
      </c>
      <c r="AU147" s="232" t="s">
        <v>84</v>
      </c>
      <c r="AV147" s="13" t="s">
        <v>82</v>
      </c>
      <c r="AW147" s="13" t="s">
        <v>37</v>
      </c>
      <c r="AX147" s="13" t="s">
        <v>74</v>
      </c>
      <c r="AY147" s="232" t="s">
        <v>122</v>
      </c>
    </row>
    <row r="148" spans="1:51" s="14" customFormat="1" ht="12">
      <c r="A148" s="14"/>
      <c r="B148" s="233"/>
      <c r="C148" s="234"/>
      <c r="D148" s="218" t="s">
        <v>132</v>
      </c>
      <c r="E148" s="235" t="s">
        <v>19</v>
      </c>
      <c r="F148" s="236" t="s">
        <v>133</v>
      </c>
      <c r="G148" s="234"/>
      <c r="H148" s="237">
        <v>141.7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3" t="s">
        <v>132</v>
      </c>
      <c r="AU148" s="243" t="s">
        <v>84</v>
      </c>
      <c r="AV148" s="14" t="s">
        <v>84</v>
      </c>
      <c r="AW148" s="14" t="s">
        <v>37</v>
      </c>
      <c r="AX148" s="14" t="s">
        <v>82</v>
      </c>
      <c r="AY148" s="243" t="s">
        <v>122</v>
      </c>
    </row>
    <row r="149" spans="1:65" s="2" customFormat="1" ht="33" customHeight="1">
      <c r="A149" s="38"/>
      <c r="B149" s="39"/>
      <c r="C149" s="205" t="s">
        <v>214</v>
      </c>
      <c r="D149" s="205" t="s">
        <v>125</v>
      </c>
      <c r="E149" s="206" t="s">
        <v>215</v>
      </c>
      <c r="F149" s="207" t="s">
        <v>216</v>
      </c>
      <c r="G149" s="208" t="s">
        <v>128</v>
      </c>
      <c r="H149" s="209">
        <v>141.7</v>
      </c>
      <c r="I149" s="210"/>
      <c r="J149" s="211">
        <f>ROUND(I149*H149,2)</f>
        <v>0</v>
      </c>
      <c r="K149" s="207" t="s">
        <v>151</v>
      </c>
      <c r="L149" s="44"/>
      <c r="M149" s="212" t="s">
        <v>19</v>
      </c>
      <c r="N149" s="213" t="s">
        <v>47</v>
      </c>
      <c r="O149" s="85"/>
      <c r="P149" s="214">
        <f>O149*H149</f>
        <v>0</v>
      </c>
      <c r="Q149" s="214">
        <v>0.08922</v>
      </c>
      <c r="R149" s="214">
        <f>Q149*H149</f>
        <v>12.642473999999998</v>
      </c>
      <c r="S149" s="214">
        <v>0</v>
      </c>
      <c r="T149" s="21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6" t="s">
        <v>129</v>
      </c>
      <c r="AT149" s="216" t="s">
        <v>125</v>
      </c>
      <c r="AU149" s="216" t="s">
        <v>84</v>
      </c>
      <c r="AY149" s="17" t="s">
        <v>122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129</v>
      </c>
      <c r="BK149" s="217">
        <f>ROUND(I149*H149,2)</f>
        <v>0</v>
      </c>
      <c r="BL149" s="17" t="s">
        <v>129</v>
      </c>
      <c r="BM149" s="216" t="s">
        <v>217</v>
      </c>
    </row>
    <row r="150" spans="1:47" s="2" customFormat="1" ht="12">
      <c r="A150" s="38"/>
      <c r="B150" s="39"/>
      <c r="C150" s="40"/>
      <c r="D150" s="218" t="s">
        <v>131</v>
      </c>
      <c r="E150" s="40"/>
      <c r="F150" s="219" t="s">
        <v>218</v>
      </c>
      <c r="G150" s="40"/>
      <c r="H150" s="40"/>
      <c r="I150" s="220"/>
      <c r="J150" s="40"/>
      <c r="K150" s="40"/>
      <c r="L150" s="44"/>
      <c r="M150" s="221"/>
      <c r="N150" s="222"/>
      <c r="O150" s="85"/>
      <c r="P150" s="85"/>
      <c r="Q150" s="85"/>
      <c r="R150" s="85"/>
      <c r="S150" s="85"/>
      <c r="T150" s="86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131</v>
      </c>
      <c r="AU150" s="17" t="s">
        <v>84</v>
      </c>
    </row>
    <row r="151" spans="1:47" s="2" customFormat="1" ht="12">
      <c r="A151" s="38"/>
      <c r="B151" s="39"/>
      <c r="C151" s="40"/>
      <c r="D151" s="244" t="s">
        <v>154</v>
      </c>
      <c r="E151" s="40"/>
      <c r="F151" s="245" t="s">
        <v>219</v>
      </c>
      <c r="G151" s="40"/>
      <c r="H151" s="40"/>
      <c r="I151" s="220"/>
      <c r="J151" s="40"/>
      <c r="K151" s="40"/>
      <c r="L151" s="44"/>
      <c r="M151" s="221"/>
      <c r="N151" s="222"/>
      <c r="O151" s="85"/>
      <c r="P151" s="85"/>
      <c r="Q151" s="85"/>
      <c r="R151" s="85"/>
      <c r="S151" s="85"/>
      <c r="T151" s="86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154</v>
      </c>
      <c r="AU151" s="17" t="s">
        <v>84</v>
      </c>
    </row>
    <row r="152" spans="1:51" s="13" customFormat="1" ht="12">
      <c r="A152" s="13"/>
      <c r="B152" s="223"/>
      <c r="C152" s="224"/>
      <c r="D152" s="218" t="s">
        <v>132</v>
      </c>
      <c r="E152" s="225" t="s">
        <v>19</v>
      </c>
      <c r="F152" s="226" t="s">
        <v>80</v>
      </c>
      <c r="G152" s="224"/>
      <c r="H152" s="225" t="s">
        <v>19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2" t="s">
        <v>132</v>
      </c>
      <c r="AU152" s="232" t="s">
        <v>84</v>
      </c>
      <c r="AV152" s="13" t="s">
        <v>82</v>
      </c>
      <c r="AW152" s="13" t="s">
        <v>37</v>
      </c>
      <c r="AX152" s="13" t="s">
        <v>74</v>
      </c>
      <c r="AY152" s="232" t="s">
        <v>122</v>
      </c>
    </row>
    <row r="153" spans="1:51" s="14" customFormat="1" ht="12">
      <c r="A153" s="14"/>
      <c r="B153" s="233"/>
      <c r="C153" s="234"/>
      <c r="D153" s="218" t="s">
        <v>132</v>
      </c>
      <c r="E153" s="235" t="s">
        <v>19</v>
      </c>
      <c r="F153" s="236" t="s">
        <v>133</v>
      </c>
      <c r="G153" s="234"/>
      <c r="H153" s="237">
        <v>141.7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3" t="s">
        <v>132</v>
      </c>
      <c r="AU153" s="243" t="s">
        <v>84</v>
      </c>
      <c r="AV153" s="14" t="s">
        <v>84</v>
      </c>
      <c r="AW153" s="14" t="s">
        <v>37</v>
      </c>
      <c r="AX153" s="14" t="s">
        <v>82</v>
      </c>
      <c r="AY153" s="243" t="s">
        <v>122</v>
      </c>
    </row>
    <row r="154" spans="1:65" s="2" customFormat="1" ht="21.75" customHeight="1">
      <c r="A154" s="38"/>
      <c r="B154" s="39"/>
      <c r="C154" s="246" t="s">
        <v>220</v>
      </c>
      <c r="D154" s="246" t="s">
        <v>180</v>
      </c>
      <c r="E154" s="247" t="s">
        <v>221</v>
      </c>
      <c r="F154" s="248" t="s">
        <v>222</v>
      </c>
      <c r="G154" s="249" t="s">
        <v>128</v>
      </c>
      <c r="H154" s="250">
        <v>124.95</v>
      </c>
      <c r="I154" s="251"/>
      <c r="J154" s="252">
        <f>ROUND(I154*H154,2)</f>
        <v>0</v>
      </c>
      <c r="K154" s="248" t="s">
        <v>151</v>
      </c>
      <c r="L154" s="253"/>
      <c r="M154" s="254" t="s">
        <v>19</v>
      </c>
      <c r="N154" s="255" t="s">
        <v>47</v>
      </c>
      <c r="O154" s="85"/>
      <c r="P154" s="214">
        <f>O154*H154</f>
        <v>0</v>
      </c>
      <c r="Q154" s="214">
        <v>0.12</v>
      </c>
      <c r="R154" s="214">
        <f>Q154*H154</f>
        <v>14.994</v>
      </c>
      <c r="S154" s="214">
        <v>0</v>
      </c>
      <c r="T154" s="21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6" t="s">
        <v>156</v>
      </c>
      <c r="AT154" s="216" t="s">
        <v>180</v>
      </c>
      <c r="AU154" s="216" t="s">
        <v>84</v>
      </c>
      <c r="AY154" s="17" t="s">
        <v>122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129</v>
      </c>
      <c r="BK154" s="217">
        <f>ROUND(I154*H154,2)</f>
        <v>0</v>
      </c>
      <c r="BL154" s="17" t="s">
        <v>129</v>
      </c>
      <c r="BM154" s="216" t="s">
        <v>223</v>
      </c>
    </row>
    <row r="155" spans="1:47" s="2" customFormat="1" ht="12">
      <c r="A155" s="38"/>
      <c r="B155" s="39"/>
      <c r="C155" s="40"/>
      <c r="D155" s="218" t="s">
        <v>131</v>
      </c>
      <c r="E155" s="40"/>
      <c r="F155" s="219" t="s">
        <v>222</v>
      </c>
      <c r="G155" s="40"/>
      <c r="H155" s="40"/>
      <c r="I155" s="220"/>
      <c r="J155" s="40"/>
      <c r="K155" s="40"/>
      <c r="L155" s="44"/>
      <c r="M155" s="221"/>
      <c r="N155" s="222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131</v>
      </c>
      <c r="AU155" s="17" t="s">
        <v>84</v>
      </c>
    </row>
    <row r="156" spans="1:51" s="14" customFormat="1" ht="12">
      <c r="A156" s="14"/>
      <c r="B156" s="233"/>
      <c r="C156" s="234"/>
      <c r="D156" s="218" t="s">
        <v>132</v>
      </c>
      <c r="E156" s="234"/>
      <c r="F156" s="236" t="s">
        <v>224</v>
      </c>
      <c r="G156" s="234"/>
      <c r="H156" s="237">
        <v>124.95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3" t="s">
        <v>132</v>
      </c>
      <c r="AU156" s="243" t="s">
        <v>84</v>
      </c>
      <c r="AV156" s="14" t="s">
        <v>84</v>
      </c>
      <c r="AW156" s="14" t="s">
        <v>4</v>
      </c>
      <c r="AX156" s="14" t="s">
        <v>82</v>
      </c>
      <c r="AY156" s="243" t="s">
        <v>122</v>
      </c>
    </row>
    <row r="157" spans="1:65" s="2" customFormat="1" ht="21.75" customHeight="1">
      <c r="A157" s="38"/>
      <c r="B157" s="39"/>
      <c r="C157" s="246" t="s">
        <v>225</v>
      </c>
      <c r="D157" s="246" t="s">
        <v>180</v>
      </c>
      <c r="E157" s="247" t="s">
        <v>226</v>
      </c>
      <c r="F157" s="248" t="s">
        <v>227</v>
      </c>
      <c r="G157" s="249" t="s">
        <v>128</v>
      </c>
      <c r="H157" s="250">
        <v>15.157</v>
      </c>
      <c r="I157" s="251"/>
      <c r="J157" s="252">
        <f>ROUND(I157*H157,2)</f>
        <v>0</v>
      </c>
      <c r="K157" s="248" t="s">
        <v>151</v>
      </c>
      <c r="L157" s="253"/>
      <c r="M157" s="254" t="s">
        <v>19</v>
      </c>
      <c r="N157" s="255" t="s">
        <v>47</v>
      </c>
      <c r="O157" s="85"/>
      <c r="P157" s="214">
        <f>O157*H157</f>
        <v>0</v>
      </c>
      <c r="Q157" s="214">
        <v>0.12</v>
      </c>
      <c r="R157" s="214">
        <f>Q157*H157</f>
        <v>1.81884</v>
      </c>
      <c r="S157" s="214">
        <v>0</v>
      </c>
      <c r="T157" s="21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6" t="s">
        <v>156</v>
      </c>
      <c r="AT157" s="216" t="s">
        <v>180</v>
      </c>
      <c r="AU157" s="216" t="s">
        <v>84</v>
      </c>
      <c r="AY157" s="17" t="s">
        <v>122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129</v>
      </c>
      <c r="BK157" s="217">
        <f>ROUND(I157*H157,2)</f>
        <v>0</v>
      </c>
      <c r="BL157" s="17" t="s">
        <v>129</v>
      </c>
      <c r="BM157" s="216" t="s">
        <v>228</v>
      </c>
    </row>
    <row r="158" spans="1:47" s="2" customFormat="1" ht="12">
      <c r="A158" s="38"/>
      <c r="B158" s="39"/>
      <c r="C158" s="40"/>
      <c r="D158" s="218" t="s">
        <v>131</v>
      </c>
      <c r="E158" s="40"/>
      <c r="F158" s="219" t="s">
        <v>227</v>
      </c>
      <c r="G158" s="40"/>
      <c r="H158" s="40"/>
      <c r="I158" s="220"/>
      <c r="J158" s="40"/>
      <c r="K158" s="40"/>
      <c r="L158" s="44"/>
      <c r="M158" s="221"/>
      <c r="N158" s="222"/>
      <c r="O158" s="85"/>
      <c r="P158" s="85"/>
      <c r="Q158" s="85"/>
      <c r="R158" s="85"/>
      <c r="S158" s="85"/>
      <c r="T158" s="86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131</v>
      </c>
      <c r="AU158" s="17" t="s">
        <v>84</v>
      </c>
    </row>
    <row r="159" spans="1:47" s="2" customFormat="1" ht="12">
      <c r="A159" s="38"/>
      <c r="B159" s="39"/>
      <c r="C159" s="40"/>
      <c r="D159" s="218" t="s">
        <v>229</v>
      </c>
      <c r="E159" s="40"/>
      <c r="F159" s="256" t="s">
        <v>230</v>
      </c>
      <c r="G159" s="40"/>
      <c r="H159" s="40"/>
      <c r="I159" s="220"/>
      <c r="J159" s="40"/>
      <c r="K159" s="40"/>
      <c r="L159" s="44"/>
      <c r="M159" s="221"/>
      <c r="N159" s="222"/>
      <c r="O159" s="85"/>
      <c r="P159" s="85"/>
      <c r="Q159" s="85"/>
      <c r="R159" s="85"/>
      <c r="S159" s="85"/>
      <c r="T159" s="86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229</v>
      </c>
      <c r="AU159" s="17" t="s">
        <v>84</v>
      </c>
    </row>
    <row r="160" spans="1:51" s="14" customFormat="1" ht="12">
      <c r="A160" s="14"/>
      <c r="B160" s="233"/>
      <c r="C160" s="234"/>
      <c r="D160" s="218" t="s">
        <v>132</v>
      </c>
      <c r="E160" s="234"/>
      <c r="F160" s="236" t="s">
        <v>231</v>
      </c>
      <c r="G160" s="234"/>
      <c r="H160" s="237">
        <v>15.157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3" t="s">
        <v>132</v>
      </c>
      <c r="AU160" s="243" t="s">
        <v>84</v>
      </c>
      <c r="AV160" s="14" t="s">
        <v>84</v>
      </c>
      <c r="AW160" s="14" t="s">
        <v>4</v>
      </c>
      <c r="AX160" s="14" t="s">
        <v>82</v>
      </c>
      <c r="AY160" s="243" t="s">
        <v>122</v>
      </c>
    </row>
    <row r="161" spans="1:65" s="2" customFormat="1" ht="21.75" customHeight="1">
      <c r="A161" s="38"/>
      <c r="B161" s="39"/>
      <c r="C161" s="246" t="s">
        <v>232</v>
      </c>
      <c r="D161" s="246" t="s">
        <v>180</v>
      </c>
      <c r="E161" s="247" t="s">
        <v>233</v>
      </c>
      <c r="F161" s="248" t="s">
        <v>234</v>
      </c>
      <c r="G161" s="249" t="s">
        <v>128</v>
      </c>
      <c r="H161" s="250">
        <v>1.897</v>
      </c>
      <c r="I161" s="251"/>
      <c r="J161" s="252">
        <f>ROUND(I161*H161,2)</f>
        <v>0</v>
      </c>
      <c r="K161" s="248" t="s">
        <v>151</v>
      </c>
      <c r="L161" s="253"/>
      <c r="M161" s="254" t="s">
        <v>19</v>
      </c>
      <c r="N161" s="255" t="s">
        <v>47</v>
      </c>
      <c r="O161" s="85"/>
      <c r="P161" s="214">
        <f>O161*H161</f>
        <v>0</v>
      </c>
      <c r="Q161" s="214">
        <v>0.131</v>
      </c>
      <c r="R161" s="214">
        <f>Q161*H161</f>
        <v>0.248507</v>
      </c>
      <c r="S161" s="214">
        <v>0</v>
      </c>
      <c r="T161" s="21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6" t="s">
        <v>156</v>
      </c>
      <c r="AT161" s="216" t="s">
        <v>180</v>
      </c>
      <c r="AU161" s="216" t="s">
        <v>84</v>
      </c>
      <c r="AY161" s="17" t="s">
        <v>122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129</v>
      </c>
      <c r="BK161" s="217">
        <f>ROUND(I161*H161,2)</f>
        <v>0</v>
      </c>
      <c r="BL161" s="17" t="s">
        <v>129</v>
      </c>
      <c r="BM161" s="216" t="s">
        <v>235</v>
      </c>
    </row>
    <row r="162" spans="1:47" s="2" customFormat="1" ht="12">
      <c r="A162" s="38"/>
      <c r="B162" s="39"/>
      <c r="C162" s="40"/>
      <c r="D162" s="218" t="s">
        <v>131</v>
      </c>
      <c r="E162" s="40"/>
      <c r="F162" s="219" t="s">
        <v>236</v>
      </c>
      <c r="G162" s="40"/>
      <c r="H162" s="40"/>
      <c r="I162" s="220"/>
      <c r="J162" s="40"/>
      <c r="K162" s="40"/>
      <c r="L162" s="44"/>
      <c r="M162" s="221"/>
      <c r="N162" s="222"/>
      <c r="O162" s="85"/>
      <c r="P162" s="85"/>
      <c r="Q162" s="85"/>
      <c r="R162" s="85"/>
      <c r="S162" s="85"/>
      <c r="T162" s="86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131</v>
      </c>
      <c r="AU162" s="17" t="s">
        <v>84</v>
      </c>
    </row>
    <row r="163" spans="1:47" s="2" customFormat="1" ht="12">
      <c r="A163" s="38"/>
      <c r="B163" s="39"/>
      <c r="C163" s="40"/>
      <c r="D163" s="218" t="s">
        <v>229</v>
      </c>
      <c r="E163" s="40"/>
      <c r="F163" s="256" t="s">
        <v>237</v>
      </c>
      <c r="G163" s="40"/>
      <c r="H163" s="40"/>
      <c r="I163" s="220"/>
      <c r="J163" s="40"/>
      <c r="K163" s="40"/>
      <c r="L163" s="44"/>
      <c r="M163" s="221"/>
      <c r="N163" s="222"/>
      <c r="O163" s="85"/>
      <c r="P163" s="85"/>
      <c r="Q163" s="85"/>
      <c r="R163" s="85"/>
      <c r="S163" s="85"/>
      <c r="T163" s="86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229</v>
      </c>
      <c r="AU163" s="17" t="s">
        <v>84</v>
      </c>
    </row>
    <row r="164" spans="1:51" s="14" customFormat="1" ht="12">
      <c r="A164" s="14"/>
      <c r="B164" s="233"/>
      <c r="C164" s="234"/>
      <c r="D164" s="218" t="s">
        <v>132</v>
      </c>
      <c r="E164" s="234"/>
      <c r="F164" s="236" t="s">
        <v>238</v>
      </c>
      <c r="G164" s="234"/>
      <c r="H164" s="237">
        <v>1.897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3" t="s">
        <v>132</v>
      </c>
      <c r="AU164" s="243" t="s">
        <v>84</v>
      </c>
      <c r="AV164" s="14" t="s">
        <v>84</v>
      </c>
      <c r="AW164" s="14" t="s">
        <v>4</v>
      </c>
      <c r="AX164" s="14" t="s">
        <v>82</v>
      </c>
      <c r="AY164" s="243" t="s">
        <v>122</v>
      </c>
    </row>
    <row r="165" spans="1:65" s="2" customFormat="1" ht="24.15" customHeight="1">
      <c r="A165" s="38"/>
      <c r="B165" s="39"/>
      <c r="C165" s="246" t="s">
        <v>239</v>
      </c>
      <c r="D165" s="246" t="s">
        <v>180</v>
      </c>
      <c r="E165" s="247" t="s">
        <v>240</v>
      </c>
      <c r="F165" s="248" t="s">
        <v>241</v>
      </c>
      <c r="G165" s="249" t="s">
        <v>128</v>
      </c>
      <c r="H165" s="250">
        <v>2.53</v>
      </c>
      <c r="I165" s="251"/>
      <c r="J165" s="252">
        <f>ROUND(I165*H165,2)</f>
        <v>0</v>
      </c>
      <c r="K165" s="248" t="s">
        <v>151</v>
      </c>
      <c r="L165" s="253"/>
      <c r="M165" s="254" t="s">
        <v>19</v>
      </c>
      <c r="N165" s="255" t="s">
        <v>47</v>
      </c>
      <c r="O165" s="85"/>
      <c r="P165" s="214">
        <f>O165*H165</f>
        <v>0</v>
      </c>
      <c r="Q165" s="214">
        <v>0.131</v>
      </c>
      <c r="R165" s="214">
        <f>Q165*H165</f>
        <v>0.33143</v>
      </c>
      <c r="S165" s="214">
        <v>0</v>
      </c>
      <c r="T165" s="21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6" t="s">
        <v>156</v>
      </c>
      <c r="AT165" s="216" t="s">
        <v>180</v>
      </c>
      <c r="AU165" s="216" t="s">
        <v>84</v>
      </c>
      <c r="AY165" s="17" t="s">
        <v>122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129</v>
      </c>
      <c r="BK165" s="217">
        <f>ROUND(I165*H165,2)</f>
        <v>0</v>
      </c>
      <c r="BL165" s="17" t="s">
        <v>129</v>
      </c>
      <c r="BM165" s="216" t="s">
        <v>242</v>
      </c>
    </row>
    <row r="166" spans="1:47" s="2" customFormat="1" ht="12">
      <c r="A166" s="38"/>
      <c r="B166" s="39"/>
      <c r="C166" s="40"/>
      <c r="D166" s="218" t="s">
        <v>131</v>
      </c>
      <c r="E166" s="40"/>
      <c r="F166" s="219" t="s">
        <v>241</v>
      </c>
      <c r="G166" s="40"/>
      <c r="H166" s="40"/>
      <c r="I166" s="220"/>
      <c r="J166" s="40"/>
      <c r="K166" s="40"/>
      <c r="L166" s="44"/>
      <c r="M166" s="221"/>
      <c r="N166" s="222"/>
      <c r="O166" s="85"/>
      <c r="P166" s="85"/>
      <c r="Q166" s="85"/>
      <c r="R166" s="85"/>
      <c r="S166" s="85"/>
      <c r="T166" s="86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131</v>
      </c>
      <c r="AU166" s="17" t="s">
        <v>84</v>
      </c>
    </row>
    <row r="167" spans="1:47" s="2" customFormat="1" ht="12">
      <c r="A167" s="38"/>
      <c r="B167" s="39"/>
      <c r="C167" s="40"/>
      <c r="D167" s="218" t="s">
        <v>229</v>
      </c>
      <c r="E167" s="40"/>
      <c r="F167" s="256" t="s">
        <v>243</v>
      </c>
      <c r="G167" s="40"/>
      <c r="H167" s="40"/>
      <c r="I167" s="220"/>
      <c r="J167" s="40"/>
      <c r="K167" s="40"/>
      <c r="L167" s="44"/>
      <c r="M167" s="221"/>
      <c r="N167" s="222"/>
      <c r="O167" s="85"/>
      <c r="P167" s="85"/>
      <c r="Q167" s="85"/>
      <c r="R167" s="85"/>
      <c r="S167" s="85"/>
      <c r="T167" s="86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229</v>
      </c>
      <c r="AU167" s="17" t="s">
        <v>84</v>
      </c>
    </row>
    <row r="168" spans="1:51" s="14" customFormat="1" ht="12">
      <c r="A168" s="14"/>
      <c r="B168" s="233"/>
      <c r="C168" s="234"/>
      <c r="D168" s="218" t="s">
        <v>132</v>
      </c>
      <c r="E168" s="234"/>
      <c r="F168" s="236" t="s">
        <v>244</v>
      </c>
      <c r="G168" s="234"/>
      <c r="H168" s="237">
        <v>2.53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3" t="s">
        <v>132</v>
      </c>
      <c r="AU168" s="243" t="s">
        <v>84</v>
      </c>
      <c r="AV168" s="14" t="s">
        <v>84</v>
      </c>
      <c r="AW168" s="14" t="s">
        <v>4</v>
      </c>
      <c r="AX168" s="14" t="s">
        <v>82</v>
      </c>
      <c r="AY168" s="243" t="s">
        <v>122</v>
      </c>
    </row>
    <row r="169" spans="1:65" s="2" customFormat="1" ht="37.8" customHeight="1">
      <c r="A169" s="38"/>
      <c r="B169" s="39"/>
      <c r="C169" s="205" t="s">
        <v>245</v>
      </c>
      <c r="D169" s="205" t="s">
        <v>125</v>
      </c>
      <c r="E169" s="206" t="s">
        <v>246</v>
      </c>
      <c r="F169" s="207" t="s">
        <v>247</v>
      </c>
      <c r="G169" s="208" t="s">
        <v>128</v>
      </c>
      <c r="H169" s="209">
        <v>141.7</v>
      </c>
      <c r="I169" s="210"/>
      <c r="J169" s="211">
        <f>ROUND(I169*H169,2)</f>
        <v>0</v>
      </c>
      <c r="K169" s="207" t="s">
        <v>151</v>
      </c>
      <c r="L169" s="44"/>
      <c r="M169" s="212" t="s">
        <v>19</v>
      </c>
      <c r="N169" s="213" t="s">
        <v>47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6" t="s">
        <v>129</v>
      </c>
      <c r="AT169" s="216" t="s">
        <v>125</v>
      </c>
      <c r="AU169" s="216" t="s">
        <v>84</v>
      </c>
      <c r="AY169" s="17" t="s">
        <v>122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129</v>
      </c>
      <c r="BK169" s="217">
        <f>ROUND(I169*H169,2)</f>
        <v>0</v>
      </c>
      <c r="BL169" s="17" t="s">
        <v>129</v>
      </c>
      <c r="BM169" s="216" t="s">
        <v>248</v>
      </c>
    </row>
    <row r="170" spans="1:47" s="2" customFormat="1" ht="12">
      <c r="A170" s="38"/>
      <c r="B170" s="39"/>
      <c r="C170" s="40"/>
      <c r="D170" s="218" t="s">
        <v>131</v>
      </c>
      <c r="E170" s="40"/>
      <c r="F170" s="219" t="s">
        <v>249</v>
      </c>
      <c r="G170" s="40"/>
      <c r="H170" s="40"/>
      <c r="I170" s="220"/>
      <c r="J170" s="40"/>
      <c r="K170" s="40"/>
      <c r="L170" s="44"/>
      <c r="M170" s="221"/>
      <c r="N170" s="222"/>
      <c r="O170" s="85"/>
      <c r="P170" s="85"/>
      <c r="Q170" s="85"/>
      <c r="R170" s="85"/>
      <c r="S170" s="85"/>
      <c r="T170" s="86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131</v>
      </c>
      <c r="AU170" s="17" t="s">
        <v>84</v>
      </c>
    </row>
    <row r="171" spans="1:47" s="2" customFormat="1" ht="12">
      <c r="A171" s="38"/>
      <c r="B171" s="39"/>
      <c r="C171" s="40"/>
      <c r="D171" s="244" t="s">
        <v>154</v>
      </c>
      <c r="E171" s="40"/>
      <c r="F171" s="245" t="s">
        <v>250</v>
      </c>
      <c r="G171" s="40"/>
      <c r="H171" s="40"/>
      <c r="I171" s="220"/>
      <c r="J171" s="40"/>
      <c r="K171" s="40"/>
      <c r="L171" s="44"/>
      <c r="M171" s="221"/>
      <c r="N171" s="222"/>
      <c r="O171" s="85"/>
      <c r="P171" s="85"/>
      <c r="Q171" s="85"/>
      <c r="R171" s="85"/>
      <c r="S171" s="85"/>
      <c r="T171" s="86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154</v>
      </c>
      <c r="AU171" s="17" t="s">
        <v>84</v>
      </c>
    </row>
    <row r="172" spans="1:63" s="12" customFormat="1" ht="22.8" customHeight="1">
      <c r="A172" s="12"/>
      <c r="B172" s="189"/>
      <c r="C172" s="190"/>
      <c r="D172" s="191" t="s">
        <v>73</v>
      </c>
      <c r="E172" s="203" t="s">
        <v>251</v>
      </c>
      <c r="F172" s="203" t="s">
        <v>252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SUM(P173:P180)</f>
        <v>0</v>
      </c>
      <c r="Q172" s="197"/>
      <c r="R172" s="198">
        <f>SUM(R173:R180)</f>
        <v>27.74992064</v>
      </c>
      <c r="S172" s="197"/>
      <c r="T172" s="199">
        <f>SUM(T173:T180)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82</v>
      </c>
      <c r="AT172" s="201" t="s">
        <v>73</v>
      </c>
      <c r="AU172" s="201" t="s">
        <v>82</v>
      </c>
      <c r="AY172" s="200" t="s">
        <v>122</v>
      </c>
      <c r="BK172" s="202">
        <f>SUM(BK173:BK180)</f>
        <v>0</v>
      </c>
    </row>
    <row r="173" spans="1:65" s="2" customFormat="1" ht="33" customHeight="1">
      <c r="A173" s="38"/>
      <c r="B173" s="39"/>
      <c r="C173" s="205" t="s">
        <v>253</v>
      </c>
      <c r="D173" s="205" t="s">
        <v>125</v>
      </c>
      <c r="E173" s="206" t="s">
        <v>254</v>
      </c>
      <c r="F173" s="207" t="s">
        <v>255</v>
      </c>
      <c r="G173" s="208" t="s">
        <v>137</v>
      </c>
      <c r="H173" s="209">
        <v>148.6</v>
      </c>
      <c r="I173" s="210"/>
      <c r="J173" s="211">
        <f>ROUND(I173*H173,2)</f>
        <v>0</v>
      </c>
      <c r="K173" s="207" t="s">
        <v>151</v>
      </c>
      <c r="L173" s="44"/>
      <c r="M173" s="212" t="s">
        <v>19</v>
      </c>
      <c r="N173" s="213" t="s">
        <v>47</v>
      </c>
      <c r="O173" s="85"/>
      <c r="P173" s="214">
        <f>O173*H173</f>
        <v>0</v>
      </c>
      <c r="Q173" s="214">
        <v>0.1295</v>
      </c>
      <c r="R173" s="214">
        <f>Q173*H173</f>
        <v>19.2437</v>
      </c>
      <c r="S173" s="214">
        <v>0</v>
      </c>
      <c r="T173" s="21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6" t="s">
        <v>129</v>
      </c>
      <c r="AT173" s="216" t="s">
        <v>125</v>
      </c>
      <c r="AU173" s="216" t="s">
        <v>84</v>
      </c>
      <c r="AY173" s="17" t="s">
        <v>122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129</v>
      </c>
      <c r="BK173" s="217">
        <f>ROUND(I173*H173,2)</f>
        <v>0</v>
      </c>
      <c r="BL173" s="17" t="s">
        <v>129</v>
      </c>
      <c r="BM173" s="216" t="s">
        <v>256</v>
      </c>
    </row>
    <row r="174" spans="1:47" s="2" customFormat="1" ht="12">
      <c r="A174" s="38"/>
      <c r="B174" s="39"/>
      <c r="C174" s="40"/>
      <c r="D174" s="218" t="s">
        <v>131</v>
      </c>
      <c r="E174" s="40"/>
      <c r="F174" s="219" t="s">
        <v>257</v>
      </c>
      <c r="G174" s="40"/>
      <c r="H174" s="40"/>
      <c r="I174" s="220"/>
      <c r="J174" s="40"/>
      <c r="K174" s="40"/>
      <c r="L174" s="44"/>
      <c r="M174" s="221"/>
      <c r="N174" s="222"/>
      <c r="O174" s="85"/>
      <c r="P174" s="85"/>
      <c r="Q174" s="85"/>
      <c r="R174" s="85"/>
      <c r="S174" s="85"/>
      <c r="T174" s="86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131</v>
      </c>
      <c r="AU174" s="17" t="s">
        <v>84</v>
      </c>
    </row>
    <row r="175" spans="1:47" s="2" customFormat="1" ht="12">
      <c r="A175" s="38"/>
      <c r="B175" s="39"/>
      <c r="C175" s="40"/>
      <c r="D175" s="244" t="s">
        <v>154</v>
      </c>
      <c r="E175" s="40"/>
      <c r="F175" s="245" t="s">
        <v>258</v>
      </c>
      <c r="G175" s="40"/>
      <c r="H175" s="40"/>
      <c r="I175" s="220"/>
      <c r="J175" s="40"/>
      <c r="K175" s="40"/>
      <c r="L175" s="44"/>
      <c r="M175" s="221"/>
      <c r="N175" s="222"/>
      <c r="O175" s="85"/>
      <c r="P175" s="85"/>
      <c r="Q175" s="85"/>
      <c r="R175" s="85"/>
      <c r="S175" s="85"/>
      <c r="T175" s="86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154</v>
      </c>
      <c r="AU175" s="17" t="s">
        <v>84</v>
      </c>
    </row>
    <row r="176" spans="1:51" s="13" customFormat="1" ht="12">
      <c r="A176" s="13"/>
      <c r="B176" s="223"/>
      <c r="C176" s="224"/>
      <c r="D176" s="218" t="s">
        <v>132</v>
      </c>
      <c r="E176" s="225" t="s">
        <v>19</v>
      </c>
      <c r="F176" s="226" t="s">
        <v>139</v>
      </c>
      <c r="G176" s="224"/>
      <c r="H176" s="225" t="s">
        <v>19</v>
      </c>
      <c r="I176" s="227"/>
      <c r="J176" s="224"/>
      <c r="K176" s="224"/>
      <c r="L176" s="228"/>
      <c r="M176" s="229"/>
      <c r="N176" s="230"/>
      <c r="O176" s="230"/>
      <c r="P176" s="230"/>
      <c r="Q176" s="230"/>
      <c r="R176" s="230"/>
      <c r="S176" s="230"/>
      <c r="T176" s="23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2" t="s">
        <v>132</v>
      </c>
      <c r="AU176" s="232" t="s">
        <v>84</v>
      </c>
      <c r="AV176" s="13" t="s">
        <v>82</v>
      </c>
      <c r="AW176" s="13" t="s">
        <v>37</v>
      </c>
      <c r="AX176" s="13" t="s">
        <v>74</v>
      </c>
      <c r="AY176" s="232" t="s">
        <v>122</v>
      </c>
    </row>
    <row r="177" spans="1:51" s="14" customFormat="1" ht="12">
      <c r="A177" s="14"/>
      <c r="B177" s="233"/>
      <c r="C177" s="234"/>
      <c r="D177" s="218" t="s">
        <v>132</v>
      </c>
      <c r="E177" s="235" t="s">
        <v>19</v>
      </c>
      <c r="F177" s="236" t="s">
        <v>140</v>
      </c>
      <c r="G177" s="234"/>
      <c r="H177" s="237">
        <v>148.6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3" t="s">
        <v>132</v>
      </c>
      <c r="AU177" s="243" t="s">
        <v>84</v>
      </c>
      <c r="AV177" s="14" t="s">
        <v>84</v>
      </c>
      <c r="AW177" s="14" t="s">
        <v>37</v>
      </c>
      <c r="AX177" s="14" t="s">
        <v>82</v>
      </c>
      <c r="AY177" s="243" t="s">
        <v>122</v>
      </c>
    </row>
    <row r="178" spans="1:65" s="2" customFormat="1" ht="16.5" customHeight="1">
      <c r="A178" s="38"/>
      <c r="B178" s="39"/>
      <c r="C178" s="246" t="s">
        <v>259</v>
      </c>
      <c r="D178" s="246" t="s">
        <v>180</v>
      </c>
      <c r="E178" s="247" t="s">
        <v>260</v>
      </c>
      <c r="F178" s="248" t="s">
        <v>261</v>
      </c>
      <c r="G178" s="249" t="s">
        <v>137</v>
      </c>
      <c r="H178" s="250">
        <v>151.572</v>
      </c>
      <c r="I178" s="251"/>
      <c r="J178" s="252">
        <f>ROUND(I178*H178,2)</f>
        <v>0</v>
      </c>
      <c r="K178" s="248" t="s">
        <v>151</v>
      </c>
      <c r="L178" s="253"/>
      <c r="M178" s="254" t="s">
        <v>19</v>
      </c>
      <c r="N178" s="255" t="s">
        <v>47</v>
      </c>
      <c r="O178" s="85"/>
      <c r="P178" s="214">
        <f>O178*H178</f>
        <v>0</v>
      </c>
      <c r="Q178" s="214">
        <v>0.05612</v>
      </c>
      <c r="R178" s="214">
        <f>Q178*H178</f>
        <v>8.50622064</v>
      </c>
      <c r="S178" s="214">
        <v>0</v>
      </c>
      <c r="T178" s="21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6" t="s">
        <v>156</v>
      </c>
      <c r="AT178" s="216" t="s">
        <v>180</v>
      </c>
      <c r="AU178" s="216" t="s">
        <v>84</v>
      </c>
      <c r="AY178" s="17" t="s">
        <v>122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7" t="s">
        <v>129</v>
      </c>
      <c r="BK178" s="217">
        <f>ROUND(I178*H178,2)</f>
        <v>0</v>
      </c>
      <c r="BL178" s="17" t="s">
        <v>129</v>
      </c>
      <c r="BM178" s="216" t="s">
        <v>262</v>
      </c>
    </row>
    <row r="179" spans="1:47" s="2" customFormat="1" ht="12">
      <c r="A179" s="38"/>
      <c r="B179" s="39"/>
      <c r="C179" s="40"/>
      <c r="D179" s="218" t="s">
        <v>131</v>
      </c>
      <c r="E179" s="40"/>
      <c r="F179" s="219" t="s">
        <v>261</v>
      </c>
      <c r="G179" s="40"/>
      <c r="H179" s="40"/>
      <c r="I179" s="220"/>
      <c r="J179" s="40"/>
      <c r="K179" s="40"/>
      <c r="L179" s="44"/>
      <c r="M179" s="221"/>
      <c r="N179" s="222"/>
      <c r="O179" s="85"/>
      <c r="P179" s="85"/>
      <c r="Q179" s="85"/>
      <c r="R179" s="85"/>
      <c r="S179" s="85"/>
      <c r="T179" s="86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131</v>
      </c>
      <c r="AU179" s="17" t="s">
        <v>84</v>
      </c>
    </row>
    <row r="180" spans="1:51" s="14" customFormat="1" ht="12">
      <c r="A180" s="14"/>
      <c r="B180" s="233"/>
      <c r="C180" s="234"/>
      <c r="D180" s="218" t="s">
        <v>132</v>
      </c>
      <c r="E180" s="234"/>
      <c r="F180" s="236" t="s">
        <v>263</v>
      </c>
      <c r="G180" s="234"/>
      <c r="H180" s="237">
        <v>151.572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3" t="s">
        <v>132</v>
      </c>
      <c r="AU180" s="243" t="s">
        <v>84</v>
      </c>
      <c r="AV180" s="14" t="s">
        <v>84</v>
      </c>
      <c r="AW180" s="14" t="s">
        <v>4</v>
      </c>
      <c r="AX180" s="14" t="s">
        <v>82</v>
      </c>
      <c r="AY180" s="243" t="s">
        <v>122</v>
      </c>
    </row>
    <row r="181" spans="1:63" s="12" customFormat="1" ht="22.8" customHeight="1">
      <c r="A181" s="12"/>
      <c r="B181" s="189"/>
      <c r="C181" s="190"/>
      <c r="D181" s="191" t="s">
        <v>73</v>
      </c>
      <c r="E181" s="203" t="s">
        <v>264</v>
      </c>
      <c r="F181" s="203" t="s">
        <v>265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SUM(P182:P200)</f>
        <v>0</v>
      </c>
      <c r="Q181" s="197"/>
      <c r="R181" s="198">
        <f>SUM(R182:R200)</f>
        <v>0</v>
      </c>
      <c r="S181" s="197"/>
      <c r="T181" s="199">
        <f>SUM(T182:T200)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82</v>
      </c>
      <c r="AT181" s="201" t="s">
        <v>73</v>
      </c>
      <c r="AU181" s="201" t="s">
        <v>82</v>
      </c>
      <c r="AY181" s="200" t="s">
        <v>122</v>
      </c>
      <c r="BK181" s="202">
        <f>SUM(BK182:BK200)</f>
        <v>0</v>
      </c>
    </row>
    <row r="182" spans="1:65" s="2" customFormat="1" ht="24.15" customHeight="1">
      <c r="A182" s="38"/>
      <c r="B182" s="39"/>
      <c r="C182" s="205" t="s">
        <v>7</v>
      </c>
      <c r="D182" s="205" t="s">
        <v>125</v>
      </c>
      <c r="E182" s="206" t="s">
        <v>266</v>
      </c>
      <c r="F182" s="207" t="s">
        <v>267</v>
      </c>
      <c r="G182" s="208" t="s">
        <v>166</v>
      </c>
      <c r="H182" s="209">
        <v>46.786</v>
      </c>
      <c r="I182" s="210"/>
      <c r="J182" s="211">
        <f>ROUND(I182*H182,2)</f>
        <v>0</v>
      </c>
      <c r="K182" s="207" t="s">
        <v>151</v>
      </c>
      <c r="L182" s="44"/>
      <c r="M182" s="212" t="s">
        <v>19</v>
      </c>
      <c r="N182" s="213" t="s">
        <v>47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6" t="s">
        <v>129</v>
      </c>
      <c r="AT182" s="216" t="s">
        <v>125</v>
      </c>
      <c r="AU182" s="216" t="s">
        <v>84</v>
      </c>
      <c r="AY182" s="17" t="s">
        <v>122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129</v>
      </c>
      <c r="BK182" s="217">
        <f>ROUND(I182*H182,2)</f>
        <v>0</v>
      </c>
      <c r="BL182" s="17" t="s">
        <v>129</v>
      </c>
      <c r="BM182" s="216" t="s">
        <v>268</v>
      </c>
    </row>
    <row r="183" spans="1:47" s="2" customFormat="1" ht="12">
      <c r="A183" s="38"/>
      <c r="B183" s="39"/>
      <c r="C183" s="40"/>
      <c r="D183" s="218" t="s">
        <v>131</v>
      </c>
      <c r="E183" s="40"/>
      <c r="F183" s="219" t="s">
        <v>269</v>
      </c>
      <c r="G183" s="40"/>
      <c r="H183" s="40"/>
      <c r="I183" s="220"/>
      <c r="J183" s="40"/>
      <c r="K183" s="40"/>
      <c r="L183" s="44"/>
      <c r="M183" s="221"/>
      <c r="N183" s="222"/>
      <c r="O183" s="85"/>
      <c r="P183" s="85"/>
      <c r="Q183" s="85"/>
      <c r="R183" s="85"/>
      <c r="S183" s="85"/>
      <c r="T183" s="86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131</v>
      </c>
      <c r="AU183" s="17" t="s">
        <v>84</v>
      </c>
    </row>
    <row r="184" spans="1:47" s="2" customFormat="1" ht="12">
      <c r="A184" s="38"/>
      <c r="B184" s="39"/>
      <c r="C184" s="40"/>
      <c r="D184" s="244" t="s">
        <v>154</v>
      </c>
      <c r="E184" s="40"/>
      <c r="F184" s="245" t="s">
        <v>270</v>
      </c>
      <c r="G184" s="40"/>
      <c r="H184" s="40"/>
      <c r="I184" s="220"/>
      <c r="J184" s="40"/>
      <c r="K184" s="40"/>
      <c r="L184" s="44"/>
      <c r="M184" s="221"/>
      <c r="N184" s="222"/>
      <c r="O184" s="85"/>
      <c r="P184" s="85"/>
      <c r="Q184" s="85"/>
      <c r="R184" s="85"/>
      <c r="S184" s="85"/>
      <c r="T184" s="86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154</v>
      </c>
      <c r="AU184" s="17" t="s">
        <v>84</v>
      </c>
    </row>
    <row r="185" spans="1:51" s="14" customFormat="1" ht="12">
      <c r="A185" s="14"/>
      <c r="B185" s="233"/>
      <c r="C185" s="234"/>
      <c r="D185" s="218" t="s">
        <v>132</v>
      </c>
      <c r="E185" s="235" t="s">
        <v>19</v>
      </c>
      <c r="F185" s="236" t="s">
        <v>271</v>
      </c>
      <c r="G185" s="234"/>
      <c r="H185" s="237">
        <v>46.786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3" t="s">
        <v>132</v>
      </c>
      <c r="AU185" s="243" t="s">
        <v>84</v>
      </c>
      <c r="AV185" s="14" t="s">
        <v>84</v>
      </c>
      <c r="AW185" s="14" t="s">
        <v>37</v>
      </c>
      <c r="AX185" s="14" t="s">
        <v>82</v>
      </c>
      <c r="AY185" s="243" t="s">
        <v>122</v>
      </c>
    </row>
    <row r="186" spans="1:65" s="2" customFormat="1" ht="33" customHeight="1">
      <c r="A186" s="38"/>
      <c r="B186" s="39"/>
      <c r="C186" s="205" t="s">
        <v>272</v>
      </c>
      <c r="D186" s="205" t="s">
        <v>125</v>
      </c>
      <c r="E186" s="206" t="s">
        <v>273</v>
      </c>
      <c r="F186" s="207" t="s">
        <v>274</v>
      </c>
      <c r="G186" s="208" t="s">
        <v>166</v>
      </c>
      <c r="H186" s="209">
        <v>233.93</v>
      </c>
      <c r="I186" s="210"/>
      <c r="J186" s="211">
        <f>ROUND(I186*H186,2)</f>
        <v>0</v>
      </c>
      <c r="K186" s="207" t="s">
        <v>151</v>
      </c>
      <c r="L186" s="44"/>
      <c r="M186" s="212" t="s">
        <v>19</v>
      </c>
      <c r="N186" s="213" t="s">
        <v>47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6" t="s">
        <v>129</v>
      </c>
      <c r="AT186" s="216" t="s">
        <v>125</v>
      </c>
      <c r="AU186" s="216" t="s">
        <v>84</v>
      </c>
      <c r="AY186" s="17" t="s">
        <v>122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129</v>
      </c>
      <c r="BK186" s="217">
        <f>ROUND(I186*H186,2)</f>
        <v>0</v>
      </c>
      <c r="BL186" s="17" t="s">
        <v>129</v>
      </c>
      <c r="BM186" s="216" t="s">
        <v>275</v>
      </c>
    </row>
    <row r="187" spans="1:47" s="2" customFormat="1" ht="12">
      <c r="A187" s="38"/>
      <c r="B187" s="39"/>
      <c r="C187" s="40"/>
      <c r="D187" s="218" t="s">
        <v>131</v>
      </c>
      <c r="E187" s="40"/>
      <c r="F187" s="219" t="s">
        <v>276</v>
      </c>
      <c r="G187" s="40"/>
      <c r="H187" s="40"/>
      <c r="I187" s="220"/>
      <c r="J187" s="40"/>
      <c r="K187" s="40"/>
      <c r="L187" s="44"/>
      <c r="M187" s="221"/>
      <c r="N187" s="222"/>
      <c r="O187" s="85"/>
      <c r="P187" s="85"/>
      <c r="Q187" s="85"/>
      <c r="R187" s="85"/>
      <c r="S187" s="85"/>
      <c r="T187" s="86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131</v>
      </c>
      <c r="AU187" s="17" t="s">
        <v>84</v>
      </c>
    </row>
    <row r="188" spans="1:47" s="2" customFormat="1" ht="12">
      <c r="A188" s="38"/>
      <c r="B188" s="39"/>
      <c r="C188" s="40"/>
      <c r="D188" s="244" t="s">
        <v>154</v>
      </c>
      <c r="E188" s="40"/>
      <c r="F188" s="245" t="s">
        <v>277</v>
      </c>
      <c r="G188" s="40"/>
      <c r="H188" s="40"/>
      <c r="I188" s="220"/>
      <c r="J188" s="40"/>
      <c r="K188" s="40"/>
      <c r="L188" s="44"/>
      <c r="M188" s="221"/>
      <c r="N188" s="222"/>
      <c r="O188" s="85"/>
      <c r="P188" s="85"/>
      <c r="Q188" s="85"/>
      <c r="R188" s="85"/>
      <c r="S188" s="85"/>
      <c r="T188" s="86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154</v>
      </c>
      <c r="AU188" s="17" t="s">
        <v>84</v>
      </c>
    </row>
    <row r="189" spans="1:51" s="14" customFormat="1" ht="12">
      <c r="A189" s="14"/>
      <c r="B189" s="233"/>
      <c r="C189" s="234"/>
      <c r="D189" s="218" t="s">
        <v>132</v>
      </c>
      <c r="E189" s="235" t="s">
        <v>19</v>
      </c>
      <c r="F189" s="236" t="s">
        <v>278</v>
      </c>
      <c r="G189" s="234"/>
      <c r="H189" s="237">
        <v>233.93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3" t="s">
        <v>132</v>
      </c>
      <c r="AU189" s="243" t="s">
        <v>84</v>
      </c>
      <c r="AV189" s="14" t="s">
        <v>84</v>
      </c>
      <c r="AW189" s="14" t="s">
        <v>37</v>
      </c>
      <c r="AX189" s="14" t="s">
        <v>82</v>
      </c>
      <c r="AY189" s="243" t="s">
        <v>122</v>
      </c>
    </row>
    <row r="190" spans="1:65" s="2" customFormat="1" ht="24.15" customHeight="1">
      <c r="A190" s="38"/>
      <c r="B190" s="39"/>
      <c r="C190" s="205" t="s">
        <v>279</v>
      </c>
      <c r="D190" s="205" t="s">
        <v>125</v>
      </c>
      <c r="E190" s="206" t="s">
        <v>280</v>
      </c>
      <c r="F190" s="207" t="s">
        <v>281</v>
      </c>
      <c r="G190" s="208" t="s">
        <v>166</v>
      </c>
      <c r="H190" s="209">
        <v>46.786</v>
      </c>
      <c r="I190" s="210"/>
      <c r="J190" s="211">
        <f>ROUND(I190*H190,2)</f>
        <v>0</v>
      </c>
      <c r="K190" s="207" t="s">
        <v>151</v>
      </c>
      <c r="L190" s="44"/>
      <c r="M190" s="212" t="s">
        <v>19</v>
      </c>
      <c r="N190" s="213" t="s">
        <v>47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6" t="s">
        <v>129</v>
      </c>
      <c r="AT190" s="216" t="s">
        <v>125</v>
      </c>
      <c r="AU190" s="216" t="s">
        <v>84</v>
      </c>
      <c r="AY190" s="17" t="s">
        <v>122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7" t="s">
        <v>129</v>
      </c>
      <c r="BK190" s="217">
        <f>ROUND(I190*H190,2)</f>
        <v>0</v>
      </c>
      <c r="BL190" s="17" t="s">
        <v>129</v>
      </c>
      <c r="BM190" s="216" t="s">
        <v>282</v>
      </c>
    </row>
    <row r="191" spans="1:47" s="2" customFormat="1" ht="12">
      <c r="A191" s="38"/>
      <c r="B191" s="39"/>
      <c r="C191" s="40"/>
      <c r="D191" s="218" t="s">
        <v>131</v>
      </c>
      <c r="E191" s="40"/>
      <c r="F191" s="219" t="s">
        <v>283</v>
      </c>
      <c r="G191" s="40"/>
      <c r="H191" s="40"/>
      <c r="I191" s="220"/>
      <c r="J191" s="40"/>
      <c r="K191" s="40"/>
      <c r="L191" s="44"/>
      <c r="M191" s="221"/>
      <c r="N191" s="222"/>
      <c r="O191" s="85"/>
      <c r="P191" s="85"/>
      <c r="Q191" s="85"/>
      <c r="R191" s="85"/>
      <c r="S191" s="85"/>
      <c r="T191" s="86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131</v>
      </c>
      <c r="AU191" s="17" t="s">
        <v>84</v>
      </c>
    </row>
    <row r="192" spans="1:47" s="2" customFormat="1" ht="12">
      <c r="A192" s="38"/>
      <c r="B192" s="39"/>
      <c r="C192" s="40"/>
      <c r="D192" s="244" t="s">
        <v>154</v>
      </c>
      <c r="E192" s="40"/>
      <c r="F192" s="245" t="s">
        <v>284</v>
      </c>
      <c r="G192" s="40"/>
      <c r="H192" s="40"/>
      <c r="I192" s="220"/>
      <c r="J192" s="40"/>
      <c r="K192" s="40"/>
      <c r="L192" s="44"/>
      <c r="M192" s="221"/>
      <c r="N192" s="222"/>
      <c r="O192" s="85"/>
      <c r="P192" s="85"/>
      <c r="Q192" s="85"/>
      <c r="R192" s="85"/>
      <c r="S192" s="85"/>
      <c r="T192" s="86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154</v>
      </c>
      <c r="AU192" s="17" t="s">
        <v>84</v>
      </c>
    </row>
    <row r="193" spans="1:51" s="14" customFormat="1" ht="12">
      <c r="A193" s="14"/>
      <c r="B193" s="233"/>
      <c r="C193" s="234"/>
      <c r="D193" s="218" t="s">
        <v>132</v>
      </c>
      <c r="E193" s="235" t="s">
        <v>19</v>
      </c>
      <c r="F193" s="236" t="s">
        <v>271</v>
      </c>
      <c r="G193" s="234"/>
      <c r="H193" s="237">
        <v>46.786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3" t="s">
        <v>132</v>
      </c>
      <c r="AU193" s="243" t="s">
        <v>84</v>
      </c>
      <c r="AV193" s="14" t="s">
        <v>84</v>
      </c>
      <c r="AW193" s="14" t="s">
        <v>37</v>
      </c>
      <c r="AX193" s="14" t="s">
        <v>82</v>
      </c>
      <c r="AY193" s="243" t="s">
        <v>122</v>
      </c>
    </row>
    <row r="194" spans="1:65" s="2" customFormat="1" ht="24.15" customHeight="1">
      <c r="A194" s="38"/>
      <c r="B194" s="39"/>
      <c r="C194" s="205" t="s">
        <v>285</v>
      </c>
      <c r="D194" s="205" t="s">
        <v>125</v>
      </c>
      <c r="E194" s="206" t="s">
        <v>286</v>
      </c>
      <c r="F194" s="207" t="s">
        <v>287</v>
      </c>
      <c r="G194" s="208" t="s">
        <v>166</v>
      </c>
      <c r="H194" s="209">
        <v>655.004</v>
      </c>
      <c r="I194" s="210"/>
      <c r="J194" s="211">
        <f>ROUND(I194*H194,2)</f>
        <v>0</v>
      </c>
      <c r="K194" s="207" t="s">
        <v>151</v>
      </c>
      <c r="L194" s="44"/>
      <c r="M194" s="212" t="s">
        <v>19</v>
      </c>
      <c r="N194" s="213" t="s">
        <v>47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6" t="s">
        <v>129</v>
      </c>
      <c r="AT194" s="216" t="s">
        <v>125</v>
      </c>
      <c r="AU194" s="216" t="s">
        <v>84</v>
      </c>
      <c r="AY194" s="17" t="s">
        <v>122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7" t="s">
        <v>129</v>
      </c>
      <c r="BK194" s="217">
        <f>ROUND(I194*H194,2)</f>
        <v>0</v>
      </c>
      <c r="BL194" s="17" t="s">
        <v>129</v>
      </c>
      <c r="BM194" s="216" t="s">
        <v>288</v>
      </c>
    </row>
    <row r="195" spans="1:47" s="2" customFormat="1" ht="12">
      <c r="A195" s="38"/>
      <c r="B195" s="39"/>
      <c r="C195" s="40"/>
      <c r="D195" s="218" t="s">
        <v>131</v>
      </c>
      <c r="E195" s="40"/>
      <c r="F195" s="219" t="s">
        <v>289</v>
      </c>
      <c r="G195" s="40"/>
      <c r="H195" s="40"/>
      <c r="I195" s="220"/>
      <c r="J195" s="40"/>
      <c r="K195" s="40"/>
      <c r="L195" s="44"/>
      <c r="M195" s="221"/>
      <c r="N195" s="222"/>
      <c r="O195" s="85"/>
      <c r="P195" s="85"/>
      <c r="Q195" s="85"/>
      <c r="R195" s="85"/>
      <c r="S195" s="85"/>
      <c r="T195" s="86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131</v>
      </c>
      <c r="AU195" s="17" t="s">
        <v>84</v>
      </c>
    </row>
    <row r="196" spans="1:47" s="2" customFormat="1" ht="12">
      <c r="A196" s="38"/>
      <c r="B196" s="39"/>
      <c r="C196" s="40"/>
      <c r="D196" s="244" t="s">
        <v>154</v>
      </c>
      <c r="E196" s="40"/>
      <c r="F196" s="245" t="s">
        <v>290</v>
      </c>
      <c r="G196" s="40"/>
      <c r="H196" s="40"/>
      <c r="I196" s="220"/>
      <c r="J196" s="40"/>
      <c r="K196" s="40"/>
      <c r="L196" s="44"/>
      <c r="M196" s="221"/>
      <c r="N196" s="222"/>
      <c r="O196" s="85"/>
      <c r="P196" s="85"/>
      <c r="Q196" s="85"/>
      <c r="R196" s="85"/>
      <c r="S196" s="85"/>
      <c r="T196" s="86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154</v>
      </c>
      <c r="AU196" s="17" t="s">
        <v>84</v>
      </c>
    </row>
    <row r="197" spans="1:51" s="14" customFormat="1" ht="12">
      <c r="A197" s="14"/>
      <c r="B197" s="233"/>
      <c r="C197" s="234"/>
      <c r="D197" s="218" t="s">
        <v>132</v>
      </c>
      <c r="E197" s="235" t="s">
        <v>19</v>
      </c>
      <c r="F197" s="236" t="s">
        <v>291</v>
      </c>
      <c r="G197" s="234"/>
      <c r="H197" s="237">
        <v>655.004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3" t="s">
        <v>132</v>
      </c>
      <c r="AU197" s="243" t="s">
        <v>84</v>
      </c>
      <c r="AV197" s="14" t="s">
        <v>84</v>
      </c>
      <c r="AW197" s="14" t="s">
        <v>37</v>
      </c>
      <c r="AX197" s="14" t="s">
        <v>82</v>
      </c>
      <c r="AY197" s="243" t="s">
        <v>122</v>
      </c>
    </row>
    <row r="198" spans="1:65" s="2" customFormat="1" ht="44.25" customHeight="1">
      <c r="A198" s="38"/>
      <c r="B198" s="39"/>
      <c r="C198" s="205" t="s">
        <v>292</v>
      </c>
      <c r="D198" s="205" t="s">
        <v>125</v>
      </c>
      <c r="E198" s="206" t="s">
        <v>293</v>
      </c>
      <c r="F198" s="207" t="s">
        <v>294</v>
      </c>
      <c r="G198" s="208" t="s">
        <v>166</v>
      </c>
      <c r="H198" s="209">
        <v>46.786</v>
      </c>
      <c r="I198" s="210"/>
      <c r="J198" s="211">
        <f>ROUND(I198*H198,2)</f>
        <v>0</v>
      </c>
      <c r="K198" s="207" t="s">
        <v>151</v>
      </c>
      <c r="L198" s="44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6" t="s">
        <v>129</v>
      </c>
      <c r="AT198" s="216" t="s">
        <v>125</v>
      </c>
      <c r="AU198" s="216" t="s">
        <v>84</v>
      </c>
      <c r="AY198" s="17" t="s">
        <v>122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129</v>
      </c>
      <c r="BK198" s="217">
        <f>ROUND(I198*H198,2)</f>
        <v>0</v>
      </c>
      <c r="BL198" s="17" t="s">
        <v>129</v>
      </c>
      <c r="BM198" s="216" t="s">
        <v>295</v>
      </c>
    </row>
    <row r="199" spans="1:47" s="2" customFormat="1" ht="12">
      <c r="A199" s="38"/>
      <c r="B199" s="39"/>
      <c r="C199" s="40"/>
      <c r="D199" s="218" t="s">
        <v>131</v>
      </c>
      <c r="E199" s="40"/>
      <c r="F199" s="219" t="s">
        <v>296</v>
      </c>
      <c r="G199" s="40"/>
      <c r="H199" s="40"/>
      <c r="I199" s="220"/>
      <c r="J199" s="40"/>
      <c r="K199" s="40"/>
      <c r="L199" s="44"/>
      <c r="M199" s="221"/>
      <c r="N199" s="222"/>
      <c r="O199" s="85"/>
      <c r="P199" s="85"/>
      <c r="Q199" s="85"/>
      <c r="R199" s="85"/>
      <c r="S199" s="85"/>
      <c r="T199" s="86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131</v>
      </c>
      <c r="AU199" s="17" t="s">
        <v>84</v>
      </c>
    </row>
    <row r="200" spans="1:47" s="2" customFormat="1" ht="12">
      <c r="A200" s="38"/>
      <c r="B200" s="39"/>
      <c r="C200" s="40"/>
      <c r="D200" s="244" t="s">
        <v>154</v>
      </c>
      <c r="E200" s="40"/>
      <c r="F200" s="245" t="s">
        <v>297</v>
      </c>
      <c r="G200" s="40"/>
      <c r="H200" s="40"/>
      <c r="I200" s="220"/>
      <c r="J200" s="40"/>
      <c r="K200" s="40"/>
      <c r="L200" s="44"/>
      <c r="M200" s="221"/>
      <c r="N200" s="222"/>
      <c r="O200" s="85"/>
      <c r="P200" s="85"/>
      <c r="Q200" s="85"/>
      <c r="R200" s="85"/>
      <c r="S200" s="85"/>
      <c r="T200" s="86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84</v>
      </c>
    </row>
    <row r="201" spans="1:63" s="12" customFormat="1" ht="22.8" customHeight="1">
      <c r="A201" s="12"/>
      <c r="B201" s="189"/>
      <c r="C201" s="190"/>
      <c r="D201" s="191" t="s">
        <v>73</v>
      </c>
      <c r="E201" s="203" t="s">
        <v>298</v>
      </c>
      <c r="F201" s="203" t="s">
        <v>299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SUM(P202:P209)</f>
        <v>0</v>
      </c>
      <c r="Q201" s="197"/>
      <c r="R201" s="198">
        <f>SUM(R202:R209)</f>
        <v>0</v>
      </c>
      <c r="S201" s="197"/>
      <c r="T201" s="199">
        <f>SUM(T202:T209)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82</v>
      </c>
      <c r="AT201" s="201" t="s">
        <v>73</v>
      </c>
      <c r="AU201" s="201" t="s">
        <v>82</v>
      </c>
      <c r="AY201" s="200" t="s">
        <v>122</v>
      </c>
      <c r="BK201" s="202">
        <f>SUM(BK202:BK209)</f>
        <v>0</v>
      </c>
    </row>
    <row r="202" spans="1:65" s="2" customFormat="1" ht="24.15" customHeight="1">
      <c r="A202" s="38"/>
      <c r="B202" s="39"/>
      <c r="C202" s="205" t="s">
        <v>300</v>
      </c>
      <c r="D202" s="205" t="s">
        <v>125</v>
      </c>
      <c r="E202" s="206" t="s">
        <v>301</v>
      </c>
      <c r="F202" s="207" t="s">
        <v>302</v>
      </c>
      <c r="G202" s="208" t="s">
        <v>166</v>
      </c>
      <c r="H202" s="209">
        <v>57.785</v>
      </c>
      <c r="I202" s="210"/>
      <c r="J202" s="211">
        <f>ROUND(I202*H202,2)</f>
        <v>0</v>
      </c>
      <c r="K202" s="207" t="s">
        <v>151</v>
      </c>
      <c r="L202" s="44"/>
      <c r="M202" s="212" t="s">
        <v>19</v>
      </c>
      <c r="N202" s="213" t="s">
        <v>47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6" t="s">
        <v>129</v>
      </c>
      <c r="AT202" s="216" t="s">
        <v>125</v>
      </c>
      <c r="AU202" s="216" t="s">
        <v>84</v>
      </c>
      <c r="AY202" s="17" t="s">
        <v>122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129</v>
      </c>
      <c r="BK202" s="217">
        <f>ROUND(I202*H202,2)</f>
        <v>0</v>
      </c>
      <c r="BL202" s="17" t="s">
        <v>129</v>
      </c>
      <c r="BM202" s="216" t="s">
        <v>303</v>
      </c>
    </row>
    <row r="203" spans="1:47" s="2" customFormat="1" ht="12">
      <c r="A203" s="38"/>
      <c r="B203" s="39"/>
      <c r="C203" s="40"/>
      <c r="D203" s="218" t="s">
        <v>131</v>
      </c>
      <c r="E203" s="40"/>
      <c r="F203" s="219" t="s">
        <v>304</v>
      </c>
      <c r="G203" s="40"/>
      <c r="H203" s="40"/>
      <c r="I203" s="220"/>
      <c r="J203" s="40"/>
      <c r="K203" s="40"/>
      <c r="L203" s="44"/>
      <c r="M203" s="221"/>
      <c r="N203" s="222"/>
      <c r="O203" s="85"/>
      <c r="P203" s="85"/>
      <c r="Q203" s="85"/>
      <c r="R203" s="85"/>
      <c r="S203" s="85"/>
      <c r="T203" s="86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131</v>
      </c>
      <c r="AU203" s="17" t="s">
        <v>84</v>
      </c>
    </row>
    <row r="204" spans="1:47" s="2" customFormat="1" ht="12">
      <c r="A204" s="38"/>
      <c r="B204" s="39"/>
      <c r="C204" s="40"/>
      <c r="D204" s="244" t="s">
        <v>154</v>
      </c>
      <c r="E204" s="40"/>
      <c r="F204" s="245" t="s">
        <v>305</v>
      </c>
      <c r="G204" s="40"/>
      <c r="H204" s="40"/>
      <c r="I204" s="220"/>
      <c r="J204" s="40"/>
      <c r="K204" s="40"/>
      <c r="L204" s="44"/>
      <c r="M204" s="221"/>
      <c r="N204" s="222"/>
      <c r="O204" s="85"/>
      <c r="P204" s="85"/>
      <c r="Q204" s="85"/>
      <c r="R204" s="85"/>
      <c r="S204" s="85"/>
      <c r="T204" s="86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154</v>
      </c>
      <c r="AU204" s="17" t="s">
        <v>84</v>
      </c>
    </row>
    <row r="205" spans="1:51" s="14" customFormat="1" ht="12">
      <c r="A205" s="14"/>
      <c r="B205" s="233"/>
      <c r="C205" s="234"/>
      <c r="D205" s="218" t="s">
        <v>132</v>
      </c>
      <c r="E205" s="235" t="s">
        <v>19</v>
      </c>
      <c r="F205" s="236" t="s">
        <v>306</v>
      </c>
      <c r="G205" s="234"/>
      <c r="H205" s="237">
        <v>57.785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3" t="s">
        <v>132</v>
      </c>
      <c r="AU205" s="243" t="s">
        <v>84</v>
      </c>
      <c r="AV205" s="14" t="s">
        <v>84</v>
      </c>
      <c r="AW205" s="14" t="s">
        <v>37</v>
      </c>
      <c r="AX205" s="14" t="s">
        <v>82</v>
      </c>
      <c r="AY205" s="243" t="s">
        <v>122</v>
      </c>
    </row>
    <row r="206" spans="1:65" s="2" customFormat="1" ht="33" customHeight="1">
      <c r="A206" s="38"/>
      <c r="B206" s="39"/>
      <c r="C206" s="205" t="s">
        <v>307</v>
      </c>
      <c r="D206" s="205" t="s">
        <v>125</v>
      </c>
      <c r="E206" s="206" t="s">
        <v>308</v>
      </c>
      <c r="F206" s="207" t="s">
        <v>309</v>
      </c>
      <c r="G206" s="208" t="s">
        <v>166</v>
      </c>
      <c r="H206" s="209">
        <v>57.785</v>
      </c>
      <c r="I206" s="210"/>
      <c r="J206" s="211">
        <f>ROUND(I206*H206,2)</f>
        <v>0</v>
      </c>
      <c r="K206" s="207" t="s">
        <v>151</v>
      </c>
      <c r="L206" s="44"/>
      <c r="M206" s="212" t="s">
        <v>19</v>
      </c>
      <c r="N206" s="213" t="s">
        <v>47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6" t="s">
        <v>129</v>
      </c>
      <c r="AT206" s="216" t="s">
        <v>125</v>
      </c>
      <c r="AU206" s="216" t="s">
        <v>84</v>
      </c>
      <c r="AY206" s="17" t="s">
        <v>122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129</v>
      </c>
      <c r="BK206" s="217">
        <f>ROUND(I206*H206,2)</f>
        <v>0</v>
      </c>
      <c r="BL206" s="17" t="s">
        <v>129</v>
      </c>
      <c r="BM206" s="216" t="s">
        <v>310</v>
      </c>
    </row>
    <row r="207" spans="1:47" s="2" customFormat="1" ht="12">
      <c r="A207" s="38"/>
      <c r="B207" s="39"/>
      <c r="C207" s="40"/>
      <c r="D207" s="218" t="s">
        <v>131</v>
      </c>
      <c r="E207" s="40"/>
      <c r="F207" s="219" t="s">
        <v>311</v>
      </c>
      <c r="G207" s="40"/>
      <c r="H207" s="40"/>
      <c r="I207" s="220"/>
      <c r="J207" s="40"/>
      <c r="K207" s="40"/>
      <c r="L207" s="44"/>
      <c r="M207" s="221"/>
      <c r="N207" s="222"/>
      <c r="O207" s="85"/>
      <c r="P207" s="85"/>
      <c r="Q207" s="85"/>
      <c r="R207" s="85"/>
      <c r="S207" s="85"/>
      <c r="T207" s="86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131</v>
      </c>
      <c r="AU207" s="17" t="s">
        <v>84</v>
      </c>
    </row>
    <row r="208" spans="1:47" s="2" customFormat="1" ht="12">
      <c r="A208" s="38"/>
      <c r="B208" s="39"/>
      <c r="C208" s="40"/>
      <c r="D208" s="244" t="s">
        <v>154</v>
      </c>
      <c r="E208" s="40"/>
      <c r="F208" s="245" t="s">
        <v>312</v>
      </c>
      <c r="G208" s="40"/>
      <c r="H208" s="40"/>
      <c r="I208" s="220"/>
      <c r="J208" s="40"/>
      <c r="K208" s="40"/>
      <c r="L208" s="44"/>
      <c r="M208" s="221"/>
      <c r="N208" s="222"/>
      <c r="O208" s="85"/>
      <c r="P208" s="85"/>
      <c r="Q208" s="85"/>
      <c r="R208" s="85"/>
      <c r="S208" s="85"/>
      <c r="T208" s="86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154</v>
      </c>
      <c r="AU208" s="17" t="s">
        <v>84</v>
      </c>
    </row>
    <row r="209" spans="1:51" s="14" customFormat="1" ht="12">
      <c r="A209" s="14"/>
      <c r="B209" s="233"/>
      <c r="C209" s="234"/>
      <c r="D209" s="218" t="s">
        <v>132</v>
      </c>
      <c r="E209" s="235" t="s">
        <v>19</v>
      </c>
      <c r="F209" s="236" t="s">
        <v>306</v>
      </c>
      <c r="G209" s="234"/>
      <c r="H209" s="237">
        <v>57.785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3" t="s">
        <v>132</v>
      </c>
      <c r="AU209" s="243" t="s">
        <v>84</v>
      </c>
      <c r="AV209" s="14" t="s">
        <v>84</v>
      </c>
      <c r="AW209" s="14" t="s">
        <v>37</v>
      </c>
      <c r="AX209" s="14" t="s">
        <v>82</v>
      </c>
      <c r="AY209" s="243" t="s">
        <v>122</v>
      </c>
    </row>
    <row r="210" spans="1:63" s="12" customFormat="1" ht="25.9" customHeight="1">
      <c r="A210" s="12"/>
      <c r="B210" s="189"/>
      <c r="C210" s="190"/>
      <c r="D210" s="191" t="s">
        <v>73</v>
      </c>
      <c r="E210" s="192" t="s">
        <v>313</v>
      </c>
      <c r="F210" s="192" t="s">
        <v>314</v>
      </c>
      <c r="G210" s="190"/>
      <c r="H210" s="190"/>
      <c r="I210" s="193"/>
      <c r="J210" s="194">
        <f>BK210</f>
        <v>0</v>
      </c>
      <c r="K210" s="190"/>
      <c r="L210" s="195"/>
      <c r="M210" s="196"/>
      <c r="N210" s="197"/>
      <c r="O210" s="197"/>
      <c r="P210" s="198">
        <f>P211+P219+P224+P241+P246</f>
        <v>0</v>
      </c>
      <c r="Q210" s="197"/>
      <c r="R210" s="198">
        <f>R211+R219+R224+R241+R246</f>
        <v>0</v>
      </c>
      <c r="S210" s="197"/>
      <c r="T210" s="199">
        <f>T211+T219+T224+T241+T246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206</v>
      </c>
      <c r="AT210" s="201" t="s">
        <v>73</v>
      </c>
      <c r="AU210" s="201" t="s">
        <v>74</v>
      </c>
      <c r="AY210" s="200" t="s">
        <v>122</v>
      </c>
      <c r="BK210" s="202">
        <f>BK211+BK219+BK224+BK241+BK246</f>
        <v>0</v>
      </c>
    </row>
    <row r="211" spans="1:63" s="12" customFormat="1" ht="22.8" customHeight="1">
      <c r="A211" s="12"/>
      <c r="B211" s="189"/>
      <c r="C211" s="190"/>
      <c r="D211" s="191" t="s">
        <v>73</v>
      </c>
      <c r="E211" s="203" t="s">
        <v>315</v>
      </c>
      <c r="F211" s="203" t="s">
        <v>316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SUM(P212:P218)</f>
        <v>0</v>
      </c>
      <c r="Q211" s="197"/>
      <c r="R211" s="198">
        <f>SUM(R212:R218)</f>
        <v>0</v>
      </c>
      <c r="S211" s="197"/>
      <c r="T211" s="199">
        <f>SUM(T212:T218)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206</v>
      </c>
      <c r="AT211" s="201" t="s">
        <v>73</v>
      </c>
      <c r="AU211" s="201" t="s">
        <v>82</v>
      </c>
      <c r="AY211" s="200" t="s">
        <v>122</v>
      </c>
      <c r="BK211" s="202">
        <f>SUM(BK212:BK218)</f>
        <v>0</v>
      </c>
    </row>
    <row r="212" spans="1:65" s="2" customFormat="1" ht="16.5" customHeight="1">
      <c r="A212" s="38"/>
      <c r="B212" s="39"/>
      <c r="C212" s="205" t="s">
        <v>317</v>
      </c>
      <c r="D212" s="205" t="s">
        <v>125</v>
      </c>
      <c r="E212" s="206" t="s">
        <v>318</v>
      </c>
      <c r="F212" s="207" t="s">
        <v>319</v>
      </c>
      <c r="G212" s="208" t="s">
        <v>320</v>
      </c>
      <c r="H212" s="209">
        <v>1</v>
      </c>
      <c r="I212" s="210"/>
      <c r="J212" s="211">
        <f>ROUND(I212*H212,2)</f>
        <v>0</v>
      </c>
      <c r="K212" s="207" t="s">
        <v>151</v>
      </c>
      <c r="L212" s="44"/>
      <c r="M212" s="212" t="s">
        <v>19</v>
      </c>
      <c r="N212" s="213" t="s">
        <v>47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6" t="s">
        <v>321</v>
      </c>
      <c r="AT212" s="216" t="s">
        <v>125</v>
      </c>
      <c r="AU212" s="216" t="s">
        <v>84</v>
      </c>
      <c r="AY212" s="17" t="s">
        <v>122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129</v>
      </c>
      <c r="BK212" s="217">
        <f>ROUND(I212*H212,2)</f>
        <v>0</v>
      </c>
      <c r="BL212" s="17" t="s">
        <v>321</v>
      </c>
      <c r="BM212" s="216" t="s">
        <v>322</v>
      </c>
    </row>
    <row r="213" spans="1:47" s="2" customFormat="1" ht="12">
      <c r="A213" s="38"/>
      <c r="B213" s="39"/>
      <c r="C213" s="40"/>
      <c r="D213" s="218" t="s">
        <v>131</v>
      </c>
      <c r="E213" s="40"/>
      <c r="F213" s="219" t="s">
        <v>319</v>
      </c>
      <c r="G213" s="40"/>
      <c r="H213" s="40"/>
      <c r="I213" s="220"/>
      <c r="J213" s="40"/>
      <c r="K213" s="40"/>
      <c r="L213" s="44"/>
      <c r="M213" s="221"/>
      <c r="N213" s="222"/>
      <c r="O213" s="85"/>
      <c r="P213" s="85"/>
      <c r="Q213" s="85"/>
      <c r="R213" s="85"/>
      <c r="S213" s="85"/>
      <c r="T213" s="86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131</v>
      </c>
      <c r="AU213" s="17" t="s">
        <v>84</v>
      </c>
    </row>
    <row r="214" spans="1:47" s="2" customFormat="1" ht="12">
      <c r="A214" s="38"/>
      <c r="B214" s="39"/>
      <c r="C214" s="40"/>
      <c r="D214" s="244" t="s">
        <v>154</v>
      </c>
      <c r="E214" s="40"/>
      <c r="F214" s="245" t="s">
        <v>323</v>
      </c>
      <c r="G214" s="40"/>
      <c r="H214" s="40"/>
      <c r="I214" s="220"/>
      <c r="J214" s="40"/>
      <c r="K214" s="40"/>
      <c r="L214" s="44"/>
      <c r="M214" s="221"/>
      <c r="N214" s="222"/>
      <c r="O214" s="85"/>
      <c r="P214" s="85"/>
      <c r="Q214" s="85"/>
      <c r="R214" s="85"/>
      <c r="S214" s="85"/>
      <c r="T214" s="86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154</v>
      </c>
      <c r="AU214" s="17" t="s">
        <v>84</v>
      </c>
    </row>
    <row r="215" spans="1:47" s="2" customFormat="1" ht="12">
      <c r="A215" s="38"/>
      <c r="B215" s="39"/>
      <c r="C215" s="40"/>
      <c r="D215" s="218" t="s">
        <v>229</v>
      </c>
      <c r="E215" s="40"/>
      <c r="F215" s="256" t="s">
        <v>324</v>
      </c>
      <c r="G215" s="40"/>
      <c r="H215" s="40"/>
      <c r="I215" s="220"/>
      <c r="J215" s="40"/>
      <c r="K215" s="40"/>
      <c r="L215" s="44"/>
      <c r="M215" s="221"/>
      <c r="N215" s="222"/>
      <c r="O215" s="85"/>
      <c r="P215" s="85"/>
      <c r="Q215" s="85"/>
      <c r="R215" s="85"/>
      <c r="S215" s="85"/>
      <c r="T215" s="86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229</v>
      </c>
      <c r="AU215" s="17" t="s">
        <v>84</v>
      </c>
    </row>
    <row r="216" spans="1:65" s="2" customFormat="1" ht="16.5" customHeight="1">
      <c r="A216" s="38"/>
      <c r="B216" s="39"/>
      <c r="C216" s="205" t="s">
        <v>325</v>
      </c>
      <c r="D216" s="205" t="s">
        <v>125</v>
      </c>
      <c r="E216" s="206" t="s">
        <v>326</v>
      </c>
      <c r="F216" s="207" t="s">
        <v>327</v>
      </c>
      <c r="G216" s="208" t="s">
        <v>320</v>
      </c>
      <c r="H216" s="209">
        <v>1</v>
      </c>
      <c r="I216" s="210"/>
      <c r="J216" s="211">
        <f>ROUND(I216*H216,2)</f>
        <v>0</v>
      </c>
      <c r="K216" s="207" t="s">
        <v>19</v>
      </c>
      <c r="L216" s="44"/>
      <c r="M216" s="212" t="s">
        <v>19</v>
      </c>
      <c r="N216" s="213" t="s">
        <v>47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6" t="s">
        <v>321</v>
      </c>
      <c r="AT216" s="216" t="s">
        <v>125</v>
      </c>
      <c r="AU216" s="216" t="s">
        <v>84</v>
      </c>
      <c r="AY216" s="17" t="s">
        <v>122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129</v>
      </c>
      <c r="BK216" s="217">
        <f>ROUND(I216*H216,2)</f>
        <v>0</v>
      </c>
      <c r="BL216" s="17" t="s">
        <v>321</v>
      </c>
      <c r="BM216" s="216" t="s">
        <v>328</v>
      </c>
    </row>
    <row r="217" spans="1:47" s="2" customFormat="1" ht="12">
      <c r="A217" s="38"/>
      <c r="B217" s="39"/>
      <c r="C217" s="40"/>
      <c r="D217" s="218" t="s">
        <v>131</v>
      </c>
      <c r="E217" s="40"/>
      <c r="F217" s="219" t="s">
        <v>329</v>
      </c>
      <c r="G217" s="40"/>
      <c r="H217" s="40"/>
      <c r="I217" s="220"/>
      <c r="J217" s="40"/>
      <c r="K217" s="40"/>
      <c r="L217" s="44"/>
      <c r="M217" s="221"/>
      <c r="N217" s="222"/>
      <c r="O217" s="85"/>
      <c r="P217" s="85"/>
      <c r="Q217" s="85"/>
      <c r="R217" s="85"/>
      <c r="S217" s="85"/>
      <c r="T217" s="86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131</v>
      </c>
      <c r="AU217" s="17" t="s">
        <v>84</v>
      </c>
    </row>
    <row r="218" spans="1:47" s="2" customFormat="1" ht="12">
      <c r="A218" s="38"/>
      <c r="B218" s="39"/>
      <c r="C218" s="40"/>
      <c r="D218" s="218" t="s">
        <v>229</v>
      </c>
      <c r="E218" s="40"/>
      <c r="F218" s="256" t="s">
        <v>330</v>
      </c>
      <c r="G218" s="40"/>
      <c r="H218" s="40"/>
      <c r="I218" s="220"/>
      <c r="J218" s="40"/>
      <c r="K218" s="40"/>
      <c r="L218" s="44"/>
      <c r="M218" s="221"/>
      <c r="N218" s="222"/>
      <c r="O218" s="85"/>
      <c r="P218" s="85"/>
      <c r="Q218" s="85"/>
      <c r="R218" s="85"/>
      <c r="S218" s="85"/>
      <c r="T218" s="86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229</v>
      </c>
      <c r="AU218" s="17" t="s">
        <v>84</v>
      </c>
    </row>
    <row r="219" spans="1:63" s="12" customFormat="1" ht="22.8" customHeight="1">
      <c r="A219" s="12"/>
      <c r="B219" s="189"/>
      <c r="C219" s="190"/>
      <c r="D219" s="191" t="s">
        <v>73</v>
      </c>
      <c r="E219" s="203" t="s">
        <v>331</v>
      </c>
      <c r="F219" s="203" t="s">
        <v>332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SUM(P220:P223)</f>
        <v>0</v>
      </c>
      <c r="Q219" s="197"/>
      <c r="R219" s="198">
        <f>SUM(R220:R223)</f>
        <v>0</v>
      </c>
      <c r="S219" s="197"/>
      <c r="T219" s="199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206</v>
      </c>
      <c r="AT219" s="201" t="s">
        <v>73</v>
      </c>
      <c r="AU219" s="201" t="s">
        <v>82</v>
      </c>
      <c r="AY219" s="200" t="s">
        <v>122</v>
      </c>
      <c r="BK219" s="202">
        <f>SUM(BK220:BK223)</f>
        <v>0</v>
      </c>
    </row>
    <row r="220" spans="1:65" s="2" customFormat="1" ht="16.5" customHeight="1">
      <c r="A220" s="38"/>
      <c r="B220" s="39"/>
      <c r="C220" s="205" t="s">
        <v>333</v>
      </c>
      <c r="D220" s="205" t="s">
        <v>125</v>
      </c>
      <c r="E220" s="206" t="s">
        <v>334</v>
      </c>
      <c r="F220" s="207" t="s">
        <v>332</v>
      </c>
      <c r="G220" s="208" t="s">
        <v>320</v>
      </c>
      <c r="H220" s="209">
        <v>1</v>
      </c>
      <c r="I220" s="210"/>
      <c r="J220" s="211">
        <f>ROUND(I220*H220,2)</f>
        <v>0</v>
      </c>
      <c r="K220" s="207" t="s">
        <v>151</v>
      </c>
      <c r="L220" s="44"/>
      <c r="M220" s="212" t="s">
        <v>19</v>
      </c>
      <c r="N220" s="213" t="s">
        <v>47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6" t="s">
        <v>321</v>
      </c>
      <c r="AT220" s="216" t="s">
        <v>125</v>
      </c>
      <c r="AU220" s="216" t="s">
        <v>84</v>
      </c>
      <c r="AY220" s="17" t="s">
        <v>122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129</v>
      </c>
      <c r="BK220" s="217">
        <f>ROUND(I220*H220,2)</f>
        <v>0</v>
      </c>
      <c r="BL220" s="17" t="s">
        <v>321</v>
      </c>
      <c r="BM220" s="216" t="s">
        <v>335</v>
      </c>
    </row>
    <row r="221" spans="1:47" s="2" customFormat="1" ht="12">
      <c r="A221" s="38"/>
      <c r="B221" s="39"/>
      <c r="C221" s="40"/>
      <c r="D221" s="218" t="s">
        <v>131</v>
      </c>
      <c r="E221" s="40"/>
      <c r="F221" s="219" t="s">
        <v>332</v>
      </c>
      <c r="G221" s="40"/>
      <c r="H221" s="40"/>
      <c r="I221" s="220"/>
      <c r="J221" s="40"/>
      <c r="K221" s="40"/>
      <c r="L221" s="44"/>
      <c r="M221" s="221"/>
      <c r="N221" s="222"/>
      <c r="O221" s="85"/>
      <c r="P221" s="85"/>
      <c r="Q221" s="85"/>
      <c r="R221" s="85"/>
      <c r="S221" s="85"/>
      <c r="T221" s="86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131</v>
      </c>
      <c r="AU221" s="17" t="s">
        <v>84</v>
      </c>
    </row>
    <row r="222" spans="1:47" s="2" customFormat="1" ht="12">
      <c r="A222" s="38"/>
      <c r="B222" s="39"/>
      <c r="C222" s="40"/>
      <c r="D222" s="244" t="s">
        <v>154</v>
      </c>
      <c r="E222" s="40"/>
      <c r="F222" s="245" t="s">
        <v>336</v>
      </c>
      <c r="G222" s="40"/>
      <c r="H222" s="40"/>
      <c r="I222" s="220"/>
      <c r="J222" s="40"/>
      <c r="K222" s="40"/>
      <c r="L222" s="44"/>
      <c r="M222" s="221"/>
      <c r="N222" s="222"/>
      <c r="O222" s="85"/>
      <c r="P222" s="85"/>
      <c r="Q222" s="85"/>
      <c r="R222" s="85"/>
      <c r="S222" s="85"/>
      <c r="T222" s="86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154</v>
      </c>
      <c r="AU222" s="17" t="s">
        <v>84</v>
      </c>
    </row>
    <row r="223" spans="1:47" s="2" customFormat="1" ht="12">
      <c r="A223" s="38"/>
      <c r="B223" s="39"/>
      <c r="C223" s="40"/>
      <c r="D223" s="218" t="s">
        <v>229</v>
      </c>
      <c r="E223" s="40"/>
      <c r="F223" s="256" t="s">
        <v>337</v>
      </c>
      <c r="G223" s="40"/>
      <c r="H223" s="40"/>
      <c r="I223" s="220"/>
      <c r="J223" s="40"/>
      <c r="K223" s="40"/>
      <c r="L223" s="44"/>
      <c r="M223" s="221"/>
      <c r="N223" s="222"/>
      <c r="O223" s="85"/>
      <c r="P223" s="85"/>
      <c r="Q223" s="85"/>
      <c r="R223" s="85"/>
      <c r="S223" s="85"/>
      <c r="T223" s="86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229</v>
      </c>
      <c r="AU223" s="17" t="s">
        <v>84</v>
      </c>
    </row>
    <row r="224" spans="1:63" s="12" customFormat="1" ht="22.8" customHeight="1">
      <c r="A224" s="12"/>
      <c r="B224" s="189"/>
      <c r="C224" s="190"/>
      <c r="D224" s="191" t="s">
        <v>73</v>
      </c>
      <c r="E224" s="203" t="s">
        <v>338</v>
      </c>
      <c r="F224" s="203" t="s">
        <v>339</v>
      </c>
      <c r="G224" s="190"/>
      <c r="H224" s="190"/>
      <c r="I224" s="193"/>
      <c r="J224" s="204">
        <f>BK224</f>
        <v>0</v>
      </c>
      <c r="K224" s="190"/>
      <c r="L224" s="195"/>
      <c r="M224" s="196"/>
      <c r="N224" s="197"/>
      <c r="O224" s="197"/>
      <c r="P224" s="198">
        <f>SUM(P225:P240)</f>
        <v>0</v>
      </c>
      <c r="Q224" s="197"/>
      <c r="R224" s="198">
        <f>SUM(R225:R240)</f>
        <v>0</v>
      </c>
      <c r="S224" s="197"/>
      <c r="T224" s="199">
        <f>SUM(T225:T240)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206</v>
      </c>
      <c r="AT224" s="201" t="s">
        <v>73</v>
      </c>
      <c r="AU224" s="201" t="s">
        <v>82</v>
      </c>
      <c r="AY224" s="200" t="s">
        <v>122</v>
      </c>
      <c r="BK224" s="202">
        <f>SUM(BK225:BK240)</f>
        <v>0</v>
      </c>
    </row>
    <row r="225" spans="1:65" s="2" customFormat="1" ht="16.5" customHeight="1">
      <c r="A225" s="38"/>
      <c r="B225" s="39"/>
      <c r="C225" s="205" t="s">
        <v>340</v>
      </c>
      <c r="D225" s="205" t="s">
        <v>125</v>
      </c>
      <c r="E225" s="206" t="s">
        <v>341</v>
      </c>
      <c r="F225" s="207" t="s">
        <v>342</v>
      </c>
      <c r="G225" s="208" t="s">
        <v>320</v>
      </c>
      <c r="H225" s="209">
        <v>1</v>
      </c>
      <c r="I225" s="210"/>
      <c r="J225" s="211">
        <f>ROUND(I225*H225,2)</f>
        <v>0</v>
      </c>
      <c r="K225" s="207" t="s">
        <v>151</v>
      </c>
      <c r="L225" s="44"/>
      <c r="M225" s="212" t="s">
        <v>19</v>
      </c>
      <c r="N225" s="213" t="s">
        <v>47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6" t="s">
        <v>321</v>
      </c>
      <c r="AT225" s="216" t="s">
        <v>125</v>
      </c>
      <c r="AU225" s="216" t="s">
        <v>84</v>
      </c>
      <c r="AY225" s="17" t="s">
        <v>122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7" t="s">
        <v>129</v>
      </c>
      <c r="BK225" s="217">
        <f>ROUND(I225*H225,2)</f>
        <v>0</v>
      </c>
      <c r="BL225" s="17" t="s">
        <v>321</v>
      </c>
      <c r="BM225" s="216" t="s">
        <v>343</v>
      </c>
    </row>
    <row r="226" spans="1:47" s="2" customFormat="1" ht="12">
      <c r="A226" s="38"/>
      <c r="B226" s="39"/>
      <c r="C226" s="40"/>
      <c r="D226" s="218" t="s">
        <v>131</v>
      </c>
      <c r="E226" s="40"/>
      <c r="F226" s="219" t="s">
        <v>342</v>
      </c>
      <c r="G226" s="40"/>
      <c r="H226" s="40"/>
      <c r="I226" s="220"/>
      <c r="J226" s="40"/>
      <c r="K226" s="40"/>
      <c r="L226" s="44"/>
      <c r="M226" s="221"/>
      <c r="N226" s="222"/>
      <c r="O226" s="85"/>
      <c r="P226" s="85"/>
      <c r="Q226" s="85"/>
      <c r="R226" s="85"/>
      <c r="S226" s="85"/>
      <c r="T226" s="86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131</v>
      </c>
      <c r="AU226" s="17" t="s">
        <v>84</v>
      </c>
    </row>
    <row r="227" spans="1:47" s="2" customFormat="1" ht="12">
      <c r="A227" s="38"/>
      <c r="B227" s="39"/>
      <c r="C227" s="40"/>
      <c r="D227" s="244" t="s">
        <v>154</v>
      </c>
      <c r="E227" s="40"/>
      <c r="F227" s="245" t="s">
        <v>344</v>
      </c>
      <c r="G227" s="40"/>
      <c r="H227" s="40"/>
      <c r="I227" s="220"/>
      <c r="J227" s="40"/>
      <c r="K227" s="40"/>
      <c r="L227" s="44"/>
      <c r="M227" s="221"/>
      <c r="N227" s="222"/>
      <c r="O227" s="85"/>
      <c r="P227" s="85"/>
      <c r="Q227" s="85"/>
      <c r="R227" s="85"/>
      <c r="S227" s="85"/>
      <c r="T227" s="86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154</v>
      </c>
      <c r="AU227" s="17" t="s">
        <v>84</v>
      </c>
    </row>
    <row r="228" spans="1:47" s="2" customFormat="1" ht="12">
      <c r="A228" s="38"/>
      <c r="B228" s="39"/>
      <c r="C228" s="40"/>
      <c r="D228" s="218" t="s">
        <v>229</v>
      </c>
      <c r="E228" s="40"/>
      <c r="F228" s="256" t="s">
        <v>345</v>
      </c>
      <c r="G228" s="40"/>
      <c r="H228" s="40"/>
      <c r="I228" s="220"/>
      <c r="J228" s="40"/>
      <c r="K228" s="40"/>
      <c r="L228" s="44"/>
      <c r="M228" s="221"/>
      <c r="N228" s="222"/>
      <c r="O228" s="85"/>
      <c r="P228" s="85"/>
      <c r="Q228" s="85"/>
      <c r="R228" s="85"/>
      <c r="S228" s="85"/>
      <c r="T228" s="86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229</v>
      </c>
      <c r="AU228" s="17" t="s">
        <v>84</v>
      </c>
    </row>
    <row r="229" spans="1:65" s="2" customFormat="1" ht="16.5" customHeight="1">
      <c r="A229" s="38"/>
      <c r="B229" s="39"/>
      <c r="C229" s="205" t="s">
        <v>346</v>
      </c>
      <c r="D229" s="205" t="s">
        <v>125</v>
      </c>
      <c r="E229" s="206" t="s">
        <v>347</v>
      </c>
      <c r="F229" s="207" t="s">
        <v>348</v>
      </c>
      <c r="G229" s="208" t="s">
        <v>320</v>
      </c>
      <c r="H229" s="209">
        <v>2</v>
      </c>
      <c r="I229" s="210"/>
      <c r="J229" s="211">
        <f>ROUND(I229*H229,2)</f>
        <v>0</v>
      </c>
      <c r="K229" s="207" t="s">
        <v>151</v>
      </c>
      <c r="L229" s="44"/>
      <c r="M229" s="212" t="s">
        <v>19</v>
      </c>
      <c r="N229" s="213" t="s">
        <v>47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6" t="s">
        <v>321</v>
      </c>
      <c r="AT229" s="216" t="s">
        <v>125</v>
      </c>
      <c r="AU229" s="216" t="s">
        <v>84</v>
      </c>
      <c r="AY229" s="17" t="s">
        <v>122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7" t="s">
        <v>129</v>
      </c>
      <c r="BK229" s="217">
        <f>ROUND(I229*H229,2)</f>
        <v>0</v>
      </c>
      <c r="BL229" s="17" t="s">
        <v>321</v>
      </c>
      <c r="BM229" s="216" t="s">
        <v>349</v>
      </c>
    </row>
    <row r="230" spans="1:47" s="2" customFormat="1" ht="12">
      <c r="A230" s="38"/>
      <c r="B230" s="39"/>
      <c r="C230" s="40"/>
      <c r="D230" s="218" t="s">
        <v>131</v>
      </c>
      <c r="E230" s="40"/>
      <c r="F230" s="219" t="s">
        <v>348</v>
      </c>
      <c r="G230" s="40"/>
      <c r="H230" s="40"/>
      <c r="I230" s="220"/>
      <c r="J230" s="40"/>
      <c r="K230" s="40"/>
      <c r="L230" s="44"/>
      <c r="M230" s="221"/>
      <c r="N230" s="222"/>
      <c r="O230" s="85"/>
      <c r="P230" s="85"/>
      <c r="Q230" s="85"/>
      <c r="R230" s="85"/>
      <c r="S230" s="85"/>
      <c r="T230" s="86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131</v>
      </c>
      <c r="AU230" s="17" t="s">
        <v>84</v>
      </c>
    </row>
    <row r="231" spans="1:47" s="2" customFormat="1" ht="12">
      <c r="A231" s="38"/>
      <c r="B231" s="39"/>
      <c r="C231" s="40"/>
      <c r="D231" s="244" t="s">
        <v>154</v>
      </c>
      <c r="E231" s="40"/>
      <c r="F231" s="245" t="s">
        <v>350</v>
      </c>
      <c r="G231" s="40"/>
      <c r="H231" s="40"/>
      <c r="I231" s="220"/>
      <c r="J231" s="40"/>
      <c r="K231" s="40"/>
      <c r="L231" s="44"/>
      <c r="M231" s="221"/>
      <c r="N231" s="222"/>
      <c r="O231" s="85"/>
      <c r="P231" s="85"/>
      <c r="Q231" s="85"/>
      <c r="R231" s="85"/>
      <c r="S231" s="85"/>
      <c r="T231" s="86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154</v>
      </c>
      <c r="AU231" s="17" t="s">
        <v>84</v>
      </c>
    </row>
    <row r="232" spans="1:47" s="2" customFormat="1" ht="12">
      <c r="A232" s="38"/>
      <c r="B232" s="39"/>
      <c r="C232" s="40"/>
      <c r="D232" s="218" t="s">
        <v>229</v>
      </c>
      <c r="E232" s="40"/>
      <c r="F232" s="256" t="s">
        <v>351</v>
      </c>
      <c r="G232" s="40"/>
      <c r="H232" s="40"/>
      <c r="I232" s="220"/>
      <c r="J232" s="40"/>
      <c r="K232" s="40"/>
      <c r="L232" s="44"/>
      <c r="M232" s="221"/>
      <c r="N232" s="222"/>
      <c r="O232" s="85"/>
      <c r="P232" s="85"/>
      <c r="Q232" s="85"/>
      <c r="R232" s="85"/>
      <c r="S232" s="85"/>
      <c r="T232" s="86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229</v>
      </c>
      <c r="AU232" s="17" t="s">
        <v>84</v>
      </c>
    </row>
    <row r="233" spans="1:65" s="2" customFormat="1" ht="16.5" customHeight="1">
      <c r="A233" s="38"/>
      <c r="B233" s="39"/>
      <c r="C233" s="205" t="s">
        <v>352</v>
      </c>
      <c r="D233" s="205" t="s">
        <v>125</v>
      </c>
      <c r="E233" s="206" t="s">
        <v>353</v>
      </c>
      <c r="F233" s="207" t="s">
        <v>354</v>
      </c>
      <c r="G233" s="208" t="s">
        <v>320</v>
      </c>
      <c r="H233" s="209">
        <v>1</v>
      </c>
      <c r="I233" s="210"/>
      <c r="J233" s="211">
        <f>ROUND(I233*H233,2)</f>
        <v>0</v>
      </c>
      <c r="K233" s="207" t="s">
        <v>151</v>
      </c>
      <c r="L233" s="44"/>
      <c r="M233" s="212" t="s">
        <v>19</v>
      </c>
      <c r="N233" s="213" t="s">
        <v>47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6" t="s">
        <v>321</v>
      </c>
      <c r="AT233" s="216" t="s">
        <v>125</v>
      </c>
      <c r="AU233" s="216" t="s">
        <v>84</v>
      </c>
      <c r="AY233" s="17" t="s">
        <v>122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7" t="s">
        <v>129</v>
      </c>
      <c r="BK233" s="217">
        <f>ROUND(I233*H233,2)</f>
        <v>0</v>
      </c>
      <c r="BL233" s="17" t="s">
        <v>321</v>
      </c>
      <c r="BM233" s="216" t="s">
        <v>355</v>
      </c>
    </row>
    <row r="234" spans="1:47" s="2" customFormat="1" ht="12">
      <c r="A234" s="38"/>
      <c r="B234" s="39"/>
      <c r="C234" s="40"/>
      <c r="D234" s="218" t="s">
        <v>131</v>
      </c>
      <c r="E234" s="40"/>
      <c r="F234" s="219" t="s">
        <v>354</v>
      </c>
      <c r="G234" s="40"/>
      <c r="H234" s="40"/>
      <c r="I234" s="220"/>
      <c r="J234" s="40"/>
      <c r="K234" s="40"/>
      <c r="L234" s="44"/>
      <c r="M234" s="221"/>
      <c r="N234" s="222"/>
      <c r="O234" s="85"/>
      <c r="P234" s="85"/>
      <c r="Q234" s="85"/>
      <c r="R234" s="85"/>
      <c r="S234" s="85"/>
      <c r="T234" s="86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131</v>
      </c>
      <c r="AU234" s="17" t="s">
        <v>84</v>
      </c>
    </row>
    <row r="235" spans="1:47" s="2" customFormat="1" ht="12">
      <c r="A235" s="38"/>
      <c r="B235" s="39"/>
      <c r="C235" s="40"/>
      <c r="D235" s="244" t="s">
        <v>154</v>
      </c>
      <c r="E235" s="40"/>
      <c r="F235" s="245" t="s">
        <v>356</v>
      </c>
      <c r="G235" s="40"/>
      <c r="H235" s="40"/>
      <c r="I235" s="220"/>
      <c r="J235" s="40"/>
      <c r="K235" s="40"/>
      <c r="L235" s="44"/>
      <c r="M235" s="221"/>
      <c r="N235" s="222"/>
      <c r="O235" s="85"/>
      <c r="P235" s="85"/>
      <c r="Q235" s="85"/>
      <c r="R235" s="85"/>
      <c r="S235" s="85"/>
      <c r="T235" s="86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154</v>
      </c>
      <c r="AU235" s="17" t="s">
        <v>84</v>
      </c>
    </row>
    <row r="236" spans="1:47" s="2" customFormat="1" ht="12">
      <c r="A236" s="38"/>
      <c r="B236" s="39"/>
      <c r="C236" s="40"/>
      <c r="D236" s="218" t="s">
        <v>229</v>
      </c>
      <c r="E236" s="40"/>
      <c r="F236" s="256" t="s">
        <v>357</v>
      </c>
      <c r="G236" s="40"/>
      <c r="H236" s="40"/>
      <c r="I236" s="220"/>
      <c r="J236" s="40"/>
      <c r="K236" s="40"/>
      <c r="L236" s="44"/>
      <c r="M236" s="221"/>
      <c r="N236" s="222"/>
      <c r="O236" s="85"/>
      <c r="P236" s="85"/>
      <c r="Q236" s="85"/>
      <c r="R236" s="85"/>
      <c r="S236" s="85"/>
      <c r="T236" s="86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229</v>
      </c>
      <c r="AU236" s="17" t="s">
        <v>84</v>
      </c>
    </row>
    <row r="237" spans="1:65" s="2" customFormat="1" ht="16.5" customHeight="1">
      <c r="A237" s="38"/>
      <c r="B237" s="39"/>
      <c r="C237" s="205" t="s">
        <v>358</v>
      </c>
      <c r="D237" s="205" t="s">
        <v>125</v>
      </c>
      <c r="E237" s="206" t="s">
        <v>359</v>
      </c>
      <c r="F237" s="207" t="s">
        <v>360</v>
      </c>
      <c r="G237" s="208" t="s">
        <v>320</v>
      </c>
      <c r="H237" s="209">
        <v>1</v>
      </c>
      <c r="I237" s="210"/>
      <c r="J237" s="211">
        <f>ROUND(I237*H237,2)</f>
        <v>0</v>
      </c>
      <c r="K237" s="207" t="s">
        <v>151</v>
      </c>
      <c r="L237" s="44"/>
      <c r="M237" s="212" t="s">
        <v>19</v>
      </c>
      <c r="N237" s="213" t="s">
        <v>47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6" t="s">
        <v>321</v>
      </c>
      <c r="AT237" s="216" t="s">
        <v>125</v>
      </c>
      <c r="AU237" s="216" t="s">
        <v>84</v>
      </c>
      <c r="AY237" s="17" t="s">
        <v>122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129</v>
      </c>
      <c r="BK237" s="217">
        <f>ROUND(I237*H237,2)</f>
        <v>0</v>
      </c>
      <c r="BL237" s="17" t="s">
        <v>321</v>
      </c>
      <c r="BM237" s="216" t="s">
        <v>361</v>
      </c>
    </row>
    <row r="238" spans="1:47" s="2" customFormat="1" ht="12">
      <c r="A238" s="38"/>
      <c r="B238" s="39"/>
      <c r="C238" s="40"/>
      <c r="D238" s="218" t="s">
        <v>131</v>
      </c>
      <c r="E238" s="40"/>
      <c r="F238" s="219" t="s">
        <v>360</v>
      </c>
      <c r="G238" s="40"/>
      <c r="H238" s="40"/>
      <c r="I238" s="220"/>
      <c r="J238" s="40"/>
      <c r="K238" s="40"/>
      <c r="L238" s="44"/>
      <c r="M238" s="221"/>
      <c r="N238" s="222"/>
      <c r="O238" s="85"/>
      <c r="P238" s="85"/>
      <c r="Q238" s="85"/>
      <c r="R238" s="85"/>
      <c r="S238" s="85"/>
      <c r="T238" s="86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131</v>
      </c>
      <c r="AU238" s="17" t="s">
        <v>84</v>
      </c>
    </row>
    <row r="239" spans="1:47" s="2" customFormat="1" ht="12">
      <c r="A239" s="38"/>
      <c r="B239" s="39"/>
      <c r="C239" s="40"/>
      <c r="D239" s="244" t="s">
        <v>154</v>
      </c>
      <c r="E239" s="40"/>
      <c r="F239" s="245" t="s">
        <v>362</v>
      </c>
      <c r="G239" s="40"/>
      <c r="H239" s="40"/>
      <c r="I239" s="220"/>
      <c r="J239" s="40"/>
      <c r="K239" s="40"/>
      <c r="L239" s="44"/>
      <c r="M239" s="221"/>
      <c r="N239" s="222"/>
      <c r="O239" s="85"/>
      <c r="P239" s="85"/>
      <c r="Q239" s="85"/>
      <c r="R239" s="85"/>
      <c r="S239" s="85"/>
      <c r="T239" s="86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154</v>
      </c>
      <c r="AU239" s="17" t="s">
        <v>84</v>
      </c>
    </row>
    <row r="240" spans="1:47" s="2" customFormat="1" ht="12">
      <c r="A240" s="38"/>
      <c r="B240" s="39"/>
      <c r="C240" s="40"/>
      <c r="D240" s="218" t="s">
        <v>229</v>
      </c>
      <c r="E240" s="40"/>
      <c r="F240" s="256" t="s">
        <v>363</v>
      </c>
      <c r="G240" s="40"/>
      <c r="H240" s="40"/>
      <c r="I240" s="220"/>
      <c r="J240" s="40"/>
      <c r="K240" s="40"/>
      <c r="L240" s="44"/>
      <c r="M240" s="221"/>
      <c r="N240" s="222"/>
      <c r="O240" s="85"/>
      <c r="P240" s="85"/>
      <c r="Q240" s="85"/>
      <c r="R240" s="85"/>
      <c r="S240" s="85"/>
      <c r="T240" s="86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229</v>
      </c>
      <c r="AU240" s="17" t="s">
        <v>84</v>
      </c>
    </row>
    <row r="241" spans="1:63" s="12" customFormat="1" ht="22.8" customHeight="1">
      <c r="A241" s="12"/>
      <c r="B241" s="189"/>
      <c r="C241" s="190"/>
      <c r="D241" s="191" t="s">
        <v>73</v>
      </c>
      <c r="E241" s="203" t="s">
        <v>364</v>
      </c>
      <c r="F241" s="203" t="s">
        <v>365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SUM(P242:P245)</f>
        <v>0</v>
      </c>
      <c r="Q241" s="197"/>
      <c r="R241" s="198">
        <f>SUM(R242:R245)</f>
        <v>0</v>
      </c>
      <c r="S241" s="197"/>
      <c r="T241" s="199">
        <f>SUM(T242:T245)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206</v>
      </c>
      <c r="AT241" s="201" t="s">
        <v>73</v>
      </c>
      <c r="AU241" s="201" t="s">
        <v>82</v>
      </c>
      <c r="AY241" s="200" t="s">
        <v>122</v>
      </c>
      <c r="BK241" s="202">
        <f>SUM(BK242:BK245)</f>
        <v>0</v>
      </c>
    </row>
    <row r="242" spans="1:65" s="2" customFormat="1" ht="16.5" customHeight="1">
      <c r="A242" s="38"/>
      <c r="B242" s="39"/>
      <c r="C242" s="205" t="s">
        <v>366</v>
      </c>
      <c r="D242" s="205" t="s">
        <v>125</v>
      </c>
      <c r="E242" s="206" t="s">
        <v>367</v>
      </c>
      <c r="F242" s="207" t="s">
        <v>368</v>
      </c>
      <c r="G242" s="208" t="s">
        <v>320</v>
      </c>
      <c r="H242" s="209">
        <v>1</v>
      </c>
      <c r="I242" s="210"/>
      <c r="J242" s="211">
        <f>ROUND(I242*H242,2)</f>
        <v>0</v>
      </c>
      <c r="K242" s="207" t="s">
        <v>151</v>
      </c>
      <c r="L242" s="44"/>
      <c r="M242" s="212" t="s">
        <v>19</v>
      </c>
      <c r="N242" s="213" t="s">
        <v>47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6" t="s">
        <v>321</v>
      </c>
      <c r="AT242" s="216" t="s">
        <v>125</v>
      </c>
      <c r="AU242" s="216" t="s">
        <v>84</v>
      </c>
      <c r="AY242" s="17" t="s">
        <v>122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129</v>
      </c>
      <c r="BK242" s="217">
        <f>ROUND(I242*H242,2)</f>
        <v>0</v>
      </c>
      <c r="BL242" s="17" t="s">
        <v>321</v>
      </c>
      <c r="BM242" s="216" t="s">
        <v>369</v>
      </c>
    </row>
    <row r="243" spans="1:47" s="2" customFormat="1" ht="12">
      <c r="A243" s="38"/>
      <c r="B243" s="39"/>
      <c r="C243" s="40"/>
      <c r="D243" s="218" t="s">
        <v>131</v>
      </c>
      <c r="E243" s="40"/>
      <c r="F243" s="219" t="s">
        <v>368</v>
      </c>
      <c r="G243" s="40"/>
      <c r="H243" s="40"/>
      <c r="I243" s="220"/>
      <c r="J243" s="40"/>
      <c r="K243" s="40"/>
      <c r="L243" s="44"/>
      <c r="M243" s="221"/>
      <c r="N243" s="222"/>
      <c r="O243" s="85"/>
      <c r="P243" s="85"/>
      <c r="Q243" s="85"/>
      <c r="R243" s="85"/>
      <c r="S243" s="85"/>
      <c r="T243" s="86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131</v>
      </c>
      <c r="AU243" s="17" t="s">
        <v>84</v>
      </c>
    </row>
    <row r="244" spans="1:47" s="2" customFormat="1" ht="12">
      <c r="A244" s="38"/>
      <c r="B244" s="39"/>
      <c r="C244" s="40"/>
      <c r="D244" s="244" t="s">
        <v>154</v>
      </c>
      <c r="E244" s="40"/>
      <c r="F244" s="245" t="s">
        <v>370</v>
      </c>
      <c r="G244" s="40"/>
      <c r="H244" s="40"/>
      <c r="I244" s="220"/>
      <c r="J244" s="40"/>
      <c r="K244" s="40"/>
      <c r="L244" s="44"/>
      <c r="M244" s="221"/>
      <c r="N244" s="222"/>
      <c r="O244" s="85"/>
      <c r="P244" s="85"/>
      <c r="Q244" s="85"/>
      <c r="R244" s="85"/>
      <c r="S244" s="85"/>
      <c r="T244" s="86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154</v>
      </c>
      <c r="AU244" s="17" t="s">
        <v>84</v>
      </c>
    </row>
    <row r="245" spans="1:47" s="2" customFormat="1" ht="12">
      <c r="A245" s="38"/>
      <c r="B245" s="39"/>
      <c r="C245" s="40"/>
      <c r="D245" s="218" t="s">
        <v>229</v>
      </c>
      <c r="E245" s="40"/>
      <c r="F245" s="256" t="s">
        <v>371</v>
      </c>
      <c r="G245" s="40"/>
      <c r="H245" s="40"/>
      <c r="I245" s="220"/>
      <c r="J245" s="40"/>
      <c r="K245" s="40"/>
      <c r="L245" s="44"/>
      <c r="M245" s="221"/>
      <c r="N245" s="222"/>
      <c r="O245" s="85"/>
      <c r="P245" s="85"/>
      <c r="Q245" s="85"/>
      <c r="R245" s="85"/>
      <c r="S245" s="85"/>
      <c r="T245" s="86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229</v>
      </c>
      <c r="AU245" s="17" t="s">
        <v>84</v>
      </c>
    </row>
    <row r="246" spans="1:63" s="12" customFormat="1" ht="22.8" customHeight="1">
      <c r="A246" s="12"/>
      <c r="B246" s="189"/>
      <c r="C246" s="190"/>
      <c r="D246" s="191" t="s">
        <v>73</v>
      </c>
      <c r="E246" s="203" t="s">
        <v>372</v>
      </c>
      <c r="F246" s="203" t="s">
        <v>373</v>
      </c>
      <c r="G246" s="190"/>
      <c r="H246" s="190"/>
      <c r="I246" s="193"/>
      <c r="J246" s="204">
        <f>BK246</f>
        <v>0</v>
      </c>
      <c r="K246" s="190"/>
      <c r="L246" s="195"/>
      <c r="M246" s="196"/>
      <c r="N246" s="197"/>
      <c r="O246" s="197"/>
      <c r="P246" s="198">
        <f>SUM(P247:P250)</f>
        <v>0</v>
      </c>
      <c r="Q246" s="197"/>
      <c r="R246" s="198">
        <f>SUM(R247:R250)</f>
        <v>0</v>
      </c>
      <c r="S246" s="197"/>
      <c r="T246" s="199">
        <f>SUM(T247:T250)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206</v>
      </c>
      <c r="AT246" s="201" t="s">
        <v>73</v>
      </c>
      <c r="AU246" s="201" t="s">
        <v>82</v>
      </c>
      <c r="AY246" s="200" t="s">
        <v>122</v>
      </c>
      <c r="BK246" s="202">
        <f>SUM(BK247:BK250)</f>
        <v>0</v>
      </c>
    </row>
    <row r="247" spans="1:65" s="2" customFormat="1" ht="16.5" customHeight="1">
      <c r="A247" s="38"/>
      <c r="B247" s="39"/>
      <c r="C247" s="205" t="s">
        <v>374</v>
      </c>
      <c r="D247" s="205" t="s">
        <v>125</v>
      </c>
      <c r="E247" s="206" t="s">
        <v>375</v>
      </c>
      <c r="F247" s="207" t="s">
        <v>373</v>
      </c>
      <c r="G247" s="208" t="s">
        <v>320</v>
      </c>
      <c r="H247" s="209">
        <v>1</v>
      </c>
      <c r="I247" s="210"/>
      <c r="J247" s="211">
        <f>ROUND(I247*H247,2)</f>
        <v>0</v>
      </c>
      <c r="K247" s="207" t="s">
        <v>151</v>
      </c>
      <c r="L247" s="44"/>
      <c r="M247" s="212" t="s">
        <v>19</v>
      </c>
      <c r="N247" s="213" t="s">
        <v>47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6" t="s">
        <v>321</v>
      </c>
      <c r="AT247" s="216" t="s">
        <v>125</v>
      </c>
      <c r="AU247" s="216" t="s">
        <v>84</v>
      </c>
      <c r="AY247" s="17" t="s">
        <v>122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7" t="s">
        <v>129</v>
      </c>
      <c r="BK247" s="217">
        <f>ROUND(I247*H247,2)</f>
        <v>0</v>
      </c>
      <c r="BL247" s="17" t="s">
        <v>321</v>
      </c>
      <c r="BM247" s="216" t="s">
        <v>376</v>
      </c>
    </row>
    <row r="248" spans="1:47" s="2" customFormat="1" ht="12">
      <c r="A248" s="38"/>
      <c r="B248" s="39"/>
      <c r="C248" s="40"/>
      <c r="D248" s="218" t="s">
        <v>131</v>
      </c>
      <c r="E248" s="40"/>
      <c r="F248" s="219" t="s">
        <v>373</v>
      </c>
      <c r="G248" s="40"/>
      <c r="H248" s="40"/>
      <c r="I248" s="220"/>
      <c r="J248" s="40"/>
      <c r="K248" s="40"/>
      <c r="L248" s="44"/>
      <c r="M248" s="221"/>
      <c r="N248" s="222"/>
      <c r="O248" s="85"/>
      <c r="P248" s="85"/>
      <c r="Q248" s="85"/>
      <c r="R248" s="85"/>
      <c r="S248" s="85"/>
      <c r="T248" s="86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131</v>
      </c>
      <c r="AU248" s="17" t="s">
        <v>84</v>
      </c>
    </row>
    <row r="249" spans="1:47" s="2" customFormat="1" ht="12">
      <c r="A249" s="38"/>
      <c r="B249" s="39"/>
      <c r="C249" s="40"/>
      <c r="D249" s="244" t="s">
        <v>154</v>
      </c>
      <c r="E249" s="40"/>
      <c r="F249" s="245" t="s">
        <v>377</v>
      </c>
      <c r="G249" s="40"/>
      <c r="H249" s="40"/>
      <c r="I249" s="220"/>
      <c r="J249" s="40"/>
      <c r="K249" s="40"/>
      <c r="L249" s="44"/>
      <c r="M249" s="221"/>
      <c r="N249" s="222"/>
      <c r="O249" s="85"/>
      <c r="P249" s="85"/>
      <c r="Q249" s="85"/>
      <c r="R249" s="85"/>
      <c r="S249" s="85"/>
      <c r="T249" s="86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154</v>
      </c>
      <c r="AU249" s="17" t="s">
        <v>84</v>
      </c>
    </row>
    <row r="250" spans="1:47" s="2" customFormat="1" ht="12">
      <c r="A250" s="38"/>
      <c r="B250" s="39"/>
      <c r="C250" s="40"/>
      <c r="D250" s="218" t="s">
        <v>229</v>
      </c>
      <c r="E250" s="40"/>
      <c r="F250" s="256" t="s">
        <v>378</v>
      </c>
      <c r="G250" s="40"/>
      <c r="H250" s="40"/>
      <c r="I250" s="220"/>
      <c r="J250" s="40"/>
      <c r="K250" s="40"/>
      <c r="L250" s="44"/>
      <c r="M250" s="257"/>
      <c r="N250" s="258"/>
      <c r="O250" s="259"/>
      <c r="P250" s="259"/>
      <c r="Q250" s="259"/>
      <c r="R250" s="259"/>
      <c r="S250" s="259"/>
      <c r="T250" s="260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229</v>
      </c>
      <c r="AU250" s="17" t="s">
        <v>84</v>
      </c>
    </row>
    <row r="251" spans="1:31" s="2" customFormat="1" ht="6.95" customHeight="1">
      <c r="A251" s="38"/>
      <c r="B251" s="60"/>
      <c r="C251" s="61"/>
      <c r="D251" s="61"/>
      <c r="E251" s="61"/>
      <c r="F251" s="61"/>
      <c r="G251" s="61"/>
      <c r="H251" s="61"/>
      <c r="I251" s="61"/>
      <c r="J251" s="61"/>
      <c r="K251" s="61"/>
      <c r="L251" s="44"/>
      <c r="M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</row>
  </sheetData>
  <sheetProtection password="CC35" sheet="1" objects="1" scenarios="1" formatColumns="0" formatRows="0" autoFilter="0"/>
  <autoFilter ref="C90:K25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108" r:id="rId1" display="https://podminky.urs.cz/item/CS_URS_2023_01/162751117"/>
    <hyperlink ref="F113" r:id="rId2" display="https://podminky.urs.cz/item/CS_URS_2023_01/162751119"/>
    <hyperlink ref="F118" r:id="rId3" display="https://podminky.urs.cz/item/CS_URS_2023_01/171201231"/>
    <hyperlink ref="F123" r:id="rId4" display="https://podminky.urs.cz/item/CS_URS_2023_01/181311103"/>
    <hyperlink ref="F132" r:id="rId5" display="https://podminky.urs.cz/item/CS_URS_2023_01/181411131"/>
    <hyperlink ref="F140" r:id="rId6" display="https://podminky.urs.cz/item/CS_URS_2023_01/181951112"/>
    <hyperlink ref="F146" r:id="rId7" display="https://podminky.urs.cz/item/CS_URS_2023_01/564861111"/>
    <hyperlink ref="F151" r:id="rId8" display="https://podminky.urs.cz/item/CS_URS_2023_01/596211112"/>
    <hyperlink ref="F171" r:id="rId9" display="https://podminky.urs.cz/item/CS_URS_2023_01/596211114"/>
    <hyperlink ref="F175" r:id="rId10" display="https://podminky.urs.cz/item/CS_URS_2023_01/916231213"/>
    <hyperlink ref="F184" r:id="rId11" display="https://podminky.urs.cz/item/CS_URS_2023_01/997013111"/>
    <hyperlink ref="F188" r:id="rId12" display="https://podminky.urs.cz/item/CS_URS_2023_01/997013219"/>
    <hyperlink ref="F192" r:id="rId13" display="https://podminky.urs.cz/item/CS_URS_2023_01/997013501"/>
    <hyperlink ref="F196" r:id="rId14" display="https://podminky.urs.cz/item/CS_URS_2023_01/997013509"/>
    <hyperlink ref="F200" r:id="rId15" display="https://podminky.urs.cz/item/CS_URS_2023_01/997013869"/>
    <hyperlink ref="F204" r:id="rId16" display="https://podminky.urs.cz/item/CS_URS_2023_01/998223011"/>
    <hyperlink ref="F208" r:id="rId17" display="https://podminky.urs.cz/item/CS_URS_2023_01/998223091"/>
    <hyperlink ref="F214" r:id="rId18" display="https://podminky.urs.cz/item/CS_URS_2023_01/013254000"/>
    <hyperlink ref="F222" r:id="rId19" display="https://podminky.urs.cz/item/CS_URS_2023_01/030001000"/>
    <hyperlink ref="F227" r:id="rId20" display="https://podminky.urs.cz/item/CS_URS_2023_01/043002000"/>
    <hyperlink ref="F231" r:id="rId21" display="https://podminky.urs.cz/item/CS_URS_2023_01/043154000"/>
    <hyperlink ref="F235" r:id="rId22" display="https://podminky.urs.cz/item/CS_URS_2023_01/045203000"/>
    <hyperlink ref="F239" r:id="rId23" display="https://podminky.urs.cz/item/CS_URS_2023_01/045303000"/>
    <hyperlink ref="F244" r:id="rId24" display="https://podminky.urs.cz/item/CS_URS_2023_01/051002000"/>
    <hyperlink ref="F249" r:id="rId25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84</v>
      </c>
    </row>
    <row r="4" spans="2:46" s="1" customFormat="1" ht="24.95" customHeight="1">
      <c r="B4" s="20"/>
      <c r="D4" s="131" t="s">
        <v>88</v>
      </c>
      <c r="L4" s="20"/>
      <c r="M4" s="132" t="s">
        <v>10</v>
      </c>
      <c r="AT4" s="17" t="s">
        <v>37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Rekonstrukce komunikací v areálu koupaliště Dubice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89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6" t="s">
        <v>379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34</v>
      </c>
      <c r="G12" s="38"/>
      <c r="H12" s="38"/>
      <c r="I12" s="133" t="s">
        <v>23</v>
      </c>
      <c r="J12" s="138" t="str">
        <f>'Rekapitulace stavby'!AN8</f>
        <v>25. 11. 2023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34</v>
      </c>
      <c r="F15" s="38"/>
      <c r="G15" s="38"/>
      <c r="H15" s="38"/>
      <c r="I15" s="133" t="s">
        <v>29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26</v>
      </c>
      <c r="J20" s="137" t="s">
        <v>19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34</v>
      </c>
      <c r="F21" s="38"/>
      <c r="G21" s="38"/>
      <c r="H21" s="38"/>
      <c r="I21" s="133" t="s">
        <v>29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26</v>
      </c>
      <c r="J23" s="137" t="s">
        <v>19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34</v>
      </c>
      <c r="F24" s="38"/>
      <c r="G24" s="38"/>
      <c r="H24" s="38"/>
      <c r="I24" s="133" t="s">
        <v>29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ROUND(J91,2)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ROUND((SUM(BE91:BE206)),2)</f>
        <v>0</v>
      </c>
      <c r="G33" s="38"/>
      <c r="H33" s="38"/>
      <c r="I33" s="149">
        <v>0.21</v>
      </c>
      <c r="J33" s="148">
        <f>ROUND(((SUM(BE91:BE206))*I33),2)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ROUND((SUM(BF91:BF206)),2)</f>
        <v>0</v>
      </c>
      <c r="G34" s="38"/>
      <c r="H34" s="38"/>
      <c r="I34" s="149">
        <v>0.15</v>
      </c>
      <c r="J34" s="148">
        <f>ROUND(((SUM(BF91:BF206))*I34),2)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44</v>
      </c>
      <c r="E35" s="133" t="s">
        <v>47</v>
      </c>
      <c r="F35" s="148">
        <f>ROUND((SUM(BG91:BG206)),2)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48</v>
      </c>
      <c r="F36" s="148">
        <f>ROUND((SUM(BH91:BH206)),2)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ROUND((SUM(BI91:BI206)),2)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91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Rekonstrukce komunikací v areálu koupaliště Dubice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89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70" t="str">
        <f>E9</f>
        <v>SO 102 - Oprava komunikace v zadní části areálu koupaliště Dubice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3" t="str">
        <f>IF(J12="","",J12)</f>
        <v>25. 11. 2023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33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J91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380</v>
      </c>
      <c r="E62" s="175"/>
      <c r="F62" s="175"/>
      <c r="G62" s="175"/>
      <c r="H62" s="175"/>
      <c r="I62" s="175"/>
      <c r="J62" s="176">
        <f>J121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97</v>
      </c>
      <c r="E63" s="175"/>
      <c r="F63" s="175"/>
      <c r="G63" s="175"/>
      <c r="H63" s="175"/>
      <c r="I63" s="175"/>
      <c r="J63" s="176">
        <f>J128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J145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J162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101</v>
      </c>
      <c r="E66" s="169"/>
      <c r="F66" s="169"/>
      <c r="G66" s="169"/>
      <c r="H66" s="169"/>
      <c r="I66" s="169"/>
      <c r="J66" s="170">
        <f>J166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J167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J175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104</v>
      </c>
      <c r="E69" s="175"/>
      <c r="F69" s="175"/>
      <c r="G69" s="175"/>
      <c r="H69" s="175"/>
      <c r="I69" s="175"/>
      <c r="J69" s="176">
        <f>J180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J197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106</v>
      </c>
      <c r="E71" s="175"/>
      <c r="F71" s="175"/>
      <c r="G71" s="175"/>
      <c r="H71" s="175"/>
      <c r="I71" s="175"/>
      <c r="J71" s="176">
        <f>J202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107</v>
      </c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1" t="str">
        <f>E7</f>
        <v>Rekonstrukce komunikací v areálu koupaliště Dubice</v>
      </c>
      <c r="F81" s="32"/>
      <c r="G81" s="32"/>
      <c r="H81" s="32"/>
      <c r="I81" s="40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89</v>
      </c>
      <c r="D82" s="40"/>
      <c r="E82" s="40"/>
      <c r="F82" s="40"/>
      <c r="G82" s="40"/>
      <c r="H82" s="40"/>
      <c r="I82" s="40"/>
      <c r="J82" s="40"/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70" t="str">
        <f>E9</f>
        <v>SO 102 - Oprava komunikace v zadní části areálu koupaliště Dubice</v>
      </c>
      <c r="F83" s="40"/>
      <c r="G83" s="40"/>
      <c r="H83" s="40"/>
      <c r="I83" s="40"/>
      <c r="J83" s="40"/>
      <c r="K83" s="4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3" t="str">
        <f>IF(J12="","",J12)</f>
        <v>25. 11. 2023</v>
      </c>
      <c r="K85" s="40"/>
      <c r="L85" s="1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 xml:space="preserve"> </v>
      </c>
      <c r="G87" s="40"/>
      <c r="H87" s="40"/>
      <c r="I87" s="32" t="s">
        <v>33</v>
      </c>
      <c r="J87" s="36" t="str">
        <f>E21</f>
        <v xml:space="preserve"> </v>
      </c>
      <c r="K87" s="40"/>
      <c r="L87" s="1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IF(E18="","",E18)</f>
        <v>Vyplň údaj</v>
      </c>
      <c r="G88" s="40"/>
      <c r="H88" s="40"/>
      <c r="I88" s="32" t="s">
        <v>35</v>
      </c>
      <c r="J88" s="36" t="str">
        <f>E24</f>
        <v xml:space="preserve"> </v>
      </c>
      <c r="K88" s="40"/>
      <c r="L88" s="13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8"/>
      <c r="B90" s="179"/>
      <c r="C90" s="180" t="s">
        <v>108</v>
      </c>
      <c r="D90" s="181" t="s">
        <v>59</v>
      </c>
      <c r="E90" s="181" t="s">
        <v>55</v>
      </c>
      <c r="F90" s="181" t="s">
        <v>56</v>
      </c>
      <c r="G90" s="181" t="s">
        <v>109</v>
      </c>
      <c r="H90" s="181" t="s">
        <v>110</v>
      </c>
      <c r="I90" s="181" t="s">
        <v>111</v>
      </c>
      <c r="J90" s="181" t="s">
        <v>93</v>
      </c>
      <c r="K90" s="182" t="s">
        <v>112</v>
      </c>
      <c r="L90" s="183"/>
      <c r="M90" s="93" t="s">
        <v>19</v>
      </c>
      <c r="N90" s="94" t="s">
        <v>44</v>
      </c>
      <c r="O90" s="94" t="s">
        <v>113</v>
      </c>
      <c r="P90" s="94" t="s">
        <v>114</v>
      </c>
      <c r="Q90" s="94" t="s">
        <v>115</v>
      </c>
      <c r="R90" s="94" t="s">
        <v>116</v>
      </c>
      <c r="S90" s="94" t="s">
        <v>117</v>
      </c>
      <c r="T90" s="95" t="s">
        <v>118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8"/>
      <c r="B91" s="39"/>
      <c r="C91" s="100" t="s">
        <v>119</v>
      </c>
      <c r="D91" s="40"/>
      <c r="E91" s="40"/>
      <c r="F91" s="40"/>
      <c r="G91" s="40"/>
      <c r="H91" s="40"/>
      <c r="I91" s="40"/>
      <c r="J91" s="184">
        <f>BK91</f>
        <v>0</v>
      </c>
      <c r="K91" s="40"/>
      <c r="L91" s="44"/>
      <c r="M91" s="96"/>
      <c r="N91" s="185"/>
      <c r="O91" s="97"/>
      <c r="P91" s="186">
        <f>P92+P166</f>
        <v>0</v>
      </c>
      <c r="Q91" s="97"/>
      <c r="R91" s="186">
        <f>R92+R166</f>
        <v>969.1915834800001</v>
      </c>
      <c r="S91" s="97"/>
      <c r="T91" s="187">
        <f>T92+T166</f>
        <v>606.2805000000001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94</v>
      </c>
      <c r="BK91" s="188">
        <f>BK92+BK166</f>
        <v>0</v>
      </c>
    </row>
    <row r="92" spans="1:63" s="12" customFormat="1" ht="25.9" customHeight="1">
      <c r="A92" s="12"/>
      <c r="B92" s="189"/>
      <c r="C92" s="190"/>
      <c r="D92" s="191" t="s">
        <v>73</v>
      </c>
      <c r="E92" s="192" t="s">
        <v>120</v>
      </c>
      <c r="F92" s="192" t="s">
        <v>121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P93+P121+P128+P145+P162</f>
        <v>0</v>
      </c>
      <c r="Q92" s="197"/>
      <c r="R92" s="198">
        <f>R93+R121+R128+R145+R162</f>
        <v>969.1915834800001</v>
      </c>
      <c r="S92" s="197"/>
      <c r="T92" s="199">
        <f>T93+T121+T128+T145+T162</f>
        <v>606.2805000000001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82</v>
      </c>
      <c r="AT92" s="201" t="s">
        <v>73</v>
      </c>
      <c r="AU92" s="201" t="s">
        <v>74</v>
      </c>
      <c r="AY92" s="200" t="s">
        <v>122</v>
      </c>
      <c r="BK92" s="202">
        <f>BK93+BK121+BK128+BK145+BK162</f>
        <v>0</v>
      </c>
    </row>
    <row r="93" spans="1:63" s="12" customFormat="1" ht="22.8" customHeight="1">
      <c r="A93" s="12"/>
      <c r="B93" s="189"/>
      <c r="C93" s="190"/>
      <c r="D93" s="191" t="s">
        <v>73</v>
      </c>
      <c r="E93" s="203" t="s">
        <v>82</v>
      </c>
      <c r="F93" s="203" t="s">
        <v>123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SUM(P94:P120)</f>
        <v>0</v>
      </c>
      <c r="Q93" s="197"/>
      <c r="R93" s="198">
        <f>SUM(R94:R120)</f>
        <v>0</v>
      </c>
      <c r="S93" s="197"/>
      <c r="T93" s="199">
        <f>SUM(T94:T120)</f>
        <v>606.2805000000001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82</v>
      </c>
      <c r="AT93" s="201" t="s">
        <v>73</v>
      </c>
      <c r="AU93" s="201" t="s">
        <v>82</v>
      </c>
      <c r="AY93" s="200" t="s">
        <v>122</v>
      </c>
      <c r="BK93" s="202">
        <f>SUM(BK94:BK120)</f>
        <v>0</v>
      </c>
    </row>
    <row r="94" spans="1:65" s="2" customFormat="1" ht="24.15" customHeight="1">
      <c r="A94" s="38"/>
      <c r="B94" s="39"/>
      <c r="C94" s="205" t="s">
        <v>82</v>
      </c>
      <c r="D94" s="205" t="s">
        <v>125</v>
      </c>
      <c r="E94" s="206" t="s">
        <v>381</v>
      </c>
      <c r="F94" s="207" t="s">
        <v>382</v>
      </c>
      <c r="G94" s="208" t="s">
        <v>128</v>
      </c>
      <c r="H94" s="209">
        <v>598.5</v>
      </c>
      <c r="I94" s="210"/>
      <c r="J94" s="211">
        <f>ROUND(I94*H94,2)</f>
        <v>0</v>
      </c>
      <c r="K94" s="207" t="s">
        <v>383</v>
      </c>
      <c r="L94" s="44"/>
      <c r="M94" s="212" t="s">
        <v>19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0.29</v>
      </c>
      <c r="T94" s="215">
        <f>S94*H94</f>
        <v>173.565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6" t="s">
        <v>129</v>
      </c>
      <c r="AT94" s="216" t="s">
        <v>125</v>
      </c>
      <c r="AU94" s="216" t="s">
        <v>84</v>
      </c>
      <c r="AY94" s="17" t="s">
        <v>122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7" t="s">
        <v>129</v>
      </c>
      <c r="BK94" s="217">
        <f>ROUND(I94*H94,2)</f>
        <v>0</v>
      </c>
      <c r="BL94" s="17" t="s">
        <v>129</v>
      </c>
      <c r="BM94" s="216" t="s">
        <v>384</v>
      </c>
    </row>
    <row r="95" spans="1:47" s="2" customFormat="1" ht="12">
      <c r="A95" s="38"/>
      <c r="B95" s="39"/>
      <c r="C95" s="40"/>
      <c r="D95" s="218" t="s">
        <v>131</v>
      </c>
      <c r="E95" s="40"/>
      <c r="F95" s="219" t="s">
        <v>382</v>
      </c>
      <c r="G95" s="40"/>
      <c r="H95" s="40"/>
      <c r="I95" s="220"/>
      <c r="J95" s="40"/>
      <c r="K95" s="40"/>
      <c r="L95" s="44"/>
      <c r="M95" s="221"/>
      <c r="N95" s="222"/>
      <c r="O95" s="85"/>
      <c r="P95" s="85"/>
      <c r="Q95" s="85"/>
      <c r="R95" s="85"/>
      <c r="S95" s="85"/>
      <c r="T95" s="86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131</v>
      </c>
      <c r="AU95" s="17" t="s">
        <v>84</v>
      </c>
    </row>
    <row r="96" spans="1:47" s="2" customFormat="1" ht="12">
      <c r="A96" s="38"/>
      <c r="B96" s="39"/>
      <c r="C96" s="40"/>
      <c r="D96" s="244" t="s">
        <v>154</v>
      </c>
      <c r="E96" s="40"/>
      <c r="F96" s="245" t="s">
        <v>385</v>
      </c>
      <c r="G96" s="40"/>
      <c r="H96" s="40"/>
      <c r="I96" s="220"/>
      <c r="J96" s="40"/>
      <c r="K96" s="40"/>
      <c r="L96" s="44"/>
      <c r="M96" s="221"/>
      <c r="N96" s="222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154</v>
      </c>
      <c r="AU96" s="17" t="s">
        <v>84</v>
      </c>
    </row>
    <row r="97" spans="1:65" s="2" customFormat="1" ht="24.15" customHeight="1">
      <c r="A97" s="38"/>
      <c r="B97" s="39"/>
      <c r="C97" s="205" t="s">
        <v>84</v>
      </c>
      <c r="D97" s="205" t="s">
        <v>125</v>
      </c>
      <c r="E97" s="206" t="s">
        <v>386</v>
      </c>
      <c r="F97" s="207" t="s">
        <v>387</v>
      </c>
      <c r="G97" s="208" t="s">
        <v>128</v>
      </c>
      <c r="H97" s="209">
        <v>598.5</v>
      </c>
      <c r="I97" s="210"/>
      <c r="J97" s="211">
        <f>ROUND(I97*H97,2)</f>
        <v>0</v>
      </c>
      <c r="K97" s="207" t="s">
        <v>383</v>
      </c>
      <c r="L97" s="44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0.625</v>
      </c>
      <c r="T97" s="215">
        <f>S97*H97</f>
        <v>374.0625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129</v>
      </c>
      <c r="AT97" s="216" t="s">
        <v>125</v>
      </c>
      <c r="AU97" s="216" t="s">
        <v>84</v>
      </c>
      <c r="AY97" s="17" t="s">
        <v>122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129</v>
      </c>
      <c r="BK97" s="217">
        <f>ROUND(I97*H97,2)</f>
        <v>0</v>
      </c>
      <c r="BL97" s="17" t="s">
        <v>129</v>
      </c>
      <c r="BM97" s="216" t="s">
        <v>388</v>
      </c>
    </row>
    <row r="98" spans="1:47" s="2" customFormat="1" ht="12">
      <c r="A98" s="38"/>
      <c r="B98" s="39"/>
      <c r="C98" s="40"/>
      <c r="D98" s="218" t="s">
        <v>131</v>
      </c>
      <c r="E98" s="40"/>
      <c r="F98" s="219" t="s">
        <v>387</v>
      </c>
      <c r="G98" s="40"/>
      <c r="H98" s="40"/>
      <c r="I98" s="220"/>
      <c r="J98" s="40"/>
      <c r="K98" s="40"/>
      <c r="L98" s="44"/>
      <c r="M98" s="221"/>
      <c r="N98" s="222"/>
      <c r="O98" s="85"/>
      <c r="P98" s="85"/>
      <c r="Q98" s="85"/>
      <c r="R98" s="85"/>
      <c r="S98" s="85"/>
      <c r="T98" s="8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131</v>
      </c>
      <c r="AU98" s="17" t="s">
        <v>84</v>
      </c>
    </row>
    <row r="99" spans="1:47" s="2" customFormat="1" ht="12">
      <c r="A99" s="38"/>
      <c r="B99" s="39"/>
      <c r="C99" s="40"/>
      <c r="D99" s="244" t="s">
        <v>154</v>
      </c>
      <c r="E99" s="40"/>
      <c r="F99" s="245" t="s">
        <v>389</v>
      </c>
      <c r="G99" s="40"/>
      <c r="H99" s="40"/>
      <c r="I99" s="220"/>
      <c r="J99" s="40"/>
      <c r="K99" s="40"/>
      <c r="L99" s="44"/>
      <c r="M99" s="221"/>
      <c r="N99" s="222"/>
      <c r="O99" s="85"/>
      <c r="P99" s="85"/>
      <c r="Q99" s="85"/>
      <c r="R99" s="85"/>
      <c r="S99" s="85"/>
      <c r="T99" s="86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154</v>
      </c>
      <c r="AU99" s="17" t="s">
        <v>84</v>
      </c>
    </row>
    <row r="100" spans="1:65" s="2" customFormat="1" ht="24.15" customHeight="1">
      <c r="A100" s="38"/>
      <c r="B100" s="39"/>
      <c r="C100" s="205" t="s">
        <v>390</v>
      </c>
      <c r="D100" s="205" t="s">
        <v>125</v>
      </c>
      <c r="E100" s="206" t="s">
        <v>391</v>
      </c>
      <c r="F100" s="207" t="s">
        <v>392</v>
      </c>
      <c r="G100" s="208" t="s">
        <v>128</v>
      </c>
      <c r="H100" s="209">
        <v>598.5</v>
      </c>
      <c r="I100" s="210"/>
      <c r="J100" s="211">
        <f>ROUND(I100*H100,2)</f>
        <v>0</v>
      </c>
      <c r="K100" s="207" t="s">
        <v>383</v>
      </c>
      <c r="L100" s="44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0.098</v>
      </c>
      <c r="T100" s="215">
        <f>S100*H100</f>
        <v>58.653000000000006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129</v>
      </c>
      <c r="AT100" s="216" t="s">
        <v>125</v>
      </c>
      <c r="AU100" s="216" t="s">
        <v>84</v>
      </c>
      <c r="AY100" s="17" t="s">
        <v>122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129</v>
      </c>
      <c r="BK100" s="217">
        <f>ROUND(I100*H100,2)</f>
        <v>0</v>
      </c>
      <c r="BL100" s="17" t="s">
        <v>129</v>
      </c>
      <c r="BM100" s="216" t="s">
        <v>393</v>
      </c>
    </row>
    <row r="101" spans="1:47" s="2" customFormat="1" ht="12">
      <c r="A101" s="38"/>
      <c r="B101" s="39"/>
      <c r="C101" s="40"/>
      <c r="D101" s="218" t="s">
        <v>131</v>
      </c>
      <c r="E101" s="40"/>
      <c r="F101" s="219" t="s">
        <v>392</v>
      </c>
      <c r="G101" s="40"/>
      <c r="H101" s="40"/>
      <c r="I101" s="220"/>
      <c r="J101" s="40"/>
      <c r="K101" s="40"/>
      <c r="L101" s="44"/>
      <c r="M101" s="221"/>
      <c r="N101" s="222"/>
      <c r="O101" s="85"/>
      <c r="P101" s="85"/>
      <c r="Q101" s="85"/>
      <c r="R101" s="85"/>
      <c r="S101" s="85"/>
      <c r="T101" s="8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131</v>
      </c>
      <c r="AU101" s="17" t="s">
        <v>84</v>
      </c>
    </row>
    <row r="102" spans="1:47" s="2" customFormat="1" ht="12">
      <c r="A102" s="38"/>
      <c r="B102" s="39"/>
      <c r="C102" s="40"/>
      <c r="D102" s="244" t="s">
        <v>154</v>
      </c>
      <c r="E102" s="40"/>
      <c r="F102" s="245" t="s">
        <v>394</v>
      </c>
      <c r="G102" s="40"/>
      <c r="H102" s="40"/>
      <c r="I102" s="220"/>
      <c r="J102" s="40"/>
      <c r="K102" s="40"/>
      <c r="L102" s="44"/>
      <c r="M102" s="221"/>
      <c r="N102" s="222"/>
      <c r="O102" s="85"/>
      <c r="P102" s="85"/>
      <c r="Q102" s="85"/>
      <c r="R102" s="85"/>
      <c r="S102" s="85"/>
      <c r="T102" s="86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154</v>
      </c>
      <c r="AU102" s="17" t="s">
        <v>84</v>
      </c>
    </row>
    <row r="103" spans="1:65" s="2" customFormat="1" ht="37.8" customHeight="1">
      <c r="A103" s="38"/>
      <c r="B103" s="39"/>
      <c r="C103" s="205" t="s">
        <v>129</v>
      </c>
      <c r="D103" s="205" t="s">
        <v>125</v>
      </c>
      <c r="E103" s="206" t="s">
        <v>395</v>
      </c>
      <c r="F103" s="207" t="s">
        <v>396</v>
      </c>
      <c r="G103" s="208" t="s">
        <v>144</v>
      </c>
      <c r="H103" s="209">
        <v>201.678</v>
      </c>
      <c r="I103" s="210"/>
      <c r="J103" s="211">
        <f>ROUND(I103*H103,2)</f>
        <v>0</v>
      </c>
      <c r="K103" s="207" t="s">
        <v>383</v>
      </c>
      <c r="L103" s="44"/>
      <c r="M103" s="212" t="s">
        <v>19</v>
      </c>
      <c r="N103" s="213" t="s">
        <v>47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6" t="s">
        <v>129</v>
      </c>
      <c r="AT103" s="216" t="s">
        <v>125</v>
      </c>
      <c r="AU103" s="216" t="s">
        <v>84</v>
      </c>
      <c r="AY103" s="17" t="s">
        <v>122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7" t="s">
        <v>129</v>
      </c>
      <c r="BK103" s="217">
        <f>ROUND(I103*H103,2)</f>
        <v>0</v>
      </c>
      <c r="BL103" s="17" t="s">
        <v>129</v>
      </c>
      <c r="BM103" s="216" t="s">
        <v>397</v>
      </c>
    </row>
    <row r="104" spans="1:47" s="2" customFormat="1" ht="12">
      <c r="A104" s="38"/>
      <c r="B104" s="39"/>
      <c r="C104" s="40"/>
      <c r="D104" s="218" t="s">
        <v>131</v>
      </c>
      <c r="E104" s="40"/>
      <c r="F104" s="219" t="s">
        <v>396</v>
      </c>
      <c r="G104" s="40"/>
      <c r="H104" s="40"/>
      <c r="I104" s="220"/>
      <c r="J104" s="40"/>
      <c r="K104" s="40"/>
      <c r="L104" s="44"/>
      <c r="M104" s="221"/>
      <c r="N104" s="222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131</v>
      </c>
      <c r="AU104" s="17" t="s">
        <v>84</v>
      </c>
    </row>
    <row r="105" spans="1:47" s="2" customFormat="1" ht="12">
      <c r="A105" s="38"/>
      <c r="B105" s="39"/>
      <c r="C105" s="40"/>
      <c r="D105" s="244" t="s">
        <v>154</v>
      </c>
      <c r="E105" s="40"/>
      <c r="F105" s="245" t="s">
        <v>398</v>
      </c>
      <c r="G105" s="40"/>
      <c r="H105" s="40"/>
      <c r="I105" s="220"/>
      <c r="J105" s="40"/>
      <c r="K105" s="40"/>
      <c r="L105" s="44"/>
      <c r="M105" s="221"/>
      <c r="N105" s="222"/>
      <c r="O105" s="85"/>
      <c r="P105" s="85"/>
      <c r="Q105" s="85"/>
      <c r="R105" s="85"/>
      <c r="S105" s="85"/>
      <c r="T105" s="86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154</v>
      </c>
      <c r="AU105" s="17" t="s">
        <v>84</v>
      </c>
    </row>
    <row r="106" spans="1:51" s="13" customFormat="1" ht="12">
      <c r="A106" s="13"/>
      <c r="B106" s="223"/>
      <c r="C106" s="224"/>
      <c r="D106" s="218" t="s">
        <v>132</v>
      </c>
      <c r="E106" s="225" t="s">
        <v>19</v>
      </c>
      <c r="F106" s="226" t="s">
        <v>399</v>
      </c>
      <c r="G106" s="224"/>
      <c r="H106" s="225" t="s">
        <v>19</v>
      </c>
      <c r="I106" s="227"/>
      <c r="J106" s="224"/>
      <c r="K106" s="224"/>
      <c r="L106" s="228"/>
      <c r="M106" s="229"/>
      <c r="N106" s="230"/>
      <c r="O106" s="230"/>
      <c r="P106" s="230"/>
      <c r="Q106" s="230"/>
      <c r="R106" s="230"/>
      <c r="S106" s="230"/>
      <c r="T106" s="23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2" t="s">
        <v>132</v>
      </c>
      <c r="AU106" s="232" t="s">
        <v>84</v>
      </c>
      <c r="AV106" s="13" t="s">
        <v>82</v>
      </c>
      <c r="AW106" s="13" t="s">
        <v>37</v>
      </c>
      <c r="AX106" s="13" t="s">
        <v>74</v>
      </c>
      <c r="AY106" s="232" t="s">
        <v>122</v>
      </c>
    </row>
    <row r="107" spans="1:51" s="14" customFormat="1" ht="12">
      <c r="A107" s="14"/>
      <c r="B107" s="233"/>
      <c r="C107" s="234"/>
      <c r="D107" s="218" t="s">
        <v>132</v>
      </c>
      <c r="E107" s="235" t="s">
        <v>19</v>
      </c>
      <c r="F107" s="236" t="s">
        <v>400</v>
      </c>
      <c r="G107" s="234"/>
      <c r="H107" s="237">
        <v>201.678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3" t="s">
        <v>132</v>
      </c>
      <c r="AU107" s="243" t="s">
        <v>84</v>
      </c>
      <c r="AV107" s="14" t="s">
        <v>84</v>
      </c>
      <c r="AW107" s="14" t="s">
        <v>37</v>
      </c>
      <c r="AX107" s="14" t="s">
        <v>82</v>
      </c>
      <c r="AY107" s="243" t="s">
        <v>122</v>
      </c>
    </row>
    <row r="108" spans="1:65" s="2" customFormat="1" ht="37.8" customHeight="1">
      <c r="A108" s="38"/>
      <c r="B108" s="39"/>
      <c r="C108" s="205" t="s">
        <v>206</v>
      </c>
      <c r="D108" s="205" t="s">
        <v>125</v>
      </c>
      <c r="E108" s="206" t="s">
        <v>149</v>
      </c>
      <c r="F108" s="207" t="s">
        <v>150</v>
      </c>
      <c r="G108" s="208" t="s">
        <v>144</v>
      </c>
      <c r="H108" s="209">
        <v>201.678</v>
      </c>
      <c r="I108" s="210"/>
      <c r="J108" s="211">
        <f>ROUND(I108*H108,2)</f>
        <v>0</v>
      </c>
      <c r="K108" s="207" t="s">
        <v>383</v>
      </c>
      <c r="L108" s="44"/>
      <c r="M108" s="212" t="s">
        <v>19</v>
      </c>
      <c r="N108" s="213" t="s">
        <v>47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6" t="s">
        <v>129</v>
      </c>
      <c r="AT108" s="216" t="s">
        <v>125</v>
      </c>
      <c r="AU108" s="216" t="s">
        <v>84</v>
      </c>
      <c r="AY108" s="17" t="s">
        <v>122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7" t="s">
        <v>129</v>
      </c>
      <c r="BK108" s="217">
        <f>ROUND(I108*H108,2)</f>
        <v>0</v>
      </c>
      <c r="BL108" s="17" t="s">
        <v>129</v>
      </c>
      <c r="BM108" s="216" t="s">
        <v>401</v>
      </c>
    </row>
    <row r="109" spans="1:47" s="2" customFormat="1" ht="12">
      <c r="A109" s="38"/>
      <c r="B109" s="39"/>
      <c r="C109" s="40"/>
      <c r="D109" s="218" t="s">
        <v>131</v>
      </c>
      <c r="E109" s="40"/>
      <c r="F109" s="219" t="s">
        <v>150</v>
      </c>
      <c r="G109" s="40"/>
      <c r="H109" s="40"/>
      <c r="I109" s="220"/>
      <c r="J109" s="40"/>
      <c r="K109" s="40"/>
      <c r="L109" s="44"/>
      <c r="M109" s="221"/>
      <c r="N109" s="222"/>
      <c r="O109" s="85"/>
      <c r="P109" s="85"/>
      <c r="Q109" s="85"/>
      <c r="R109" s="85"/>
      <c r="S109" s="85"/>
      <c r="T109" s="86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131</v>
      </c>
      <c r="AU109" s="17" t="s">
        <v>84</v>
      </c>
    </row>
    <row r="110" spans="1:47" s="2" customFormat="1" ht="12">
      <c r="A110" s="38"/>
      <c r="B110" s="39"/>
      <c r="C110" s="40"/>
      <c r="D110" s="244" t="s">
        <v>154</v>
      </c>
      <c r="E110" s="40"/>
      <c r="F110" s="245" t="s">
        <v>402</v>
      </c>
      <c r="G110" s="40"/>
      <c r="H110" s="40"/>
      <c r="I110" s="220"/>
      <c r="J110" s="40"/>
      <c r="K110" s="40"/>
      <c r="L110" s="44"/>
      <c r="M110" s="221"/>
      <c r="N110" s="222"/>
      <c r="O110" s="85"/>
      <c r="P110" s="85"/>
      <c r="Q110" s="85"/>
      <c r="R110" s="85"/>
      <c r="S110" s="85"/>
      <c r="T110" s="86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154</v>
      </c>
      <c r="AU110" s="17" t="s">
        <v>84</v>
      </c>
    </row>
    <row r="111" spans="1:65" s="2" customFormat="1" ht="33" customHeight="1">
      <c r="A111" s="38"/>
      <c r="B111" s="39"/>
      <c r="C111" s="205" t="s">
        <v>403</v>
      </c>
      <c r="D111" s="205" t="s">
        <v>125</v>
      </c>
      <c r="E111" s="206" t="s">
        <v>164</v>
      </c>
      <c r="F111" s="207" t="s">
        <v>165</v>
      </c>
      <c r="G111" s="208" t="s">
        <v>166</v>
      </c>
      <c r="H111" s="209">
        <v>363.02</v>
      </c>
      <c r="I111" s="210"/>
      <c r="J111" s="211">
        <f>ROUND(I111*H111,2)</f>
        <v>0</v>
      </c>
      <c r="K111" s="207" t="s">
        <v>383</v>
      </c>
      <c r="L111" s="44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129</v>
      </c>
      <c r="AT111" s="216" t="s">
        <v>125</v>
      </c>
      <c r="AU111" s="216" t="s">
        <v>84</v>
      </c>
      <c r="AY111" s="17" t="s">
        <v>122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129</v>
      </c>
      <c r="BK111" s="217">
        <f>ROUND(I111*H111,2)</f>
        <v>0</v>
      </c>
      <c r="BL111" s="17" t="s">
        <v>129</v>
      </c>
      <c r="BM111" s="216" t="s">
        <v>404</v>
      </c>
    </row>
    <row r="112" spans="1:47" s="2" customFormat="1" ht="12">
      <c r="A112" s="38"/>
      <c r="B112" s="39"/>
      <c r="C112" s="40"/>
      <c r="D112" s="218" t="s">
        <v>131</v>
      </c>
      <c r="E112" s="40"/>
      <c r="F112" s="219" t="s">
        <v>165</v>
      </c>
      <c r="G112" s="40"/>
      <c r="H112" s="40"/>
      <c r="I112" s="220"/>
      <c r="J112" s="40"/>
      <c r="K112" s="40"/>
      <c r="L112" s="44"/>
      <c r="M112" s="221"/>
      <c r="N112" s="222"/>
      <c r="O112" s="85"/>
      <c r="P112" s="85"/>
      <c r="Q112" s="85"/>
      <c r="R112" s="85"/>
      <c r="S112" s="85"/>
      <c r="T112" s="86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131</v>
      </c>
      <c r="AU112" s="17" t="s">
        <v>84</v>
      </c>
    </row>
    <row r="113" spans="1:47" s="2" customFormat="1" ht="12">
      <c r="A113" s="38"/>
      <c r="B113" s="39"/>
      <c r="C113" s="40"/>
      <c r="D113" s="244" t="s">
        <v>154</v>
      </c>
      <c r="E113" s="40"/>
      <c r="F113" s="245" t="s">
        <v>405</v>
      </c>
      <c r="G113" s="40"/>
      <c r="H113" s="40"/>
      <c r="I113" s="220"/>
      <c r="J113" s="40"/>
      <c r="K113" s="40"/>
      <c r="L113" s="44"/>
      <c r="M113" s="221"/>
      <c r="N113" s="222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154</v>
      </c>
      <c r="AU113" s="17" t="s">
        <v>84</v>
      </c>
    </row>
    <row r="114" spans="1:51" s="14" customFormat="1" ht="12">
      <c r="A114" s="14"/>
      <c r="B114" s="233"/>
      <c r="C114" s="234"/>
      <c r="D114" s="218" t="s">
        <v>132</v>
      </c>
      <c r="E114" s="235" t="s">
        <v>19</v>
      </c>
      <c r="F114" s="236" t="s">
        <v>406</v>
      </c>
      <c r="G114" s="234"/>
      <c r="H114" s="237">
        <v>363.0204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3" t="s">
        <v>132</v>
      </c>
      <c r="AU114" s="243" t="s">
        <v>84</v>
      </c>
      <c r="AV114" s="14" t="s">
        <v>84</v>
      </c>
      <c r="AW114" s="14" t="s">
        <v>37</v>
      </c>
      <c r="AX114" s="14" t="s">
        <v>82</v>
      </c>
      <c r="AY114" s="243" t="s">
        <v>122</v>
      </c>
    </row>
    <row r="115" spans="1:65" s="2" customFormat="1" ht="16.5" customHeight="1">
      <c r="A115" s="38"/>
      <c r="B115" s="39"/>
      <c r="C115" s="205" t="s">
        <v>407</v>
      </c>
      <c r="D115" s="205" t="s">
        <v>125</v>
      </c>
      <c r="E115" s="206" t="s">
        <v>408</v>
      </c>
      <c r="F115" s="207" t="s">
        <v>409</v>
      </c>
      <c r="G115" s="208" t="s">
        <v>144</v>
      </c>
      <c r="H115" s="209">
        <v>201.678</v>
      </c>
      <c r="I115" s="210"/>
      <c r="J115" s="211">
        <f>ROUND(I115*H115,2)</f>
        <v>0</v>
      </c>
      <c r="K115" s="207" t="s">
        <v>383</v>
      </c>
      <c r="L115" s="44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6" t="s">
        <v>129</v>
      </c>
      <c r="AT115" s="216" t="s">
        <v>125</v>
      </c>
      <c r="AU115" s="216" t="s">
        <v>84</v>
      </c>
      <c r="AY115" s="17" t="s">
        <v>122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7" t="s">
        <v>129</v>
      </c>
      <c r="BK115" s="217">
        <f>ROUND(I115*H115,2)</f>
        <v>0</v>
      </c>
      <c r="BL115" s="17" t="s">
        <v>129</v>
      </c>
      <c r="BM115" s="216" t="s">
        <v>410</v>
      </c>
    </row>
    <row r="116" spans="1:47" s="2" customFormat="1" ht="12">
      <c r="A116" s="38"/>
      <c r="B116" s="39"/>
      <c r="C116" s="40"/>
      <c r="D116" s="218" t="s">
        <v>131</v>
      </c>
      <c r="E116" s="40"/>
      <c r="F116" s="219" t="s">
        <v>409</v>
      </c>
      <c r="G116" s="40"/>
      <c r="H116" s="40"/>
      <c r="I116" s="220"/>
      <c r="J116" s="40"/>
      <c r="K116" s="40"/>
      <c r="L116" s="44"/>
      <c r="M116" s="221"/>
      <c r="N116" s="222"/>
      <c r="O116" s="85"/>
      <c r="P116" s="85"/>
      <c r="Q116" s="85"/>
      <c r="R116" s="85"/>
      <c r="S116" s="85"/>
      <c r="T116" s="86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131</v>
      </c>
      <c r="AU116" s="17" t="s">
        <v>84</v>
      </c>
    </row>
    <row r="117" spans="1:47" s="2" customFormat="1" ht="12">
      <c r="A117" s="38"/>
      <c r="B117" s="39"/>
      <c r="C117" s="40"/>
      <c r="D117" s="244" t="s">
        <v>154</v>
      </c>
      <c r="E117" s="40"/>
      <c r="F117" s="245" t="s">
        <v>411</v>
      </c>
      <c r="G117" s="40"/>
      <c r="H117" s="40"/>
      <c r="I117" s="220"/>
      <c r="J117" s="40"/>
      <c r="K117" s="40"/>
      <c r="L117" s="44"/>
      <c r="M117" s="221"/>
      <c r="N117" s="222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84</v>
      </c>
    </row>
    <row r="118" spans="1:65" s="2" customFormat="1" ht="24.15" customHeight="1">
      <c r="A118" s="38"/>
      <c r="B118" s="39"/>
      <c r="C118" s="205" t="s">
        <v>156</v>
      </c>
      <c r="D118" s="205" t="s">
        <v>125</v>
      </c>
      <c r="E118" s="206" t="s">
        <v>412</v>
      </c>
      <c r="F118" s="207" t="s">
        <v>413</v>
      </c>
      <c r="G118" s="208" t="s">
        <v>128</v>
      </c>
      <c r="H118" s="209">
        <v>672.26</v>
      </c>
      <c r="I118" s="210"/>
      <c r="J118" s="211">
        <f>ROUND(I118*H118,2)</f>
        <v>0</v>
      </c>
      <c r="K118" s="207" t="s">
        <v>383</v>
      </c>
      <c r="L118" s="44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6" t="s">
        <v>129</v>
      </c>
      <c r="AT118" s="216" t="s">
        <v>125</v>
      </c>
      <c r="AU118" s="216" t="s">
        <v>84</v>
      </c>
      <c r="AY118" s="17" t="s">
        <v>122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7" t="s">
        <v>129</v>
      </c>
      <c r="BK118" s="217">
        <f>ROUND(I118*H118,2)</f>
        <v>0</v>
      </c>
      <c r="BL118" s="17" t="s">
        <v>129</v>
      </c>
      <c r="BM118" s="216" t="s">
        <v>414</v>
      </c>
    </row>
    <row r="119" spans="1:47" s="2" customFormat="1" ht="12">
      <c r="A119" s="38"/>
      <c r="B119" s="39"/>
      <c r="C119" s="40"/>
      <c r="D119" s="218" t="s">
        <v>131</v>
      </c>
      <c r="E119" s="40"/>
      <c r="F119" s="219" t="s">
        <v>413</v>
      </c>
      <c r="G119" s="40"/>
      <c r="H119" s="40"/>
      <c r="I119" s="220"/>
      <c r="J119" s="40"/>
      <c r="K119" s="40"/>
      <c r="L119" s="44"/>
      <c r="M119" s="221"/>
      <c r="N119" s="222"/>
      <c r="O119" s="85"/>
      <c r="P119" s="85"/>
      <c r="Q119" s="85"/>
      <c r="R119" s="85"/>
      <c r="S119" s="85"/>
      <c r="T119" s="86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131</v>
      </c>
      <c r="AU119" s="17" t="s">
        <v>84</v>
      </c>
    </row>
    <row r="120" spans="1:47" s="2" customFormat="1" ht="12">
      <c r="A120" s="38"/>
      <c r="B120" s="39"/>
      <c r="C120" s="40"/>
      <c r="D120" s="244" t="s">
        <v>154</v>
      </c>
      <c r="E120" s="40"/>
      <c r="F120" s="245" t="s">
        <v>415</v>
      </c>
      <c r="G120" s="40"/>
      <c r="H120" s="40"/>
      <c r="I120" s="220"/>
      <c r="J120" s="40"/>
      <c r="K120" s="40"/>
      <c r="L120" s="44"/>
      <c r="M120" s="221"/>
      <c r="N120" s="222"/>
      <c r="O120" s="85"/>
      <c r="P120" s="85"/>
      <c r="Q120" s="85"/>
      <c r="R120" s="85"/>
      <c r="S120" s="85"/>
      <c r="T120" s="86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154</v>
      </c>
      <c r="AU120" s="17" t="s">
        <v>84</v>
      </c>
    </row>
    <row r="121" spans="1:63" s="12" customFormat="1" ht="22.8" customHeight="1">
      <c r="A121" s="12"/>
      <c r="B121" s="189"/>
      <c r="C121" s="190"/>
      <c r="D121" s="191" t="s">
        <v>73</v>
      </c>
      <c r="E121" s="203" t="s">
        <v>84</v>
      </c>
      <c r="F121" s="203" t="s">
        <v>416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SUM(P122:P127)</f>
        <v>0</v>
      </c>
      <c r="Q121" s="197"/>
      <c r="R121" s="198">
        <f>SUM(R122:R127)</f>
        <v>1.0148134800000002</v>
      </c>
      <c r="S121" s="197"/>
      <c r="T121" s="199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82</v>
      </c>
      <c r="AT121" s="201" t="s">
        <v>73</v>
      </c>
      <c r="AU121" s="201" t="s">
        <v>82</v>
      </c>
      <c r="AY121" s="200" t="s">
        <v>122</v>
      </c>
      <c r="BK121" s="202">
        <f>SUM(BK122:BK127)</f>
        <v>0</v>
      </c>
    </row>
    <row r="122" spans="1:65" s="2" customFormat="1" ht="24.15" customHeight="1">
      <c r="A122" s="38"/>
      <c r="B122" s="39"/>
      <c r="C122" s="205" t="s">
        <v>251</v>
      </c>
      <c r="D122" s="205" t="s">
        <v>125</v>
      </c>
      <c r="E122" s="206" t="s">
        <v>417</v>
      </c>
      <c r="F122" s="207" t="s">
        <v>418</v>
      </c>
      <c r="G122" s="208" t="s">
        <v>128</v>
      </c>
      <c r="H122" s="209">
        <v>672.26</v>
      </c>
      <c r="I122" s="210"/>
      <c r="J122" s="211">
        <f>ROUND(I122*H122,2)</f>
        <v>0</v>
      </c>
      <c r="K122" s="207" t="s">
        <v>383</v>
      </c>
      <c r="L122" s="44"/>
      <c r="M122" s="212" t="s">
        <v>19</v>
      </c>
      <c r="N122" s="213" t="s">
        <v>47</v>
      </c>
      <c r="O122" s="85"/>
      <c r="P122" s="214">
        <f>O122*H122</f>
        <v>0</v>
      </c>
      <c r="Q122" s="214">
        <v>0.0001</v>
      </c>
      <c r="R122" s="214">
        <f>Q122*H122</f>
        <v>0.06722600000000001</v>
      </c>
      <c r="S122" s="214">
        <v>0</v>
      </c>
      <c r="T122" s="21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6" t="s">
        <v>129</v>
      </c>
      <c r="AT122" s="216" t="s">
        <v>125</v>
      </c>
      <c r="AU122" s="216" t="s">
        <v>84</v>
      </c>
      <c r="AY122" s="17" t="s">
        <v>122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129</v>
      </c>
      <c r="BK122" s="217">
        <f>ROUND(I122*H122,2)</f>
        <v>0</v>
      </c>
      <c r="BL122" s="17" t="s">
        <v>129</v>
      </c>
      <c r="BM122" s="216" t="s">
        <v>419</v>
      </c>
    </row>
    <row r="123" spans="1:47" s="2" customFormat="1" ht="12">
      <c r="A123" s="38"/>
      <c r="B123" s="39"/>
      <c r="C123" s="40"/>
      <c r="D123" s="218" t="s">
        <v>131</v>
      </c>
      <c r="E123" s="40"/>
      <c r="F123" s="219" t="s">
        <v>418</v>
      </c>
      <c r="G123" s="40"/>
      <c r="H123" s="40"/>
      <c r="I123" s="220"/>
      <c r="J123" s="40"/>
      <c r="K123" s="40"/>
      <c r="L123" s="44"/>
      <c r="M123" s="221"/>
      <c r="N123" s="222"/>
      <c r="O123" s="85"/>
      <c r="P123" s="85"/>
      <c r="Q123" s="85"/>
      <c r="R123" s="85"/>
      <c r="S123" s="85"/>
      <c r="T123" s="86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131</v>
      </c>
      <c r="AU123" s="17" t="s">
        <v>84</v>
      </c>
    </row>
    <row r="124" spans="1:47" s="2" customFormat="1" ht="12">
      <c r="A124" s="38"/>
      <c r="B124" s="39"/>
      <c r="C124" s="40"/>
      <c r="D124" s="244" t="s">
        <v>154</v>
      </c>
      <c r="E124" s="40"/>
      <c r="F124" s="245" t="s">
        <v>420</v>
      </c>
      <c r="G124" s="40"/>
      <c r="H124" s="40"/>
      <c r="I124" s="220"/>
      <c r="J124" s="40"/>
      <c r="K124" s="40"/>
      <c r="L124" s="44"/>
      <c r="M124" s="221"/>
      <c r="N124" s="222"/>
      <c r="O124" s="85"/>
      <c r="P124" s="85"/>
      <c r="Q124" s="85"/>
      <c r="R124" s="85"/>
      <c r="S124" s="85"/>
      <c r="T124" s="86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154</v>
      </c>
      <c r="AU124" s="17" t="s">
        <v>84</v>
      </c>
    </row>
    <row r="125" spans="1:65" s="2" customFormat="1" ht="16.5" customHeight="1">
      <c r="A125" s="38"/>
      <c r="B125" s="39"/>
      <c r="C125" s="246" t="s">
        <v>421</v>
      </c>
      <c r="D125" s="246" t="s">
        <v>180</v>
      </c>
      <c r="E125" s="247" t="s">
        <v>422</v>
      </c>
      <c r="F125" s="248" t="s">
        <v>423</v>
      </c>
      <c r="G125" s="249" t="s">
        <v>128</v>
      </c>
      <c r="H125" s="250">
        <v>796.292</v>
      </c>
      <c r="I125" s="251"/>
      <c r="J125" s="252">
        <f>ROUND(I125*H125,2)</f>
        <v>0</v>
      </c>
      <c r="K125" s="248" t="s">
        <v>19</v>
      </c>
      <c r="L125" s="253"/>
      <c r="M125" s="254" t="s">
        <v>19</v>
      </c>
      <c r="N125" s="255" t="s">
        <v>47</v>
      </c>
      <c r="O125" s="85"/>
      <c r="P125" s="214">
        <f>O125*H125</f>
        <v>0</v>
      </c>
      <c r="Q125" s="214">
        <v>0.00119</v>
      </c>
      <c r="R125" s="214">
        <f>Q125*H125</f>
        <v>0.9475874800000001</v>
      </c>
      <c r="S125" s="214">
        <v>0</v>
      </c>
      <c r="T125" s="21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6" t="s">
        <v>156</v>
      </c>
      <c r="AT125" s="216" t="s">
        <v>180</v>
      </c>
      <c r="AU125" s="216" t="s">
        <v>84</v>
      </c>
      <c r="AY125" s="17" t="s">
        <v>122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129</v>
      </c>
      <c r="BK125" s="217">
        <f>ROUND(I125*H125,2)</f>
        <v>0</v>
      </c>
      <c r="BL125" s="17" t="s">
        <v>129</v>
      </c>
      <c r="BM125" s="216" t="s">
        <v>424</v>
      </c>
    </row>
    <row r="126" spans="1:47" s="2" customFormat="1" ht="12">
      <c r="A126" s="38"/>
      <c r="B126" s="39"/>
      <c r="C126" s="40"/>
      <c r="D126" s="218" t="s">
        <v>131</v>
      </c>
      <c r="E126" s="40"/>
      <c r="F126" s="219" t="s">
        <v>423</v>
      </c>
      <c r="G126" s="40"/>
      <c r="H126" s="40"/>
      <c r="I126" s="220"/>
      <c r="J126" s="40"/>
      <c r="K126" s="40"/>
      <c r="L126" s="44"/>
      <c r="M126" s="221"/>
      <c r="N126" s="222"/>
      <c r="O126" s="85"/>
      <c r="P126" s="85"/>
      <c r="Q126" s="85"/>
      <c r="R126" s="85"/>
      <c r="S126" s="85"/>
      <c r="T126" s="86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131</v>
      </c>
      <c r="AU126" s="17" t="s">
        <v>84</v>
      </c>
    </row>
    <row r="127" spans="1:51" s="14" customFormat="1" ht="12">
      <c r="A127" s="14"/>
      <c r="B127" s="233"/>
      <c r="C127" s="234"/>
      <c r="D127" s="218" t="s">
        <v>132</v>
      </c>
      <c r="E127" s="235" t="s">
        <v>19</v>
      </c>
      <c r="F127" s="236" t="s">
        <v>425</v>
      </c>
      <c r="G127" s="234"/>
      <c r="H127" s="237">
        <v>796.2919700000001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3" t="s">
        <v>132</v>
      </c>
      <c r="AU127" s="243" t="s">
        <v>84</v>
      </c>
      <c r="AV127" s="14" t="s">
        <v>84</v>
      </c>
      <c r="AW127" s="14" t="s">
        <v>37</v>
      </c>
      <c r="AX127" s="14" t="s">
        <v>82</v>
      </c>
      <c r="AY127" s="243" t="s">
        <v>122</v>
      </c>
    </row>
    <row r="128" spans="1:63" s="12" customFormat="1" ht="22.8" customHeight="1">
      <c r="A128" s="12"/>
      <c r="B128" s="189"/>
      <c r="C128" s="190"/>
      <c r="D128" s="191" t="s">
        <v>73</v>
      </c>
      <c r="E128" s="203" t="s">
        <v>206</v>
      </c>
      <c r="F128" s="203" t="s">
        <v>207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SUM(P129:P144)</f>
        <v>0</v>
      </c>
      <c r="Q128" s="197"/>
      <c r="R128" s="198">
        <f>SUM(R129:R144)</f>
        <v>968.17677</v>
      </c>
      <c r="S128" s="197"/>
      <c r="T128" s="199">
        <f>SUM(T129:T144)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0" t="s">
        <v>82</v>
      </c>
      <c r="AT128" s="201" t="s">
        <v>73</v>
      </c>
      <c r="AU128" s="201" t="s">
        <v>82</v>
      </c>
      <c r="AY128" s="200" t="s">
        <v>122</v>
      </c>
      <c r="BK128" s="202">
        <f>SUM(BK129:BK144)</f>
        <v>0</v>
      </c>
    </row>
    <row r="129" spans="1:65" s="2" customFormat="1" ht="33" customHeight="1">
      <c r="A129" s="38"/>
      <c r="B129" s="39"/>
      <c r="C129" s="205" t="s">
        <v>163</v>
      </c>
      <c r="D129" s="205" t="s">
        <v>125</v>
      </c>
      <c r="E129" s="206" t="s">
        <v>426</v>
      </c>
      <c r="F129" s="207" t="s">
        <v>427</v>
      </c>
      <c r="G129" s="208" t="s">
        <v>128</v>
      </c>
      <c r="H129" s="209">
        <v>672.26</v>
      </c>
      <c r="I129" s="210"/>
      <c r="J129" s="211">
        <f>ROUND(I129*H129,2)</f>
        <v>0</v>
      </c>
      <c r="K129" s="207" t="s">
        <v>383</v>
      </c>
      <c r="L129" s="44"/>
      <c r="M129" s="212" t="s">
        <v>19</v>
      </c>
      <c r="N129" s="213" t="s">
        <v>47</v>
      </c>
      <c r="O129" s="85"/>
      <c r="P129" s="214">
        <f>O129*H129</f>
        <v>0</v>
      </c>
      <c r="Q129" s="214">
        <v>0.573</v>
      </c>
      <c r="R129" s="214">
        <f>Q129*H129</f>
        <v>385.20498</v>
      </c>
      <c r="S129" s="214">
        <v>0</v>
      </c>
      <c r="T129" s="21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6" t="s">
        <v>129</v>
      </c>
      <c r="AT129" s="216" t="s">
        <v>125</v>
      </c>
      <c r="AU129" s="216" t="s">
        <v>84</v>
      </c>
      <c r="AY129" s="17" t="s">
        <v>122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129</v>
      </c>
      <c r="BK129" s="217">
        <f>ROUND(I129*H129,2)</f>
        <v>0</v>
      </c>
      <c r="BL129" s="17" t="s">
        <v>129</v>
      </c>
      <c r="BM129" s="216" t="s">
        <v>428</v>
      </c>
    </row>
    <row r="130" spans="1:47" s="2" customFormat="1" ht="12">
      <c r="A130" s="38"/>
      <c r="B130" s="39"/>
      <c r="C130" s="40"/>
      <c r="D130" s="218" t="s">
        <v>131</v>
      </c>
      <c r="E130" s="40"/>
      <c r="F130" s="219" t="s">
        <v>427</v>
      </c>
      <c r="G130" s="40"/>
      <c r="H130" s="40"/>
      <c r="I130" s="220"/>
      <c r="J130" s="40"/>
      <c r="K130" s="40"/>
      <c r="L130" s="44"/>
      <c r="M130" s="221"/>
      <c r="N130" s="222"/>
      <c r="O130" s="85"/>
      <c r="P130" s="85"/>
      <c r="Q130" s="85"/>
      <c r="R130" s="85"/>
      <c r="S130" s="85"/>
      <c r="T130" s="8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131</v>
      </c>
      <c r="AU130" s="17" t="s">
        <v>84</v>
      </c>
    </row>
    <row r="131" spans="1:47" s="2" customFormat="1" ht="12">
      <c r="A131" s="38"/>
      <c r="B131" s="39"/>
      <c r="C131" s="40"/>
      <c r="D131" s="244" t="s">
        <v>154</v>
      </c>
      <c r="E131" s="40"/>
      <c r="F131" s="245" t="s">
        <v>429</v>
      </c>
      <c r="G131" s="40"/>
      <c r="H131" s="40"/>
      <c r="I131" s="220"/>
      <c r="J131" s="40"/>
      <c r="K131" s="40"/>
      <c r="L131" s="44"/>
      <c r="M131" s="221"/>
      <c r="N131" s="222"/>
      <c r="O131" s="85"/>
      <c r="P131" s="85"/>
      <c r="Q131" s="85"/>
      <c r="R131" s="85"/>
      <c r="S131" s="85"/>
      <c r="T131" s="86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154</v>
      </c>
      <c r="AU131" s="17" t="s">
        <v>84</v>
      </c>
    </row>
    <row r="132" spans="1:51" s="13" customFormat="1" ht="12">
      <c r="A132" s="13"/>
      <c r="B132" s="223"/>
      <c r="C132" s="224"/>
      <c r="D132" s="218" t="s">
        <v>132</v>
      </c>
      <c r="E132" s="225" t="s">
        <v>19</v>
      </c>
      <c r="F132" s="226" t="s">
        <v>430</v>
      </c>
      <c r="G132" s="224"/>
      <c r="H132" s="225" t="s">
        <v>19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2" t="s">
        <v>132</v>
      </c>
      <c r="AU132" s="232" t="s">
        <v>84</v>
      </c>
      <c r="AV132" s="13" t="s">
        <v>82</v>
      </c>
      <c r="AW132" s="13" t="s">
        <v>37</v>
      </c>
      <c r="AX132" s="13" t="s">
        <v>74</v>
      </c>
      <c r="AY132" s="232" t="s">
        <v>122</v>
      </c>
    </row>
    <row r="133" spans="1:51" s="14" customFormat="1" ht="12">
      <c r="A133" s="14"/>
      <c r="B133" s="233"/>
      <c r="C133" s="234"/>
      <c r="D133" s="218" t="s">
        <v>132</v>
      </c>
      <c r="E133" s="235" t="s">
        <v>19</v>
      </c>
      <c r="F133" s="236" t="s">
        <v>431</v>
      </c>
      <c r="G133" s="234"/>
      <c r="H133" s="237">
        <v>672.26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3" t="s">
        <v>132</v>
      </c>
      <c r="AU133" s="243" t="s">
        <v>84</v>
      </c>
      <c r="AV133" s="14" t="s">
        <v>84</v>
      </c>
      <c r="AW133" s="14" t="s">
        <v>37</v>
      </c>
      <c r="AX133" s="14" t="s">
        <v>82</v>
      </c>
      <c r="AY133" s="243" t="s">
        <v>122</v>
      </c>
    </row>
    <row r="134" spans="1:65" s="2" customFormat="1" ht="16.5" customHeight="1">
      <c r="A134" s="38"/>
      <c r="B134" s="39"/>
      <c r="C134" s="205" t="s">
        <v>198</v>
      </c>
      <c r="D134" s="205" t="s">
        <v>125</v>
      </c>
      <c r="E134" s="206" t="s">
        <v>432</v>
      </c>
      <c r="F134" s="207" t="s">
        <v>433</v>
      </c>
      <c r="G134" s="208" t="s">
        <v>128</v>
      </c>
      <c r="H134" s="209">
        <v>598.5</v>
      </c>
      <c r="I134" s="210"/>
      <c r="J134" s="211">
        <f>ROUND(I134*H134,2)</f>
        <v>0</v>
      </c>
      <c r="K134" s="207" t="s">
        <v>383</v>
      </c>
      <c r="L134" s="44"/>
      <c r="M134" s="212" t="s">
        <v>19</v>
      </c>
      <c r="N134" s="213" t="s">
        <v>47</v>
      </c>
      <c r="O134" s="85"/>
      <c r="P134" s="214">
        <f>O134*H134</f>
        <v>0</v>
      </c>
      <c r="Q134" s="214">
        <v>0.48574</v>
      </c>
      <c r="R134" s="214">
        <f>Q134*H134</f>
        <v>290.71539</v>
      </c>
      <c r="S134" s="214">
        <v>0</v>
      </c>
      <c r="T134" s="21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6" t="s">
        <v>129</v>
      </c>
      <c r="AT134" s="216" t="s">
        <v>125</v>
      </c>
      <c r="AU134" s="216" t="s">
        <v>84</v>
      </c>
      <c r="AY134" s="17" t="s">
        <v>122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129</v>
      </c>
      <c r="BK134" s="217">
        <f>ROUND(I134*H134,2)</f>
        <v>0</v>
      </c>
      <c r="BL134" s="17" t="s">
        <v>129</v>
      </c>
      <c r="BM134" s="216" t="s">
        <v>434</v>
      </c>
    </row>
    <row r="135" spans="1:47" s="2" customFormat="1" ht="12">
      <c r="A135" s="38"/>
      <c r="B135" s="39"/>
      <c r="C135" s="40"/>
      <c r="D135" s="218" t="s">
        <v>131</v>
      </c>
      <c r="E135" s="40"/>
      <c r="F135" s="219" t="s">
        <v>433</v>
      </c>
      <c r="G135" s="40"/>
      <c r="H135" s="40"/>
      <c r="I135" s="220"/>
      <c r="J135" s="40"/>
      <c r="K135" s="40"/>
      <c r="L135" s="44"/>
      <c r="M135" s="221"/>
      <c r="N135" s="222"/>
      <c r="O135" s="85"/>
      <c r="P135" s="85"/>
      <c r="Q135" s="85"/>
      <c r="R135" s="85"/>
      <c r="S135" s="85"/>
      <c r="T135" s="86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131</v>
      </c>
      <c r="AU135" s="17" t="s">
        <v>84</v>
      </c>
    </row>
    <row r="136" spans="1:47" s="2" customFormat="1" ht="12">
      <c r="A136" s="38"/>
      <c r="B136" s="39"/>
      <c r="C136" s="40"/>
      <c r="D136" s="244" t="s">
        <v>154</v>
      </c>
      <c r="E136" s="40"/>
      <c r="F136" s="245" t="s">
        <v>435</v>
      </c>
      <c r="G136" s="40"/>
      <c r="H136" s="40"/>
      <c r="I136" s="220"/>
      <c r="J136" s="40"/>
      <c r="K136" s="40"/>
      <c r="L136" s="44"/>
      <c r="M136" s="221"/>
      <c r="N136" s="222"/>
      <c r="O136" s="85"/>
      <c r="P136" s="85"/>
      <c r="Q136" s="85"/>
      <c r="R136" s="85"/>
      <c r="S136" s="85"/>
      <c r="T136" s="86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154</v>
      </c>
      <c r="AU136" s="17" t="s">
        <v>84</v>
      </c>
    </row>
    <row r="137" spans="1:65" s="2" customFormat="1" ht="24.15" customHeight="1">
      <c r="A137" s="38"/>
      <c r="B137" s="39"/>
      <c r="C137" s="205" t="s">
        <v>436</v>
      </c>
      <c r="D137" s="205" t="s">
        <v>125</v>
      </c>
      <c r="E137" s="206" t="s">
        <v>209</v>
      </c>
      <c r="F137" s="207" t="s">
        <v>210</v>
      </c>
      <c r="G137" s="208" t="s">
        <v>128</v>
      </c>
      <c r="H137" s="209">
        <v>635.34</v>
      </c>
      <c r="I137" s="210"/>
      <c r="J137" s="211">
        <f>ROUND(I137*H137,2)</f>
        <v>0</v>
      </c>
      <c r="K137" s="207" t="s">
        <v>383</v>
      </c>
      <c r="L137" s="44"/>
      <c r="M137" s="212" t="s">
        <v>19</v>
      </c>
      <c r="N137" s="213" t="s">
        <v>47</v>
      </c>
      <c r="O137" s="85"/>
      <c r="P137" s="214">
        <f>O137*H137</f>
        <v>0</v>
      </c>
      <c r="Q137" s="214">
        <v>0.46</v>
      </c>
      <c r="R137" s="214">
        <f>Q137*H137</f>
        <v>292.25640000000004</v>
      </c>
      <c r="S137" s="214">
        <v>0</v>
      </c>
      <c r="T137" s="21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6" t="s">
        <v>129</v>
      </c>
      <c r="AT137" s="216" t="s">
        <v>125</v>
      </c>
      <c r="AU137" s="216" t="s">
        <v>84</v>
      </c>
      <c r="AY137" s="17" t="s">
        <v>122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129</v>
      </c>
      <c r="BK137" s="217">
        <f>ROUND(I137*H137,2)</f>
        <v>0</v>
      </c>
      <c r="BL137" s="17" t="s">
        <v>129</v>
      </c>
      <c r="BM137" s="216" t="s">
        <v>437</v>
      </c>
    </row>
    <row r="138" spans="1:47" s="2" customFormat="1" ht="12">
      <c r="A138" s="38"/>
      <c r="B138" s="39"/>
      <c r="C138" s="40"/>
      <c r="D138" s="218" t="s">
        <v>131</v>
      </c>
      <c r="E138" s="40"/>
      <c r="F138" s="219" t="s">
        <v>210</v>
      </c>
      <c r="G138" s="40"/>
      <c r="H138" s="40"/>
      <c r="I138" s="220"/>
      <c r="J138" s="40"/>
      <c r="K138" s="40"/>
      <c r="L138" s="44"/>
      <c r="M138" s="221"/>
      <c r="N138" s="222"/>
      <c r="O138" s="85"/>
      <c r="P138" s="85"/>
      <c r="Q138" s="85"/>
      <c r="R138" s="85"/>
      <c r="S138" s="85"/>
      <c r="T138" s="86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131</v>
      </c>
      <c r="AU138" s="17" t="s">
        <v>84</v>
      </c>
    </row>
    <row r="139" spans="1:47" s="2" customFormat="1" ht="12">
      <c r="A139" s="38"/>
      <c r="B139" s="39"/>
      <c r="C139" s="40"/>
      <c r="D139" s="244" t="s">
        <v>154</v>
      </c>
      <c r="E139" s="40"/>
      <c r="F139" s="245" t="s">
        <v>438</v>
      </c>
      <c r="G139" s="40"/>
      <c r="H139" s="40"/>
      <c r="I139" s="220"/>
      <c r="J139" s="40"/>
      <c r="K139" s="40"/>
      <c r="L139" s="44"/>
      <c r="M139" s="221"/>
      <c r="N139" s="222"/>
      <c r="O139" s="85"/>
      <c r="P139" s="85"/>
      <c r="Q139" s="85"/>
      <c r="R139" s="85"/>
      <c r="S139" s="85"/>
      <c r="T139" s="8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154</v>
      </c>
      <c r="AU139" s="17" t="s">
        <v>84</v>
      </c>
    </row>
    <row r="140" spans="1:51" s="14" customFormat="1" ht="12">
      <c r="A140" s="14"/>
      <c r="B140" s="233"/>
      <c r="C140" s="234"/>
      <c r="D140" s="218" t="s">
        <v>132</v>
      </c>
      <c r="E140" s="235" t="s">
        <v>19</v>
      </c>
      <c r="F140" s="236" t="s">
        <v>439</v>
      </c>
      <c r="G140" s="234"/>
      <c r="H140" s="237">
        <v>635.34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3" t="s">
        <v>132</v>
      </c>
      <c r="AU140" s="243" t="s">
        <v>84</v>
      </c>
      <c r="AV140" s="14" t="s">
        <v>84</v>
      </c>
      <c r="AW140" s="14" t="s">
        <v>37</v>
      </c>
      <c r="AX140" s="14" t="s">
        <v>82</v>
      </c>
      <c r="AY140" s="243" t="s">
        <v>122</v>
      </c>
    </row>
    <row r="141" spans="1:65" s="2" customFormat="1" ht="16.5" customHeight="1">
      <c r="A141" s="38"/>
      <c r="B141" s="39"/>
      <c r="C141" s="205" t="s">
        <v>208</v>
      </c>
      <c r="D141" s="205" t="s">
        <v>125</v>
      </c>
      <c r="E141" s="206" t="s">
        <v>440</v>
      </c>
      <c r="F141" s="207" t="s">
        <v>441</v>
      </c>
      <c r="G141" s="208" t="s">
        <v>144</v>
      </c>
      <c r="H141" s="209">
        <v>36.84</v>
      </c>
      <c r="I141" s="210"/>
      <c r="J141" s="211">
        <f>ROUND(I141*H141,2)</f>
        <v>0</v>
      </c>
      <c r="K141" s="207" t="s">
        <v>383</v>
      </c>
      <c r="L141" s="44"/>
      <c r="M141" s="212" t="s">
        <v>19</v>
      </c>
      <c r="N141" s="213" t="s">
        <v>47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6" t="s">
        <v>129</v>
      </c>
      <c r="AT141" s="216" t="s">
        <v>125</v>
      </c>
      <c r="AU141" s="216" t="s">
        <v>84</v>
      </c>
      <c r="AY141" s="17" t="s">
        <v>122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129</v>
      </c>
      <c r="BK141" s="217">
        <f>ROUND(I141*H141,2)</f>
        <v>0</v>
      </c>
      <c r="BL141" s="17" t="s">
        <v>129</v>
      </c>
      <c r="BM141" s="216" t="s">
        <v>442</v>
      </c>
    </row>
    <row r="142" spans="1:47" s="2" customFormat="1" ht="12">
      <c r="A142" s="38"/>
      <c r="B142" s="39"/>
      <c r="C142" s="40"/>
      <c r="D142" s="218" t="s">
        <v>131</v>
      </c>
      <c r="E142" s="40"/>
      <c r="F142" s="219" t="s">
        <v>441</v>
      </c>
      <c r="G142" s="40"/>
      <c r="H142" s="40"/>
      <c r="I142" s="220"/>
      <c r="J142" s="40"/>
      <c r="K142" s="40"/>
      <c r="L142" s="44"/>
      <c r="M142" s="221"/>
      <c r="N142" s="222"/>
      <c r="O142" s="85"/>
      <c r="P142" s="85"/>
      <c r="Q142" s="85"/>
      <c r="R142" s="85"/>
      <c r="S142" s="85"/>
      <c r="T142" s="86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131</v>
      </c>
      <c r="AU142" s="17" t="s">
        <v>84</v>
      </c>
    </row>
    <row r="143" spans="1:47" s="2" customFormat="1" ht="12">
      <c r="A143" s="38"/>
      <c r="B143" s="39"/>
      <c r="C143" s="40"/>
      <c r="D143" s="244" t="s">
        <v>154</v>
      </c>
      <c r="E143" s="40"/>
      <c r="F143" s="245" t="s">
        <v>443</v>
      </c>
      <c r="G143" s="40"/>
      <c r="H143" s="40"/>
      <c r="I143" s="220"/>
      <c r="J143" s="40"/>
      <c r="K143" s="40"/>
      <c r="L143" s="44"/>
      <c r="M143" s="221"/>
      <c r="N143" s="222"/>
      <c r="O143" s="85"/>
      <c r="P143" s="85"/>
      <c r="Q143" s="85"/>
      <c r="R143" s="85"/>
      <c r="S143" s="85"/>
      <c r="T143" s="86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154</v>
      </c>
      <c r="AU143" s="17" t="s">
        <v>84</v>
      </c>
    </row>
    <row r="144" spans="1:51" s="14" customFormat="1" ht="12">
      <c r="A144" s="14"/>
      <c r="B144" s="233"/>
      <c r="C144" s="234"/>
      <c r="D144" s="218" t="s">
        <v>132</v>
      </c>
      <c r="E144" s="235" t="s">
        <v>19</v>
      </c>
      <c r="F144" s="236" t="s">
        <v>444</v>
      </c>
      <c r="G144" s="234"/>
      <c r="H144" s="237">
        <v>36.839999999999996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3" t="s">
        <v>132</v>
      </c>
      <c r="AU144" s="243" t="s">
        <v>84</v>
      </c>
      <c r="AV144" s="14" t="s">
        <v>84</v>
      </c>
      <c r="AW144" s="14" t="s">
        <v>37</v>
      </c>
      <c r="AX144" s="14" t="s">
        <v>82</v>
      </c>
      <c r="AY144" s="243" t="s">
        <v>122</v>
      </c>
    </row>
    <row r="145" spans="1:63" s="12" customFormat="1" ht="22.8" customHeight="1">
      <c r="A145" s="12"/>
      <c r="B145" s="189"/>
      <c r="C145" s="190"/>
      <c r="D145" s="191" t="s">
        <v>73</v>
      </c>
      <c r="E145" s="203" t="s">
        <v>264</v>
      </c>
      <c r="F145" s="203" t="s">
        <v>265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SUM(P146:P161)</f>
        <v>0</v>
      </c>
      <c r="Q145" s="197"/>
      <c r="R145" s="198">
        <f>SUM(R146:R161)</f>
        <v>0</v>
      </c>
      <c r="S145" s="197"/>
      <c r="T145" s="199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0" t="s">
        <v>82</v>
      </c>
      <c r="AT145" s="201" t="s">
        <v>73</v>
      </c>
      <c r="AU145" s="201" t="s">
        <v>82</v>
      </c>
      <c r="AY145" s="200" t="s">
        <v>122</v>
      </c>
      <c r="BK145" s="202">
        <f>SUM(BK146:BK161)</f>
        <v>0</v>
      </c>
    </row>
    <row r="146" spans="1:65" s="2" customFormat="1" ht="21.75" customHeight="1">
      <c r="A146" s="38"/>
      <c r="B146" s="39"/>
      <c r="C146" s="205" t="s">
        <v>8</v>
      </c>
      <c r="D146" s="205" t="s">
        <v>125</v>
      </c>
      <c r="E146" s="206" t="s">
        <v>445</v>
      </c>
      <c r="F146" s="207" t="s">
        <v>446</v>
      </c>
      <c r="G146" s="208" t="s">
        <v>166</v>
      </c>
      <c r="H146" s="209">
        <v>606.281</v>
      </c>
      <c r="I146" s="210"/>
      <c r="J146" s="211">
        <f>ROUND(I146*H146,2)</f>
        <v>0</v>
      </c>
      <c r="K146" s="207" t="s">
        <v>383</v>
      </c>
      <c r="L146" s="44"/>
      <c r="M146" s="212" t="s">
        <v>19</v>
      </c>
      <c r="N146" s="213" t="s">
        <v>47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6" t="s">
        <v>129</v>
      </c>
      <c r="AT146" s="216" t="s">
        <v>125</v>
      </c>
      <c r="AU146" s="216" t="s">
        <v>84</v>
      </c>
      <c r="AY146" s="17" t="s">
        <v>122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129</v>
      </c>
      <c r="BK146" s="217">
        <f>ROUND(I146*H146,2)</f>
        <v>0</v>
      </c>
      <c r="BL146" s="17" t="s">
        <v>129</v>
      </c>
      <c r="BM146" s="216" t="s">
        <v>447</v>
      </c>
    </row>
    <row r="147" spans="1:47" s="2" customFormat="1" ht="12">
      <c r="A147" s="38"/>
      <c r="B147" s="39"/>
      <c r="C147" s="40"/>
      <c r="D147" s="218" t="s">
        <v>131</v>
      </c>
      <c r="E147" s="40"/>
      <c r="F147" s="219" t="s">
        <v>446</v>
      </c>
      <c r="G147" s="40"/>
      <c r="H147" s="40"/>
      <c r="I147" s="220"/>
      <c r="J147" s="40"/>
      <c r="K147" s="40"/>
      <c r="L147" s="44"/>
      <c r="M147" s="221"/>
      <c r="N147" s="222"/>
      <c r="O147" s="85"/>
      <c r="P147" s="85"/>
      <c r="Q147" s="85"/>
      <c r="R147" s="85"/>
      <c r="S147" s="85"/>
      <c r="T147" s="86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131</v>
      </c>
      <c r="AU147" s="17" t="s">
        <v>84</v>
      </c>
    </row>
    <row r="148" spans="1:47" s="2" customFormat="1" ht="12">
      <c r="A148" s="38"/>
      <c r="B148" s="39"/>
      <c r="C148" s="40"/>
      <c r="D148" s="244" t="s">
        <v>154</v>
      </c>
      <c r="E148" s="40"/>
      <c r="F148" s="245" t="s">
        <v>448</v>
      </c>
      <c r="G148" s="40"/>
      <c r="H148" s="40"/>
      <c r="I148" s="220"/>
      <c r="J148" s="40"/>
      <c r="K148" s="40"/>
      <c r="L148" s="44"/>
      <c r="M148" s="221"/>
      <c r="N148" s="222"/>
      <c r="O148" s="85"/>
      <c r="P148" s="85"/>
      <c r="Q148" s="85"/>
      <c r="R148" s="85"/>
      <c r="S148" s="85"/>
      <c r="T148" s="86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154</v>
      </c>
      <c r="AU148" s="17" t="s">
        <v>84</v>
      </c>
    </row>
    <row r="149" spans="1:65" s="2" customFormat="1" ht="24.15" customHeight="1">
      <c r="A149" s="38"/>
      <c r="B149" s="39"/>
      <c r="C149" s="205" t="s">
        <v>449</v>
      </c>
      <c r="D149" s="205" t="s">
        <v>125</v>
      </c>
      <c r="E149" s="206" t="s">
        <v>450</v>
      </c>
      <c r="F149" s="207" t="s">
        <v>451</v>
      </c>
      <c r="G149" s="208" t="s">
        <v>166</v>
      </c>
      <c r="H149" s="209">
        <v>5456.529</v>
      </c>
      <c r="I149" s="210"/>
      <c r="J149" s="211">
        <f>ROUND(I149*H149,2)</f>
        <v>0</v>
      </c>
      <c r="K149" s="207" t="s">
        <v>383</v>
      </c>
      <c r="L149" s="44"/>
      <c r="M149" s="212" t="s">
        <v>19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6" t="s">
        <v>129</v>
      </c>
      <c r="AT149" s="216" t="s">
        <v>125</v>
      </c>
      <c r="AU149" s="216" t="s">
        <v>84</v>
      </c>
      <c r="AY149" s="17" t="s">
        <v>122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129</v>
      </c>
      <c r="BK149" s="217">
        <f>ROUND(I149*H149,2)</f>
        <v>0</v>
      </c>
      <c r="BL149" s="17" t="s">
        <v>129</v>
      </c>
      <c r="BM149" s="216" t="s">
        <v>452</v>
      </c>
    </row>
    <row r="150" spans="1:47" s="2" customFormat="1" ht="12">
      <c r="A150" s="38"/>
      <c r="B150" s="39"/>
      <c r="C150" s="40"/>
      <c r="D150" s="218" t="s">
        <v>131</v>
      </c>
      <c r="E150" s="40"/>
      <c r="F150" s="219" t="s">
        <v>451</v>
      </c>
      <c r="G150" s="40"/>
      <c r="H150" s="40"/>
      <c r="I150" s="220"/>
      <c r="J150" s="40"/>
      <c r="K150" s="40"/>
      <c r="L150" s="44"/>
      <c r="M150" s="221"/>
      <c r="N150" s="222"/>
      <c r="O150" s="85"/>
      <c r="P150" s="85"/>
      <c r="Q150" s="85"/>
      <c r="R150" s="85"/>
      <c r="S150" s="85"/>
      <c r="T150" s="86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131</v>
      </c>
      <c r="AU150" s="17" t="s">
        <v>84</v>
      </c>
    </row>
    <row r="151" spans="1:47" s="2" customFormat="1" ht="12">
      <c r="A151" s="38"/>
      <c r="B151" s="39"/>
      <c r="C151" s="40"/>
      <c r="D151" s="244" t="s">
        <v>154</v>
      </c>
      <c r="E151" s="40"/>
      <c r="F151" s="245" t="s">
        <v>453</v>
      </c>
      <c r="G151" s="40"/>
      <c r="H151" s="40"/>
      <c r="I151" s="220"/>
      <c r="J151" s="40"/>
      <c r="K151" s="40"/>
      <c r="L151" s="44"/>
      <c r="M151" s="221"/>
      <c r="N151" s="222"/>
      <c r="O151" s="85"/>
      <c r="P151" s="85"/>
      <c r="Q151" s="85"/>
      <c r="R151" s="85"/>
      <c r="S151" s="85"/>
      <c r="T151" s="86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154</v>
      </c>
      <c r="AU151" s="17" t="s">
        <v>84</v>
      </c>
    </row>
    <row r="152" spans="1:51" s="14" customFormat="1" ht="12">
      <c r="A152" s="14"/>
      <c r="B152" s="233"/>
      <c r="C152" s="234"/>
      <c r="D152" s="218" t="s">
        <v>132</v>
      </c>
      <c r="E152" s="235" t="s">
        <v>19</v>
      </c>
      <c r="F152" s="236" t="s">
        <v>454</v>
      </c>
      <c r="G152" s="234"/>
      <c r="H152" s="237">
        <v>5456.5289999999995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3" t="s">
        <v>132</v>
      </c>
      <c r="AU152" s="243" t="s">
        <v>84</v>
      </c>
      <c r="AV152" s="14" t="s">
        <v>84</v>
      </c>
      <c r="AW152" s="14" t="s">
        <v>37</v>
      </c>
      <c r="AX152" s="14" t="s">
        <v>82</v>
      </c>
      <c r="AY152" s="243" t="s">
        <v>122</v>
      </c>
    </row>
    <row r="153" spans="1:65" s="2" customFormat="1" ht="33" customHeight="1">
      <c r="A153" s="38"/>
      <c r="B153" s="39"/>
      <c r="C153" s="205" t="s">
        <v>455</v>
      </c>
      <c r="D153" s="205" t="s">
        <v>125</v>
      </c>
      <c r="E153" s="206" t="s">
        <v>456</v>
      </c>
      <c r="F153" s="207" t="s">
        <v>457</v>
      </c>
      <c r="G153" s="208" t="s">
        <v>166</v>
      </c>
      <c r="H153" s="209">
        <v>58.853</v>
      </c>
      <c r="I153" s="210"/>
      <c r="J153" s="211">
        <f>ROUND(I153*H153,2)</f>
        <v>0</v>
      </c>
      <c r="K153" s="207" t="s">
        <v>383</v>
      </c>
      <c r="L153" s="44"/>
      <c r="M153" s="212" t="s">
        <v>19</v>
      </c>
      <c r="N153" s="213" t="s">
        <v>47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6" t="s">
        <v>129</v>
      </c>
      <c r="AT153" s="216" t="s">
        <v>125</v>
      </c>
      <c r="AU153" s="216" t="s">
        <v>84</v>
      </c>
      <c r="AY153" s="17" t="s">
        <v>122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129</v>
      </c>
      <c r="BK153" s="217">
        <f>ROUND(I153*H153,2)</f>
        <v>0</v>
      </c>
      <c r="BL153" s="17" t="s">
        <v>129</v>
      </c>
      <c r="BM153" s="216" t="s">
        <v>458</v>
      </c>
    </row>
    <row r="154" spans="1:47" s="2" customFormat="1" ht="12">
      <c r="A154" s="38"/>
      <c r="B154" s="39"/>
      <c r="C154" s="40"/>
      <c r="D154" s="218" t="s">
        <v>131</v>
      </c>
      <c r="E154" s="40"/>
      <c r="F154" s="219" t="s">
        <v>457</v>
      </c>
      <c r="G154" s="40"/>
      <c r="H154" s="40"/>
      <c r="I154" s="220"/>
      <c r="J154" s="40"/>
      <c r="K154" s="40"/>
      <c r="L154" s="44"/>
      <c r="M154" s="221"/>
      <c r="N154" s="222"/>
      <c r="O154" s="85"/>
      <c r="P154" s="85"/>
      <c r="Q154" s="85"/>
      <c r="R154" s="85"/>
      <c r="S154" s="85"/>
      <c r="T154" s="86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131</v>
      </c>
      <c r="AU154" s="17" t="s">
        <v>84</v>
      </c>
    </row>
    <row r="155" spans="1:47" s="2" customFormat="1" ht="12">
      <c r="A155" s="38"/>
      <c r="B155" s="39"/>
      <c r="C155" s="40"/>
      <c r="D155" s="244" t="s">
        <v>154</v>
      </c>
      <c r="E155" s="40"/>
      <c r="F155" s="245" t="s">
        <v>459</v>
      </c>
      <c r="G155" s="40"/>
      <c r="H155" s="40"/>
      <c r="I155" s="220"/>
      <c r="J155" s="40"/>
      <c r="K155" s="40"/>
      <c r="L155" s="44"/>
      <c r="M155" s="221"/>
      <c r="N155" s="222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154</v>
      </c>
      <c r="AU155" s="17" t="s">
        <v>84</v>
      </c>
    </row>
    <row r="156" spans="1:65" s="2" customFormat="1" ht="37.8" customHeight="1">
      <c r="A156" s="38"/>
      <c r="B156" s="39"/>
      <c r="C156" s="205" t="s">
        <v>460</v>
      </c>
      <c r="D156" s="205" t="s">
        <v>125</v>
      </c>
      <c r="E156" s="206" t="s">
        <v>461</v>
      </c>
      <c r="F156" s="207" t="s">
        <v>462</v>
      </c>
      <c r="G156" s="208" t="s">
        <v>166</v>
      </c>
      <c r="H156" s="209">
        <v>374.063</v>
      </c>
      <c r="I156" s="210"/>
      <c r="J156" s="211">
        <f>ROUND(I156*H156,2)</f>
        <v>0</v>
      </c>
      <c r="K156" s="207" t="s">
        <v>383</v>
      </c>
      <c r="L156" s="44"/>
      <c r="M156" s="212" t="s">
        <v>19</v>
      </c>
      <c r="N156" s="213" t="s">
        <v>47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6" t="s">
        <v>129</v>
      </c>
      <c r="AT156" s="216" t="s">
        <v>125</v>
      </c>
      <c r="AU156" s="216" t="s">
        <v>84</v>
      </c>
      <c r="AY156" s="17" t="s">
        <v>122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129</v>
      </c>
      <c r="BK156" s="217">
        <f>ROUND(I156*H156,2)</f>
        <v>0</v>
      </c>
      <c r="BL156" s="17" t="s">
        <v>129</v>
      </c>
      <c r="BM156" s="216" t="s">
        <v>463</v>
      </c>
    </row>
    <row r="157" spans="1:47" s="2" customFormat="1" ht="12">
      <c r="A157" s="38"/>
      <c r="B157" s="39"/>
      <c r="C157" s="40"/>
      <c r="D157" s="218" t="s">
        <v>131</v>
      </c>
      <c r="E157" s="40"/>
      <c r="F157" s="219" t="s">
        <v>462</v>
      </c>
      <c r="G157" s="40"/>
      <c r="H157" s="40"/>
      <c r="I157" s="220"/>
      <c r="J157" s="40"/>
      <c r="K157" s="40"/>
      <c r="L157" s="44"/>
      <c r="M157" s="221"/>
      <c r="N157" s="222"/>
      <c r="O157" s="85"/>
      <c r="P157" s="85"/>
      <c r="Q157" s="85"/>
      <c r="R157" s="85"/>
      <c r="S157" s="85"/>
      <c r="T157" s="86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131</v>
      </c>
      <c r="AU157" s="17" t="s">
        <v>84</v>
      </c>
    </row>
    <row r="158" spans="1:47" s="2" customFormat="1" ht="12">
      <c r="A158" s="38"/>
      <c r="B158" s="39"/>
      <c r="C158" s="40"/>
      <c r="D158" s="244" t="s">
        <v>154</v>
      </c>
      <c r="E158" s="40"/>
      <c r="F158" s="245" t="s">
        <v>464</v>
      </c>
      <c r="G158" s="40"/>
      <c r="H158" s="40"/>
      <c r="I158" s="220"/>
      <c r="J158" s="40"/>
      <c r="K158" s="40"/>
      <c r="L158" s="44"/>
      <c r="M158" s="221"/>
      <c r="N158" s="222"/>
      <c r="O158" s="85"/>
      <c r="P158" s="85"/>
      <c r="Q158" s="85"/>
      <c r="R158" s="85"/>
      <c r="S158" s="85"/>
      <c r="T158" s="86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154</v>
      </c>
      <c r="AU158" s="17" t="s">
        <v>84</v>
      </c>
    </row>
    <row r="159" spans="1:65" s="2" customFormat="1" ht="44.25" customHeight="1">
      <c r="A159" s="38"/>
      <c r="B159" s="39"/>
      <c r="C159" s="205" t="s">
        <v>253</v>
      </c>
      <c r="D159" s="205" t="s">
        <v>125</v>
      </c>
      <c r="E159" s="206" t="s">
        <v>465</v>
      </c>
      <c r="F159" s="207" t="s">
        <v>466</v>
      </c>
      <c r="G159" s="208" t="s">
        <v>166</v>
      </c>
      <c r="H159" s="209">
        <v>173.565</v>
      </c>
      <c r="I159" s="210"/>
      <c r="J159" s="211">
        <f>ROUND(I159*H159,2)</f>
        <v>0</v>
      </c>
      <c r="K159" s="207" t="s">
        <v>383</v>
      </c>
      <c r="L159" s="44"/>
      <c r="M159" s="212" t="s">
        <v>19</v>
      </c>
      <c r="N159" s="213" t="s">
        <v>47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6" t="s">
        <v>129</v>
      </c>
      <c r="AT159" s="216" t="s">
        <v>125</v>
      </c>
      <c r="AU159" s="216" t="s">
        <v>84</v>
      </c>
      <c r="AY159" s="17" t="s">
        <v>122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129</v>
      </c>
      <c r="BK159" s="217">
        <f>ROUND(I159*H159,2)</f>
        <v>0</v>
      </c>
      <c r="BL159" s="17" t="s">
        <v>129</v>
      </c>
      <c r="BM159" s="216" t="s">
        <v>467</v>
      </c>
    </row>
    <row r="160" spans="1:47" s="2" customFormat="1" ht="12">
      <c r="A160" s="38"/>
      <c r="B160" s="39"/>
      <c r="C160" s="40"/>
      <c r="D160" s="218" t="s">
        <v>131</v>
      </c>
      <c r="E160" s="40"/>
      <c r="F160" s="219" t="s">
        <v>466</v>
      </c>
      <c r="G160" s="40"/>
      <c r="H160" s="40"/>
      <c r="I160" s="220"/>
      <c r="J160" s="40"/>
      <c r="K160" s="40"/>
      <c r="L160" s="44"/>
      <c r="M160" s="221"/>
      <c r="N160" s="222"/>
      <c r="O160" s="85"/>
      <c r="P160" s="85"/>
      <c r="Q160" s="85"/>
      <c r="R160" s="85"/>
      <c r="S160" s="85"/>
      <c r="T160" s="86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131</v>
      </c>
      <c r="AU160" s="17" t="s">
        <v>84</v>
      </c>
    </row>
    <row r="161" spans="1:47" s="2" customFormat="1" ht="12">
      <c r="A161" s="38"/>
      <c r="B161" s="39"/>
      <c r="C161" s="40"/>
      <c r="D161" s="244" t="s">
        <v>154</v>
      </c>
      <c r="E161" s="40"/>
      <c r="F161" s="245" t="s">
        <v>468</v>
      </c>
      <c r="G161" s="40"/>
      <c r="H161" s="40"/>
      <c r="I161" s="220"/>
      <c r="J161" s="40"/>
      <c r="K161" s="40"/>
      <c r="L161" s="44"/>
      <c r="M161" s="221"/>
      <c r="N161" s="222"/>
      <c r="O161" s="85"/>
      <c r="P161" s="85"/>
      <c r="Q161" s="85"/>
      <c r="R161" s="85"/>
      <c r="S161" s="85"/>
      <c r="T161" s="86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154</v>
      </c>
      <c r="AU161" s="17" t="s">
        <v>84</v>
      </c>
    </row>
    <row r="162" spans="1:63" s="12" customFormat="1" ht="22.8" customHeight="1">
      <c r="A162" s="12"/>
      <c r="B162" s="189"/>
      <c r="C162" s="190"/>
      <c r="D162" s="191" t="s">
        <v>73</v>
      </c>
      <c r="E162" s="203" t="s">
        <v>298</v>
      </c>
      <c r="F162" s="203" t="s">
        <v>299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82</v>
      </c>
      <c r="AT162" s="201" t="s">
        <v>73</v>
      </c>
      <c r="AU162" s="201" t="s">
        <v>82</v>
      </c>
      <c r="AY162" s="200" t="s">
        <v>122</v>
      </c>
      <c r="BK162" s="202">
        <f>SUM(BK163:BK165)</f>
        <v>0</v>
      </c>
    </row>
    <row r="163" spans="1:65" s="2" customFormat="1" ht="33" customHeight="1">
      <c r="A163" s="38"/>
      <c r="B163" s="39"/>
      <c r="C163" s="205" t="s">
        <v>469</v>
      </c>
      <c r="D163" s="205" t="s">
        <v>125</v>
      </c>
      <c r="E163" s="206" t="s">
        <v>470</v>
      </c>
      <c r="F163" s="207" t="s">
        <v>471</v>
      </c>
      <c r="G163" s="208" t="s">
        <v>166</v>
      </c>
      <c r="H163" s="209">
        <v>969.192</v>
      </c>
      <c r="I163" s="210"/>
      <c r="J163" s="211">
        <f>ROUND(I163*H163,2)</f>
        <v>0</v>
      </c>
      <c r="K163" s="207" t="s">
        <v>383</v>
      </c>
      <c r="L163" s="44"/>
      <c r="M163" s="212" t="s">
        <v>19</v>
      </c>
      <c r="N163" s="213" t="s">
        <v>47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6" t="s">
        <v>129</v>
      </c>
      <c r="AT163" s="216" t="s">
        <v>125</v>
      </c>
      <c r="AU163" s="216" t="s">
        <v>84</v>
      </c>
      <c r="AY163" s="17" t="s">
        <v>122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129</v>
      </c>
      <c r="BK163" s="217">
        <f>ROUND(I163*H163,2)</f>
        <v>0</v>
      </c>
      <c r="BL163" s="17" t="s">
        <v>129</v>
      </c>
      <c r="BM163" s="216" t="s">
        <v>472</v>
      </c>
    </row>
    <row r="164" spans="1:47" s="2" customFormat="1" ht="12">
      <c r="A164" s="38"/>
      <c r="B164" s="39"/>
      <c r="C164" s="40"/>
      <c r="D164" s="218" t="s">
        <v>131</v>
      </c>
      <c r="E164" s="40"/>
      <c r="F164" s="219" t="s">
        <v>471</v>
      </c>
      <c r="G164" s="40"/>
      <c r="H164" s="40"/>
      <c r="I164" s="220"/>
      <c r="J164" s="40"/>
      <c r="K164" s="40"/>
      <c r="L164" s="44"/>
      <c r="M164" s="221"/>
      <c r="N164" s="222"/>
      <c r="O164" s="85"/>
      <c r="P164" s="85"/>
      <c r="Q164" s="85"/>
      <c r="R164" s="85"/>
      <c r="S164" s="85"/>
      <c r="T164" s="86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131</v>
      </c>
      <c r="AU164" s="17" t="s">
        <v>84</v>
      </c>
    </row>
    <row r="165" spans="1:47" s="2" customFormat="1" ht="12">
      <c r="A165" s="38"/>
      <c r="B165" s="39"/>
      <c r="C165" s="40"/>
      <c r="D165" s="244" t="s">
        <v>154</v>
      </c>
      <c r="E165" s="40"/>
      <c r="F165" s="245" t="s">
        <v>473</v>
      </c>
      <c r="G165" s="40"/>
      <c r="H165" s="40"/>
      <c r="I165" s="220"/>
      <c r="J165" s="40"/>
      <c r="K165" s="40"/>
      <c r="L165" s="44"/>
      <c r="M165" s="221"/>
      <c r="N165" s="222"/>
      <c r="O165" s="85"/>
      <c r="P165" s="85"/>
      <c r="Q165" s="85"/>
      <c r="R165" s="85"/>
      <c r="S165" s="85"/>
      <c r="T165" s="86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154</v>
      </c>
      <c r="AU165" s="17" t="s">
        <v>84</v>
      </c>
    </row>
    <row r="166" spans="1:63" s="12" customFormat="1" ht="25.9" customHeight="1">
      <c r="A166" s="12"/>
      <c r="B166" s="189"/>
      <c r="C166" s="190"/>
      <c r="D166" s="191" t="s">
        <v>73</v>
      </c>
      <c r="E166" s="192" t="s">
        <v>313</v>
      </c>
      <c r="F166" s="192" t="s">
        <v>314</v>
      </c>
      <c r="G166" s="190"/>
      <c r="H166" s="190"/>
      <c r="I166" s="193"/>
      <c r="J166" s="194">
        <f>BK166</f>
        <v>0</v>
      </c>
      <c r="K166" s="190"/>
      <c r="L166" s="195"/>
      <c r="M166" s="196"/>
      <c r="N166" s="197"/>
      <c r="O166" s="197"/>
      <c r="P166" s="198">
        <f>P167+P175+P180+P197+P202</f>
        <v>0</v>
      </c>
      <c r="Q166" s="197"/>
      <c r="R166" s="198">
        <f>R167+R175+R180+R197+R202</f>
        <v>0</v>
      </c>
      <c r="S166" s="197"/>
      <c r="T166" s="199">
        <f>T167+T175+T180+T197+T202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0" t="s">
        <v>206</v>
      </c>
      <c r="AT166" s="201" t="s">
        <v>73</v>
      </c>
      <c r="AU166" s="201" t="s">
        <v>74</v>
      </c>
      <c r="AY166" s="200" t="s">
        <v>122</v>
      </c>
      <c r="BK166" s="202">
        <f>BK167+BK175+BK180+BK197+BK202</f>
        <v>0</v>
      </c>
    </row>
    <row r="167" spans="1:63" s="12" customFormat="1" ht="22.8" customHeight="1">
      <c r="A167" s="12"/>
      <c r="B167" s="189"/>
      <c r="C167" s="190"/>
      <c r="D167" s="191" t="s">
        <v>73</v>
      </c>
      <c r="E167" s="203" t="s">
        <v>315</v>
      </c>
      <c r="F167" s="203" t="s">
        <v>316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SUM(P168:P174)</f>
        <v>0</v>
      </c>
      <c r="Q167" s="197"/>
      <c r="R167" s="198">
        <f>SUM(R168:R174)</f>
        <v>0</v>
      </c>
      <c r="S167" s="197"/>
      <c r="T167" s="199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206</v>
      </c>
      <c r="AT167" s="201" t="s">
        <v>73</v>
      </c>
      <c r="AU167" s="201" t="s">
        <v>82</v>
      </c>
      <c r="AY167" s="200" t="s">
        <v>122</v>
      </c>
      <c r="BK167" s="202">
        <f>SUM(BK168:BK174)</f>
        <v>0</v>
      </c>
    </row>
    <row r="168" spans="1:65" s="2" customFormat="1" ht="16.5" customHeight="1">
      <c r="A168" s="38"/>
      <c r="B168" s="39"/>
      <c r="C168" s="205" t="s">
        <v>272</v>
      </c>
      <c r="D168" s="205" t="s">
        <v>125</v>
      </c>
      <c r="E168" s="206" t="s">
        <v>318</v>
      </c>
      <c r="F168" s="207" t="s">
        <v>319</v>
      </c>
      <c r="G168" s="208" t="s">
        <v>320</v>
      </c>
      <c r="H168" s="209">
        <v>1</v>
      </c>
      <c r="I168" s="210"/>
      <c r="J168" s="211">
        <f>ROUND(I168*H168,2)</f>
        <v>0</v>
      </c>
      <c r="K168" s="207" t="s">
        <v>151</v>
      </c>
      <c r="L168" s="44"/>
      <c r="M168" s="212" t="s">
        <v>19</v>
      </c>
      <c r="N168" s="213" t="s">
        <v>47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6" t="s">
        <v>321</v>
      </c>
      <c r="AT168" s="216" t="s">
        <v>125</v>
      </c>
      <c r="AU168" s="216" t="s">
        <v>84</v>
      </c>
      <c r="AY168" s="17" t="s">
        <v>122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129</v>
      </c>
      <c r="BK168" s="217">
        <f>ROUND(I168*H168,2)</f>
        <v>0</v>
      </c>
      <c r="BL168" s="17" t="s">
        <v>321</v>
      </c>
      <c r="BM168" s="216" t="s">
        <v>474</v>
      </c>
    </row>
    <row r="169" spans="1:47" s="2" customFormat="1" ht="12">
      <c r="A169" s="38"/>
      <c r="B169" s="39"/>
      <c r="C169" s="40"/>
      <c r="D169" s="218" t="s">
        <v>131</v>
      </c>
      <c r="E169" s="40"/>
      <c r="F169" s="219" t="s">
        <v>319</v>
      </c>
      <c r="G169" s="40"/>
      <c r="H169" s="40"/>
      <c r="I169" s="220"/>
      <c r="J169" s="40"/>
      <c r="K169" s="40"/>
      <c r="L169" s="44"/>
      <c r="M169" s="221"/>
      <c r="N169" s="222"/>
      <c r="O169" s="85"/>
      <c r="P169" s="85"/>
      <c r="Q169" s="85"/>
      <c r="R169" s="85"/>
      <c r="S169" s="85"/>
      <c r="T169" s="86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131</v>
      </c>
      <c r="AU169" s="17" t="s">
        <v>84</v>
      </c>
    </row>
    <row r="170" spans="1:47" s="2" customFormat="1" ht="12">
      <c r="A170" s="38"/>
      <c r="B170" s="39"/>
      <c r="C170" s="40"/>
      <c r="D170" s="244" t="s">
        <v>154</v>
      </c>
      <c r="E170" s="40"/>
      <c r="F170" s="245" t="s">
        <v>323</v>
      </c>
      <c r="G170" s="40"/>
      <c r="H170" s="40"/>
      <c r="I170" s="220"/>
      <c r="J170" s="40"/>
      <c r="K170" s="40"/>
      <c r="L170" s="44"/>
      <c r="M170" s="221"/>
      <c r="N170" s="222"/>
      <c r="O170" s="85"/>
      <c r="P170" s="85"/>
      <c r="Q170" s="85"/>
      <c r="R170" s="85"/>
      <c r="S170" s="85"/>
      <c r="T170" s="86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154</v>
      </c>
      <c r="AU170" s="17" t="s">
        <v>84</v>
      </c>
    </row>
    <row r="171" spans="1:47" s="2" customFormat="1" ht="12">
      <c r="A171" s="38"/>
      <c r="B171" s="39"/>
      <c r="C171" s="40"/>
      <c r="D171" s="218" t="s">
        <v>229</v>
      </c>
      <c r="E171" s="40"/>
      <c r="F171" s="256" t="s">
        <v>475</v>
      </c>
      <c r="G171" s="40"/>
      <c r="H171" s="40"/>
      <c r="I171" s="220"/>
      <c r="J171" s="40"/>
      <c r="K171" s="40"/>
      <c r="L171" s="44"/>
      <c r="M171" s="221"/>
      <c r="N171" s="222"/>
      <c r="O171" s="85"/>
      <c r="P171" s="85"/>
      <c r="Q171" s="85"/>
      <c r="R171" s="85"/>
      <c r="S171" s="85"/>
      <c r="T171" s="86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229</v>
      </c>
      <c r="AU171" s="17" t="s">
        <v>84</v>
      </c>
    </row>
    <row r="172" spans="1:65" s="2" customFormat="1" ht="16.5" customHeight="1">
      <c r="A172" s="38"/>
      <c r="B172" s="39"/>
      <c r="C172" s="205" t="s">
        <v>279</v>
      </c>
      <c r="D172" s="205" t="s">
        <v>125</v>
      </c>
      <c r="E172" s="206" t="s">
        <v>326</v>
      </c>
      <c r="F172" s="207" t="s">
        <v>327</v>
      </c>
      <c r="G172" s="208" t="s">
        <v>320</v>
      </c>
      <c r="H172" s="209">
        <v>1</v>
      </c>
      <c r="I172" s="210"/>
      <c r="J172" s="211">
        <f>ROUND(I172*H172,2)</f>
        <v>0</v>
      </c>
      <c r="K172" s="207" t="s">
        <v>19</v>
      </c>
      <c r="L172" s="44"/>
      <c r="M172" s="212" t="s">
        <v>19</v>
      </c>
      <c r="N172" s="213" t="s">
        <v>47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6" t="s">
        <v>321</v>
      </c>
      <c r="AT172" s="216" t="s">
        <v>125</v>
      </c>
      <c r="AU172" s="216" t="s">
        <v>84</v>
      </c>
      <c r="AY172" s="17" t="s">
        <v>122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129</v>
      </c>
      <c r="BK172" s="217">
        <f>ROUND(I172*H172,2)</f>
        <v>0</v>
      </c>
      <c r="BL172" s="17" t="s">
        <v>321</v>
      </c>
      <c r="BM172" s="216" t="s">
        <v>476</v>
      </c>
    </row>
    <row r="173" spans="1:47" s="2" customFormat="1" ht="12">
      <c r="A173" s="38"/>
      <c r="B173" s="39"/>
      <c r="C173" s="40"/>
      <c r="D173" s="218" t="s">
        <v>131</v>
      </c>
      <c r="E173" s="40"/>
      <c r="F173" s="219" t="s">
        <v>329</v>
      </c>
      <c r="G173" s="40"/>
      <c r="H173" s="40"/>
      <c r="I173" s="220"/>
      <c r="J173" s="40"/>
      <c r="K173" s="40"/>
      <c r="L173" s="44"/>
      <c r="M173" s="221"/>
      <c r="N173" s="222"/>
      <c r="O173" s="85"/>
      <c r="P173" s="85"/>
      <c r="Q173" s="85"/>
      <c r="R173" s="85"/>
      <c r="S173" s="85"/>
      <c r="T173" s="86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131</v>
      </c>
      <c r="AU173" s="17" t="s">
        <v>84</v>
      </c>
    </row>
    <row r="174" spans="1:47" s="2" customFormat="1" ht="12">
      <c r="A174" s="38"/>
      <c r="B174" s="39"/>
      <c r="C174" s="40"/>
      <c r="D174" s="218" t="s">
        <v>229</v>
      </c>
      <c r="E174" s="40"/>
      <c r="F174" s="256" t="s">
        <v>477</v>
      </c>
      <c r="G174" s="40"/>
      <c r="H174" s="40"/>
      <c r="I174" s="220"/>
      <c r="J174" s="40"/>
      <c r="K174" s="40"/>
      <c r="L174" s="44"/>
      <c r="M174" s="221"/>
      <c r="N174" s="222"/>
      <c r="O174" s="85"/>
      <c r="P174" s="85"/>
      <c r="Q174" s="85"/>
      <c r="R174" s="85"/>
      <c r="S174" s="85"/>
      <c r="T174" s="86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229</v>
      </c>
      <c r="AU174" s="17" t="s">
        <v>84</v>
      </c>
    </row>
    <row r="175" spans="1:63" s="12" customFormat="1" ht="22.8" customHeight="1">
      <c r="A175" s="12"/>
      <c r="B175" s="189"/>
      <c r="C175" s="190"/>
      <c r="D175" s="191" t="s">
        <v>73</v>
      </c>
      <c r="E175" s="203" t="s">
        <v>331</v>
      </c>
      <c r="F175" s="203" t="s">
        <v>332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SUM(P176:P179)</f>
        <v>0</v>
      </c>
      <c r="Q175" s="197"/>
      <c r="R175" s="198">
        <f>SUM(R176:R179)</f>
        <v>0</v>
      </c>
      <c r="S175" s="197"/>
      <c r="T175" s="19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206</v>
      </c>
      <c r="AT175" s="201" t="s">
        <v>73</v>
      </c>
      <c r="AU175" s="201" t="s">
        <v>82</v>
      </c>
      <c r="AY175" s="200" t="s">
        <v>122</v>
      </c>
      <c r="BK175" s="202">
        <f>SUM(BK176:BK179)</f>
        <v>0</v>
      </c>
    </row>
    <row r="176" spans="1:65" s="2" customFormat="1" ht="16.5" customHeight="1">
      <c r="A176" s="38"/>
      <c r="B176" s="39"/>
      <c r="C176" s="205" t="s">
        <v>285</v>
      </c>
      <c r="D176" s="205" t="s">
        <v>125</v>
      </c>
      <c r="E176" s="206" t="s">
        <v>334</v>
      </c>
      <c r="F176" s="207" t="s">
        <v>332</v>
      </c>
      <c r="G176" s="208" t="s">
        <v>320</v>
      </c>
      <c r="H176" s="209">
        <v>1</v>
      </c>
      <c r="I176" s="210"/>
      <c r="J176" s="211">
        <f>ROUND(I176*H176,2)</f>
        <v>0</v>
      </c>
      <c r="K176" s="207" t="s">
        <v>151</v>
      </c>
      <c r="L176" s="44"/>
      <c r="M176" s="212" t="s">
        <v>19</v>
      </c>
      <c r="N176" s="213" t="s">
        <v>47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6" t="s">
        <v>321</v>
      </c>
      <c r="AT176" s="216" t="s">
        <v>125</v>
      </c>
      <c r="AU176" s="216" t="s">
        <v>84</v>
      </c>
      <c r="AY176" s="17" t="s">
        <v>122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129</v>
      </c>
      <c r="BK176" s="217">
        <f>ROUND(I176*H176,2)</f>
        <v>0</v>
      </c>
      <c r="BL176" s="17" t="s">
        <v>321</v>
      </c>
      <c r="BM176" s="216" t="s">
        <v>478</v>
      </c>
    </row>
    <row r="177" spans="1:47" s="2" customFormat="1" ht="12">
      <c r="A177" s="38"/>
      <c r="B177" s="39"/>
      <c r="C177" s="40"/>
      <c r="D177" s="218" t="s">
        <v>131</v>
      </c>
      <c r="E177" s="40"/>
      <c r="F177" s="219" t="s">
        <v>332</v>
      </c>
      <c r="G177" s="40"/>
      <c r="H177" s="40"/>
      <c r="I177" s="220"/>
      <c r="J177" s="40"/>
      <c r="K177" s="40"/>
      <c r="L177" s="44"/>
      <c r="M177" s="221"/>
      <c r="N177" s="222"/>
      <c r="O177" s="85"/>
      <c r="P177" s="85"/>
      <c r="Q177" s="85"/>
      <c r="R177" s="85"/>
      <c r="S177" s="85"/>
      <c r="T177" s="86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131</v>
      </c>
      <c r="AU177" s="17" t="s">
        <v>84</v>
      </c>
    </row>
    <row r="178" spans="1:47" s="2" customFormat="1" ht="12">
      <c r="A178" s="38"/>
      <c r="B178" s="39"/>
      <c r="C178" s="40"/>
      <c r="D178" s="244" t="s">
        <v>154</v>
      </c>
      <c r="E178" s="40"/>
      <c r="F178" s="245" t="s">
        <v>336</v>
      </c>
      <c r="G178" s="40"/>
      <c r="H178" s="40"/>
      <c r="I178" s="220"/>
      <c r="J178" s="40"/>
      <c r="K178" s="40"/>
      <c r="L178" s="44"/>
      <c r="M178" s="221"/>
      <c r="N178" s="222"/>
      <c r="O178" s="85"/>
      <c r="P178" s="85"/>
      <c r="Q178" s="85"/>
      <c r="R178" s="85"/>
      <c r="S178" s="85"/>
      <c r="T178" s="86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154</v>
      </c>
      <c r="AU178" s="17" t="s">
        <v>84</v>
      </c>
    </row>
    <row r="179" spans="1:47" s="2" customFormat="1" ht="12">
      <c r="A179" s="38"/>
      <c r="B179" s="39"/>
      <c r="C179" s="40"/>
      <c r="D179" s="218" t="s">
        <v>229</v>
      </c>
      <c r="E179" s="40"/>
      <c r="F179" s="256" t="s">
        <v>479</v>
      </c>
      <c r="G179" s="40"/>
      <c r="H179" s="40"/>
      <c r="I179" s="220"/>
      <c r="J179" s="40"/>
      <c r="K179" s="40"/>
      <c r="L179" s="44"/>
      <c r="M179" s="221"/>
      <c r="N179" s="222"/>
      <c r="O179" s="85"/>
      <c r="P179" s="85"/>
      <c r="Q179" s="85"/>
      <c r="R179" s="85"/>
      <c r="S179" s="85"/>
      <c r="T179" s="86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229</v>
      </c>
      <c r="AU179" s="17" t="s">
        <v>84</v>
      </c>
    </row>
    <row r="180" spans="1:63" s="12" customFormat="1" ht="22.8" customHeight="1">
      <c r="A180" s="12"/>
      <c r="B180" s="189"/>
      <c r="C180" s="190"/>
      <c r="D180" s="191" t="s">
        <v>73</v>
      </c>
      <c r="E180" s="203" t="s">
        <v>338</v>
      </c>
      <c r="F180" s="203" t="s">
        <v>339</v>
      </c>
      <c r="G180" s="190"/>
      <c r="H180" s="190"/>
      <c r="I180" s="193"/>
      <c r="J180" s="204">
        <f>BK180</f>
        <v>0</v>
      </c>
      <c r="K180" s="190"/>
      <c r="L180" s="195"/>
      <c r="M180" s="196"/>
      <c r="N180" s="197"/>
      <c r="O180" s="197"/>
      <c r="P180" s="198">
        <f>SUM(P181:P196)</f>
        <v>0</v>
      </c>
      <c r="Q180" s="197"/>
      <c r="R180" s="198">
        <f>SUM(R181:R196)</f>
        <v>0</v>
      </c>
      <c r="S180" s="197"/>
      <c r="T180" s="199">
        <f>SUM(T181:T196)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0" t="s">
        <v>206</v>
      </c>
      <c r="AT180" s="201" t="s">
        <v>73</v>
      </c>
      <c r="AU180" s="201" t="s">
        <v>82</v>
      </c>
      <c r="AY180" s="200" t="s">
        <v>122</v>
      </c>
      <c r="BK180" s="202">
        <f>SUM(BK181:BK196)</f>
        <v>0</v>
      </c>
    </row>
    <row r="181" spans="1:65" s="2" customFormat="1" ht="16.5" customHeight="1">
      <c r="A181" s="38"/>
      <c r="B181" s="39"/>
      <c r="C181" s="205" t="s">
        <v>480</v>
      </c>
      <c r="D181" s="205" t="s">
        <v>125</v>
      </c>
      <c r="E181" s="206" t="s">
        <v>341</v>
      </c>
      <c r="F181" s="207" t="s">
        <v>342</v>
      </c>
      <c r="G181" s="208" t="s">
        <v>320</v>
      </c>
      <c r="H181" s="209">
        <v>1</v>
      </c>
      <c r="I181" s="210"/>
      <c r="J181" s="211">
        <f>ROUND(I181*H181,2)</f>
        <v>0</v>
      </c>
      <c r="K181" s="207" t="s">
        <v>151</v>
      </c>
      <c r="L181" s="44"/>
      <c r="M181" s="212" t="s">
        <v>19</v>
      </c>
      <c r="N181" s="213" t="s">
        <v>47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6" t="s">
        <v>321</v>
      </c>
      <c r="AT181" s="216" t="s">
        <v>125</v>
      </c>
      <c r="AU181" s="216" t="s">
        <v>84</v>
      </c>
      <c r="AY181" s="17" t="s">
        <v>122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129</v>
      </c>
      <c r="BK181" s="217">
        <f>ROUND(I181*H181,2)</f>
        <v>0</v>
      </c>
      <c r="BL181" s="17" t="s">
        <v>321</v>
      </c>
      <c r="BM181" s="216" t="s">
        <v>481</v>
      </c>
    </row>
    <row r="182" spans="1:47" s="2" customFormat="1" ht="12">
      <c r="A182" s="38"/>
      <c r="B182" s="39"/>
      <c r="C182" s="40"/>
      <c r="D182" s="218" t="s">
        <v>131</v>
      </c>
      <c r="E182" s="40"/>
      <c r="F182" s="219" t="s">
        <v>342</v>
      </c>
      <c r="G182" s="40"/>
      <c r="H182" s="40"/>
      <c r="I182" s="220"/>
      <c r="J182" s="40"/>
      <c r="K182" s="40"/>
      <c r="L182" s="44"/>
      <c r="M182" s="221"/>
      <c r="N182" s="222"/>
      <c r="O182" s="85"/>
      <c r="P182" s="85"/>
      <c r="Q182" s="85"/>
      <c r="R182" s="85"/>
      <c r="S182" s="85"/>
      <c r="T182" s="86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131</v>
      </c>
      <c r="AU182" s="17" t="s">
        <v>84</v>
      </c>
    </row>
    <row r="183" spans="1:47" s="2" customFormat="1" ht="12">
      <c r="A183" s="38"/>
      <c r="B183" s="39"/>
      <c r="C183" s="40"/>
      <c r="D183" s="244" t="s">
        <v>154</v>
      </c>
      <c r="E183" s="40"/>
      <c r="F183" s="245" t="s">
        <v>344</v>
      </c>
      <c r="G183" s="40"/>
      <c r="H183" s="40"/>
      <c r="I183" s="220"/>
      <c r="J183" s="40"/>
      <c r="K183" s="40"/>
      <c r="L183" s="44"/>
      <c r="M183" s="221"/>
      <c r="N183" s="222"/>
      <c r="O183" s="85"/>
      <c r="P183" s="85"/>
      <c r="Q183" s="85"/>
      <c r="R183" s="85"/>
      <c r="S183" s="85"/>
      <c r="T183" s="86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154</v>
      </c>
      <c r="AU183" s="17" t="s">
        <v>84</v>
      </c>
    </row>
    <row r="184" spans="1:47" s="2" customFormat="1" ht="12">
      <c r="A184" s="38"/>
      <c r="B184" s="39"/>
      <c r="C184" s="40"/>
      <c r="D184" s="218" t="s">
        <v>229</v>
      </c>
      <c r="E184" s="40"/>
      <c r="F184" s="256" t="s">
        <v>482</v>
      </c>
      <c r="G184" s="40"/>
      <c r="H184" s="40"/>
      <c r="I184" s="220"/>
      <c r="J184" s="40"/>
      <c r="K184" s="40"/>
      <c r="L184" s="44"/>
      <c r="M184" s="221"/>
      <c r="N184" s="222"/>
      <c r="O184" s="85"/>
      <c r="P184" s="85"/>
      <c r="Q184" s="85"/>
      <c r="R184" s="85"/>
      <c r="S184" s="85"/>
      <c r="T184" s="86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229</v>
      </c>
      <c r="AU184" s="17" t="s">
        <v>84</v>
      </c>
    </row>
    <row r="185" spans="1:65" s="2" customFormat="1" ht="16.5" customHeight="1">
      <c r="A185" s="38"/>
      <c r="B185" s="39"/>
      <c r="C185" s="205" t="s">
        <v>292</v>
      </c>
      <c r="D185" s="205" t="s">
        <v>125</v>
      </c>
      <c r="E185" s="206" t="s">
        <v>347</v>
      </c>
      <c r="F185" s="207" t="s">
        <v>348</v>
      </c>
      <c r="G185" s="208" t="s">
        <v>320</v>
      </c>
      <c r="H185" s="209">
        <v>2</v>
      </c>
      <c r="I185" s="210"/>
      <c r="J185" s="211">
        <f>ROUND(I185*H185,2)</f>
        <v>0</v>
      </c>
      <c r="K185" s="207" t="s">
        <v>151</v>
      </c>
      <c r="L185" s="44"/>
      <c r="M185" s="212" t="s">
        <v>19</v>
      </c>
      <c r="N185" s="213" t="s">
        <v>47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6" t="s">
        <v>321</v>
      </c>
      <c r="AT185" s="216" t="s">
        <v>125</v>
      </c>
      <c r="AU185" s="216" t="s">
        <v>84</v>
      </c>
      <c r="AY185" s="17" t="s">
        <v>122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129</v>
      </c>
      <c r="BK185" s="217">
        <f>ROUND(I185*H185,2)</f>
        <v>0</v>
      </c>
      <c r="BL185" s="17" t="s">
        <v>321</v>
      </c>
      <c r="BM185" s="216" t="s">
        <v>483</v>
      </c>
    </row>
    <row r="186" spans="1:47" s="2" customFormat="1" ht="12">
      <c r="A186" s="38"/>
      <c r="B186" s="39"/>
      <c r="C186" s="40"/>
      <c r="D186" s="218" t="s">
        <v>131</v>
      </c>
      <c r="E186" s="40"/>
      <c r="F186" s="219" t="s">
        <v>348</v>
      </c>
      <c r="G186" s="40"/>
      <c r="H186" s="40"/>
      <c r="I186" s="220"/>
      <c r="J186" s="40"/>
      <c r="K186" s="40"/>
      <c r="L186" s="44"/>
      <c r="M186" s="221"/>
      <c r="N186" s="222"/>
      <c r="O186" s="85"/>
      <c r="P186" s="85"/>
      <c r="Q186" s="85"/>
      <c r="R186" s="85"/>
      <c r="S186" s="85"/>
      <c r="T186" s="86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131</v>
      </c>
      <c r="AU186" s="17" t="s">
        <v>84</v>
      </c>
    </row>
    <row r="187" spans="1:47" s="2" customFormat="1" ht="12">
      <c r="A187" s="38"/>
      <c r="B187" s="39"/>
      <c r="C187" s="40"/>
      <c r="D187" s="244" t="s">
        <v>154</v>
      </c>
      <c r="E187" s="40"/>
      <c r="F187" s="245" t="s">
        <v>350</v>
      </c>
      <c r="G187" s="40"/>
      <c r="H187" s="40"/>
      <c r="I187" s="220"/>
      <c r="J187" s="40"/>
      <c r="K187" s="40"/>
      <c r="L187" s="44"/>
      <c r="M187" s="221"/>
      <c r="N187" s="222"/>
      <c r="O187" s="85"/>
      <c r="P187" s="85"/>
      <c r="Q187" s="85"/>
      <c r="R187" s="85"/>
      <c r="S187" s="85"/>
      <c r="T187" s="86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154</v>
      </c>
      <c r="AU187" s="17" t="s">
        <v>84</v>
      </c>
    </row>
    <row r="188" spans="1:47" s="2" customFormat="1" ht="12">
      <c r="A188" s="38"/>
      <c r="B188" s="39"/>
      <c r="C188" s="40"/>
      <c r="D188" s="218" t="s">
        <v>229</v>
      </c>
      <c r="E188" s="40"/>
      <c r="F188" s="256" t="s">
        <v>484</v>
      </c>
      <c r="G188" s="40"/>
      <c r="H188" s="40"/>
      <c r="I188" s="220"/>
      <c r="J188" s="40"/>
      <c r="K188" s="40"/>
      <c r="L188" s="44"/>
      <c r="M188" s="221"/>
      <c r="N188" s="222"/>
      <c r="O188" s="85"/>
      <c r="P188" s="85"/>
      <c r="Q188" s="85"/>
      <c r="R188" s="85"/>
      <c r="S188" s="85"/>
      <c r="T188" s="86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229</v>
      </c>
      <c r="AU188" s="17" t="s">
        <v>84</v>
      </c>
    </row>
    <row r="189" spans="1:65" s="2" customFormat="1" ht="16.5" customHeight="1">
      <c r="A189" s="38"/>
      <c r="B189" s="39"/>
      <c r="C189" s="205" t="s">
        <v>485</v>
      </c>
      <c r="D189" s="205" t="s">
        <v>125</v>
      </c>
      <c r="E189" s="206" t="s">
        <v>353</v>
      </c>
      <c r="F189" s="207" t="s">
        <v>354</v>
      </c>
      <c r="G189" s="208" t="s">
        <v>320</v>
      </c>
      <c r="H189" s="209">
        <v>1</v>
      </c>
      <c r="I189" s="210"/>
      <c r="J189" s="211">
        <f>ROUND(I189*H189,2)</f>
        <v>0</v>
      </c>
      <c r="K189" s="207" t="s">
        <v>151</v>
      </c>
      <c r="L189" s="44"/>
      <c r="M189" s="212" t="s">
        <v>19</v>
      </c>
      <c r="N189" s="213" t="s">
        <v>47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6" t="s">
        <v>321</v>
      </c>
      <c r="AT189" s="216" t="s">
        <v>125</v>
      </c>
      <c r="AU189" s="216" t="s">
        <v>84</v>
      </c>
      <c r="AY189" s="17" t="s">
        <v>122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129</v>
      </c>
      <c r="BK189" s="217">
        <f>ROUND(I189*H189,2)</f>
        <v>0</v>
      </c>
      <c r="BL189" s="17" t="s">
        <v>321</v>
      </c>
      <c r="BM189" s="216" t="s">
        <v>486</v>
      </c>
    </row>
    <row r="190" spans="1:47" s="2" customFormat="1" ht="12">
      <c r="A190" s="38"/>
      <c r="B190" s="39"/>
      <c r="C190" s="40"/>
      <c r="D190" s="218" t="s">
        <v>131</v>
      </c>
      <c r="E190" s="40"/>
      <c r="F190" s="219" t="s">
        <v>354</v>
      </c>
      <c r="G190" s="40"/>
      <c r="H190" s="40"/>
      <c r="I190" s="220"/>
      <c r="J190" s="40"/>
      <c r="K190" s="40"/>
      <c r="L190" s="44"/>
      <c r="M190" s="221"/>
      <c r="N190" s="222"/>
      <c r="O190" s="85"/>
      <c r="P190" s="85"/>
      <c r="Q190" s="85"/>
      <c r="R190" s="85"/>
      <c r="S190" s="85"/>
      <c r="T190" s="86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131</v>
      </c>
      <c r="AU190" s="17" t="s">
        <v>84</v>
      </c>
    </row>
    <row r="191" spans="1:47" s="2" customFormat="1" ht="12">
      <c r="A191" s="38"/>
      <c r="B191" s="39"/>
      <c r="C191" s="40"/>
      <c r="D191" s="244" t="s">
        <v>154</v>
      </c>
      <c r="E191" s="40"/>
      <c r="F191" s="245" t="s">
        <v>356</v>
      </c>
      <c r="G191" s="40"/>
      <c r="H191" s="40"/>
      <c r="I191" s="220"/>
      <c r="J191" s="40"/>
      <c r="K191" s="40"/>
      <c r="L191" s="44"/>
      <c r="M191" s="221"/>
      <c r="N191" s="222"/>
      <c r="O191" s="85"/>
      <c r="P191" s="85"/>
      <c r="Q191" s="85"/>
      <c r="R191" s="85"/>
      <c r="S191" s="85"/>
      <c r="T191" s="86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154</v>
      </c>
      <c r="AU191" s="17" t="s">
        <v>84</v>
      </c>
    </row>
    <row r="192" spans="1:47" s="2" customFormat="1" ht="12">
      <c r="A192" s="38"/>
      <c r="B192" s="39"/>
      <c r="C192" s="40"/>
      <c r="D192" s="218" t="s">
        <v>229</v>
      </c>
      <c r="E192" s="40"/>
      <c r="F192" s="256" t="s">
        <v>487</v>
      </c>
      <c r="G192" s="40"/>
      <c r="H192" s="40"/>
      <c r="I192" s="220"/>
      <c r="J192" s="40"/>
      <c r="K192" s="40"/>
      <c r="L192" s="44"/>
      <c r="M192" s="221"/>
      <c r="N192" s="222"/>
      <c r="O192" s="85"/>
      <c r="P192" s="85"/>
      <c r="Q192" s="85"/>
      <c r="R192" s="85"/>
      <c r="S192" s="85"/>
      <c r="T192" s="86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229</v>
      </c>
      <c r="AU192" s="17" t="s">
        <v>84</v>
      </c>
    </row>
    <row r="193" spans="1:65" s="2" customFormat="1" ht="16.5" customHeight="1">
      <c r="A193" s="38"/>
      <c r="B193" s="39"/>
      <c r="C193" s="205" t="s">
        <v>488</v>
      </c>
      <c r="D193" s="205" t="s">
        <v>125</v>
      </c>
      <c r="E193" s="206" t="s">
        <v>359</v>
      </c>
      <c r="F193" s="207" t="s">
        <v>360</v>
      </c>
      <c r="G193" s="208" t="s">
        <v>320</v>
      </c>
      <c r="H193" s="209">
        <v>1</v>
      </c>
      <c r="I193" s="210"/>
      <c r="J193" s="211">
        <f>ROUND(I193*H193,2)</f>
        <v>0</v>
      </c>
      <c r="K193" s="207" t="s">
        <v>151</v>
      </c>
      <c r="L193" s="44"/>
      <c r="M193" s="212" t="s">
        <v>19</v>
      </c>
      <c r="N193" s="213" t="s">
        <v>47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6" t="s">
        <v>321</v>
      </c>
      <c r="AT193" s="216" t="s">
        <v>125</v>
      </c>
      <c r="AU193" s="216" t="s">
        <v>84</v>
      </c>
      <c r="AY193" s="17" t="s">
        <v>122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7" t="s">
        <v>129</v>
      </c>
      <c r="BK193" s="217">
        <f>ROUND(I193*H193,2)</f>
        <v>0</v>
      </c>
      <c r="BL193" s="17" t="s">
        <v>321</v>
      </c>
      <c r="BM193" s="216" t="s">
        <v>489</v>
      </c>
    </row>
    <row r="194" spans="1:47" s="2" customFormat="1" ht="12">
      <c r="A194" s="38"/>
      <c r="B194" s="39"/>
      <c r="C194" s="40"/>
      <c r="D194" s="218" t="s">
        <v>131</v>
      </c>
      <c r="E194" s="40"/>
      <c r="F194" s="219" t="s">
        <v>360</v>
      </c>
      <c r="G194" s="40"/>
      <c r="H194" s="40"/>
      <c r="I194" s="220"/>
      <c r="J194" s="40"/>
      <c r="K194" s="40"/>
      <c r="L194" s="44"/>
      <c r="M194" s="221"/>
      <c r="N194" s="222"/>
      <c r="O194" s="85"/>
      <c r="P194" s="85"/>
      <c r="Q194" s="85"/>
      <c r="R194" s="85"/>
      <c r="S194" s="85"/>
      <c r="T194" s="86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131</v>
      </c>
      <c r="AU194" s="17" t="s">
        <v>84</v>
      </c>
    </row>
    <row r="195" spans="1:47" s="2" customFormat="1" ht="12">
      <c r="A195" s="38"/>
      <c r="B195" s="39"/>
      <c r="C195" s="40"/>
      <c r="D195" s="244" t="s">
        <v>154</v>
      </c>
      <c r="E195" s="40"/>
      <c r="F195" s="245" t="s">
        <v>362</v>
      </c>
      <c r="G195" s="40"/>
      <c r="H195" s="40"/>
      <c r="I195" s="220"/>
      <c r="J195" s="40"/>
      <c r="K195" s="40"/>
      <c r="L195" s="44"/>
      <c r="M195" s="221"/>
      <c r="N195" s="222"/>
      <c r="O195" s="85"/>
      <c r="P195" s="85"/>
      <c r="Q195" s="85"/>
      <c r="R195" s="85"/>
      <c r="S195" s="85"/>
      <c r="T195" s="86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154</v>
      </c>
      <c r="AU195" s="17" t="s">
        <v>84</v>
      </c>
    </row>
    <row r="196" spans="1:47" s="2" customFormat="1" ht="12">
      <c r="A196" s="38"/>
      <c r="B196" s="39"/>
      <c r="C196" s="40"/>
      <c r="D196" s="218" t="s">
        <v>229</v>
      </c>
      <c r="E196" s="40"/>
      <c r="F196" s="256" t="s">
        <v>490</v>
      </c>
      <c r="G196" s="40"/>
      <c r="H196" s="40"/>
      <c r="I196" s="220"/>
      <c r="J196" s="40"/>
      <c r="K196" s="40"/>
      <c r="L196" s="44"/>
      <c r="M196" s="221"/>
      <c r="N196" s="222"/>
      <c r="O196" s="85"/>
      <c r="P196" s="85"/>
      <c r="Q196" s="85"/>
      <c r="R196" s="85"/>
      <c r="S196" s="85"/>
      <c r="T196" s="86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229</v>
      </c>
      <c r="AU196" s="17" t="s">
        <v>84</v>
      </c>
    </row>
    <row r="197" spans="1:63" s="12" customFormat="1" ht="22.8" customHeight="1">
      <c r="A197" s="12"/>
      <c r="B197" s="189"/>
      <c r="C197" s="190"/>
      <c r="D197" s="191" t="s">
        <v>73</v>
      </c>
      <c r="E197" s="203" t="s">
        <v>364</v>
      </c>
      <c r="F197" s="203" t="s">
        <v>365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SUM(P198:P201)</f>
        <v>0</v>
      </c>
      <c r="Q197" s="197"/>
      <c r="R197" s="198">
        <f>SUM(R198:R201)</f>
        <v>0</v>
      </c>
      <c r="S197" s="197"/>
      <c r="T197" s="199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206</v>
      </c>
      <c r="AT197" s="201" t="s">
        <v>73</v>
      </c>
      <c r="AU197" s="201" t="s">
        <v>82</v>
      </c>
      <c r="AY197" s="200" t="s">
        <v>122</v>
      </c>
      <c r="BK197" s="202">
        <f>SUM(BK198:BK201)</f>
        <v>0</v>
      </c>
    </row>
    <row r="198" spans="1:65" s="2" customFormat="1" ht="16.5" customHeight="1">
      <c r="A198" s="38"/>
      <c r="B198" s="39"/>
      <c r="C198" s="205" t="s">
        <v>300</v>
      </c>
      <c r="D198" s="205" t="s">
        <v>125</v>
      </c>
      <c r="E198" s="206" t="s">
        <v>367</v>
      </c>
      <c r="F198" s="207" t="s">
        <v>368</v>
      </c>
      <c r="G198" s="208" t="s">
        <v>320</v>
      </c>
      <c r="H198" s="209">
        <v>1</v>
      </c>
      <c r="I198" s="210"/>
      <c r="J198" s="211">
        <f>ROUND(I198*H198,2)</f>
        <v>0</v>
      </c>
      <c r="K198" s="207" t="s">
        <v>151</v>
      </c>
      <c r="L198" s="44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6" t="s">
        <v>321</v>
      </c>
      <c r="AT198" s="216" t="s">
        <v>125</v>
      </c>
      <c r="AU198" s="216" t="s">
        <v>84</v>
      </c>
      <c r="AY198" s="17" t="s">
        <v>122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129</v>
      </c>
      <c r="BK198" s="217">
        <f>ROUND(I198*H198,2)</f>
        <v>0</v>
      </c>
      <c r="BL198" s="17" t="s">
        <v>321</v>
      </c>
      <c r="BM198" s="216" t="s">
        <v>491</v>
      </c>
    </row>
    <row r="199" spans="1:47" s="2" customFormat="1" ht="12">
      <c r="A199" s="38"/>
      <c r="B199" s="39"/>
      <c r="C199" s="40"/>
      <c r="D199" s="218" t="s">
        <v>131</v>
      </c>
      <c r="E199" s="40"/>
      <c r="F199" s="219" t="s">
        <v>368</v>
      </c>
      <c r="G199" s="40"/>
      <c r="H199" s="40"/>
      <c r="I199" s="220"/>
      <c r="J199" s="40"/>
      <c r="K199" s="40"/>
      <c r="L199" s="44"/>
      <c r="M199" s="221"/>
      <c r="N199" s="222"/>
      <c r="O199" s="85"/>
      <c r="P199" s="85"/>
      <c r="Q199" s="85"/>
      <c r="R199" s="85"/>
      <c r="S199" s="85"/>
      <c r="T199" s="86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131</v>
      </c>
      <c r="AU199" s="17" t="s">
        <v>84</v>
      </c>
    </row>
    <row r="200" spans="1:47" s="2" customFormat="1" ht="12">
      <c r="A200" s="38"/>
      <c r="B200" s="39"/>
      <c r="C200" s="40"/>
      <c r="D200" s="244" t="s">
        <v>154</v>
      </c>
      <c r="E200" s="40"/>
      <c r="F200" s="245" t="s">
        <v>370</v>
      </c>
      <c r="G200" s="40"/>
      <c r="H200" s="40"/>
      <c r="I200" s="220"/>
      <c r="J200" s="40"/>
      <c r="K200" s="40"/>
      <c r="L200" s="44"/>
      <c r="M200" s="221"/>
      <c r="N200" s="222"/>
      <c r="O200" s="85"/>
      <c r="P200" s="85"/>
      <c r="Q200" s="85"/>
      <c r="R200" s="85"/>
      <c r="S200" s="85"/>
      <c r="T200" s="86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84</v>
      </c>
    </row>
    <row r="201" spans="1:47" s="2" customFormat="1" ht="12">
      <c r="A201" s="38"/>
      <c r="B201" s="39"/>
      <c r="C201" s="40"/>
      <c r="D201" s="218" t="s">
        <v>229</v>
      </c>
      <c r="E201" s="40"/>
      <c r="F201" s="256" t="s">
        <v>492</v>
      </c>
      <c r="G201" s="40"/>
      <c r="H201" s="40"/>
      <c r="I201" s="220"/>
      <c r="J201" s="40"/>
      <c r="K201" s="40"/>
      <c r="L201" s="44"/>
      <c r="M201" s="221"/>
      <c r="N201" s="222"/>
      <c r="O201" s="85"/>
      <c r="P201" s="85"/>
      <c r="Q201" s="85"/>
      <c r="R201" s="85"/>
      <c r="S201" s="85"/>
      <c r="T201" s="86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229</v>
      </c>
      <c r="AU201" s="17" t="s">
        <v>84</v>
      </c>
    </row>
    <row r="202" spans="1:63" s="12" customFormat="1" ht="22.8" customHeight="1">
      <c r="A202" s="12"/>
      <c r="B202" s="189"/>
      <c r="C202" s="190"/>
      <c r="D202" s="191" t="s">
        <v>73</v>
      </c>
      <c r="E202" s="203" t="s">
        <v>372</v>
      </c>
      <c r="F202" s="203" t="s">
        <v>373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SUM(P203:P206)</f>
        <v>0</v>
      </c>
      <c r="Q202" s="197"/>
      <c r="R202" s="198">
        <f>SUM(R203:R206)</f>
        <v>0</v>
      </c>
      <c r="S202" s="197"/>
      <c r="T202" s="199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206</v>
      </c>
      <c r="AT202" s="201" t="s">
        <v>73</v>
      </c>
      <c r="AU202" s="201" t="s">
        <v>82</v>
      </c>
      <c r="AY202" s="200" t="s">
        <v>122</v>
      </c>
      <c r="BK202" s="202">
        <f>SUM(BK203:BK206)</f>
        <v>0</v>
      </c>
    </row>
    <row r="203" spans="1:65" s="2" customFormat="1" ht="16.5" customHeight="1">
      <c r="A203" s="38"/>
      <c r="B203" s="39"/>
      <c r="C203" s="205" t="s">
        <v>307</v>
      </c>
      <c r="D203" s="205" t="s">
        <v>125</v>
      </c>
      <c r="E203" s="206" t="s">
        <v>375</v>
      </c>
      <c r="F203" s="207" t="s">
        <v>373</v>
      </c>
      <c r="G203" s="208" t="s">
        <v>320</v>
      </c>
      <c r="H203" s="209">
        <v>1</v>
      </c>
      <c r="I203" s="210"/>
      <c r="J203" s="211">
        <f>ROUND(I203*H203,2)</f>
        <v>0</v>
      </c>
      <c r="K203" s="207" t="s">
        <v>151</v>
      </c>
      <c r="L203" s="44"/>
      <c r="M203" s="212" t="s">
        <v>19</v>
      </c>
      <c r="N203" s="213" t="s">
        <v>47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6" t="s">
        <v>321</v>
      </c>
      <c r="AT203" s="216" t="s">
        <v>125</v>
      </c>
      <c r="AU203" s="216" t="s">
        <v>84</v>
      </c>
      <c r="AY203" s="17" t="s">
        <v>122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7" t="s">
        <v>129</v>
      </c>
      <c r="BK203" s="217">
        <f>ROUND(I203*H203,2)</f>
        <v>0</v>
      </c>
      <c r="BL203" s="17" t="s">
        <v>321</v>
      </c>
      <c r="BM203" s="216" t="s">
        <v>493</v>
      </c>
    </row>
    <row r="204" spans="1:47" s="2" customFormat="1" ht="12">
      <c r="A204" s="38"/>
      <c r="B204" s="39"/>
      <c r="C204" s="40"/>
      <c r="D204" s="218" t="s">
        <v>131</v>
      </c>
      <c r="E204" s="40"/>
      <c r="F204" s="219" t="s">
        <v>373</v>
      </c>
      <c r="G204" s="40"/>
      <c r="H204" s="40"/>
      <c r="I204" s="220"/>
      <c r="J204" s="40"/>
      <c r="K204" s="40"/>
      <c r="L204" s="44"/>
      <c r="M204" s="221"/>
      <c r="N204" s="222"/>
      <c r="O204" s="85"/>
      <c r="P204" s="85"/>
      <c r="Q204" s="85"/>
      <c r="R204" s="85"/>
      <c r="S204" s="85"/>
      <c r="T204" s="86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131</v>
      </c>
      <c r="AU204" s="17" t="s">
        <v>84</v>
      </c>
    </row>
    <row r="205" spans="1:47" s="2" customFormat="1" ht="12">
      <c r="A205" s="38"/>
      <c r="B205" s="39"/>
      <c r="C205" s="40"/>
      <c r="D205" s="244" t="s">
        <v>154</v>
      </c>
      <c r="E205" s="40"/>
      <c r="F205" s="245" t="s">
        <v>377</v>
      </c>
      <c r="G205" s="40"/>
      <c r="H205" s="40"/>
      <c r="I205" s="220"/>
      <c r="J205" s="40"/>
      <c r="K205" s="40"/>
      <c r="L205" s="44"/>
      <c r="M205" s="221"/>
      <c r="N205" s="222"/>
      <c r="O205" s="85"/>
      <c r="P205" s="85"/>
      <c r="Q205" s="85"/>
      <c r="R205" s="85"/>
      <c r="S205" s="85"/>
      <c r="T205" s="86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154</v>
      </c>
      <c r="AU205" s="17" t="s">
        <v>84</v>
      </c>
    </row>
    <row r="206" spans="1:47" s="2" customFormat="1" ht="12">
      <c r="A206" s="38"/>
      <c r="B206" s="39"/>
      <c r="C206" s="40"/>
      <c r="D206" s="218" t="s">
        <v>229</v>
      </c>
      <c r="E206" s="40"/>
      <c r="F206" s="256" t="s">
        <v>494</v>
      </c>
      <c r="G206" s="40"/>
      <c r="H206" s="40"/>
      <c r="I206" s="220"/>
      <c r="J206" s="40"/>
      <c r="K206" s="40"/>
      <c r="L206" s="44"/>
      <c r="M206" s="257"/>
      <c r="N206" s="258"/>
      <c r="O206" s="259"/>
      <c r="P206" s="259"/>
      <c r="Q206" s="259"/>
      <c r="R206" s="259"/>
      <c r="S206" s="259"/>
      <c r="T206" s="260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229</v>
      </c>
      <c r="AU206" s="17" t="s">
        <v>84</v>
      </c>
    </row>
    <row r="207" spans="1:31" s="2" customFormat="1" ht="6.95" customHeight="1">
      <c r="A207" s="38"/>
      <c r="B207" s="60"/>
      <c r="C207" s="61"/>
      <c r="D207" s="61"/>
      <c r="E207" s="61"/>
      <c r="F207" s="61"/>
      <c r="G207" s="61"/>
      <c r="H207" s="61"/>
      <c r="I207" s="61"/>
      <c r="J207" s="61"/>
      <c r="K207" s="61"/>
      <c r="L207" s="44"/>
      <c r="M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</row>
  </sheetData>
  <sheetProtection password="CC35" sheet="1" objects="1" scenarios="1" formatColumns="0" formatRows="0" autoFilter="0"/>
  <autoFilter ref="C90:K20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3_02/113107222"/>
    <hyperlink ref="F99" r:id="rId2" display="https://podminky.urs.cz/item/CS_URS_2023_02/113107232"/>
    <hyperlink ref="F102" r:id="rId3" display="https://podminky.urs.cz/item/CS_URS_2023_02/113107241"/>
    <hyperlink ref="F105" r:id="rId4" display="https://podminky.urs.cz/item/CS_URS_2023_02/122251103"/>
    <hyperlink ref="F110" r:id="rId5" display="https://podminky.urs.cz/item/CS_URS_2023_02/162751117"/>
    <hyperlink ref="F113" r:id="rId6" display="https://podminky.urs.cz/item/CS_URS_2023_02/171201231"/>
    <hyperlink ref="F117" r:id="rId7" display="https://podminky.urs.cz/item/CS_URS_2023_02/171251201"/>
    <hyperlink ref="F120" r:id="rId8" display="https://podminky.urs.cz/item/CS_URS_2023_02/181152302"/>
    <hyperlink ref="F124" r:id="rId9" display="https://podminky.urs.cz/item/CS_URS_2023_02/213141111"/>
    <hyperlink ref="F131" r:id="rId10" display="https://podminky.urs.cz/item/CS_URS_2023_02/564681111"/>
    <hyperlink ref="F136" r:id="rId11" display="https://podminky.urs.cz/item/CS_URS_2023_02/564762111"/>
    <hyperlink ref="F139" r:id="rId12" display="https://podminky.urs.cz/item/CS_URS_2023_02/564861111"/>
    <hyperlink ref="F143" r:id="rId13" display="https://podminky.urs.cz/item/CS_URS_2023_02/569903311"/>
    <hyperlink ref="F148" r:id="rId14" display="https://podminky.urs.cz/item/CS_URS_2023_02/997221551"/>
    <hyperlink ref="F151" r:id="rId15" display="https://podminky.urs.cz/item/CS_URS_2023_02/997221559"/>
    <hyperlink ref="F155" r:id="rId16" display="https://podminky.urs.cz/item/CS_URS_2023_02/997221645"/>
    <hyperlink ref="F158" r:id="rId17" display="https://podminky.urs.cz/item/CS_URS_2023_02/997221861"/>
    <hyperlink ref="F161" r:id="rId18" display="https://podminky.urs.cz/item/CS_URS_2023_02/997221873"/>
    <hyperlink ref="F165" r:id="rId19" display="https://podminky.urs.cz/item/CS_URS_2023_02/998225111"/>
    <hyperlink ref="F170" r:id="rId20" display="https://podminky.urs.cz/item/CS_URS_2023_01/013254000"/>
    <hyperlink ref="F178" r:id="rId21" display="https://podminky.urs.cz/item/CS_URS_2023_01/030001000"/>
    <hyperlink ref="F183" r:id="rId22" display="https://podminky.urs.cz/item/CS_URS_2023_01/043002000"/>
    <hyperlink ref="F187" r:id="rId23" display="https://podminky.urs.cz/item/CS_URS_2023_01/043154000"/>
    <hyperlink ref="F191" r:id="rId24" display="https://podminky.urs.cz/item/CS_URS_2023_01/045203000"/>
    <hyperlink ref="F195" r:id="rId25" display="https://podminky.urs.cz/item/CS_URS_2023_01/045303000"/>
    <hyperlink ref="F200" r:id="rId26" display="https://podminky.urs.cz/item/CS_URS_2023_01/051002000"/>
    <hyperlink ref="F205" r:id="rId27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266" t="s">
        <v>495</v>
      </c>
      <c r="D3" s="266"/>
      <c r="E3" s="266"/>
      <c r="F3" s="266"/>
      <c r="G3" s="266"/>
      <c r="H3" s="266"/>
      <c r="I3" s="266"/>
      <c r="J3" s="266"/>
      <c r="K3" s="267"/>
    </row>
    <row r="4" spans="2:11" s="1" customFormat="1" ht="25.5" customHeight="1">
      <c r="B4" s="268"/>
      <c r="C4" s="269" t="s">
        <v>496</v>
      </c>
      <c r="D4" s="269"/>
      <c r="E4" s="269"/>
      <c r="F4" s="269"/>
      <c r="G4" s="269"/>
      <c r="H4" s="269"/>
      <c r="I4" s="269"/>
      <c r="J4" s="269"/>
      <c r="K4" s="270"/>
    </row>
    <row r="5" spans="2:11" s="1" customFormat="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s="1" customFormat="1" ht="15" customHeight="1">
      <c r="B6" s="268"/>
      <c r="C6" s="272" t="s">
        <v>497</v>
      </c>
      <c r="D6" s="272"/>
      <c r="E6" s="272"/>
      <c r="F6" s="272"/>
      <c r="G6" s="272"/>
      <c r="H6" s="272"/>
      <c r="I6" s="272"/>
      <c r="J6" s="272"/>
      <c r="K6" s="270"/>
    </row>
    <row r="7" spans="2:11" s="1" customFormat="1" ht="15" customHeight="1">
      <c r="B7" s="273"/>
      <c r="C7" s="272" t="s">
        <v>498</v>
      </c>
      <c r="D7" s="272"/>
      <c r="E7" s="272"/>
      <c r="F7" s="272"/>
      <c r="G7" s="272"/>
      <c r="H7" s="272"/>
      <c r="I7" s="272"/>
      <c r="J7" s="272"/>
      <c r="K7" s="270"/>
    </row>
    <row r="8" spans="2:11" s="1" customFormat="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s="1" customFormat="1" ht="15" customHeight="1">
      <c r="B9" s="273"/>
      <c r="C9" s="272" t="s">
        <v>499</v>
      </c>
      <c r="D9" s="272"/>
      <c r="E9" s="272"/>
      <c r="F9" s="272"/>
      <c r="G9" s="272"/>
      <c r="H9" s="272"/>
      <c r="I9" s="272"/>
      <c r="J9" s="272"/>
      <c r="K9" s="270"/>
    </row>
    <row r="10" spans="2:11" s="1" customFormat="1" ht="15" customHeight="1">
      <c r="B10" s="273"/>
      <c r="C10" s="272"/>
      <c r="D10" s="272" t="s">
        <v>500</v>
      </c>
      <c r="E10" s="272"/>
      <c r="F10" s="272"/>
      <c r="G10" s="272"/>
      <c r="H10" s="272"/>
      <c r="I10" s="272"/>
      <c r="J10" s="272"/>
      <c r="K10" s="270"/>
    </row>
    <row r="11" spans="2:11" s="1" customFormat="1" ht="15" customHeight="1">
      <c r="B11" s="273"/>
      <c r="C11" s="274"/>
      <c r="D11" s="272" t="s">
        <v>501</v>
      </c>
      <c r="E11" s="272"/>
      <c r="F11" s="272"/>
      <c r="G11" s="272"/>
      <c r="H11" s="272"/>
      <c r="I11" s="272"/>
      <c r="J11" s="272"/>
      <c r="K11" s="270"/>
    </row>
    <row r="12" spans="2:11" s="1" customFormat="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s="1" customFormat="1" ht="15" customHeight="1">
      <c r="B13" s="273"/>
      <c r="C13" s="274"/>
      <c r="D13" s="275" t="s">
        <v>502</v>
      </c>
      <c r="E13" s="272"/>
      <c r="F13" s="272"/>
      <c r="G13" s="272"/>
      <c r="H13" s="272"/>
      <c r="I13" s="272"/>
      <c r="J13" s="272"/>
      <c r="K13" s="270"/>
    </row>
    <row r="14" spans="2:11" s="1" customFormat="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s="1" customFormat="1" ht="15" customHeight="1">
      <c r="B15" s="273"/>
      <c r="C15" s="274"/>
      <c r="D15" s="272" t="s">
        <v>503</v>
      </c>
      <c r="E15" s="272"/>
      <c r="F15" s="272"/>
      <c r="G15" s="272"/>
      <c r="H15" s="272"/>
      <c r="I15" s="272"/>
      <c r="J15" s="272"/>
      <c r="K15" s="270"/>
    </row>
    <row r="16" spans="2:11" s="1" customFormat="1" ht="15" customHeight="1">
      <c r="B16" s="273"/>
      <c r="C16" s="274"/>
      <c r="D16" s="272" t="s">
        <v>504</v>
      </c>
      <c r="E16" s="272"/>
      <c r="F16" s="272"/>
      <c r="G16" s="272"/>
      <c r="H16" s="272"/>
      <c r="I16" s="272"/>
      <c r="J16" s="272"/>
      <c r="K16" s="270"/>
    </row>
    <row r="17" spans="2:11" s="1" customFormat="1" ht="15" customHeight="1">
      <c r="B17" s="273"/>
      <c r="C17" s="274"/>
      <c r="D17" s="272" t="s">
        <v>505</v>
      </c>
      <c r="E17" s="272"/>
      <c r="F17" s="272"/>
      <c r="G17" s="272"/>
      <c r="H17" s="272"/>
      <c r="I17" s="272"/>
      <c r="J17" s="272"/>
      <c r="K17" s="270"/>
    </row>
    <row r="18" spans="2:11" s="1" customFormat="1" ht="15" customHeight="1">
      <c r="B18" s="273"/>
      <c r="C18" s="274"/>
      <c r="D18" s="274"/>
      <c r="E18" s="276" t="s">
        <v>81</v>
      </c>
      <c r="F18" s="272" t="s">
        <v>506</v>
      </c>
      <c r="G18" s="272"/>
      <c r="H18" s="272"/>
      <c r="I18" s="272"/>
      <c r="J18" s="272"/>
      <c r="K18" s="270"/>
    </row>
    <row r="19" spans="2:11" s="1" customFormat="1" ht="15" customHeight="1">
      <c r="B19" s="273"/>
      <c r="C19" s="274"/>
      <c r="D19" s="274"/>
      <c r="E19" s="276" t="s">
        <v>507</v>
      </c>
      <c r="F19" s="272" t="s">
        <v>508</v>
      </c>
      <c r="G19" s="272"/>
      <c r="H19" s="272"/>
      <c r="I19" s="272"/>
      <c r="J19" s="272"/>
      <c r="K19" s="270"/>
    </row>
    <row r="20" spans="2:11" s="1" customFormat="1" ht="15" customHeight="1">
      <c r="B20" s="273"/>
      <c r="C20" s="274"/>
      <c r="D20" s="274"/>
      <c r="E20" s="276" t="s">
        <v>509</v>
      </c>
      <c r="F20" s="272" t="s">
        <v>510</v>
      </c>
      <c r="G20" s="272"/>
      <c r="H20" s="272"/>
      <c r="I20" s="272"/>
      <c r="J20" s="272"/>
      <c r="K20" s="270"/>
    </row>
    <row r="21" spans="2:11" s="1" customFormat="1" ht="15" customHeight="1">
      <c r="B21" s="273"/>
      <c r="C21" s="274"/>
      <c r="D21" s="274"/>
      <c r="E21" s="276" t="s">
        <v>511</v>
      </c>
      <c r="F21" s="272" t="s">
        <v>512</v>
      </c>
      <c r="G21" s="272"/>
      <c r="H21" s="272"/>
      <c r="I21" s="272"/>
      <c r="J21" s="272"/>
      <c r="K21" s="270"/>
    </row>
    <row r="22" spans="2:11" s="1" customFormat="1" ht="15" customHeight="1">
      <c r="B22" s="273"/>
      <c r="C22" s="274"/>
      <c r="D22" s="274"/>
      <c r="E22" s="276" t="s">
        <v>513</v>
      </c>
      <c r="F22" s="272" t="s">
        <v>514</v>
      </c>
      <c r="G22" s="272"/>
      <c r="H22" s="272"/>
      <c r="I22" s="272"/>
      <c r="J22" s="272"/>
      <c r="K22" s="270"/>
    </row>
    <row r="23" spans="2:11" s="1" customFormat="1" ht="15" customHeight="1">
      <c r="B23" s="273"/>
      <c r="C23" s="274"/>
      <c r="D23" s="274"/>
      <c r="E23" s="276" t="s">
        <v>515</v>
      </c>
      <c r="F23" s="272" t="s">
        <v>516</v>
      </c>
      <c r="G23" s="272"/>
      <c r="H23" s="272"/>
      <c r="I23" s="272"/>
      <c r="J23" s="272"/>
      <c r="K23" s="270"/>
    </row>
    <row r="24" spans="2:11" s="1" customFormat="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s="1" customFormat="1" ht="15" customHeight="1">
      <c r="B25" s="273"/>
      <c r="C25" s="272" t="s">
        <v>517</v>
      </c>
      <c r="D25" s="272"/>
      <c r="E25" s="272"/>
      <c r="F25" s="272"/>
      <c r="G25" s="272"/>
      <c r="H25" s="272"/>
      <c r="I25" s="272"/>
      <c r="J25" s="272"/>
      <c r="K25" s="270"/>
    </row>
    <row r="26" spans="2:11" s="1" customFormat="1" ht="15" customHeight="1">
      <c r="B26" s="273"/>
      <c r="C26" s="272" t="s">
        <v>518</v>
      </c>
      <c r="D26" s="272"/>
      <c r="E26" s="272"/>
      <c r="F26" s="272"/>
      <c r="G26" s="272"/>
      <c r="H26" s="272"/>
      <c r="I26" s="272"/>
      <c r="J26" s="272"/>
      <c r="K26" s="270"/>
    </row>
    <row r="27" spans="2:11" s="1" customFormat="1" ht="15" customHeight="1">
      <c r="B27" s="273"/>
      <c r="C27" s="272"/>
      <c r="D27" s="272" t="s">
        <v>519</v>
      </c>
      <c r="E27" s="272"/>
      <c r="F27" s="272"/>
      <c r="G27" s="272"/>
      <c r="H27" s="272"/>
      <c r="I27" s="272"/>
      <c r="J27" s="272"/>
      <c r="K27" s="270"/>
    </row>
    <row r="28" spans="2:11" s="1" customFormat="1" ht="15" customHeight="1">
      <c r="B28" s="273"/>
      <c r="C28" s="274"/>
      <c r="D28" s="272" t="s">
        <v>520</v>
      </c>
      <c r="E28" s="272"/>
      <c r="F28" s="272"/>
      <c r="G28" s="272"/>
      <c r="H28" s="272"/>
      <c r="I28" s="272"/>
      <c r="J28" s="272"/>
      <c r="K28" s="270"/>
    </row>
    <row r="29" spans="2:11" s="1" customFormat="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s="1" customFormat="1" ht="15" customHeight="1">
      <c r="B30" s="273"/>
      <c r="C30" s="274"/>
      <c r="D30" s="272" t="s">
        <v>521</v>
      </c>
      <c r="E30" s="272"/>
      <c r="F30" s="272"/>
      <c r="G30" s="272"/>
      <c r="H30" s="272"/>
      <c r="I30" s="272"/>
      <c r="J30" s="272"/>
      <c r="K30" s="270"/>
    </row>
    <row r="31" spans="2:11" s="1" customFormat="1" ht="15" customHeight="1">
      <c r="B31" s="273"/>
      <c r="C31" s="274"/>
      <c r="D31" s="272" t="s">
        <v>522</v>
      </c>
      <c r="E31" s="272"/>
      <c r="F31" s="272"/>
      <c r="G31" s="272"/>
      <c r="H31" s="272"/>
      <c r="I31" s="272"/>
      <c r="J31" s="272"/>
      <c r="K31" s="270"/>
    </row>
    <row r="32" spans="2:11" s="1" customFormat="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s="1" customFormat="1" ht="15" customHeight="1">
      <c r="B33" s="273"/>
      <c r="C33" s="274"/>
      <c r="D33" s="272" t="s">
        <v>523</v>
      </c>
      <c r="E33" s="272"/>
      <c r="F33" s="272"/>
      <c r="G33" s="272"/>
      <c r="H33" s="272"/>
      <c r="I33" s="272"/>
      <c r="J33" s="272"/>
      <c r="K33" s="270"/>
    </row>
    <row r="34" spans="2:11" s="1" customFormat="1" ht="15" customHeight="1">
      <c r="B34" s="273"/>
      <c r="C34" s="274"/>
      <c r="D34" s="272" t="s">
        <v>524</v>
      </c>
      <c r="E34" s="272"/>
      <c r="F34" s="272"/>
      <c r="G34" s="272"/>
      <c r="H34" s="272"/>
      <c r="I34" s="272"/>
      <c r="J34" s="272"/>
      <c r="K34" s="270"/>
    </row>
    <row r="35" spans="2:11" s="1" customFormat="1" ht="15" customHeight="1">
      <c r="B35" s="273"/>
      <c r="C35" s="274"/>
      <c r="D35" s="272" t="s">
        <v>525</v>
      </c>
      <c r="E35" s="272"/>
      <c r="F35" s="272"/>
      <c r="G35" s="272"/>
      <c r="H35" s="272"/>
      <c r="I35" s="272"/>
      <c r="J35" s="272"/>
      <c r="K35" s="270"/>
    </row>
    <row r="36" spans="2:11" s="1" customFormat="1" ht="15" customHeight="1">
      <c r="B36" s="273"/>
      <c r="C36" s="274"/>
      <c r="D36" s="272"/>
      <c r="E36" s="275" t="s">
        <v>108</v>
      </c>
      <c r="F36" s="272"/>
      <c r="G36" s="272" t="s">
        <v>526</v>
      </c>
      <c r="H36" s="272"/>
      <c r="I36" s="272"/>
      <c r="J36" s="272"/>
      <c r="K36" s="270"/>
    </row>
    <row r="37" spans="2:11" s="1" customFormat="1" ht="30.75" customHeight="1">
      <c r="B37" s="273"/>
      <c r="C37" s="274"/>
      <c r="D37" s="272"/>
      <c r="E37" s="275" t="s">
        <v>527</v>
      </c>
      <c r="F37" s="272"/>
      <c r="G37" s="272" t="s">
        <v>528</v>
      </c>
      <c r="H37" s="272"/>
      <c r="I37" s="272"/>
      <c r="J37" s="272"/>
      <c r="K37" s="270"/>
    </row>
    <row r="38" spans="2:11" s="1" customFormat="1" ht="15" customHeight="1">
      <c r="B38" s="273"/>
      <c r="C38" s="274"/>
      <c r="D38" s="272"/>
      <c r="E38" s="275" t="s">
        <v>55</v>
      </c>
      <c r="F38" s="272"/>
      <c r="G38" s="272" t="s">
        <v>529</v>
      </c>
      <c r="H38" s="272"/>
      <c r="I38" s="272"/>
      <c r="J38" s="272"/>
      <c r="K38" s="270"/>
    </row>
    <row r="39" spans="2:11" s="1" customFormat="1" ht="15" customHeight="1">
      <c r="B39" s="273"/>
      <c r="C39" s="274"/>
      <c r="D39" s="272"/>
      <c r="E39" s="275" t="s">
        <v>56</v>
      </c>
      <c r="F39" s="272"/>
      <c r="G39" s="272" t="s">
        <v>530</v>
      </c>
      <c r="H39" s="272"/>
      <c r="I39" s="272"/>
      <c r="J39" s="272"/>
      <c r="K39" s="270"/>
    </row>
    <row r="40" spans="2:11" s="1" customFormat="1" ht="15" customHeight="1">
      <c r="B40" s="273"/>
      <c r="C40" s="274"/>
      <c r="D40" s="272"/>
      <c r="E40" s="275" t="s">
        <v>109</v>
      </c>
      <c r="F40" s="272"/>
      <c r="G40" s="272" t="s">
        <v>531</v>
      </c>
      <c r="H40" s="272"/>
      <c r="I40" s="272"/>
      <c r="J40" s="272"/>
      <c r="K40" s="270"/>
    </row>
    <row r="41" spans="2:11" s="1" customFormat="1" ht="15" customHeight="1">
      <c r="B41" s="273"/>
      <c r="C41" s="274"/>
      <c r="D41" s="272"/>
      <c r="E41" s="275" t="s">
        <v>110</v>
      </c>
      <c r="F41" s="272"/>
      <c r="G41" s="272" t="s">
        <v>532</v>
      </c>
      <c r="H41" s="272"/>
      <c r="I41" s="272"/>
      <c r="J41" s="272"/>
      <c r="K41" s="270"/>
    </row>
    <row r="42" spans="2:11" s="1" customFormat="1" ht="15" customHeight="1">
      <c r="B42" s="273"/>
      <c r="C42" s="274"/>
      <c r="D42" s="272"/>
      <c r="E42" s="275" t="s">
        <v>533</v>
      </c>
      <c r="F42" s="272"/>
      <c r="G42" s="272" t="s">
        <v>534</v>
      </c>
      <c r="H42" s="272"/>
      <c r="I42" s="272"/>
      <c r="J42" s="272"/>
      <c r="K42" s="270"/>
    </row>
    <row r="43" spans="2:11" s="1" customFormat="1" ht="15" customHeight="1">
      <c r="B43" s="273"/>
      <c r="C43" s="274"/>
      <c r="D43" s="272"/>
      <c r="E43" s="275"/>
      <c r="F43" s="272"/>
      <c r="G43" s="272" t="s">
        <v>535</v>
      </c>
      <c r="H43" s="272"/>
      <c r="I43" s="272"/>
      <c r="J43" s="272"/>
      <c r="K43" s="270"/>
    </row>
    <row r="44" spans="2:11" s="1" customFormat="1" ht="15" customHeight="1">
      <c r="B44" s="273"/>
      <c r="C44" s="274"/>
      <c r="D44" s="272"/>
      <c r="E44" s="275" t="s">
        <v>536</v>
      </c>
      <c r="F44" s="272"/>
      <c r="G44" s="272" t="s">
        <v>537</v>
      </c>
      <c r="H44" s="272"/>
      <c r="I44" s="272"/>
      <c r="J44" s="272"/>
      <c r="K44" s="270"/>
    </row>
    <row r="45" spans="2:11" s="1" customFormat="1" ht="15" customHeight="1">
      <c r="B45" s="273"/>
      <c r="C45" s="274"/>
      <c r="D45" s="272"/>
      <c r="E45" s="275" t="s">
        <v>112</v>
      </c>
      <c r="F45" s="272"/>
      <c r="G45" s="272" t="s">
        <v>538</v>
      </c>
      <c r="H45" s="272"/>
      <c r="I45" s="272"/>
      <c r="J45" s="272"/>
      <c r="K45" s="270"/>
    </row>
    <row r="46" spans="2:11" s="1" customFormat="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s="1" customFormat="1" ht="15" customHeight="1">
      <c r="B47" s="273"/>
      <c r="C47" s="274"/>
      <c r="D47" s="272" t="s">
        <v>539</v>
      </c>
      <c r="E47" s="272"/>
      <c r="F47" s="272"/>
      <c r="G47" s="272"/>
      <c r="H47" s="272"/>
      <c r="I47" s="272"/>
      <c r="J47" s="272"/>
      <c r="K47" s="270"/>
    </row>
    <row r="48" spans="2:11" s="1" customFormat="1" ht="15" customHeight="1">
      <c r="B48" s="273"/>
      <c r="C48" s="274"/>
      <c r="D48" s="274"/>
      <c r="E48" s="272" t="s">
        <v>540</v>
      </c>
      <c r="F48" s="272"/>
      <c r="G48" s="272"/>
      <c r="H48" s="272"/>
      <c r="I48" s="272"/>
      <c r="J48" s="272"/>
      <c r="K48" s="270"/>
    </row>
    <row r="49" spans="2:11" s="1" customFormat="1" ht="15" customHeight="1">
      <c r="B49" s="273"/>
      <c r="C49" s="274"/>
      <c r="D49" s="274"/>
      <c r="E49" s="272" t="s">
        <v>541</v>
      </c>
      <c r="F49" s="272"/>
      <c r="G49" s="272"/>
      <c r="H49" s="272"/>
      <c r="I49" s="272"/>
      <c r="J49" s="272"/>
      <c r="K49" s="270"/>
    </row>
    <row r="50" spans="2:11" s="1" customFormat="1" ht="15" customHeight="1">
      <c r="B50" s="273"/>
      <c r="C50" s="274"/>
      <c r="D50" s="274"/>
      <c r="E50" s="272" t="s">
        <v>542</v>
      </c>
      <c r="F50" s="272"/>
      <c r="G50" s="272"/>
      <c r="H50" s="272"/>
      <c r="I50" s="272"/>
      <c r="J50" s="272"/>
      <c r="K50" s="270"/>
    </row>
    <row r="51" spans="2:11" s="1" customFormat="1" ht="15" customHeight="1">
      <c r="B51" s="273"/>
      <c r="C51" s="274"/>
      <c r="D51" s="272" t="s">
        <v>543</v>
      </c>
      <c r="E51" s="272"/>
      <c r="F51" s="272"/>
      <c r="G51" s="272"/>
      <c r="H51" s="272"/>
      <c r="I51" s="272"/>
      <c r="J51" s="272"/>
      <c r="K51" s="270"/>
    </row>
    <row r="52" spans="2:11" s="1" customFormat="1" ht="25.5" customHeight="1">
      <c r="B52" s="268"/>
      <c r="C52" s="269" t="s">
        <v>544</v>
      </c>
      <c r="D52" s="269"/>
      <c r="E52" s="269"/>
      <c r="F52" s="269"/>
      <c r="G52" s="269"/>
      <c r="H52" s="269"/>
      <c r="I52" s="269"/>
      <c r="J52" s="269"/>
      <c r="K52" s="270"/>
    </row>
    <row r="53" spans="2:11" s="1" customFormat="1" ht="5.25" customHeight="1">
      <c r="B53" s="268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s="1" customFormat="1" ht="15" customHeight="1">
      <c r="B54" s="268"/>
      <c r="C54" s="272" t="s">
        <v>545</v>
      </c>
      <c r="D54" s="272"/>
      <c r="E54" s="272"/>
      <c r="F54" s="272"/>
      <c r="G54" s="272"/>
      <c r="H54" s="272"/>
      <c r="I54" s="272"/>
      <c r="J54" s="272"/>
      <c r="K54" s="270"/>
    </row>
    <row r="55" spans="2:11" s="1" customFormat="1" ht="15" customHeight="1">
      <c r="B55" s="268"/>
      <c r="C55" s="272" t="s">
        <v>546</v>
      </c>
      <c r="D55" s="272"/>
      <c r="E55" s="272"/>
      <c r="F55" s="272"/>
      <c r="G55" s="272"/>
      <c r="H55" s="272"/>
      <c r="I55" s="272"/>
      <c r="J55" s="272"/>
      <c r="K55" s="270"/>
    </row>
    <row r="56" spans="2:11" s="1" customFormat="1" ht="12.75" customHeight="1">
      <c r="B56" s="268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s="1" customFormat="1" ht="15" customHeight="1">
      <c r="B57" s="268"/>
      <c r="C57" s="272" t="s">
        <v>547</v>
      </c>
      <c r="D57" s="272"/>
      <c r="E57" s="272"/>
      <c r="F57" s="272"/>
      <c r="G57" s="272"/>
      <c r="H57" s="272"/>
      <c r="I57" s="272"/>
      <c r="J57" s="272"/>
      <c r="K57" s="270"/>
    </row>
    <row r="58" spans="2:11" s="1" customFormat="1" ht="15" customHeight="1">
      <c r="B58" s="268"/>
      <c r="C58" s="274"/>
      <c r="D58" s="272" t="s">
        <v>548</v>
      </c>
      <c r="E58" s="272"/>
      <c r="F58" s="272"/>
      <c r="G58" s="272"/>
      <c r="H58" s="272"/>
      <c r="I58" s="272"/>
      <c r="J58" s="272"/>
      <c r="K58" s="270"/>
    </row>
    <row r="59" spans="2:11" s="1" customFormat="1" ht="15" customHeight="1">
      <c r="B59" s="268"/>
      <c r="C59" s="274"/>
      <c r="D59" s="272" t="s">
        <v>549</v>
      </c>
      <c r="E59" s="272"/>
      <c r="F59" s="272"/>
      <c r="G59" s="272"/>
      <c r="H59" s="272"/>
      <c r="I59" s="272"/>
      <c r="J59" s="272"/>
      <c r="K59" s="270"/>
    </row>
    <row r="60" spans="2:11" s="1" customFormat="1" ht="15" customHeight="1">
      <c r="B60" s="268"/>
      <c r="C60" s="274"/>
      <c r="D60" s="272" t="s">
        <v>550</v>
      </c>
      <c r="E60" s="272"/>
      <c r="F60" s="272"/>
      <c r="G60" s="272"/>
      <c r="H60" s="272"/>
      <c r="I60" s="272"/>
      <c r="J60" s="272"/>
      <c r="K60" s="270"/>
    </row>
    <row r="61" spans="2:11" s="1" customFormat="1" ht="15" customHeight="1">
      <c r="B61" s="268"/>
      <c r="C61" s="274"/>
      <c r="D61" s="272" t="s">
        <v>551</v>
      </c>
      <c r="E61" s="272"/>
      <c r="F61" s="272"/>
      <c r="G61" s="272"/>
      <c r="H61" s="272"/>
      <c r="I61" s="272"/>
      <c r="J61" s="272"/>
      <c r="K61" s="270"/>
    </row>
    <row r="62" spans="2:11" s="1" customFormat="1" ht="15" customHeight="1">
      <c r="B62" s="268"/>
      <c r="C62" s="274"/>
      <c r="D62" s="277" t="s">
        <v>552</v>
      </c>
      <c r="E62" s="277"/>
      <c r="F62" s="277"/>
      <c r="G62" s="277"/>
      <c r="H62" s="277"/>
      <c r="I62" s="277"/>
      <c r="J62" s="277"/>
      <c r="K62" s="270"/>
    </row>
    <row r="63" spans="2:11" s="1" customFormat="1" ht="15" customHeight="1">
      <c r="B63" s="268"/>
      <c r="C63" s="274"/>
      <c r="D63" s="272" t="s">
        <v>553</v>
      </c>
      <c r="E63" s="272"/>
      <c r="F63" s="272"/>
      <c r="G63" s="272"/>
      <c r="H63" s="272"/>
      <c r="I63" s="272"/>
      <c r="J63" s="272"/>
      <c r="K63" s="270"/>
    </row>
    <row r="64" spans="2:11" s="1" customFormat="1" ht="12.75" customHeight="1">
      <c r="B64" s="268"/>
      <c r="C64" s="274"/>
      <c r="D64" s="274"/>
      <c r="E64" s="278"/>
      <c r="F64" s="274"/>
      <c r="G64" s="274"/>
      <c r="H64" s="274"/>
      <c r="I64" s="274"/>
      <c r="J64" s="274"/>
      <c r="K64" s="270"/>
    </row>
    <row r="65" spans="2:11" s="1" customFormat="1" ht="15" customHeight="1">
      <c r="B65" s="268"/>
      <c r="C65" s="274"/>
      <c r="D65" s="272" t="s">
        <v>554</v>
      </c>
      <c r="E65" s="272"/>
      <c r="F65" s="272"/>
      <c r="G65" s="272"/>
      <c r="H65" s="272"/>
      <c r="I65" s="272"/>
      <c r="J65" s="272"/>
      <c r="K65" s="270"/>
    </row>
    <row r="66" spans="2:11" s="1" customFormat="1" ht="15" customHeight="1">
      <c r="B66" s="268"/>
      <c r="C66" s="274"/>
      <c r="D66" s="277" t="s">
        <v>555</v>
      </c>
      <c r="E66" s="277"/>
      <c r="F66" s="277"/>
      <c r="G66" s="277"/>
      <c r="H66" s="277"/>
      <c r="I66" s="277"/>
      <c r="J66" s="277"/>
      <c r="K66" s="270"/>
    </row>
    <row r="67" spans="2:11" s="1" customFormat="1" ht="15" customHeight="1">
      <c r="B67" s="268"/>
      <c r="C67" s="274"/>
      <c r="D67" s="272" t="s">
        <v>556</v>
      </c>
      <c r="E67" s="272"/>
      <c r="F67" s="272"/>
      <c r="G67" s="272"/>
      <c r="H67" s="272"/>
      <c r="I67" s="272"/>
      <c r="J67" s="272"/>
      <c r="K67" s="270"/>
    </row>
    <row r="68" spans="2:11" s="1" customFormat="1" ht="15" customHeight="1">
      <c r="B68" s="268"/>
      <c r="C68" s="274"/>
      <c r="D68" s="272" t="s">
        <v>557</v>
      </c>
      <c r="E68" s="272"/>
      <c r="F68" s="272"/>
      <c r="G68" s="272"/>
      <c r="H68" s="272"/>
      <c r="I68" s="272"/>
      <c r="J68" s="272"/>
      <c r="K68" s="270"/>
    </row>
    <row r="69" spans="2:11" s="1" customFormat="1" ht="15" customHeight="1">
      <c r="B69" s="268"/>
      <c r="C69" s="274"/>
      <c r="D69" s="272" t="s">
        <v>558</v>
      </c>
      <c r="E69" s="272"/>
      <c r="F69" s="272"/>
      <c r="G69" s="272"/>
      <c r="H69" s="272"/>
      <c r="I69" s="272"/>
      <c r="J69" s="272"/>
      <c r="K69" s="270"/>
    </row>
    <row r="70" spans="2:11" s="1" customFormat="1" ht="15" customHeight="1">
      <c r="B70" s="268"/>
      <c r="C70" s="274"/>
      <c r="D70" s="272" t="s">
        <v>559</v>
      </c>
      <c r="E70" s="272"/>
      <c r="F70" s="272"/>
      <c r="G70" s="272"/>
      <c r="H70" s="272"/>
      <c r="I70" s="272"/>
      <c r="J70" s="272"/>
      <c r="K70" s="270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288" t="s">
        <v>560</v>
      </c>
      <c r="D75" s="288"/>
      <c r="E75" s="288"/>
      <c r="F75" s="288"/>
      <c r="G75" s="288"/>
      <c r="H75" s="288"/>
      <c r="I75" s="288"/>
      <c r="J75" s="288"/>
      <c r="K75" s="289"/>
    </row>
    <row r="76" spans="2:11" s="1" customFormat="1" ht="17.25" customHeight="1">
      <c r="B76" s="287"/>
      <c r="C76" s="290" t="s">
        <v>561</v>
      </c>
      <c r="D76" s="290"/>
      <c r="E76" s="290"/>
      <c r="F76" s="290" t="s">
        <v>562</v>
      </c>
      <c r="G76" s="291"/>
      <c r="H76" s="290" t="s">
        <v>56</v>
      </c>
      <c r="I76" s="290" t="s">
        <v>59</v>
      </c>
      <c r="J76" s="290" t="s">
        <v>563</v>
      </c>
      <c r="K76" s="289"/>
    </row>
    <row r="77" spans="2:11" s="1" customFormat="1" ht="17.25" customHeight="1">
      <c r="B77" s="287"/>
      <c r="C77" s="292" t="s">
        <v>564</v>
      </c>
      <c r="D77" s="292"/>
      <c r="E77" s="292"/>
      <c r="F77" s="293" t="s">
        <v>565</v>
      </c>
      <c r="G77" s="294"/>
      <c r="H77" s="292"/>
      <c r="I77" s="292"/>
      <c r="J77" s="292" t="s">
        <v>566</v>
      </c>
      <c r="K77" s="289"/>
    </row>
    <row r="78" spans="2:11" s="1" customFormat="1" ht="5.25" customHeight="1">
      <c r="B78" s="287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7"/>
      <c r="C79" s="275" t="s">
        <v>55</v>
      </c>
      <c r="D79" s="297"/>
      <c r="E79" s="297"/>
      <c r="F79" s="298" t="s">
        <v>567</v>
      </c>
      <c r="G79" s="299"/>
      <c r="H79" s="275" t="s">
        <v>568</v>
      </c>
      <c r="I79" s="275" t="s">
        <v>569</v>
      </c>
      <c r="J79" s="275">
        <v>20</v>
      </c>
      <c r="K79" s="289"/>
    </row>
    <row r="80" spans="2:11" s="1" customFormat="1" ht="15" customHeight="1">
      <c r="B80" s="287"/>
      <c r="C80" s="275" t="s">
        <v>570</v>
      </c>
      <c r="D80" s="275"/>
      <c r="E80" s="275"/>
      <c r="F80" s="298" t="s">
        <v>567</v>
      </c>
      <c r="G80" s="299"/>
      <c r="H80" s="275" t="s">
        <v>571</v>
      </c>
      <c r="I80" s="275" t="s">
        <v>569</v>
      </c>
      <c r="J80" s="275">
        <v>120</v>
      </c>
      <c r="K80" s="289"/>
    </row>
    <row r="81" spans="2:11" s="1" customFormat="1" ht="15" customHeight="1">
      <c r="B81" s="300"/>
      <c r="C81" s="275" t="s">
        <v>572</v>
      </c>
      <c r="D81" s="275"/>
      <c r="E81" s="275"/>
      <c r="F81" s="298" t="s">
        <v>573</v>
      </c>
      <c r="G81" s="299"/>
      <c r="H81" s="275" t="s">
        <v>574</v>
      </c>
      <c r="I81" s="275" t="s">
        <v>569</v>
      </c>
      <c r="J81" s="275">
        <v>50</v>
      </c>
      <c r="K81" s="289"/>
    </row>
    <row r="82" spans="2:11" s="1" customFormat="1" ht="15" customHeight="1">
      <c r="B82" s="300"/>
      <c r="C82" s="275" t="s">
        <v>575</v>
      </c>
      <c r="D82" s="275"/>
      <c r="E82" s="275"/>
      <c r="F82" s="298" t="s">
        <v>567</v>
      </c>
      <c r="G82" s="299"/>
      <c r="H82" s="275" t="s">
        <v>576</v>
      </c>
      <c r="I82" s="275" t="s">
        <v>577</v>
      </c>
      <c r="J82" s="275"/>
      <c r="K82" s="289"/>
    </row>
    <row r="83" spans="2:11" s="1" customFormat="1" ht="15" customHeight="1">
      <c r="B83" s="300"/>
      <c r="C83" s="301" t="s">
        <v>578</v>
      </c>
      <c r="D83" s="301"/>
      <c r="E83" s="301"/>
      <c r="F83" s="302" t="s">
        <v>573</v>
      </c>
      <c r="G83" s="301"/>
      <c r="H83" s="301" t="s">
        <v>579</v>
      </c>
      <c r="I83" s="301" t="s">
        <v>569</v>
      </c>
      <c r="J83" s="301">
        <v>15</v>
      </c>
      <c r="K83" s="289"/>
    </row>
    <row r="84" spans="2:11" s="1" customFormat="1" ht="15" customHeight="1">
      <c r="B84" s="300"/>
      <c r="C84" s="301" t="s">
        <v>580</v>
      </c>
      <c r="D84" s="301"/>
      <c r="E84" s="301"/>
      <c r="F84" s="302" t="s">
        <v>573</v>
      </c>
      <c r="G84" s="301"/>
      <c r="H84" s="301" t="s">
        <v>581</v>
      </c>
      <c r="I84" s="301" t="s">
        <v>569</v>
      </c>
      <c r="J84" s="301">
        <v>15</v>
      </c>
      <c r="K84" s="289"/>
    </row>
    <row r="85" spans="2:11" s="1" customFormat="1" ht="15" customHeight="1">
      <c r="B85" s="300"/>
      <c r="C85" s="301" t="s">
        <v>582</v>
      </c>
      <c r="D85" s="301"/>
      <c r="E85" s="301"/>
      <c r="F85" s="302" t="s">
        <v>573</v>
      </c>
      <c r="G85" s="301"/>
      <c r="H85" s="301" t="s">
        <v>583</v>
      </c>
      <c r="I85" s="301" t="s">
        <v>569</v>
      </c>
      <c r="J85" s="301">
        <v>20</v>
      </c>
      <c r="K85" s="289"/>
    </row>
    <row r="86" spans="2:11" s="1" customFormat="1" ht="15" customHeight="1">
      <c r="B86" s="300"/>
      <c r="C86" s="301" t="s">
        <v>584</v>
      </c>
      <c r="D86" s="301"/>
      <c r="E86" s="301"/>
      <c r="F86" s="302" t="s">
        <v>573</v>
      </c>
      <c r="G86" s="301"/>
      <c r="H86" s="301" t="s">
        <v>585</v>
      </c>
      <c r="I86" s="301" t="s">
        <v>569</v>
      </c>
      <c r="J86" s="301">
        <v>20</v>
      </c>
      <c r="K86" s="289"/>
    </row>
    <row r="87" spans="2:11" s="1" customFormat="1" ht="15" customHeight="1">
      <c r="B87" s="300"/>
      <c r="C87" s="275" t="s">
        <v>586</v>
      </c>
      <c r="D87" s="275"/>
      <c r="E87" s="275"/>
      <c r="F87" s="298" t="s">
        <v>573</v>
      </c>
      <c r="G87" s="299"/>
      <c r="H87" s="275" t="s">
        <v>587</v>
      </c>
      <c r="I87" s="275" t="s">
        <v>569</v>
      </c>
      <c r="J87" s="275">
        <v>50</v>
      </c>
      <c r="K87" s="289"/>
    </row>
    <row r="88" spans="2:11" s="1" customFormat="1" ht="15" customHeight="1">
      <c r="B88" s="300"/>
      <c r="C88" s="275" t="s">
        <v>588</v>
      </c>
      <c r="D88" s="275"/>
      <c r="E88" s="275"/>
      <c r="F88" s="298" t="s">
        <v>573</v>
      </c>
      <c r="G88" s="299"/>
      <c r="H88" s="275" t="s">
        <v>589</v>
      </c>
      <c r="I88" s="275" t="s">
        <v>569</v>
      </c>
      <c r="J88" s="275">
        <v>20</v>
      </c>
      <c r="K88" s="289"/>
    </row>
    <row r="89" spans="2:11" s="1" customFormat="1" ht="15" customHeight="1">
      <c r="B89" s="300"/>
      <c r="C89" s="275" t="s">
        <v>590</v>
      </c>
      <c r="D89" s="275"/>
      <c r="E89" s="275"/>
      <c r="F89" s="298" t="s">
        <v>573</v>
      </c>
      <c r="G89" s="299"/>
      <c r="H89" s="275" t="s">
        <v>591</v>
      </c>
      <c r="I89" s="275" t="s">
        <v>569</v>
      </c>
      <c r="J89" s="275">
        <v>20</v>
      </c>
      <c r="K89" s="289"/>
    </row>
    <row r="90" spans="2:11" s="1" customFormat="1" ht="15" customHeight="1">
      <c r="B90" s="300"/>
      <c r="C90" s="275" t="s">
        <v>592</v>
      </c>
      <c r="D90" s="275"/>
      <c r="E90" s="275"/>
      <c r="F90" s="298" t="s">
        <v>573</v>
      </c>
      <c r="G90" s="299"/>
      <c r="H90" s="275" t="s">
        <v>593</v>
      </c>
      <c r="I90" s="275" t="s">
        <v>569</v>
      </c>
      <c r="J90" s="275">
        <v>50</v>
      </c>
      <c r="K90" s="289"/>
    </row>
    <row r="91" spans="2:11" s="1" customFormat="1" ht="15" customHeight="1">
      <c r="B91" s="300"/>
      <c r="C91" s="275" t="s">
        <v>594</v>
      </c>
      <c r="D91" s="275"/>
      <c r="E91" s="275"/>
      <c r="F91" s="298" t="s">
        <v>573</v>
      </c>
      <c r="G91" s="299"/>
      <c r="H91" s="275" t="s">
        <v>594</v>
      </c>
      <c r="I91" s="275" t="s">
        <v>569</v>
      </c>
      <c r="J91" s="275">
        <v>50</v>
      </c>
      <c r="K91" s="289"/>
    </row>
    <row r="92" spans="2:11" s="1" customFormat="1" ht="15" customHeight="1">
      <c r="B92" s="300"/>
      <c r="C92" s="275" t="s">
        <v>595</v>
      </c>
      <c r="D92" s="275"/>
      <c r="E92" s="275"/>
      <c r="F92" s="298" t="s">
        <v>573</v>
      </c>
      <c r="G92" s="299"/>
      <c r="H92" s="275" t="s">
        <v>596</v>
      </c>
      <c r="I92" s="275" t="s">
        <v>569</v>
      </c>
      <c r="J92" s="275">
        <v>255</v>
      </c>
      <c r="K92" s="289"/>
    </row>
    <row r="93" spans="2:11" s="1" customFormat="1" ht="15" customHeight="1">
      <c r="B93" s="300"/>
      <c r="C93" s="275" t="s">
        <v>597</v>
      </c>
      <c r="D93" s="275"/>
      <c r="E93" s="275"/>
      <c r="F93" s="298" t="s">
        <v>567</v>
      </c>
      <c r="G93" s="299"/>
      <c r="H93" s="275" t="s">
        <v>598</v>
      </c>
      <c r="I93" s="275" t="s">
        <v>599</v>
      </c>
      <c r="J93" s="275"/>
      <c r="K93" s="289"/>
    </row>
    <row r="94" spans="2:11" s="1" customFormat="1" ht="15" customHeight="1">
      <c r="B94" s="300"/>
      <c r="C94" s="275" t="s">
        <v>600</v>
      </c>
      <c r="D94" s="275"/>
      <c r="E94" s="275"/>
      <c r="F94" s="298" t="s">
        <v>567</v>
      </c>
      <c r="G94" s="299"/>
      <c r="H94" s="275" t="s">
        <v>601</v>
      </c>
      <c r="I94" s="275" t="s">
        <v>602</v>
      </c>
      <c r="J94" s="275"/>
      <c r="K94" s="289"/>
    </row>
    <row r="95" spans="2:11" s="1" customFormat="1" ht="15" customHeight="1">
      <c r="B95" s="300"/>
      <c r="C95" s="275" t="s">
        <v>603</v>
      </c>
      <c r="D95" s="275"/>
      <c r="E95" s="275"/>
      <c r="F95" s="298" t="s">
        <v>567</v>
      </c>
      <c r="G95" s="299"/>
      <c r="H95" s="275" t="s">
        <v>603</v>
      </c>
      <c r="I95" s="275" t="s">
        <v>602</v>
      </c>
      <c r="J95" s="275"/>
      <c r="K95" s="289"/>
    </row>
    <row r="96" spans="2:11" s="1" customFormat="1" ht="15" customHeight="1">
      <c r="B96" s="300"/>
      <c r="C96" s="275" t="s">
        <v>40</v>
      </c>
      <c r="D96" s="275"/>
      <c r="E96" s="275"/>
      <c r="F96" s="298" t="s">
        <v>567</v>
      </c>
      <c r="G96" s="299"/>
      <c r="H96" s="275" t="s">
        <v>604</v>
      </c>
      <c r="I96" s="275" t="s">
        <v>602</v>
      </c>
      <c r="J96" s="275"/>
      <c r="K96" s="289"/>
    </row>
    <row r="97" spans="2:11" s="1" customFormat="1" ht="15" customHeight="1">
      <c r="B97" s="300"/>
      <c r="C97" s="275" t="s">
        <v>50</v>
      </c>
      <c r="D97" s="275"/>
      <c r="E97" s="275"/>
      <c r="F97" s="298" t="s">
        <v>567</v>
      </c>
      <c r="G97" s="299"/>
      <c r="H97" s="275" t="s">
        <v>605</v>
      </c>
      <c r="I97" s="275" t="s">
        <v>602</v>
      </c>
      <c r="J97" s="275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288" t="s">
        <v>606</v>
      </c>
      <c r="D102" s="288"/>
      <c r="E102" s="288"/>
      <c r="F102" s="288"/>
      <c r="G102" s="288"/>
      <c r="H102" s="288"/>
      <c r="I102" s="288"/>
      <c r="J102" s="288"/>
      <c r="K102" s="289"/>
    </row>
    <row r="103" spans="2:11" s="1" customFormat="1" ht="17.25" customHeight="1">
      <c r="B103" s="287"/>
      <c r="C103" s="290" t="s">
        <v>561</v>
      </c>
      <c r="D103" s="290"/>
      <c r="E103" s="290"/>
      <c r="F103" s="290" t="s">
        <v>562</v>
      </c>
      <c r="G103" s="291"/>
      <c r="H103" s="290" t="s">
        <v>56</v>
      </c>
      <c r="I103" s="290" t="s">
        <v>59</v>
      </c>
      <c r="J103" s="290" t="s">
        <v>563</v>
      </c>
      <c r="K103" s="289"/>
    </row>
    <row r="104" spans="2:11" s="1" customFormat="1" ht="17.25" customHeight="1">
      <c r="B104" s="287"/>
      <c r="C104" s="292" t="s">
        <v>564</v>
      </c>
      <c r="D104" s="292"/>
      <c r="E104" s="292"/>
      <c r="F104" s="293" t="s">
        <v>565</v>
      </c>
      <c r="G104" s="294"/>
      <c r="H104" s="292"/>
      <c r="I104" s="292"/>
      <c r="J104" s="292" t="s">
        <v>566</v>
      </c>
      <c r="K104" s="289"/>
    </row>
    <row r="105" spans="2:11" s="1" customFormat="1" ht="5.25" customHeight="1">
      <c r="B105" s="287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7"/>
      <c r="C106" s="275" t="s">
        <v>55</v>
      </c>
      <c r="D106" s="297"/>
      <c r="E106" s="297"/>
      <c r="F106" s="298" t="s">
        <v>567</v>
      </c>
      <c r="G106" s="275"/>
      <c r="H106" s="275" t="s">
        <v>607</v>
      </c>
      <c r="I106" s="275" t="s">
        <v>569</v>
      </c>
      <c r="J106" s="275">
        <v>20</v>
      </c>
      <c r="K106" s="289"/>
    </row>
    <row r="107" spans="2:11" s="1" customFormat="1" ht="15" customHeight="1">
      <c r="B107" s="287"/>
      <c r="C107" s="275" t="s">
        <v>570</v>
      </c>
      <c r="D107" s="275"/>
      <c r="E107" s="275"/>
      <c r="F107" s="298" t="s">
        <v>567</v>
      </c>
      <c r="G107" s="275"/>
      <c r="H107" s="275" t="s">
        <v>607</v>
      </c>
      <c r="I107" s="275" t="s">
        <v>569</v>
      </c>
      <c r="J107" s="275">
        <v>120</v>
      </c>
      <c r="K107" s="289"/>
    </row>
    <row r="108" spans="2:11" s="1" customFormat="1" ht="15" customHeight="1">
      <c r="B108" s="300"/>
      <c r="C108" s="275" t="s">
        <v>572</v>
      </c>
      <c r="D108" s="275"/>
      <c r="E108" s="275"/>
      <c r="F108" s="298" t="s">
        <v>573</v>
      </c>
      <c r="G108" s="275"/>
      <c r="H108" s="275" t="s">
        <v>607</v>
      </c>
      <c r="I108" s="275" t="s">
        <v>569</v>
      </c>
      <c r="J108" s="275">
        <v>50</v>
      </c>
      <c r="K108" s="289"/>
    </row>
    <row r="109" spans="2:11" s="1" customFormat="1" ht="15" customHeight="1">
      <c r="B109" s="300"/>
      <c r="C109" s="275" t="s">
        <v>575</v>
      </c>
      <c r="D109" s="275"/>
      <c r="E109" s="275"/>
      <c r="F109" s="298" t="s">
        <v>567</v>
      </c>
      <c r="G109" s="275"/>
      <c r="H109" s="275" t="s">
        <v>607</v>
      </c>
      <c r="I109" s="275" t="s">
        <v>577</v>
      </c>
      <c r="J109" s="275"/>
      <c r="K109" s="289"/>
    </row>
    <row r="110" spans="2:11" s="1" customFormat="1" ht="15" customHeight="1">
      <c r="B110" s="300"/>
      <c r="C110" s="275" t="s">
        <v>586</v>
      </c>
      <c r="D110" s="275"/>
      <c r="E110" s="275"/>
      <c r="F110" s="298" t="s">
        <v>573</v>
      </c>
      <c r="G110" s="275"/>
      <c r="H110" s="275" t="s">
        <v>607</v>
      </c>
      <c r="I110" s="275" t="s">
        <v>569</v>
      </c>
      <c r="J110" s="275">
        <v>50</v>
      </c>
      <c r="K110" s="289"/>
    </row>
    <row r="111" spans="2:11" s="1" customFormat="1" ht="15" customHeight="1">
      <c r="B111" s="300"/>
      <c r="C111" s="275" t="s">
        <v>594</v>
      </c>
      <c r="D111" s="275"/>
      <c r="E111" s="275"/>
      <c r="F111" s="298" t="s">
        <v>573</v>
      </c>
      <c r="G111" s="275"/>
      <c r="H111" s="275" t="s">
        <v>607</v>
      </c>
      <c r="I111" s="275" t="s">
        <v>569</v>
      </c>
      <c r="J111" s="275">
        <v>50</v>
      </c>
      <c r="K111" s="289"/>
    </row>
    <row r="112" spans="2:11" s="1" customFormat="1" ht="15" customHeight="1">
      <c r="B112" s="300"/>
      <c r="C112" s="275" t="s">
        <v>592</v>
      </c>
      <c r="D112" s="275"/>
      <c r="E112" s="275"/>
      <c r="F112" s="298" t="s">
        <v>573</v>
      </c>
      <c r="G112" s="275"/>
      <c r="H112" s="275" t="s">
        <v>607</v>
      </c>
      <c r="I112" s="275" t="s">
        <v>569</v>
      </c>
      <c r="J112" s="275">
        <v>50</v>
      </c>
      <c r="K112" s="289"/>
    </row>
    <row r="113" spans="2:11" s="1" customFormat="1" ht="15" customHeight="1">
      <c r="B113" s="300"/>
      <c r="C113" s="275" t="s">
        <v>55</v>
      </c>
      <c r="D113" s="275"/>
      <c r="E113" s="275"/>
      <c r="F113" s="298" t="s">
        <v>567</v>
      </c>
      <c r="G113" s="275"/>
      <c r="H113" s="275" t="s">
        <v>608</v>
      </c>
      <c r="I113" s="275" t="s">
        <v>569</v>
      </c>
      <c r="J113" s="275">
        <v>20</v>
      </c>
      <c r="K113" s="289"/>
    </row>
    <row r="114" spans="2:11" s="1" customFormat="1" ht="15" customHeight="1">
      <c r="B114" s="300"/>
      <c r="C114" s="275" t="s">
        <v>609</v>
      </c>
      <c r="D114" s="275"/>
      <c r="E114" s="275"/>
      <c r="F114" s="298" t="s">
        <v>567</v>
      </c>
      <c r="G114" s="275"/>
      <c r="H114" s="275" t="s">
        <v>610</v>
      </c>
      <c r="I114" s="275" t="s">
        <v>569</v>
      </c>
      <c r="J114" s="275">
        <v>120</v>
      </c>
      <c r="K114" s="289"/>
    </row>
    <row r="115" spans="2:11" s="1" customFormat="1" ht="15" customHeight="1">
      <c r="B115" s="300"/>
      <c r="C115" s="275" t="s">
        <v>40</v>
      </c>
      <c r="D115" s="275"/>
      <c r="E115" s="275"/>
      <c r="F115" s="298" t="s">
        <v>567</v>
      </c>
      <c r="G115" s="275"/>
      <c r="H115" s="275" t="s">
        <v>611</v>
      </c>
      <c r="I115" s="275" t="s">
        <v>602</v>
      </c>
      <c r="J115" s="275"/>
      <c r="K115" s="289"/>
    </row>
    <row r="116" spans="2:11" s="1" customFormat="1" ht="15" customHeight="1">
      <c r="B116" s="300"/>
      <c r="C116" s="275" t="s">
        <v>50</v>
      </c>
      <c r="D116" s="275"/>
      <c r="E116" s="275"/>
      <c r="F116" s="298" t="s">
        <v>567</v>
      </c>
      <c r="G116" s="275"/>
      <c r="H116" s="275" t="s">
        <v>612</v>
      </c>
      <c r="I116" s="275" t="s">
        <v>602</v>
      </c>
      <c r="J116" s="275"/>
      <c r="K116" s="289"/>
    </row>
    <row r="117" spans="2:11" s="1" customFormat="1" ht="15" customHeight="1">
      <c r="B117" s="300"/>
      <c r="C117" s="275" t="s">
        <v>59</v>
      </c>
      <c r="D117" s="275"/>
      <c r="E117" s="275"/>
      <c r="F117" s="298" t="s">
        <v>567</v>
      </c>
      <c r="G117" s="275"/>
      <c r="H117" s="275" t="s">
        <v>613</v>
      </c>
      <c r="I117" s="275" t="s">
        <v>614</v>
      </c>
      <c r="J117" s="275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266" t="s">
        <v>615</v>
      </c>
      <c r="D122" s="266"/>
      <c r="E122" s="266"/>
      <c r="F122" s="266"/>
      <c r="G122" s="266"/>
      <c r="H122" s="266"/>
      <c r="I122" s="266"/>
      <c r="J122" s="266"/>
      <c r="K122" s="317"/>
    </row>
    <row r="123" spans="2:11" s="1" customFormat="1" ht="17.25" customHeight="1">
      <c r="B123" s="318"/>
      <c r="C123" s="290" t="s">
        <v>561</v>
      </c>
      <c r="D123" s="290"/>
      <c r="E123" s="290"/>
      <c r="F123" s="290" t="s">
        <v>562</v>
      </c>
      <c r="G123" s="291"/>
      <c r="H123" s="290" t="s">
        <v>56</v>
      </c>
      <c r="I123" s="290" t="s">
        <v>59</v>
      </c>
      <c r="J123" s="290" t="s">
        <v>563</v>
      </c>
      <c r="K123" s="319"/>
    </row>
    <row r="124" spans="2:11" s="1" customFormat="1" ht="17.25" customHeight="1">
      <c r="B124" s="318"/>
      <c r="C124" s="292" t="s">
        <v>564</v>
      </c>
      <c r="D124" s="292"/>
      <c r="E124" s="292"/>
      <c r="F124" s="293" t="s">
        <v>565</v>
      </c>
      <c r="G124" s="294"/>
      <c r="H124" s="292"/>
      <c r="I124" s="292"/>
      <c r="J124" s="292" t="s">
        <v>566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5" t="s">
        <v>570</v>
      </c>
      <c r="D126" s="297"/>
      <c r="E126" s="297"/>
      <c r="F126" s="298" t="s">
        <v>567</v>
      </c>
      <c r="G126" s="275"/>
      <c r="H126" s="275" t="s">
        <v>607</v>
      </c>
      <c r="I126" s="275" t="s">
        <v>569</v>
      </c>
      <c r="J126" s="275">
        <v>120</v>
      </c>
      <c r="K126" s="323"/>
    </row>
    <row r="127" spans="2:11" s="1" customFormat="1" ht="15" customHeight="1">
      <c r="B127" s="320"/>
      <c r="C127" s="275" t="s">
        <v>616</v>
      </c>
      <c r="D127" s="275"/>
      <c r="E127" s="275"/>
      <c r="F127" s="298" t="s">
        <v>567</v>
      </c>
      <c r="G127" s="275"/>
      <c r="H127" s="275" t="s">
        <v>617</v>
      </c>
      <c r="I127" s="275" t="s">
        <v>569</v>
      </c>
      <c r="J127" s="275" t="s">
        <v>618</v>
      </c>
      <c r="K127" s="323"/>
    </row>
    <row r="128" spans="2:11" s="1" customFormat="1" ht="15" customHeight="1">
      <c r="B128" s="320"/>
      <c r="C128" s="275" t="s">
        <v>515</v>
      </c>
      <c r="D128" s="275"/>
      <c r="E128" s="275"/>
      <c r="F128" s="298" t="s">
        <v>567</v>
      </c>
      <c r="G128" s="275"/>
      <c r="H128" s="275" t="s">
        <v>619</v>
      </c>
      <c r="I128" s="275" t="s">
        <v>569</v>
      </c>
      <c r="J128" s="275" t="s">
        <v>618</v>
      </c>
      <c r="K128" s="323"/>
    </row>
    <row r="129" spans="2:11" s="1" customFormat="1" ht="15" customHeight="1">
      <c r="B129" s="320"/>
      <c r="C129" s="275" t="s">
        <v>578</v>
      </c>
      <c r="D129" s="275"/>
      <c r="E129" s="275"/>
      <c r="F129" s="298" t="s">
        <v>573</v>
      </c>
      <c r="G129" s="275"/>
      <c r="H129" s="275" t="s">
        <v>579</v>
      </c>
      <c r="I129" s="275" t="s">
        <v>569</v>
      </c>
      <c r="J129" s="275">
        <v>15</v>
      </c>
      <c r="K129" s="323"/>
    </row>
    <row r="130" spans="2:11" s="1" customFormat="1" ht="15" customHeight="1">
      <c r="B130" s="320"/>
      <c r="C130" s="301" t="s">
        <v>580</v>
      </c>
      <c r="D130" s="301"/>
      <c r="E130" s="301"/>
      <c r="F130" s="302" t="s">
        <v>573</v>
      </c>
      <c r="G130" s="301"/>
      <c r="H130" s="301" t="s">
        <v>581</v>
      </c>
      <c r="I130" s="301" t="s">
        <v>569</v>
      </c>
      <c r="J130" s="301">
        <v>15</v>
      </c>
      <c r="K130" s="323"/>
    </row>
    <row r="131" spans="2:11" s="1" customFormat="1" ht="15" customHeight="1">
      <c r="B131" s="320"/>
      <c r="C131" s="301" t="s">
        <v>582</v>
      </c>
      <c r="D131" s="301"/>
      <c r="E131" s="301"/>
      <c r="F131" s="302" t="s">
        <v>573</v>
      </c>
      <c r="G131" s="301"/>
      <c r="H131" s="301" t="s">
        <v>583</v>
      </c>
      <c r="I131" s="301" t="s">
        <v>569</v>
      </c>
      <c r="J131" s="301">
        <v>20</v>
      </c>
      <c r="K131" s="323"/>
    </row>
    <row r="132" spans="2:11" s="1" customFormat="1" ht="15" customHeight="1">
      <c r="B132" s="320"/>
      <c r="C132" s="301" t="s">
        <v>584</v>
      </c>
      <c r="D132" s="301"/>
      <c r="E132" s="301"/>
      <c r="F132" s="302" t="s">
        <v>573</v>
      </c>
      <c r="G132" s="301"/>
      <c r="H132" s="301" t="s">
        <v>585</v>
      </c>
      <c r="I132" s="301" t="s">
        <v>569</v>
      </c>
      <c r="J132" s="301">
        <v>20</v>
      </c>
      <c r="K132" s="323"/>
    </row>
    <row r="133" spans="2:11" s="1" customFormat="1" ht="15" customHeight="1">
      <c r="B133" s="320"/>
      <c r="C133" s="275" t="s">
        <v>572</v>
      </c>
      <c r="D133" s="275"/>
      <c r="E133" s="275"/>
      <c r="F133" s="298" t="s">
        <v>573</v>
      </c>
      <c r="G133" s="275"/>
      <c r="H133" s="275" t="s">
        <v>607</v>
      </c>
      <c r="I133" s="275" t="s">
        <v>569</v>
      </c>
      <c r="J133" s="275">
        <v>50</v>
      </c>
      <c r="K133" s="323"/>
    </row>
    <row r="134" spans="2:11" s="1" customFormat="1" ht="15" customHeight="1">
      <c r="B134" s="320"/>
      <c r="C134" s="275" t="s">
        <v>586</v>
      </c>
      <c r="D134" s="275"/>
      <c r="E134" s="275"/>
      <c r="F134" s="298" t="s">
        <v>573</v>
      </c>
      <c r="G134" s="275"/>
      <c r="H134" s="275" t="s">
        <v>607</v>
      </c>
      <c r="I134" s="275" t="s">
        <v>569</v>
      </c>
      <c r="J134" s="275">
        <v>50</v>
      </c>
      <c r="K134" s="323"/>
    </row>
    <row r="135" spans="2:11" s="1" customFormat="1" ht="15" customHeight="1">
      <c r="B135" s="320"/>
      <c r="C135" s="275" t="s">
        <v>592</v>
      </c>
      <c r="D135" s="275"/>
      <c r="E135" s="275"/>
      <c r="F135" s="298" t="s">
        <v>573</v>
      </c>
      <c r="G135" s="275"/>
      <c r="H135" s="275" t="s">
        <v>607</v>
      </c>
      <c r="I135" s="275" t="s">
        <v>569</v>
      </c>
      <c r="J135" s="275">
        <v>50</v>
      </c>
      <c r="K135" s="323"/>
    </row>
    <row r="136" spans="2:11" s="1" customFormat="1" ht="15" customHeight="1">
      <c r="B136" s="320"/>
      <c r="C136" s="275" t="s">
        <v>594</v>
      </c>
      <c r="D136" s="275"/>
      <c r="E136" s="275"/>
      <c r="F136" s="298" t="s">
        <v>573</v>
      </c>
      <c r="G136" s="275"/>
      <c r="H136" s="275" t="s">
        <v>607</v>
      </c>
      <c r="I136" s="275" t="s">
        <v>569</v>
      </c>
      <c r="J136" s="275">
        <v>50</v>
      </c>
      <c r="K136" s="323"/>
    </row>
    <row r="137" spans="2:11" s="1" customFormat="1" ht="15" customHeight="1">
      <c r="B137" s="320"/>
      <c r="C137" s="275" t="s">
        <v>595</v>
      </c>
      <c r="D137" s="275"/>
      <c r="E137" s="275"/>
      <c r="F137" s="298" t="s">
        <v>573</v>
      </c>
      <c r="G137" s="275"/>
      <c r="H137" s="275" t="s">
        <v>620</v>
      </c>
      <c r="I137" s="275" t="s">
        <v>569</v>
      </c>
      <c r="J137" s="275">
        <v>255</v>
      </c>
      <c r="K137" s="323"/>
    </row>
    <row r="138" spans="2:11" s="1" customFormat="1" ht="15" customHeight="1">
      <c r="B138" s="320"/>
      <c r="C138" s="275" t="s">
        <v>597</v>
      </c>
      <c r="D138" s="275"/>
      <c r="E138" s="275"/>
      <c r="F138" s="298" t="s">
        <v>567</v>
      </c>
      <c r="G138" s="275"/>
      <c r="H138" s="275" t="s">
        <v>621</v>
      </c>
      <c r="I138" s="275" t="s">
        <v>599</v>
      </c>
      <c r="J138" s="275"/>
      <c r="K138" s="323"/>
    </row>
    <row r="139" spans="2:11" s="1" customFormat="1" ht="15" customHeight="1">
      <c r="B139" s="320"/>
      <c r="C139" s="275" t="s">
        <v>600</v>
      </c>
      <c r="D139" s="275"/>
      <c r="E139" s="275"/>
      <c r="F139" s="298" t="s">
        <v>567</v>
      </c>
      <c r="G139" s="275"/>
      <c r="H139" s="275" t="s">
        <v>622</v>
      </c>
      <c r="I139" s="275" t="s">
        <v>602</v>
      </c>
      <c r="J139" s="275"/>
      <c r="K139" s="323"/>
    </row>
    <row r="140" spans="2:11" s="1" customFormat="1" ht="15" customHeight="1">
      <c r="B140" s="320"/>
      <c r="C140" s="275" t="s">
        <v>603</v>
      </c>
      <c r="D140" s="275"/>
      <c r="E140" s="275"/>
      <c r="F140" s="298" t="s">
        <v>567</v>
      </c>
      <c r="G140" s="275"/>
      <c r="H140" s="275" t="s">
        <v>603</v>
      </c>
      <c r="I140" s="275" t="s">
        <v>602</v>
      </c>
      <c r="J140" s="275"/>
      <c r="K140" s="323"/>
    </row>
    <row r="141" spans="2:11" s="1" customFormat="1" ht="15" customHeight="1">
      <c r="B141" s="320"/>
      <c r="C141" s="275" t="s">
        <v>40</v>
      </c>
      <c r="D141" s="275"/>
      <c r="E141" s="275"/>
      <c r="F141" s="298" t="s">
        <v>567</v>
      </c>
      <c r="G141" s="275"/>
      <c r="H141" s="275" t="s">
        <v>623</v>
      </c>
      <c r="I141" s="275" t="s">
        <v>602</v>
      </c>
      <c r="J141" s="275"/>
      <c r="K141" s="323"/>
    </row>
    <row r="142" spans="2:11" s="1" customFormat="1" ht="15" customHeight="1">
      <c r="B142" s="320"/>
      <c r="C142" s="275" t="s">
        <v>624</v>
      </c>
      <c r="D142" s="275"/>
      <c r="E142" s="275"/>
      <c r="F142" s="298" t="s">
        <v>567</v>
      </c>
      <c r="G142" s="275"/>
      <c r="H142" s="275" t="s">
        <v>625</v>
      </c>
      <c r="I142" s="275" t="s">
        <v>602</v>
      </c>
      <c r="J142" s="275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288" t="s">
        <v>626</v>
      </c>
      <c r="D147" s="288"/>
      <c r="E147" s="288"/>
      <c r="F147" s="288"/>
      <c r="G147" s="288"/>
      <c r="H147" s="288"/>
      <c r="I147" s="288"/>
      <c r="J147" s="288"/>
      <c r="K147" s="289"/>
    </row>
    <row r="148" spans="2:11" s="1" customFormat="1" ht="17.25" customHeight="1">
      <c r="B148" s="287"/>
      <c r="C148" s="290" t="s">
        <v>561</v>
      </c>
      <c r="D148" s="290"/>
      <c r="E148" s="290"/>
      <c r="F148" s="290" t="s">
        <v>562</v>
      </c>
      <c r="G148" s="291"/>
      <c r="H148" s="290" t="s">
        <v>56</v>
      </c>
      <c r="I148" s="290" t="s">
        <v>59</v>
      </c>
      <c r="J148" s="290" t="s">
        <v>563</v>
      </c>
      <c r="K148" s="289"/>
    </row>
    <row r="149" spans="2:11" s="1" customFormat="1" ht="17.25" customHeight="1">
      <c r="B149" s="287"/>
      <c r="C149" s="292" t="s">
        <v>564</v>
      </c>
      <c r="D149" s="292"/>
      <c r="E149" s="292"/>
      <c r="F149" s="293" t="s">
        <v>565</v>
      </c>
      <c r="G149" s="294"/>
      <c r="H149" s="292"/>
      <c r="I149" s="292"/>
      <c r="J149" s="292" t="s">
        <v>566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570</v>
      </c>
      <c r="D151" s="275"/>
      <c r="E151" s="275"/>
      <c r="F151" s="328" t="s">
        <v>567</v>
      </c>
      <c r="G151" s="275"/>
      <c r="H151" s="327" t="s">
        <v>607</v>
      </c>
      <c r="I151" s="327" t="s">
        <v>569</v>
      </c>
      <c r="J151" s="327">
        <v>120</v>
      </c>
      <c r="K151" s="323"/>
    </row>
    <row r="152" spans="2:11" s="1" customFormat="1" ht="15" customHeight="1">
      <c r="B152" s="300"/>
      <c r="C152" s="327" t="s">
        <v>616</v>
      </c>
      <c r="D152" s="275"/>
      <c r="E152" s="275"/>
      <c r="F152" s="328" t="s">
        <v>567</v>
      </c>
      <c r="G152" s="275"/>
      <c r="H152" s="327" t="s">
        <v>627</v>
      </c>
      <c r="I152" s="327" t="s">
        <v>569</v>
      </c>
      <c r="J152" s="327" t="s">
        <v>618</v>
      </c>
      <c r="K152" s="323"/>
    </row>
    <row r="153" spans="2:11" s="1" customFormat="1" ht="15" customHeight="1">
      <c r="B153" s="300"/>
      <c r="C153" s="327" t="s">
        <v>515</v>
      </c>
      <c r="D153" s="275"/>
      <c r="E153" s="275"/>
      <c r="F153" s="328" t="s">
        <v>567</v>
      </c>
      <c r="G153" s="275"/>
      <c r="H153" s="327" t="s">
        <v>628</v>
      </c>
      <c r="I153" s="327" t="s">
        <v>569</v>
      </c>
      <c r="J153" s="327" t="s">
        <v>618</v>
      </c>
      <c r="K153" s="323"/>
    </row>
    <row r="154" spans="2:11" s="1" customFormat="1" ht="15" customHeight="1">
      <c r="B154" s="300"/>
      <c r="C154" s="327" t="s">
        <v>572</v>
      </c>
      <c r="D154" s="275"/>
      <c r="E154" s="275"/>
      <c r="F154" s="328" t="s">
        <v>573</v>
      </c>
      <c r="G154" s="275"/>
      <c r="H154" s="327" t="s">
        <v>607</v>
      </c>
      <c r="I154" s="327" t="s">
        <v>569</v>
      </c>
      <c r="J154" s="327">
        <v>50</v>
      </c>
      <c r="K154" s="323"/>
    </row>
    <row r="155" spans="2:11" s="1" customFormat="1" ht="15" customHeight="1">
      <c r="B155" s="300"/>
      <c r="C155" s="327" t="s">
        <v>575</v>
      </c>
      <c r="D155" s="275"/>
      <c r="E155" s="275"/>
      <c r="F155" s="328" t="s">
        <v>567</v>
      </c>
      <c r="G155" s="275"/>
      <c r="H155" s="327" t="s">
        <v>607</v>
      </c>
      <c r="I155" s="327" t="s">
        <v>577</v>
      </c>
      <c r="J155" s="327"/>
      <c r="K155" s="323"/>
    </row>
    <row r="156" spans="2:11" s="1" customFormat="1" ht="15" customHeight="1">
      <c r="B156" s="300"/>
      <c r="C156" s="327" t="s">
        <v>586</v>
      </c>
      <c r="D156" s="275"/>
      <c r="E156" s="275"/>
      <c r="F156" s="328" t="s">
        <v>573</v>
      </c>
      <c r="G156" s="275"/>
      <c r="H156" s="327" t="s">
        <v>607</v>
      </c>
      <c r="I156" s="327" t="s">
        <v>569</v>
      </c>
      <c r="J156" s="327">
        <v>50</v>
      </c>
      <c r="K156" s="323"/>
    </row>
    <row r="157" spans="2:11" s="1" customFormat="1" ht="15" customHeight="1">
      <c r="B157" s="300"/>
      <c r="C157" s="327" t="s">
        <v>594</v>
      </c>
      <c r="D157" s="275"/>
      <c r="E157" s="275"/>
      <c r="F157" s="328" t="s">
        <v>573</v>
      </c>
      <c r="G157" s="275"/>
      <c r="H157" s="327" t="s">
        <v>607</v>
      </c>
      <c r="I157" s="327" t="s">
        <v>569</v>
      </c>
      <c r="J157" s="327">
        <v>50</v>
      </c>
      <c r="K157" s="323"/>
    </row>
    <row r="158" spans="2:11" s="1" customFormat="1" ht="15" customHeight="1">
      <c r="B158" s="300"/>
      <c r="C158" s="327" t="s">
        <v>592</v>
      </c>
      <c r="D158" s="275"/>
      <c r="E158" s="275"/>
      <c r="F158" s="328" t="s">
        <v>573</v>
      </c>
      <c r="G158" s="275"/>
      <c r="H158" s="327" t="s">
        <v>607</v>
      </c>
      <c r="I158" s="327" t="s">
        <v>569</v>
      </c>
      <c r="J158" s="327">
        <v>50</v>
      </c>
      <c r="K158" s="323"/>
    </row>
    <row r="159" spans="2:11" s="1" customFormat="1" ht="15" customHeight="1">
      <c r="B159" s="300"/>
      <c r="C159" s="327" t="s">
        <v>92</v>
      </c>
      <c r="D159" s="275"/>
      <c r="E159" s="275"/>
      <c r="F159" s="328" t="s">
        <v>567</v>
      </c>
      <c r="G159" s="275"/>
      <c r="H159" s="327" t="s">
        <v>629</v>
      </c>
      <c r="I159" s="327" t="s">
        <v>569</v>
      </c>
      <c r="J159" s="327" t="s">
        <v>630</v>
      </c>
      <c r="K159" s="323"/>
    </row>
    <row r="160" spans="2:11" s="1" customFormat="1" ht="15" customHeight="1">
      <c r="B160" s="300"/>
      <c r="C160" s="327" t="s">
        <v>631</v>
      </c>
      <c r="D160" s="275"/>
      <c r="E160" s="275"/>
      <c r="F160" s="328" t="s">
        <v>567</v>
      </c>
      <c r="G160" s="275"/>
      <c r="H160" s="327" t="s">
        <v>632</v>
      </c>
      <c r="I160" s="327" t="s">
        <v>602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266" t="s">
        <v>633</v>
      </c>
      <c r="D165" s="266"/>
      <c r="E165" s="266"/>
      <c r="F165" s="266"/>
      <c r="G165" s="266"/>
      <c r="H165" s="266"/>
      <c r="I165" s="266"/>
      <c r="J165" s="266"/>
      <c r="K165" s="267"/>
    </row>
    <row r="166" spans="2:11" s="1" customFormat="1" ht="17.25" customHeight="1">
      <c r="B166" s="265"/>
      <c r="C166" s="290" t="s">
        <v>561</v>
      </c>
      <c r="D166" s="290"/>
      <c r="E166" s="290"/>
      <c r="F166" s="290" t="s">
        <v>562</v>
      </c>
      <c r="G166" s="332"/>
      <c r="H166" s="333" t="s">
        <v>56</v>
      </c>
      <c r="I166" s="333" t="s">
        <v>59</v>
      </c>
      <c r="J166" s="290" t="s">
        <v>563</v>
      </c>
      <c r="K166" s="267"/>
    </row>
    <row r="167" spans="2:11" s="1" customFormat="1" ht="17.25" customHeight="1">
      <c r="B167" s="268"/>
      <c r="C167" s="292" t="s">
        <v>564</v>
      </c>
      <c r="D167" s="292"/>
      <c r="E167" s="292"/>
      <c r="F167" s="293" t="s">
        <v>565</v>
      </c>
      <c r="G167" s="334"/>
      <c r="H167" s="335"/>
      <c r="I167" s="335"/>
      <c r="J167" s="292" t="s">
        <v>566</v>
      </c>
      <c r="K167" s="270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5" t="s">
        <v>570</v>
      </c>
      <c r="D169" s="275"/>
      <c r="E169" s="275"/>
      <c r="F169" s="298" t="s">
        <v>567</v>
      </c>
      <c r="G169" s="275"/>
      <c r="H169" s="275" t="s">
        <v>607</v>
      </c>
      <c r="I169" s="275" t="s">
        <v>569</v>
      </c>
      <c r="J169" s="275">
        <v>120</v>
      </c>
      <c r="K169" s="323"/>
    </row>
    <row r="170" spans="2:11" s="1" customFormat="1" ht="15" customHeight="1">
      <c r="B170" s="300"/>
      <c r="C170" s="275" t="s">
        <v>616</v>
      </c>
      <c r="D170" s="275"/>
      <c r="E170" s="275"/>
      <c r="F170" s="298" t="s">
        <v>567</v>
      </c>
      <c r="G170" s="275"/>
      <c r="H170" s="275" t="s">
        <v>617</v>
      </c>
      <c r="I170" s="275" t="s">
        <v>569</v>
      </c>
      <c r="J170" s="275" t="s">
        <v>618</v>
      </c>
      <c r="K170" s="323"/>
    </row>
    <row r="171" spans="2:11" s="1" customFormat="1" ht="15" customHeight="1">
      <c r="B171" s="300"/>
      <c r="C171" s="275" t="s">
        <v>515</v>
      </c>
      <c r="D171" s="275"/>
      <c r="E171" s="275"/>
      <c r="F171" s="298" t="s">
        <v>567</v>
      </c>
      <c r="G171" s="275"/>
      <c r="H171" s="275" t="s">
        <v>634</v>
      </c>
      <c r="I171" s="275" t="s">
        <v>569</v>
      </c>
      <c r="J171" s="275" t="s">
        <v>618</v>
      </c>
      <c r="K171" s="323"/>
    </row>
    <row r="172" spans="2:11" s="1" customFormat="1" ht="15" customHeight="1">
      <c r="B172" s="300"/>
      <c r="C172" s="275" t="s">
        <v>572</v>
      </c>
      <c r="D172" s="275"/>
      <c r="E172" s="275"/>
      <c r="F172" s="298" t="s">
        <v>573</v>
      </c>
      <c r="G172" s="275"/>
      <c r="H172" s="275" t="s">
        <v>634</v>
      </c>
      <c r="I172" s="275" t="s">
        <v>569</v>
      </c>
      <c r="J172" s="275">
        <v>50</v>
      </c>
      <c r="K172" s="323"/>
    </row>
    <row r="173" spans="2:11" s="1" customFormat="1" ht="15" customHeight="1">
      <c r="B173" s="300"/>
      <c r="C173" s="275" t="s">
        <v>575</v>
      </c>
      <c r="D173" s="275"/>
      <c r="E173" s="275"/>
      <c r="F173" s="298" t="s">
        <v>567</v>
      </c>
      <c r="G173" s="275"/>
      <c r="H173" s="275" t="s">
        <v>634</v>
      </c>
      <c r="I173" s="275" t="s">
        <v>577</v>
      </c>
      <c r="J173" s="275"/>
      <c r="K173" s="323"/>
    </row>
    <row r="174" spans="2:11" s="1" customFormat="1" ht="15" customHeight="1">
      <c r="B174" s="300"/>
      <c r="C174" s="275" t="s">
        <v>586</v>
      </c>
      <c r="D174" s="275"/>
      <c r="E174" s="275"/>
      <c r="F174" s="298" t="s">
        <v>573</v>
      </c>
      <c r="G174" s="275"/>
      <c r="H174" s="275" t="s">
        <v>634</v>
      </c>
      <c r="I174" s="275" t="s">
        <v>569</v>
      </c>
      <c r="J174" s="275">
        <v>50</v>
      </c>
      <c r="K174" s="323"/>
    </row>
    <row r="175" spans="2:11" s="1" customFormat="1" ht="15" customHeight="1">
      <c r="B175" s="300"/>
      <c r="C175" s="275" t="s">
        <v>594</v>
      </c>
      <c r="D175" s="275"/>
      <c r="E175" s="275"/>
      <c r="F175" s="298" t="s">
        <v>573</v>
      </c>
      <c r="G175" s="275"/>
      <c r="H175" s="275" t="s">
        <v>634</v>
      </c>
      <c r="I175" s="275" t="s">
        <v>569</v>
      </c>
      <c r="J175" s="275">
        <v>50</v>
      </c>
      <c r="K175" s="323"/>
    </row>
    <row r="176" spans="2:11" s="1" customFormat="1" ht="15" customHeight="1">
      <c r="B176" s="300"/>
      <c r="C176" s="275" t="s">
        <v>592</v>
      </c>
      <c r="D176" s="275"/>
      <c r="E176" s="275"/>
      <c r="F176" s="298" t="s">
        <v>573</v>
      </c>
      <c r="G176" s="275"/>
      <c r="H176" s="275" t="s">
        <v>634</v>
      </c>
      <c r="I176" s="275" t="s">
        <v>569</v>
      </c>
      <c r="J176" s="275">
        <v>50</v>
      </c>
      <c r="K176" s="323"/>
    </row>
    <row r="177" spans="2:11" s="1" customFormat="1" ht="15" customHeight="1">
      <c r="B177" s="300"/>
      <c r="C177" s="275" t="s">
        <v>108</v>
      </c>
      <c r="D177" s="275"/>
      <c r="E177" s="275"/>
      <c r="F177" s="298" t="s">
        <v>567</v>
      </c>
      <c r="G177" s="275"/>
      <c r="H177" s="275" t="s">
        <v>635</v>
      </c>
      <c r="I177" s="275" t="s">
        <v>636</v>
      </c>
      <c r="J177" s="275"/>
      <c r="K177" s="323"/>
    </row>
    <row r="178" spans="2:11" s="1" customFormat="1" ht="15" customHeight="1">
      <c r="B178" s="300"/>
      <c r="C178" s="275" t="s">
        <v>59</v>
      </c>
      <c r="D178" s="275"/>
      <c r="E178" s="275"/>
      <c r="F178" s="298" t="s">
        <v>567</v>
      </c>
      <c r="G178" s="275"/>
      <c r="H178" s="275" t="s">
        <v>637</v>
      </c>
      <c r="I178" s="275" t="s">
        <v>638</v>
      </c>
      <c r="J178" s="275">
        <v>1</v>
      </c>
      <c r="K178" s="323"/>
    </row>
    <row r="179" spans="2:11" s="1" customFormat="1" ht="15" customHeight="1">
      <c r="B179" s="300"/>
      <c r="C179" s="275" t="s">
        <v>55</v>
      </c>
      <c r="D179" s="275"/>
      <c r="E179" s="275"/>
      <c r="F179" s="298" t="s">
        <v>567</v>
      </c>
      <c r="G179" s="275"/>
      <c r="H179" s="275" t="s">
        <v>639</v>
      </c>
      <c r="I179" s="275" t="s">
        <v>569</v>
      </c>
      <c r="J179" s="275">
        <v>20</v>
      </c>
      <c r="K179" s="323"/>
    </row>
    <row r="180" spans="2:11" s="1" customFormat="1" ht="15" customHeight="1">
      <c r="B180" s="300"/>
      <c r="C180" s="275" t="s">
        <v>56</v>
      </c>
      <c r="D180" s="275"/>
      <c r="E180" s="275"/>
      <c r="F180" s="298" t="s">
        <v>567</v>
      </c>
      <c r="G180" s="275"/>
      <c r="H180" s="275" t="s">
        <v>640</v>
      </c>
      <c r="I180" s="275" t="s">
        <v>569</v>
      </c>
      <c r="J180" s="275">
        <v>255</v>
      </c>
      <c r="K180" s="323"/>
    </row>
    <row r="181" spans="2:11" s="1" customFormat="1" ht="15" customHeight="1">
      <c r="B181" s="300"/>
      <c r="C181" s="275" t="s">
        <v>109</v>
      </c>
      <c r="D181" s="275"/>
      <c r="E181" s="275"/>
      <c r="F181" s="298" t="s">
        <v>567</v>
      </c>
      <c r="G181" s="275"/>
      <c r="H181" s="275" t="s">
        <v>531</v>
      </c>
      <c r="I181" s="275" t="s">
        <v>569</v>
      </c>
      <c r="J181" s="275">
        <v>10</v>
      </c>
      <c r="K181" s="323"/>
    </row>
    <row r="182" spans="2:11" s="1" customFormat="1" ht="15" customHeight="1">
      <c r="B182" s="300"/>
      <c r="C182" s="275" t="s">
        <v>110</v>
      </c>
      <c r="D182" s="275"/>
      <c r="E182" s="275"/>
      <c r="F182" s="298" t="s">
        <v>567</v>
      </c>
      <c r="G182" s="275"/>
      <c r="H182" s="275" t="s">
        <v>641</v>
      </c>
      <c r="I182" s="275" t="s">
        <v>602</v>
      </c>
      <c r="J182" s="275"/>
      <c r="K182" s="323"/>
    </row>
    <row r="183" spans="2:11" s="1" customFormat="1" ht="15" customHeight="1">
      <c r="B183" s="300"/>
      <c r="C183" s="275" t="s">
        <v>642</v>
      </c>
      <c r="D183" s="275"/>
      <c r="E183" s="275"/>
      <c r="F183" s="298" t="s">
        <v>567</v>
      </c>
      <c r="G183" s="275"/>
      <c r="H183" s="275" t="s">
        <v>643</v>
      </c>
      <c r="I183" s="275" t="s">
        <v>602</v>
      </c>
      <c r="J183" s="275"/>
      <c r="K183" s="323"/>
    </row>
    <row r="184" spans="2:11" s="1" customFormat="1" ht="15" customHeight="1">
      <c r="B184" s="300"/>
      <c r="C184" s="275" t="s">
        <v>631</v>
      </c>
      <c r="D184" s="275"/>
      <c r="E184" s="275"/>
      <c r="F184" s="298" t="s">
        <v>567</v>
      </c>
      <c r="G184" s="275"/>
      <c r="H184" s="275" t="s">
        <v>644</v>
      </c>
      <c r="I184" s="275" t="s">
        <v>602</v>
      </c>
      <c r="J184" s="275"/>
      <c r="K184" s="323"/>
    </row>
    <row r="185" spans="2:11" s="1" customFormat="1" ht="15" customHeight="1">
      <c r="B185" s="300"/>
      <c r="C185" s="275" t="s">
        <v>112</v>
      </c>
      <c r="D185" s="275"/>
      <c r="E185" s="275"/>
      <c r="F185" s="298" t="s">
        <v>573</v>
      </c>
      <c r="G185" s="275"/>
      <c r="H185" s="275" t="s">
        <v>645</v>
      </c>
      <c r="I185" s="275" t="s">
        <v>569</v>
      </c>
      <c r="J185" s="275">
        <v>50</v>
      </c>
      <c r="K185" s="323"/>
    </row>
    <row r="186" spans="2:11" s="1" customFormat="1" ht="15" customHeight="1">
      <c r="B186" s="300"/>
      <c r="C186" s="275" t="s">
        <v>646</v>
      </c>
      <c r="D186" s="275"/>
      <c r="E186" s="275"/>
      <c r="F186" s="298" t="s">
        <v>573</v>
      </c>
      <c r="G186" s="275"/>
      <c r="H186" s="275" t="s">
        <v>647</v>
      </c>
      <c r="I186" s="275" t="s">
        <v>648</v>
      </c>
      <c r="J186" s="275"/>
      <c r="K186" s="323"/>
    </row>
    <row r="187" spans="2:11" s="1" customFormat="1" ht="15" customHeight="1">
      <c r="B187" s="300"/>
      <c r="C187" s="275" t="s">
        <v>649</v>
      </c>
      <c r="D187" s="275"/>
      <c r="E187" s="275"/>
      <c r="F187" s="298" t="s">
        <v>573</v>
      </c>
      <c r="G187" s="275"/>
      <c r="H187" s="275" t="s">
        <v>650</v>
      </c>
      <c r="I187" s="275" t="s">
        <v>648</v>
      </c>
      <c r="J187" s="275"/>
      <c r="K187" s="323"/>
    </row>
    <row r="188" spans="2:11" s="1" customFormat="1" ht="15" customHeight="1">
      <c r="B188" s="300"/>
      <c r="C188" s="275" t="s">
        <v>651</v>
      </c>
      <c r="D188" s="275"/>
      <c r="E188" s="275"/>
      <c r="F188" s="298" t="s">
        <v>573</v>
      </c>
      <c r="G188" s="275"/>
      <c r="H188" s="275" t="s">
        <v>652</v>
      </c>
      <c r="I188" s="275" t="s">
        <v>648</v>
      </c>
      <c r="J188" s="275"/>
      <c r="K188" s="323"/>
    </row>
    <row r="189" spans="2:11" s="1" customFormat="1" ht="15" customHeight="1">
      <c r="B189" s="300"/>
      <c r="C189" s="336" t="s">
        <v>653</v>
      </c>
      <c r="D189" s="275"/>
      <c r="E189" s="275"/>
      <c r="F189" s="298" t="s">
        <v>573</v>
      </c>
      <c r="G189" s="275"/>
      <c r="H189" s="275" t="s">
        <v>654</v>
      </c>
      <c r="I189" s="275" t="s">
        <v>655</v>
      </c>
      <c r="J189" s="337" t="s">
        <v>656</v>
      </c>
      <c r="K189" s="323"/>
    </row>
    <row r="190" spans="2:11" s="1" customFormat="1" ht="15" customHeight="1">
      <c r="B190" s="300"/>
      <c r="C190" s="336" t="s">
        <v>44</v>
      </c>
      <c r="D190" s="275"/>
      <c r="E190" s="275"/>
      <c r="F190" s="298" t="s">
        <v>567</v>
      </c>
      <c r="G190" s="275"/>
      <c r="H190" s="272" t="s">
        <v>657</v>
      </c>
      <c r="I190" s="275" t="s">
        <v>658</v>
      </c>
      <c r="J190" s="275"/>
      <c r="K190" s="323"/>
    </row>
    <row r="191" spans="2:11" s="1" customFormat="1" ht="15" customHeight="1">
      <c r="B191" s="300"/>
      <c r="C191" s="336" t="s">
        <v>659</v>
      </c>
      <c r="D191" s="275"/>
      <c r="E191" s="275"/>
      <c r="F191" s="298" t="s">
        <v>567</v>
      </c>
      <c r="G191" s="275"/>
      <c r="H191" s="275" t="s">
        <v>660</v>
      </c>
      <c r="I191" s="275" t="s">
        <v>602</v>
      </c>
      <c r="J191" s="275"/>
      <c r="K191" s="323"/>
    </row>
    <row r="192" spans="2:11" s="1" customFormat="1" ht="15" customHeight="1">
      <c r="B192" s="300"/>
      <c r="C192" s="336" t="s">
        <v>661</v>
      </c>
      <c r="D192" s="275"/>
      <c r="E192" s="275"/>
      <c r="F192" s="298" t="s">
        <v>567</v>
      </c>
      <c r="G192" s="275"/>
      <c r="H192" s="275" t="s">
        <v>662</v>
      </c>
      <c r="I192" s="275" t="s">
        <v>602</v>
      </c>
      <c r="J192" s="275"/>
      <c r="K192" s="323"/>
    </row>
    <row r="193" spans="2:11" s="1" customFormat="1" ht="15" customHeight="1">
      <c r="B193" s="300"/>
      <c r="C193" s="336" t="s">
        <v>663</v>
      </c>
      <c r="D193" s="275"/>
      <c r="E193" s="275"/>
      <c r="F193" s="298" t="s">
        <v>573</v>
      </c>
      <c r="G193" s="275"/>
      <c r="H193" s="275" t="s">
        <v>664</v>
      </c>
      <c r="I193" s="275" t="s">
        <v>602</v>
      </c>
      <c r="J193" s="275"/>
      <c r="K193" s="323"/>
    </row>
    <row r="194" spans="2:11" s="1" customFormat="1" ht="15" customHeight="1">
      <c r="B194" s="329"/>
      <c r="C194" s="338"/>
      <c r="D194" s="309"/>
      <c r="E194" s="309"/>
      <c r="F194" s="309"/>
      <c r="G194" s="309"/>
      <c r="H194" s="309"/>
      <c r="I194" s="309"/>
      <c r="J194" s="309"/>
      <c r="K194" s="330"/>
    </row>
    <row r="195" spans="2:11" s="1" customFormat="1" ht="18.75" customHeight="1">
      <c r="B195" s="311"/>
      <c r="C195" s="321"/>
      <c r="D195" s="321"/>
      <c r="E195" s="321"/>
      <c r="F195" s="331"/>
      <c r="G195" s="321"/>
      <c r="H195" s="321"/>
      <c r="I195" s="321"/>
      <c r="J195" s="321"/>
      <c r="K195" s="311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266" t="s">
        <v>665</v>
      </c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5.5" customHeight="1">
      <c r="B200" s="265"/>
      <c r="C200" s="339" t="s">
        <v>666</v>
      </c>
      <c r="D200" s="339"/>
      <c r="E200" s="339"/>
      <c r="F200" s="339" t="s">
        <v>667</v>
      </c>
      <c r="G200" s="340"/>
      <c r="H200" s="339" t="s">
        <v>668</v>
      </c>
      <c r="I200" s="339"/>
      <c r="J200" s="339"/>
      <c r="K200" s="267"/>
    </row>
    <row r="201" spans="2:11" s="1" customFormat="1" ht="5.25" customHeight="1">
      <c r="B201" s="300"/>
      <c r="C201" s="295"/>
      <c r="D201" s="295"/>
      <c r="E201" s="295"/>
      <c r="F201" s="295"/>
      <c r="G201" s="321"/>
      <c r="H201" s="295"/>
      <c r="I201" s="295"/>
      <c r="J201" s="295"/>
      <c r="K201" s="323"/>
    </row>
    <row r="202" spans="2:11" s="1" customFormat="1" ht="15" customHeight="1">
      <c r="B202" s="300"/>
      <c r="C202" s="275" t="s">
        <v>658</v>
      </c>
      <c r="D202" s="275"/>
      <c r="E202" s="275"/>
      <c r="F202" s="298" t="s">
        <v>45</v>
      </c>
      <c r="G202" s="275"/>
      <c r="H202" s="275" t="s">
        <v>669</v>
      </c>
      <c r="I202" s="275"/>
      <c r="J202" s="275"/>
      <c r="K202" s="323"/>
    </row>
    <row r="203" spans="2:11" s="1" customFormat="1" ht="15" customHeight="1">
      <c r="B203" s="300"/>
      <c r="C203" s="275"/>
      <c r="D203" s="275"/>
      <c r="E203" s="275"/>
      <c r="F203" s="298" t="s">
        <v>46</v>
      </c>
      <c r="G203" s="275"/>
      <c r="H203" s="275" t="s">
        <v>670</v>
      </c>
      <c r="I203" s="275"/>
      <c r="J203" s="275"/>
      <c r="K203" s="323"/>
    </row>
    <row r="204" spans="2:11" s="1" customFormat="1" ht="15" customHeight="1">
      <c r="B204" s="300"/>
      <c r="C204" s="275"/>
      <c r="D204" s="275"/>
      <c r="E204" s="275"/>
      <c r="F204" s="298" t="s">
        <v>49</v>
      </c>
      <c r="G204" s="275"/>
      <c r="H204" s="275" t="s">
        <v>671</v>
      </c>
      <c r="I204" s="275"/>
      <c r="J204" s="275"/>
      <c r="K204" s="323"/>
    </row>
    <row r="205" spans="2:11" s="1" customFormat="1" ht="15" customHeight="1">
      <c r="B205" s="300"/>
      <c r="C205" s="275"/>
      <c r="D205" s="275"/>
      <c r="E205" s="275"/>
      <c r="F205" s="298" t="s">
        <v>47</v>
      </c>
      <c r="G205" s="275"/>
      <c r="H205" s="275" t="s">
        <v>672</v>
      </c>
      <c r="I205" s="275"/>
      <c r="J205" s="275"/>
      <c r="K205" s="323"/>
    </row>
    <row r="206" spans="2:11" s="1" customFormat="1" ht="15" customHeight="1">
      <c r="B206" s="300"/>
      <c r="C206" s="275"/>
      <c r="D206" s="275"/>
      <c r="E206" s="275"/>
      <c r="F206" s="298" t="s">
        <v>48</v>
      </c>
      <c r="G206" s="275"/>
      <c r="H206" s="275" t="s">
        <v>673</v>
      </c>
      <c r="I206" s="275"/>
      <c r="J206" s="275"/>
      <c r="K206" s="323"/>
    </row>
    <row r="207" spans="2:11" s="1" customFormat="1" ht="15" customHeight="1">
      <c r="B207" s="300"/>
      <c r="C207" s="275"/>
      <c r="D207" s="275"/>
      <c r="E207" s="275"/>
      <c r="F207" s="298"/>
      <c r="G207" s="275"/>
      <c r="H207" s="275"/>
      <c r="I207" s="275"/>
      <c r="J207" s="275"/>
      <c r="K207" s="323"/>
    </row>
    <row r="208" spans="2:11" s="1" customFormat="1" ht="15" customHeight="1">
      <c r="B208" s="300"/>
      <c r="C208" s="275" t="s">
        <v>614</v>
      </c>
      <c r="D208" s="275"/>
      <c r="E208" s="275"/>
      <c r="F208" s="298" t="s">
        <v>81</v>
      </c>
      <c r="G208" s="275"/>
      <c r="H208" s="275" t="s">
        <v>674</v>
      </c>
      <c r="I208" s="275"/>
      <c r="J208" s="275"/>
      <c r="K208" s="323"/>
    </row>
    <row r="209" spans="2:11" s="1" customFormat="1" ht="15" customHeight="1">
      <c r="B209" s="300"/>
      <c r="C209" s="275"/>
      <c r="D209" s="275"/>
      <c r="E209" s="275"/>
      <c r="F209" s="298" t="s">
        <v>509</v>
      </c>
      <c r="G209" s="275"/>
      <c r="H209" s="275" t="s">
        <v>510</v>
      </c>
      <c r="I209" s="275"/>
      <c r="J209" s="275"/>
      <c r="K209" s="323"/>
    </row>
    <row r="210" spans="2:11" s="1" customFormat="1" ht="15" customHeight="1">
      <c r="B210" s="300"/>
      <c r="C210" s="275"/>
      <c r="D210" s="275"/>
      <c r="E210" s="275"/>
      <c r="F210" s="298" t="s">
        <v>507</v>
      </c>
      <c r="G210" s="275"/>
      <c r="H210" s="275" t="s">
        <v>675</v>
      </c>
      <c r="I210" s="275"/>
      <c r="J210" s="275"/>
      <c r="K210" s="323"/>
    </row>
    <row r="211" spans="2:11" s="1" customFormat="1" ht="15" customHeight="1">
      <c r="B211" s="341"/>
      <c r="C211" s="275"/>
      <c r="D211" s="275"/>
      <c r="E211" s="275"/>
      <c r="F211" s="298" t="s">
        <v>511</v>
      </c>
      <c r="G211" s="336"/>
      <c r="H211" s="327" t="s">
        <v>512</v>
      </c>
      <c r="I211" s="327"/>
      <c r="J211" s="327"/>
      <c r="K211" s="342"/>
    </row>
    <row r="212" spans="2:11" s="1" customFormat="1" ht="15" customHeight="1">
      <c r="B212" s="341"/>
      <c r="C212" s="275"/>
      <c r="D212" s="275"/>
      <c r="E212" s="275"/>
      <c r="F212" s="298" t="s">
        <v>513</v>
      </c>
      <c r="G212" s="336"/>
      <c r="H212" s="327" t="s">
        <v>676</v>
      </c>
      <c r="I212" s="327"/>
      <c r="J212" s="327"/>
      <c r="K212" s="342"/>
    </row>
    <row r="213" spans="2:11" s="1" customFormat="1" ht="15" customHeight="1">
      <c r="B213" s="341"/>
      <c r="C213" s="275"/>
      <c r="D213" s="275"/>
      <c r="E213" s="275"/>
      <c r="F213" s="298"/>
      <c r="G213" s="336"/>
      <c r="H213" s="327"/>
      <c r="I213" s="327"/>
      <c r="J213" s="327"/>
      <c r="K213" s="342"/>
    </row>
    <row r="214" spans="2:11" s="1" customFormat="1" ht="15" customHeight="1">
      <c r="B214" s="341"/>
      <c r="C214" s="275" t="s">
        <v>638</v>
      </c>
      <c r="D214" s="275"/>
      <c r="E214" s="275"/>
      <c r="F214" s="298">
        <v>1</v>
      </c>
      <c r="G214" s="336"/>
      <c r="H214" s="327" t="s">
        <v>677</v>
      </c>
      <c r="I214" s="327"/>
      <c r="J214" s="327"/>
      <c r="K214" s="342"/>
    </row>
    <row r="215" spans="2:11" s="1" customFormat="1" ht="15" customHeight="1">
      <c r="B215" s="341"/>
      <c r="C215" s="275"/>
      <c r="D215" s="275"/>
      <c r="E215" s="275"/>
      <c r="F215" s="298">
        <v>2</v>
      </c>
      <c r="G215" s="336"/>
      <c r="H215" s="327" t="s">
        <v>678</v>
      </c>
      <c r="I215" s="327"/>
      <c r="J215" s="327"/>
      <c r="K215" s="342"/>
    </row>
    <row r="216" spans="2:11" s="1" customFormat="1" ht="15" customHeight="1">
      <c r="B216" s="341"/>
      <c r="C216" s="275"/>
      <c r="D216" s="275"/>
      <c r="E216" s="275"/>
      <c r="F216" s="298">
        <v>3</v>
      </c>
      <c r="G216" s="336"/>
      <c r="H216" s="327" t="s">
        <v>679</v>
      </c>
      <c r="I216" s="327"/>
      <c r="J216" s="327"/>
      <c r="K216" s="342"/>
    </row>
    <row r="217" spans="2:11" s="1" customFormat="1" ht="15" customHeight="1">
      <c r="B217" s="341"/>
      <c r="C217" s="275"/>
      <c r="D217" s="275"/>
      <c r="E217" s="275"/>
      <c r="F217" s="298">
        <v>4</v>
      </c>
      <c r="G217" s="336"/>
      <c r="H217" s="327" t="s">
        <v>680</v>
      </c>
      <c r="I217" s="327"/>
      <c r="J217" s="327"/>
      <c r="K217" s="342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dcterms:created xsi:type="dcterms:W3CDTF">2023-11-27T14:09:23Z</dcterms:created>
  <dcterms:modified xsi:type="dcterms:W3CDTF">2023-11-27T14:09:29Z</dcterms:modified>
  <cp:category/>
  <cp:version/>
  <cp:contentType/>
  <cp:contentStatus/>
</cp:coreProperties>
</file>