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filterPrivacy="1"/>
  <bookViews>
    <workbookView xWindow="65428" yWindow="65428" windowWidth="23256" windowHeight="12576" activeTab="0"/>
  </bookViews>
  <sheets>
    <sheet name="Položkový rozpočet" sheetId="2" r:id="rId1"/>
  </sheets>
  <definedNames>
    <definedName name="_xlnm.Print_Area" localSheetId="0">'Položkový rozpočet'!$B$1:$L$65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<sst xmlns="http://schemas.openxmlformats.org/spreadsheetml/2006/main" count="283" uniqueCount="133">
  <si>
    <t>Číslo</t>
  </si>
  <si>
    <t>Položka</t>
  </si>
  <si>
    <t>Množství</t>
  </si>
  <si>
    <t>MJ</t>
  </si>
  <si>
    <t>Kč/MJ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</si>
  <si>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</si>
  <si>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</si>
  <si>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</si>
  <si>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</si>
  <si>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</si>
  <si>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</si>
  <si>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</si>
  <si>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</si>
  <si>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</si>
  <si>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</si>
  <si>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</si>
  <si>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</si>
  <si>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</si>
  <si>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</si>
  <si>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</si>
  <si>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</si>
  <si>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</si>
  <si>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</si>
  <si>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hod</t>
  </si>
  <si>
    <t>Rekapitulace</t>
  </si>
  <si>
    <t>podíl</t>
  </si>
  <si>
    <t>bez DPH</t>
  </si>
  <si>
    <t>DPH (21%)</t>
  </si>
  <si>
    <t>s DPH</t>
  </si>
  <si>
    <t>4.</t>
  </si>
  <si>
    <t>5.</t>
  </si>
  <si>
    <t>6.</t>
  </si>
  <si>
    <t>Dne:</t>
  </si>
  <si>
    <t>Zpracoval:</t>
  </si>
  <si>
    <t>Pronájem montážní plošiny (hod.)</t>
  </si>
  <si>
    <t>Revizní zpráva RVO</t>
  </si>
  <si>
    <t>DPH 21%</t>
  </si>
  <si>
    <t>1.6</t>
  </si>
  <si>
    <t>3.3</t>
  </si>
  <si>
    <t>2.4</t>
  </si>
  <si>
    <t>m</t>
  </si>
  <si>
    <t>Demontáž stávajícího svítidla</t>
  </si>
  <si>
    <t>Montáž nového svítidla</t>
  </si>
  <si>
    <t>3.4</t>
  </si>
  <si>
    <t>3.5</t>
  </si>
  <si>
    <t>DIO, zajištění stavby</t>
  </si>
  <si>
    <t>set</t>
  </si>
  <si>
    <t>3.6</t>
  </si>
  <si>
    <t>Odvoz a likvidace demontovaného materiálu</t>
  </si>
  <si>
    <t>2.5</t>
  </si>
  <si>
    <t>Celkové náklady</t>
  </si>
  <si>
    <t>z toho uznatelné náklady</t>
  </si>
  <si>
    <t>z toho neuznatelné náklady</t>
  </si>
  <si>
    <t>Náklady v Kč bez DPH</t>
  </si>
  <si>
    <t>Náklady v Kč s DPH</t>
  </si>
  <si>
    <t>Uznatelné</t>
  </si>
  <si>
    <t>Neuznatelné</t>
  </si>
  <si>
    <t>1.14</t>
  </si>
  <si>
    <t>2.6</t>
  </si>
  <si>
    <t>Montáž svodového kabelu 3x1,5 mm2</t>
  </si>
  <si>
    <t>Svodový kabel CYKY-J 3x1,5 mm2</t>
  </si>
  <si>
    <t>Pojistkový modul do svítidla, vč. pojistky pro svítidla na vrchním vedení</t>
  </si>
  <si>
    <t>DSPS</t>
  </si>
  <si>
    <t>1.15</t>
  </si>
  <si>
    <t>1.16</t>
  </si>
  <si>
    <t>1.7</t>
  </si>
  <si>
    <t>1.8</t>
  </si>
  <si>
    <t>1.9</t>
  </si>
  <si>
    <t>1.10</t>
  </si>
  <si>
    <t>1.11</t>
  </si>
  <si>
    <t>1.12</t>
  </si>
  <si>
    <t>1.13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</si>
  <si>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</si>
  <si>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</si>
  <si>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</si>
  <si>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</si>
  <si>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</si>
  <si>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</si>
  <si>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</si>
  <si>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</si>
  <si>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</si>
  <si>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</si>
  <si>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</si>
  <si>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</si>
  <si>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</si>
  <si>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</si>
  <si>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Montáž výložníku</t>
  </si>
  <si>
    <t>Demontáž výložníku</t>
  </si>
  <si>
    <t>Montáž  svorek na vrchní vedení</t>
  </si>
  <si>
    <t>1.31</t>
  </si>
  <si>
    <t>1.32</t>
  </si>
  <si>
    <t>1.33</t>
  </si>
  <si>
    <t>1.34</t>
  </si>
  <si>
    <t>Projekt : Modernizace VO ve městě Česká Lípa etapa I.</t>
  </si>
  <si>
    <t>Demontáž svodového kabelu</t>
  </si>
  <si>
    <t>Recyklační poplatek</t>
  </si>
  <si>
    <t>Výložník J01-1500</t>
  </si>
  <si>
    <t>Výložník J01-2000</t>
  </si>
  <si>
    <t>Výložník J01-2500</t>
  </si>
  <si>
    <t>Výložník J01-3000</t>
  </si>
  <si>
    <t>Výložník UD1-1200</t>
  </si>
  <si>
    <t>Výložník UD1-1500</t>
  </si>
  <si>
    <t>Výložník TRBC 1,5m</t>
  </si>
  <si>
    <t>Inženýring</t>
  </si>
  <si>
    <t>Svorky na vrchní vedení (2ks/svítidlo)</t>
  </si>
  <si>
    <t>1.35</t>
  </si>
  <si>
    <t>Kabelová spojka</t>
  </si>
  <si>
    <t>Montáž kabelové svorky</t>
  </si>
  <si>
    <t>Demontáž stávajícího stožáru, včetně demontáže stávajícího základu, vč. odvozu a skládkovného kompetního demontovaného materiálu, uvedení povrchu do původního stavu</t>
  </si>
  <si>
    <t>Příloha č.4</t>
  </si>
  <si>
    <t>Silniční LED svítidlo typ 1/2700K, včetně patice  se záslepkou</t>
  </si>
  <si>
    <t>Silniční LED svítidlo typ 2/2700K, včetně patice  se záslepkou</t>
  </si>
  <si>
    <t>Silniční LED svítidlo typ 3/2700K, včetně patice  se záslepkou</t>
  </si>
  <si>
    <t>Silniční LED svítidlo typ 4/2700K, včetně patice se záslepkou</t>
  </si>
  <si>
    <t>Silniční LED svítidlo typ 5/2700K, včetně patice  se záslepkou</t>
  </si>
  <si>
    <t>Silniční LED svítidlo typ 6/2700K, včetně patice  se záslepkou</t>
  </si>
  <si>
    <t>Silniční LED svítidlo typ 7/2700K, včetně patice  se záslepkou</t>
  </si>
  <si>
    <t>Silniční LED svítidlo typ 8/2700K, včetně patice  se záslepkou</t>
  </si>
  <si>
    <t>Silniční LED svítidlo typ 9/2700K, včetně patice  se záslepkou</t>
  </si>
  <si>
    <t>Silniční LED svítidlo typ 10/2700K, včetně patice  se záslepkou</t>
  </si>
  <si>
    <t>Silniční LED svítidlo typ 11/2700K, vvčetně patice  se záslepkou</t>
  </si>
  <si>
    <t>Silniční LED svítidlo typ 12/2700K, včetně patice  se záslepkou</t>
  </si>
  <si>
    <t>Silniční LED svítidlo typ 14/2700K, včetně patice  se záslepkou</t>
  </si>
  <si>
    <t>Silniční LED svítidlo typ 13/2700K, včetně patice  se záslepkou</t>
  </si>
  <si>
    <t>Silniční LED svítidlo typ 15/2700K, včetně patice  se záslepkou</t>
  </si>
  <si>
    <t>Silniční LED svítidlo typ 16/2700K, včetně patice  se záslepkou</t>
  </si>
  <si>
    <t>Silniční LED svítidlo typ 17/2700K, včetně patice  se záslepkou</t>
  </si>
  <si>
    <t>Silniční LED svítidlo typ 19/2700K, včetně patice se záslepkou</t>
  </si>
  <si>
    <t>Silniční LED svítidlo typ 18/2700K, včetně patice  se záslepkou</t>
  </si>
  <si>
    <t>Silniční LED svítidlo typ 20/2700K, včetně patice  se záslepkou</t>
  </si>
  <si>
    <t>Silniční LED svítidlo typ 21/2700K, včetně patice  se záslepkou</t>
  </si>
  <si>
    <t>Silniční LED svítidlo typ 23/2700K, včetně patice  se záslepkou</t>
  </si>
  <si>
    <t>Silniční LED svítidlo typ 22/2700K, vvčetně patice  se záslepkou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</si>
</sst>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/>
    <xf numFmtId="44" fontId="5" fillId="2" borderId="1" xfId="20" applyFont="1" applyFill="1" applyBorder="1" applyAlignment="1">
      <alignment horizontal="center" vertical="center" wrapText="1"/>
    </xf>
    <xf numFmtId="49" fontId="4" fillId="2" borderId="1" xfId="22" applyNumberFormat="1" applyFont="1" applyFill="1" applyBorder="1" applyAlignment="1">
      <alignment horizontal="center" vertical="center"/>
      <protection/>
    </xf>
    <xf numFmtId="49" fontId="3" fillId="0" borderId="0" xfId="22" applyNumberFormat="1" applyFont="1" applyAlignment="1">
      <alignment horizontal="center" vertical="center"/>
      <protection/>
    </xf>
    <xf numFmtId="49" fontId="3" fillId="0" borderId="1" xfId="22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49" fontId="3" fillId="0" borderId="2" xfId="22" applyNumberFormat="1" applyFont="1" applyBorder="1" applyAlignment="1">
      <alignment horizontal="center" vertical="center"/>
      <protection/>
    </xf>
    <xf numFmtId="44" fontId="3" fillId="0" borderId="3" xfId="2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3" fillId="0" borderId="3" xfId="22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horizontal="center" vertical="center"/>
      <protection/>
    </xf>
    <xf numFmtId="44" fontId="3" fillId="0" borderId="1" xfId="20" applyFont="1" applyBorder="1" applyAlignment="1">
      <alignment horizontal="center" vertical="center"/>
    </xf>
    <xf numFmtId="44" fontId="3" fillId="0" borderId="0" xfId="2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44" fontId="3" fillId="2" borderId="1" xfId="20" applyFont="1" applyFill="1" applyBorder="1" applyAlignment="1">
      <alignment vertical="center"/>
    </xf>
    <xf numFmtId="44" fontId="3" fillId="2" borderId="1" xfId="20" applyFont="1" applyFill="1" applyBorder="1" applyAlignment="1">
      <alignment horizontal="center" vertical="center"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44" fontId="3" fillId="0" borderId="0" xfId="20" applyFont="1" applyAlignment="1">
      <alignment vertical="center"/>
    </xf>
    <xf numFmtId="44" fontId="3" fillId="0" borderId="0" xfId="20" applyFont="1" applyAlignment="1">
      <alignment horizontal="center" vertical="center"/>
    </xf>
    <xf numFmtId="44" fontId="3" fillId="0" borderId="0" xfId="20" applyFont="1" applyFill="1" applyAlignment="1">
      <alignment horizontal="center" vertical="center"/>
    </xf>
    <xf numFmtId="0" fontId="3" fillId="0" borderId="0" xfId="23" applyFont="1" applyAlignment="1">
      <alignment vertical="center" wrapText="1"/>
      <protection/>
    </xf>
    <xf numFmtId="0" fontId="4" fillId="2" borderId="1" xfId="22" applyFont="1" applyFill="1" applyBorder="1" applyAlignment="1">
      <alignment horizontal="left" vertical="center"/>
      <protection/>
    </xf>
    <xf numFmtId="0" fontId="4" fillId="0" borderId="4" xfId="22" applyFont="1" applyBorder="1" applyAlignment="1">
      <alignment vertical="center"/>
      <protection/>
    </xf>
    <xf numFmtId="44" fontId="4" fillId="0" borderId="0" xfId="22" applyNumberFormat="1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6" fillId="0" borderId="1" xfId="23" applyFont="1" applyBorder="1" applyAlignment="1">
      <alignment vertical="center" wrapText="1"/>
      <protection/>
    </xf>
    <xf numFmtId="10" fontId="6" fillId="0" borderId="1" xfId="21" applyNumberFormat="1" applyFont="1" applyBorder="1" applyAlignment="1">
      <alignment vertical="center" wrapText="1"/>
    </xf>
    <xf numFmtId="0" fontId="6" fillId="0" borderId="0" xfId="22" applyFont="1" applyAlignment="1">
      <alignment vertical="center" wrapText="1"/>
      <protection/>
    </xf>
    <xf numFmtId="14" fontId="6" fillId="0" borderId="2" xfId="22" applyNumberFormat="1" applyFont="1" applyBorder="1" applyAlignment="1">
      <alignment horizontal="left" vertical="center" wrapText="1"/>
      <protection/>
    </xf>
    <xf numFmtId="0" fontId="3" fillId="0" borderId="2" xfId="22" applyFont="1" applyBorder="1" applyAlignment="1">
      <alignment horizontal="center" vertical="center"/>
      <protection/>
    </xf>
    <xf numFmtId="44" fontId="3" fillId="0" borderId="2" xfId="20" applyFont="1" applyBorder="1" applyAlignment="1">
      <alignment horizontal="right" vertical="center"/>
    </xf>
    <xf numFmtId="44" fontId="3" fillId="0" borderId="2" xfId="20" applyFont="1" applyBorder="1" applyAlignment="1">
      <alignment horizontal="left" vertical="center"/>
    </xf>
    <xf numFmtId="44" fontId="3" fillId="0" borderId="0" xfId="20" applyFont="1" applyFill="1" applyBorder="1" applyAlignment="1">
      <alignment horizontal="left" vertical="center"/>
    </xf>
    <xf numFmtId="0" fontId="3" fillId="0" borderId="0" xfId="25" applyFont="1" applyAlignment="1">
      <alignment vertical="center"/>
      <protection/>
    </xf>
    <xf numFmtId="0" fontId="3" fillId="0" borderId="0" xfId="25" applyFont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1" xfId="29" applyFont="1" applyBorder="1">
      <alignment/>
      <protection/>
    </xf>
    <xf numFmtId="0" fontId="3" fillId="0" borderId="0" xfId="0" applyFont="1"/>
    <xf numFmtId="49" fontId="3" fillId="0" borderId="1" xfId="22" applyNumberFormat="1" applyFont="1" applyBorder="1" applyAlignment="1">
      <alignment horizontal="center"/>
      <protection/>
    </xf>
    <xf numFmtId="0" fontId="3" fillId="0" borderId="1" xfId="22" applyFont="1" applyBorder="1">
      <alignment/>
      <protection/>
    </xf>
    <xf numFmtId="0" fontId="3" fillId="0" borderId="1" xfId="22" applyFont="1" applyBorder="1" applyAlignment="1">
      <alignment horizontal="center"/>
      <protection/>
    </xf>
    <xf numFmtId="44" fontId="3" fillId="0" borderId="1" xfId="20" applyFont="1" applyFill="1" applyBorder="1" applyAlignment="1">
      <alignment horizontal="center" vertical="center"/>
    </xf>
    <xf numFmtId="44" fontId="3" fillId="0" borderId="1" xfId="20" applyFont="1" applyFill="1" applyBorder="1" applyAlignment="1">
      <alignment horizontal="center"/>
    </xf>
    <xf numFmtId="44" fontId="3" fillId="0" borderId="0" xfId="20" applyFont="1" applyFill="1" applyBorder="1" applyAlignment="1">
      <alignment horizontal="center"/>
    </xf>
    <xf numFmtId="0" fontId="9" fillId="0" borderId="1" xfId="23" applyFont="1" applyBorder="1" applyAlignment="1">
      <alignment wrapText="1"/>
      <protection/>
    </xf>
    <xf numFmtId="0" fontId="6" fillId="0" borderId="1" xfId="23" applyFont="1" applyBorder="1" applyAlignment="1">
      <alignment wrapText="1"/>
      <protection/>
    </xf>
    <xf numFmtId="0" fontId="4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4" fontId="3" fillId="0" borderId="0" xfId="0" applyNumberFormat="1" applyFont="1"/>
    <xf numFmtId="0" fontId="3" fillId="3" borderId="3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68" applyFont="1" applyBorder="1" applyAlignment="1">
      <alignment vertical="center" wrapText="1"/>
      <protection/>
    </xf>
    <xf numFmtId="0" fontId="3" fillId="0" borderId="1" xfId="68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3" fillId="0" borderId="2" xfId="20" applyFont="1" applyBorder="1" applyAlignment="1">
      <alignment horizontal="left" vertical="center"/>
    </xf>
    <xf numFmtId="0" fontId="3" fillId="0" borderId="0" xfId="25" applyFont="1" applyAlignment="1">
      <alignment horizontal="left" vertical="center" wrapText="1"/>
      <protection/>
    </xf>
    <xf numFmtId="49" fontId="5" fillId="2" borderId="1" xfId="22" applyNumberFormat="1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>
      <alignment horizontal="center" vertical="center" wrapText="1"/>
      <protection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164" fontId="3" fillId="4" borderId="1" xfId="0" applyNumberFormat="1" applyFont="1" applyFill="1" applyBorder="1" applyProtection="1">
      <protection locked="0"/>
    </xf>
    <xf numFmtId="165" fontId="3" fillId="4" borderId="1" xfId="0" applyNumberFormat="1" applyFont="1" applyFill="1" applyBorder="1" applyProtection="1">
      <protection locked="0"/>
    </xf>
    <xf numFmtId="164" fontId="3" fillId="4" borderId="3" xfId="0" applyNumberFormat="1" applyFont="1" applyFill="1" applyBorder="1" applyProtection="1">
      <protection locked="0"/>
    </xf>
    <xf numFmtId="44" fontId="3" fillId="4" borderId="3" xfId="20" applyFont="1" applyFill="1" applyBorder="1" applyAlignment="1" applyProtection="1">
      <alignment vertical="center"/>
      <protection locked="0"/>
    </xf>
    <xf numFmtId="44" fontId="3" fillId="0" borderId="0" xfId="20" applyFont="1" applyAlignment="1" applyProtection="1">
      <alignment vertical="center"/>
      <protection locked="0"/>
    </xf>
    <xf numFmtId="0" fontId="3" fillId="2" borderId="1" xfId="22" applyFont="1" applyFill="1" applyBorder="1" applyAlignment="1" applyProtection="1">
      <alignment horizontal="center" vertical="center"/>
      <protection locked="0"/>
    </xf>
    <xf numFmtId="44" fontId="3" fillId="4" borderId="1" xfId="20" applyFont="1" applyFill="1" applyBorder="1" applyAlignment="1" applyProtection="1">
      <alignment vertical="center"/>
      <protection locked="0"/>
    </xf>
    <xf numFmtId="44" fontId="3" fillId="0" borderId="8" xfId="20" applyFont="1" applyBorder="1" applyAlignment="1" applyProtection="1">
      <alignment vertical="center"/>
      <protection locked="0"/>
    </xf>
    <xf numFmtId="0" fontId="3" fillId="2" borderId="3" xfId="22" applyFont="1" applyFill="1" applyBorder="1" applyAlignment="1" applyProtection="1">
      <alignment horizontal="center" vertical="center"/>
      <protection locked="0"/>
    </xf>
    <xf numFmtId="44" fontId="3" fillId="4" borderId="3" xfId="20" applyFont="1" applyFill="1" applyBorder="1" applyProtection="1">
      <protection locked="0"/>
    </xf>
    <xf numFmtId="44" fontId="4" fillId="2" borderId="1" xfId="20" applyFont="1" applyFill="1" applyBorder="1" applyAlignment="1" applyProtection="1">
      <alignment horizontal="center" vertical="center"/>
      <protection locked="0"/>
    </xf>
    <xf numFmtId="44" fontId="3" fillId="0" borderId="1" xfId="20" applyFont="1" applyBorder="1" applyAlignment="1" applyProtection="1">
      <alignment vertical="center"/>
      <protection locked="0"/>
    </xf>
    <xf numFmtId="44" fontId="6" fillId="0" borderId="1" xfId="20" applyFont="1" applyBorder="1" applyAlignment="1" applyProtection="1">
      <alignment vertical="center" wrapText="1"/>
      <protection locked="0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Pivot Table Value" xfId="24"/>
    <cellStyle name="Normální 2" xfId="25"/>
    <cellStyle name="Měna 2" xfId="26"/>
    <cellStyle name="Normální 22 2" xfId="27"/>
    <cellStyle name="Měna 3" xfId="28"/>
    <cellStyle name="Normální 17 2" xfId="29"/>
    <cellStyle name="Normální 18 2" xfId="30"/>
    <cellStyle name="Měna 6" xfId="31"/>
    <cellStyle name="Normální 17 5" xfId="32"/>
    <cellStyle name="Normální 18 5" xfId="33"/>
    <cellStyle name="Měna 2 3" xfId="34"/>
    <cellStyle name="Normální 17 2 3" xfId="35"/>
    <cellStyle name="Normální 18 2 3" xfId="36"/>
    <cellStyle name="Měna 4" xfId="37"/>
    <cellStyle name="Normální 17 3" xfId="38"/>
    <cellStyle name="Normální 18 3" xfId="39"/>
    <cellStyle name="Normální 2 2" xfId="40"/>
    <cellStyle name="Měna 2 2" xfId="41"/>
    <cellStyle name="Měna 3 2" xfId="42"/>
    <cellStyle name="Normální 17 2 2" xfId="43"/>
    <cellStyle name="Normální 18 2 2" xfId="44"/>
    <cellStyle name="Měna 5" xfId="45"/>
    <cellStyle name="Normální 17 4" xfId="46"/>
    <cellStyle name="Normální 18 4" xfId="47"/>
    <cellStyle name="Měna 7" xfId="48"/>
    <cellStyle name="Normální 17 6" xfId="49"/>
    <cellStyle name="Normální 18 6" xfId="50"/>
    <cellStyle name="Normální 2 3" xfId="51"/>
    <cellStyle name="Měna 2 4" xfId="52"/>
    <cellStyle name="Měna 3 3" xfId="53"/>
    <cellStyle name="Normální 17 2 4" xfId="54"/>
    <cellStyle name="Normální 18 2 4" xfId="55"/>
    <cellStyle name="Měna 6 2" xfId="56"/>
    <cellStyle name="Normální 17 5 2" xfId="57"/>
    <cellStyle name="Normální 18 5 2" xfId="58"/>
    <cellStyle name="Měna 2 3 2" xfId="59"/>
    <cellStyle name="Normální 17 2 3 2" xfId="60"/>
    <cellStyle name="Normální 18 2 3 2" xfId="61"/>
    <cellStyle name="Měna 4 2" xfId="62"/>
    <cellStyle name="Normální 17 3 2" xfId="63"/>
    <cellStyle name="Normální 18 3 2" xfId="64"/>
    <cellStyle name="Normální 2 2 2" xfId="65"/>
    <cellStyle name="Měna 2 2 2" xfId="66"/>
    <cellStyle name="Měna 3 2 2" xfId="67"/>
    <cellStyle name="Normální 17 2 2 2" xfId="68"/>
    <cellStyle name="Normální 18 2 2 2" xfId="69"/>
    <cellStyle name="Měna 5 2" xfId="70"/>
    <cellStyle name="Normální 17 4 2" xfId="71"/>
    <cellStyle name="Normální 18 4 2" xfId="72"/>
    <cellStyle name="Procenta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2DC3-A028-400B-BC3A-10CD94BA4973}">
  <sheetPr>
    <pageSetUpPr fitToPage="1"/>
  </sheetPr>
  <dimension ref="B1:N72"/>
  <sheetViews>
    <sheetView tabSelected="1" workbookViewId="0" topLeftCell="A1">
      <selection activeCell="G16" sqref="G16"/>
    </sheetView>
  </sheetViews>
  <sheetFormatPr defaultColWidth="9.28125" defaultRowHeight="15"/>
  <cols>
    <col min="1" max="1" width="3.28125" style="13" customWidth="1"/>
    <col min="2" max="2" width="5.28125" style="10" bestFit="1" customWidth="1"/>
    <col min="3" max="3" width="73.00390625" style="13" customWidth="1"/>
    <col min="4" max="4" width="8.00390625" style="13" bestFit="1" customWidth="1"/>
    <col min="5" max="5" width="12.28125" style="13" customWidth="1"/>
    <col min="6" max="7" width="14.7109375" style="13" bestFit="1" customWidth="1"/>
    <col min="8" max="8" width="19.28125" style="13" customWidth="1"/>
    <col min="9" max="9" width="2.7109375" style="13" customWidth="1"/>
    <col min="10" max="11" width="14.7109375" style="13" bestFit="1" customWidth="1"/>
    <col min="12" max="12" width="17.28125" style="13" customWidth="1"/>
    <col min="13" max="13" width="3.28125" style="13" customWidth="1"/>
    <col min="14" max="14" width="14.7109375" style="13" bestFit="1" customWidth="1"/>
    <col min="15" max="16384" width="9.28125" style="13" customWidth="1"/>
  </cols>
  <sheetData>
    <row r="1" spans="2:13" ht="15">
      <c r="B1" s="65" t="s">
        <v>93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19"/>
    </row>
    <row r="2" spans="2:13" ht="15">
      <c r="B2" s="68"/>
      <c r="C2" s="68"/>
      <c r="D2" s="42"/>
      <c r="E2" s="42"/>
      <c r="F2" s="43"/>
      <c r="G2" s="43"/>
      <c r="H2" s="43"/>
      <c r="I2" s="42"/>
      <c r="J2" s="43"/>
      <c r="K2" s="18"/>
      <c r="L2" s="19" t="s">
        <v>109</v>
      </c>
      <c r="M2" s="18"/>
    </row>
    <row r="3" spans="2:13" ht="12.75" customHeight="1">
      <c r="B3" s="69" t="s">
        <v>0</v>
      </c>
      <c r="C3" s="70" t="s">
        <v>1</v>
      </c>
      <c r="D3" s="70" t="s">
        <v>2</v>
      </c>
      <c r="E3" s="70" t="s">
        <v>3</v>
      </c>
      <c r="F3" s="71" t="s">
        <v>53</v>
      </c>
      <c r="G3" s="72"/>
      <c r="H3" s="73"/>
      <c r="I3" s="56"/>
      <c r="J3" s="71" t="s">
        <v>54</v>
      </c>
      <c r="K3" s="73"/>
      <c r="L3" s="66" t="s">
        <v>36</v>
      </c>
      <c r="M3" s="8"/>
    </row>
    <row r="4" spans="2:13" ht="15">
      <c r="B4" s="69"/>
      <c r="C4" s="70"/>
      <c r="D4" s="70"/>
      <c r="E4" s="70"/>
      <c r="F4" s="1" t="s">
        <v>4</v>
      </c>
      <c r="G4" s="1" t="s">
        <v>55</v>
      </c>
      <c r="H4" s="1" t="s">
        <v>56</v>
      </c>
      <c r="I4" s="1"/>
      <c r="J4" s="1" t="s">
        <v>55</v>
      </c>
      <c r="K4" s="1" t="s">
        <v>56</v>
      </c>
      <c r="L4" s="66"/>
      <c r="M4" s="8"/>
    </row>
    <row r="5" spans="2:13" ht="15">
      <c r="B5" s="2" t="s">
        <v>5</v>
      </c>
      <c r="C5" s="20" t="s">
        <v>6</v>
      </c>
      <c r="D5" s="21"/>
      <c r="E5" s="21"/>
      <c r="F5" s="22"/>
      <c r="G5" s="23"/>
      <c r="H5" s="23"/>
      <c r="I5" s="16"/>
      <c r="J5" s="23"/>
      <c r="K5" s="23"/>
      <c r="L5" s="66"/>
      <c r="M5" s="8"/>
    </row>
    <row r="6" spans="2:13" ht="15">
      <c r="B6" s="9" t="s">
        <v>7</v>
      </c>
      <c r="C6" s="60" t="s">
        <v>110</v>
      </c>
      <c r="D6" s="58">
        <v>8</v>
      </c>
      <c r="E6" s="15" t="s">
        <v>8</v>
      </c>
      <c r="F6" s="74"/>
      <c r="G6" s="7">
        <f aca="true" t="shared" si="0" ref="G6">D6*F6</f>
        <v>0</v>
      </c>
      <c r="H6" s="7" t="s">
        <v>9</v>
      </c>
      <c r="I6" s="7"/>
      <c r="J6" s="7">
        <f aca="true" t="shared" si="1" ref="J6">G6*1.21</f>
        <v>0</v>
      </c>
      <c r="K6" s="7" t="s">
        <v>9</v>
      </c>
      <c r="L6" s="16">
        <f aca="true" t="shared" si="2" ref="L6">J6-G6</f>
        <v>0</v>
      </c>
      <c r="M6" s="17"/>
    </row>
    <row r="7" spans="2:13" ht="15">
      <c r="B7" s="9" t="s">
        <v>10</v>
      </c>
      <c r="C7" s="60" t="s">
        <v>111</v>
      </c>
      <c r="D7" s="58">
        <v>91</v>
      </c>
      <c r="E7" s="15" t="s">
        <v>8</v>
      </c>
      <c r="F7" s="74"/>
      <c r="G7" s="7">
        <f aca="true" t="shared" si="3" ref="G7">D7*F7</f>
        <v>0</v>
      </c>
      <c r="H7" s="7" t="s">
        <v>9</v>
      </c>
      <c r="I7" s="7"/>
      <c r="J7" s="7">
        <f aca="true" t="shared" si="4" ref="J7">G7*1.21</f>
        <v>0</v>
      </c>
      <c r="K7" s="7" t="s">
        <v>9</v>
      </c>
      <c r="L7" s="16">
        <f aca="true" t="shared" si="5" ref="L7">J7-G7</f>
        <v>0</v>
      </c>
      <c r="M7" s="17"/>
    </row>
    <row r="8" spans="2:13" ht="15">
      <c r="B8" s="9" t="s">
        <v>11</v>
      </c>
      <c r="C8" s="60" t="s">
        <v>112</v>
      </c>
      <c r="D8" s="58">
        <v>78</v>
      </c>
      <c r="E8" s="15" t="s">
        <v>8</v>
      </c>
      <c r="F8" s="74"/>
      <c r="G8" s="7">
        <f aca="true" t="shared" si="6" ref="G8:G10">D8*F8</f>
        <v>0</v>
      </c>
      <c r="H8" s="7" t="s">
        <v>9</v>
      </c>
      <c r="I8" s="7"/>
      <c r="J8" s="7">
        <f aca="true" t="shared" si="7" ref="J8:J10">G8*1.21</f>
        <v>0</v>
      </c>
      <c r="K8" s="7" t="s">
        <v>9</v>
      </c>
      <c r="L8" s="16">
        <f aca="true" t="shared" si="8" ref="L8:L10">J8-G8</f>
        <v>0</v>
      </c>
      <c r="M8" s="17"/>
    </row>
    <row r="9" spans="2:13" ht="15">
      <c r="B9" s="9" t="s">
        <v>12</v>
      </c>
      <c r="C9" s="60" t="s">
        <v>113</v>
      </c>
      <c r="D9" s="58">
        <v>67</v>
      </c>
      <c r="E9" s="15" t="s">
        <v>8</v>
      </c>
      <c r="F9" s="74"/>
      <c r="G9" s="7">
        <f aca="true" t="shared" si="9" ref="G9:G11">D9*F9</f>
        <v>0</v>
      </c>
      <c r="H9" s="7" t="s">
        <v>9</v>
      </c>
      <c r="I9" s="7"/>
      <c r="J9" s="7">
        <f aca="true" t="shared" si="10" ref="J9:J11">G9*1.21</f>
        <v>0</v>
      </c>
      <c r="K9" s="7" t="s">
        <v>9</v>
      </c>
      <c r="L9" s="16">
        <f aca="true" t="shared" si="11" ref="L9:L11">J9-G9</f>
        <v>0</v>
      </c>
      <c r="M9" s="17"/>
    </row>
    <row r="10" spans="2:13" ht="15">
      <c r="B10" s="9" t="s">
        <v>13</v>
      </c>
      <c r="C10" s="60" t="s">
        <v>114</v>
      </c>
      <c r="D10" s="58">
        <v>62</v>
      </c>
      <c r="E10" s="15" t="s">
        <v>8</v>
      </c>
      <c r="F10" s="74"/>
      <c r="G10" s="7">
        <f t="shared" si="6"/>
        <v>0</v>
      </c>
      <c r="H10" s="7" t="s">
        <v>9</v>
      </c>
      <c r="I10" s="7"/>
      <c r="J10" s="7">
        <f t="shared" si="7"/>
        <v>0</v>
      </c>
      <c r="K10" s="7" t="s">
        <v>9</v>
      </c>
      <c r="L10" s="16">
        <f t="shared" si="8"/>
        <v>0</v>
      </c>
      <c r="M10" s="17"/>
    </row>
    <row r="11" spans="2:13" ht="15">
      <c r="B11" s="9" t="s">
        <v>37</v>
      </c>
      <c r="C11" s="60" t="s">
        <v>115</v>
      </c>
      <c r="D11" s="58">
        <v>4</v>
      </c>
      <c r="E11" s="15" t="s">
        <v>8</v>
      </c>
      <c r="F11" s="74"/>
      <c r="G11" s="7">
        <f t="shared" si="9"/>
        <v>0</v>
      </c>
      <c r="H11" s="7" t="s">
        <v>9</v>
      </c>
      <c r="I11" s="7"/>
      <c r="J11" s="7">
        <f t="shared" si="10"/>
        <v>0</v>
      </c>
      <c r="K11" s="7" t="s">
        <v>9</v>
      </c>
      <c r="L11" s="16">
        <f t="shared" si="11"/>
        <v>0</v>
      </c>
      <c r="M11" s="17"/>
    </row>
    <row r="12" spans="2:13" ht="15">
      <c r="B12" s="9" t="s">
        <v>65</v>
      </c>
      <c r="C12" s="60" t="s">
        <v>116</v>
      </c>
      <c r="D12" s="58">
        <v>64</v>
      </c>
      <c r="E12" s="15" t="s">
        <v>8</v>
      </c>
      <c r="F12" s="74"/>
      <c r="G12" s="7">
        <f aca="true" t="shared" si="12" ref="G12:G28">D12*F12</f>
        <v>0</v>
      </c>
      <c r="H12" s="7" t="s">
        <v>9</v>
      </c>
      <c r="I12" s="7"/>
      <c r="J12" s="7">
        <f aca="true" t="shared" si="13" ref="J12:J28">G12*1.21</f>
        <v>0</v>
      </c>
      <c r="K12" s="7" t="s">
        <v>9</v>
      </c>
      <c r="L12" s="16">
        <f aca="true" t="shared" si="14" ref="L12:L28">J12-G12</f>
        <v>0</v>
      </c>
      <c r="M12" s="17"/>
    </row>
    <row r="13" spans="2:13" ht="15">
      <c r="B13" s="9" t="s">
        <v>66</v>
      </c>
      <c r="C13" s="60" t="s">
        <v>117</v>
      </c>
      <c r="D13" s="58">
        <v>13</v>
      </c>
      <c r="E13" s="15" t="s">
        <v>8</v>
      </c>
      <c r="F13" s="74"/>
      <c r="G13" s="7">
        <f t="shared" si="12"/>
        <v>0</v>
      </c>
      <c r="H13" s="7" t="s">
        <v>9</v>
      </c>
      <c r="I13" s="7"/>
      <c r="J13" s="7">
        <f t="shared" si="13"/>
        <v>0</v>
      </c>
      <c r="K13" s="7" t="s">
        <v>9</v>
      </c>
      <c r="L13" s="16">
        <f t="shared" si="14"/>
        <v>0</v>
      </c>
      <c r="M13" s="17"/>
    </row>
    <row r="14" spans="2:13" ht="15">
      <c r="B14" s="9" t="s">
        <v>67</v>
      </c>
      <c r="C14" s="60" t="s">
        <v>118</v>
      </c>
      <c r="D14" s="58">
        <v>82</v>
      </c>
      <c r="E14" s="15" t="s">
        <v>8</v>
      </c>
      <c r="F14" s="74"/>
      <c r="G14" s="7">
        <f t="shared" si="12"/>
        <v>0</v>
      </c>
      <c r="H14" s="7" t="s">
        <v>9</v>
      </c>
      <c r="I14" s="7"/>
      <c r="J14" s="7">
        <f t="shared" si="13"/>
        <v>0</v>
      </c>
      <c r="K14" s="7" t="s">
        <v>9</v>
      </c>
      <c r="L14" s="16">
        <f t="shared" si="14"/>
        <v>0</v>
      </c>
      <c r="M14" s="17"/>
    </row>
    <row r="15" spans="2:13" ht="15">
      <c r="B15" s="9" t="s">
        <v>68</v>
      </c>
      <c r="C15" s="60" t="s">
        <v>119</v>
      </c>
      <c r="D15" s="58">
        <v>42</v>
      </c>
      <c r="E15" s="15" t="s">
        <v>8</v>
      </c>
      <c r="F15" s="74"/>
      <c r="G15" s="7">
        <f t="shared" si="12"/>
        <v>0</v>
      </c>
      <c r="H15" s="7" t="s">
        <v>9</v>
      </c>
      <c r="I15" s="7"/>
      <c r="J15" s="7">
        <f t="shared" si="13"/>
        <v>0</v>
      </c>
      <c r="K15" s="7" t="s">
        <v>9</v>
      </c>
      <c r="L15" s="16">
        <f t="shared" si="14"/>
        <v>0</v>
      </c>
      <c r="M15" s="17"/>
    </row>
    <row r="16" spans="2:13" ht="15">
      <c r="B16" s="9" t="s">
        <v>69</v>
      </c>
      <c r="C16" s="60" t="s">
        <v>120</v>
      </c>
      <c r="D16" s="58">
        <v>8</v>
      </c>
      <c r="E16" s="15" t="s">
        <v>8</v>
      </c>
      <c r="F16" s="74"/>
      <c r="G16" s="7">
        <f t="shared" si="12"/>
        <v>0</v>
      </c>
      <c r="H16" s="7" t="s">
        <v>9</v>
      </c>
      <c r="I16" s="7"/>
      <c r="J16" s="7">
        <f t="shared" si="13"/>
        <v>0</v>
      </c>
      <c r="K16" s="7" t="s">
        <v>9</v>
      </c>
      <c r="L16" s="16">
        <f t="shared" si="14"/>
        <v>0</v>
      </c>
      <c r="M16" s="17"/>
    </row>
    <row r="17" spans="2:13" ht="15">
      <c r="B17" s="9" t="s">
        <v>70</v>
      </c>
      <c r="C17" s="60" t="s">
        <v>121</v>
      </c>
      <c r="D17" s="58">
        <v>38</v>
      </c>
      <c r="E17" s="15" t="s">
        <v>8</v>
      </c>
      <c r="F17" s="74"/>
      <c r="G17" s="7">
        <f t="shared" si="12"/>
        <v>0</v>
      </c>
      <c r="H17" s="7" t="s">
        <v>9</v>
      </c>
      <c r="I17" s="7"/>
      <c r="J17" s="7">
        <f t="shared" si="13"/>
        <v>0</v>
      </c>
      <c r="K17" s="7" t="s">
        <v>9</v>
      </c>
      <c r="L17" s="16">
        <f t="shared" si="14"/>
        <v>0</v>
      </c>
      <c r="M17" s="17"/>
    </row>
    <row r="18" spans="2:13" ht="15">
      <c r="B18" s="9" t="s">
        <v>71</v>
      </c>
      <c r="C18" s="60" t="s">
        <v>123</v>
      </c>
      <c r="D18" s="58">
        <v>16</v>
      </c>
      <c r="E18" s="15" t="s">
        <v>8</v>
      </c>
      <c r="F18" s="74"/>
      <c r="G18" s="7">
        <f t="shared" si="12"/>
        <v>0</v>
      </c>
      <c r="H18" s="7" t="s">
        <v>9</v>
      </c>
      <c r="I18" s="7"/>
      <c r="J18" s="7">
        <f t="shared" si="13"/>
        <v>0</v>
      </c>
      <c r="K18" s="7" t="s">
        <v>9</v>
      </c>
      <c r="L18" s="16">
        <f t="shared" si="14"/>
        <v>0</v>
      </c>
      <c r="M18" s="17"/>
    </row>
    <row r="19" spans="2:13" ht="15">
      <c r="B19" s="9" t="s">
        <v>57</v>
      </c>
      <c r="C19" s="60" t="s">
        <v>122</v>
      </c>
      <c r="D19" s="58">
        <v>18</v>
      </c>
      <c r="E19" s="15" t="s">
        <v>8</v>
      </c>
      <c r="F19" s="74"/>
      <c r="G19" s="7">
        <f t="shared" si="12"/>
        <v>0</v>
      </c>
      <c r="H19" s="7" t="s">
        <v>9</v>
      </c>
      <c r="I19" s="7"/>
      <c r="J19" s="7">
        <f t="shared" si="13"/>
        <v>0</v>
      </c>
      <c r="K19" s="7" t="s">
        <v>9</v>
      </c>
      <c r="L19" s="16">
        <f t="shared" si="14"/>
        <v>0</v>
      </c>
      <c r="M19" s="17"/>
    </row>
    <row r="20" spans="2:13" ht="15">
      <c r="B20" s="9" t="s">
        <v>63</v>
      </c>
      <c r="C20" s="60" t="s">
        <v>124</v>
      </c>
      <c r="D20" s="58">
        <v>4</v>
      </c>
      <c r="E20" s="15" t="s">
        <v>8</v>
      </c>
      <c r="F20" s="74"/>
      <c r="G20" s="7">
        <f t="shared" si="12"/>
        <v>0</v>
      </c>
      <c r="H20" s="7" t="s">
        <v>9</v>
      </c>
      <c r="I20" s="7"/>
      <c r="J20" s="7">
        <f t="shared" si="13"/>
        <v>0</v>
      </c>
      <c r="K20" s="7" t="s">
        <v>9</v>
      </c>
      <c r="L20" s="16">
        <f t="shared" si="14"/>
        <v>0</v>
      </c>
      <c r="M20" s="17"/>
    </row>
    <row r="21" spans="2:13" ht="15">
      <c r="B21" s="9" t="s">
        <v>64</v>
      </c>
      <c r="C21" s="60" t="s">
        <v>125</v>
      </c>
      <c r="D21" s="58">
        <v>43</v>
      </c>
      <c r="E21" s="15" t="s">
        <v>8</v>
      </c>
      <c r="F21" s="74"/>
      <c r="G21" s="7">
        <f t="shared" si="12"/>
        <v>0</v>
      </c>
      <c r="H21" s="7" t="s">
        <v>9</v>
      </c>
      <c r="I21" s="7"/>
      <c r="J21" s="7">
        <f t="shared" si="13"/>
        <v>0</v>
      </c>
      <c r="K21" s="7" t="s">
        <v>9</v>
      </c>
      <c r="L21" s="16">
        <f t="shared" si="14"/>
        <v>0</v>
      </c>
      <c r="M21" s="17"/>
    </row>
    <row r="22" spans="2:13" ht="15">
      <c r="B22" s="9" t="s">
        <v>72</v>
      </c>
      <c r="C22" s="60" t="s">
        <v>126</v>
      </c>
      <c r="D22" s="58">
        <v>6</v>
      </c>
      <c r="E22" s="15" t="s">
        <v>8</v>
      </c>
      <c r="F22" s="74"/>
      <c r="G22" s="7">
        <f t="shared" si="12"/>
        <v>0</v>
      </c>
      <c r="H22" s="7" t="s">
        <v>9</v>
      </c>
      <c r="I22" s="7"/>
      <c r="J22" s="7">
        <f t="shared" si="13"/>
        <v>0</v>
      </c>
      <c r="K22" s="7" t="s">
        <v>9</v>
      </c>
      <c r="L22" s="16">
        <f t="shared" si="14"/>
        <v>0</v>
      </c>
      <c r="M22" s="17"/>
    </row>
    <row r="23" spans="2:13" ht="15">
      <c r="B23" s="9" t="s">
        <v>73</v>
      </c>
      <c r="C23" s="60" t="s">
        <v>128</v>
      </c>
      <c r="D23" s="58">
        <v>10</v>
      </c>
      <c r="E23" s="15" t="s">
        <v>8</v>
      </c>
      <c r="F23" s="74"/>
      <c r="G23" s="7">
        <f t="shared" si="12"/>
        <v>0</v>
      </c>
      <c r="H23" s="7" t="s">
        <v>9</v>
      </c>
      <c r="I23" s="7"/>
      <c r="J23" s="7">
        <f t="shared" si="13"/>
        <v>0</v>
      </c>
      <c r="K23" s="7" t="s">
        <v>9</v>
      </c>
      <c r="L23" s="16">
        <f t="shared" si="14"/>
        <v>0</v>
      </c>
      <c r="M23" s="17"/>
    </row>
    <row r="24" spans="2:13" ht="15">
      <c r="B24" s="9" t="s">
        <v>74</v>
      </c>
      <c r="C24" s="60" t="s">
        <v>127</v>
      </c>
      <c r="D24" s="58">
        <v>13</v>
      </c>
      <c r="E24" s="15" t="s">
        <v>8</v>
      </c>
      <c r="F24" s="74"/>
      <c r="G24" s="7">
        <f t="shared" si="12"/>
        <v>0</v>
      </c>
      <c r="H24" s="7" t="s">
        <v>9</v>
      </c>
      <c r="I24" s="7"/>
      <c r="J24" s="7">
        <f t="shared" si="13"/>
        <v>0</v>
      </c>
      <c r="K24" s="7" t="s">
        <v>9</v>
      </c>
      <c r="L24" s="16">
        <f t="shared" si="14"/>
        <v>0</v>
      </c>
      <c r="M24" s="17"/>
    </row>
    <row r="25" spans="2:13" ht="15">
      <c r="B25" s="9" t="s">
        <v>75</v>
      </c>
      <c r="C25" s="60" t="s">
        <v>129</v>
      </c>
      <c r="D25" s="58">
        <v>8</v>
      </c>
      <c r="E25" s="15" t="s">
        <v>8</v>
      </c>
      <c r="F25" s="74"/>
      <c r="G25" s="7">
        <f t="shared" si="12"/>
        <v>0</v>
      </c>
      <c r="H25" s="7" t="s">
        <v>9</v>
      </c>
      <c r="I25" s="7"/>
      <c r="J25" s="7">
        <f t="shared" si="13"/>
        <v>0</v>
      </c>
      <c r="K25" s="7" t="s">
        <v>9</v>
      </c>
      <c r="L25" s="16">
        <f t="shared" si="14"/>
        <v>0</v>
      </c>
      <c r="M25" s="17"/>
    </row>
    <row r="26" spans="2:13" ht="15">
      <c r="B26" s="9" t="s">
        <v>76</v>
      </c>
      <c r="C26" s="60" t="s">
        <v>130</v>
      </c>
      <c r="D26" s="58">
        <v>8</v>
      </c>
      <c r="E26" s="15" t="s">
        <v>8</v>
      </c>
      <c r="F26" s="74"/>
      <c r="G26" s="7">
        <f t="shared" si="12"/>
        <v>0</v>
      </c>
      <c r="H26" s="7" t="s">
        <v>9</v>
      </c>
      <c r="I26" s="7"/>
      <c r="J26" s="7">
        <f t="shared" si="13"/>
        <v>0</v>
      </c>
      <c r="K26" s="7" t="s">
        <v>9</v>
      </c>
      <c r="L26" s="16">
        <f t="shared" si="14"/>
        <v>0</v>
      </c>
      <c r="M26" s="17"/>
    </row>
    <row r="27" spans="2:13" ht="15">
      <c r="B27" s="9" t="s">
        <v>77</v>
      </c>
      <c r="C27" s="60" t="s">
        <v>132</v>
      </c>
      <c r="D27" s="58">
        <v>8</v>
      </c>
      <c r="E27" s="15" t="s">
        <v>8</v>
      </c>
      <c r="F27" s="74"/>
      <c r="G27" s="7">
        <f t="shared" si="12"/>
        <v>0</v>
      </c>
      <c r="H27" s="7" t="s">
        <v>9</v>
      </c>
      <c r="I27" s="7"/>
      <c r="J27" s="7">
        <f t="shared" si="13"/>
        <v>0</v>
      </c>
      <c r="K27" s="7" t="s">
        <v>9</v>
      </c>
      <c r="L27" s="16">
        <f t="shared" si="14"/>
        <v>0</v>
      </c>
      <c r="M27" s="17"/>
    </row>
    <row r="28" spans="2:13" ht="15">
      <c r="B28" s="9" t="s">
        <v>78</v>
      </c>
      <c r="C28" s="60" t="s">
        <v>131</v>
      </c>
      <c r="D28" s="58">
        <v>66</v>
      </c>
      <c r="E28" s="15" t="s">
        <v>8</v>
      </c>
      <c r="F28" s="74"/>
      <c r="G28" s="7">
        <f t="shared" si="12"/>
        <v>0</v>
      </c>
      <c r="H28" s="7" t="s">
        <v>9</v>
      </c>
      <c r="I28" s="7"/>
      <c r="J28" s="7">
        <f t="shared" si="13"/>
        <v>0</v>
      </c>
      <c r="K28" s="7" t="s">
        <v>9</v>
      </c>
      <c r="L28" s="16">
        <f t="shared" si="14"/>
        <v>0</v>
      </c>
      <c r="M28" s="17"/>
    </row>
    <row r="29" spans="2:13" ht="15">
      <c r="B29" s="9"/>
      <c r="C29" s="60"/>
      <c r="D29" s="61"/>
      <c r="E29" s="15"/>
      <c r="F29" s="74"/>
      <c r="G29" s="7"/>
      <c r="H29" s="7"/>
      <c r="I29" s="7"/>
      <c r="J29" s="7"/>
      <c r="K29" s="7"/>
      <c r="L29" s="16"/>
      <c r="M29" s="17"/>
    </row>
    <row r="30" spans="2:13" ht="15">
      <c r="B30" s="9" t="s">
        <v>79</v>
      </c>
      <c r="C30" s="60" t="s">
        <v>95</v>
      </c>
      <c r="D30" s="61">
        <v>757</v>
      </c>
      <c r="E30" s="15" t="s">
        <v>8</v>
      </c>
      <c r="F30" s="75"/>
      <c r="G30" s="7">
        <f aca="true" t="shared" si="15" ref="G30:G31">D30*F30</f>
        <v>0</v>
      </c>
      <c r="H30" s="7" t="s">
        <v>9</v>
      </c>
      <c r="I30" s="7"/>
      <c r="J30" s="7">
        <f aca="true" t="shared" si="16" ref="J30:J31">G30*1.21</f>
        <v>0</v>
      </c>
      <c r="K30" s="7" t="s">
        <v>9</v>
      </c>
      <c r="L30" s="16">
        <f aca="true" t="shared" si="17" ref="L30:L31">J30-G30</f>
        <v>0</v>
      </c>
      <c r="M30" s="17"/>
    </row>
    <row r="31" spans="2:13" ht="15">
      <c r="B31" s="9" t="s">
        <v>80</v>
      </c>
      <c r="C31" s="45" t="s">
        <v>61</v>
      </c>
      <c r="D31" s="61">
        <v>30</v>
      </c>
      <c r="E31" s="15" t="s">
        <v>8</v>
      </c>
      <c r="F31" s="76"/>
      <c r="G31" s="7">
        <f t="shared" si="15"/>
        <v>0</v>
      </c>
      <c r="H31" s="7" t="s">
        <v>9</v>
      </c>
      <c r="I31" s="7"/>
      <c r="J31" s="7">
        <f t="shared" si="16"/>
        <v>0</v>
      </c>
      <c r="K31" s="7" t="s">
        <v>9</v>
      </c>
      <c r="L31" s="16">
        <f t="shared" si="17"/>
        <v>0</v>
      </c>
      <c r="M31" s="17"/>
    </row>
    <row r="32" spans="2:13" ht="15">
      <c r="B32" s="9" t="s">
        <v>81</v>
      </c>
      <c r="C32" s="45" t="s">
        <v>106</v>
      </c>
      <c r="D32" s="61">
        <v>3</v>
      </c>
      <c r="E32" s="15" t="s">
        <v>8</v>
      </c>
      <c r="F32" s="76"/>
      <c r="G32" s="7" t="s">
        <v>9</v>
      </c>
      <c r="H32" s="7">
        <f aca="true" t="shared" si="18" ref="H32">D32*F32</f>
        <v>0</v>
      </c>
      <c r="I32" s="7"/>
      <c r="J32" s="7" t="s">
        <v>9</v>
      </c>
      <c r="K32" s="7">
        <f>H32*1.21</f>
        <v>0</v>
      </c>
      <c r="L32" s="16">
        <f>K32-H32</f>
        <v>0</v>
      </c>
      <c r="M32" s="17"/>
    </row>
    <row r="33" spans="2:13" ht="15">
      <c r="B33" s="9" t="s">
        <v>82</v>
      </c>
      <c r="C33" s="57" t="s">
        <v>104</v>
      </c>
      <c r="D33" s="44">
        <v>60</v>
      </c>
      <c r="E33" s="15" t="s">
        <v>8</v>
      </c>
      <c r="F33" s="77"/>
      <c r="G33" s="7">
        <f aca="true" t="shared" si="19" ref="G33:G34">D33*F33</f>
        <v>0</v>
      </c>
      <c r="H33" s="7" t="s">
        <v>9</v>
      </c>
      <c r="I33" s="7"/>
      <c r="J33" s="7">
        <f aca="true" t="shared" si="20" ref="J33:J34">G33*1.21</f>
        <v>0</v>
      </c>
      <c r="K33" s="7" t="s">
        <v>9</v>
      </c>
      <c r="L33" s="16">
        <f aca="true" t="shared" si="21" ref="L33:L34">J33-G33</f>
        <v>0</v>
      </c>
      <c r="M33" s="17"/>
    </row>
    <row r="34" spans="2:13" ht="15">
      <c r="B34" s="9" t="s">
        <v>83</v>
      </c>
      <c r="C34" s="45" t="s">
        <v>60</v>
      </c>
      <c r="D34" s="44">
        <v>8194</v>
      </c>
      <c r="E34" s="15" t="s">
        <v>40</v>
      </c>
      <c r="F34" s="77"/>
      <c r="G34" s="7">
        <f t="shared" si="19"/>
        <v>0</v>
      </c>
      <c r="H34" s="7" t="s">
        <v>9</v>
      </c>
      <c r="I34" s="7"/>
      <c r="J34" s="7">
        <f t="shared" si="20"/>
        <v>0</v>
      </c>
      <c r="K34" s="7" t="s">
        <v>9</v>
      </c>
      <c r="L34" s="16">
        <f t="shared" si="21"/>
        <v>0</v>
      </c>
      <c r="M34" s="17"/>
    </row>
    <row r="35" spans="2:13" ht="15">
      <c r="B35" s="9" t="s">
        <v>84</v>
      </c>
      <c r="C35" s="45" t="s">
        <v>96</v>
      </c>
      <c r="D35" s="44">
        <v>1</v>
      </c>
      <c r="E35" s="15" t="s">
        <v>8</v>
      </c>
      <c r="F35" s="77"/>
      <c r="G35" s="7">
        <f aca="true" t="shared" si="22" ref="G35:G37">D35*F35</f>
        <v>0</v>
      </c>
      <c r="H35" s="7" t="s">
        <v>9</v>
      </c>
      <c r="I35" s="7"/>
      <c r="J35" s="7">
        <f aca="true" t="shared" si="23" ref="J35:J37">G35*1.21</f>
        <v>0</v>
      </c>
      <c r="K35" s="7" t="s">
        <v>9</v>
      </c>
      <c r="L35" s="16">
        <f aca="true" t="shared" si="24" ref="L35:L37">J35-G35</f>
        <v>0</v>
      </c>
      <c r="M35" s="17"/>
    </row>
    <row r="36" spans="2:13" ht="15">
      <c r="B36" s="9" t="s">
        <v>85</v>
      </c>
      <c r="C36" s="45" t="s">
        <v>97</v>
      </c>
      <c r="D36" s="44">
        <v>4</v>
      </c>
      <c r="E36" s="15" t="s">
        <v>8</v>
      </c>
      <c r="F36" s="77"/>
      <c r="G36" s="7">
        <f t="shared" si="22"/>
        <v>0</v>
      </c>
      <c r="H36" s="7" t="s">
        <v>9</v>
      </c>
      <c r="I36" s="7"/>
      <c r="J36" s="7">
        <f t="shared" si="23"/>
        <v>0</v>
      </c>
      <c r="K36" s="7" t="s">
        <v>9</v>
      </c>
      <c r="L36" s="16">
        <f t="shared" si="24"/>
        <v>0</v>
      </c>
      <c r="M36" s="17"/>
    </row>
    <row r="37" spans="2:13" ht="15">
      <c r="B37" s="9" t="s">
        <v>89</v>
      </c>
      <c r="C37" s="45" t="s">
        <v>98</v>
      </c>
      <c r="D37" s="44">
        <v>4</v>
      </c>
      <c r="E37" s="15" t="s">
        <v>8</v>
      </c>
      <c r="F37" s="77"/>
      <c r="G37" s="7">
        <f t="shared" si="22"/>
        <v>0</v>
      </c>
      <c r="H37" s="7" t="s">
        <v>9</v>
      </c>
      <c r="I37" s="7"/>
      <c r="J37" s="7">
        <f t="shared" si="23"/>
        <v>0</v>
      </c>
      <c r="K37" s="7" t="s">
        <v>9</v>
      </c>
      <c r="L37" s="16">
        <f t="shared" si="24"/>
        <v>0</v>
      </c>
      <c r="M37" s="17"/>
    </row>
    <row r="38" spans="2:13" ht="15">
      <c r="B38" s="9" t="s">
        <v>90</v>
      </c>
      <c r="C38" s="45" t="s">
        <v>99</v>
      </c>
      <c r="D38" s="44">
        <v>1</v>
      </c>
      <c r="E38" s="15" t="s">
        <v>8</v>
      </c>
      <c r="F38" s="77"/>
      <c r="G38" s="7">
        <f aca="true" t="shared" si="25" ref="G38">D38*F38</f>
        <v>0</v>
      </c>
      <c r="H38" s="7" t="s">
        <v>9</v>
      </c>
      <c r="I38" s="7"/>
      <c r="J38" s="7">
        <f aca="true" t="shared" si="26" ref="J38">G38*1.21</f>
        <v>0</v>
      </c>
      <c r="K38" s="7" t="s">
        <v>9</v>
      </c>
      <c r="L38" s="16">
        <f aca="true" t="shared" si="27" ref="L38">J38-G38</f>
        <v>0</v>
      </c>
      <c r="M38" s="17"/>
    </row>
    <row r="39" spans="2:13" ht="15">
      <c r="B39" s="9" t="s">
        <v>91</v>
      </c>
      <c r="C39" s="45" t="s">
        <v>100</v>
      </c>
      <c r="D39" s="44">
        <v>1</v>
      </c>
      <c r="E39" s="15" t="s">
        <v>8</v>
      </c>
      <c r="F39" s="77"/>
      <c r="G39" s="7">
        <f aca="true" t="shared" si="28" ref="G39:G41">D39*F39</f>
        <v>0</v>
      </c>
      <c r="H39" s="7" t="s">
        <v>9</v>
      </c>
      <c r="I39" s="7"/>
      <c r="J39" s="7">
        <f aca="true" t="shared" si="29" ref="J39:J41">G39*1.21</f>
        <v>0</v>
      </c>
      <c r="K39" s="7" t="s">
        <v>9</v>
      </c>
      <c r="L39" s="16">
        <f aca="true" t="shared" si="30" ref="L39:L41">J39-G39</f>
        <v>0</v>
      </c>
      <c r="M39" s="17"/>
    </row>
    <row r="40" spans="2:13" ht="15">
      <c r="B40" s="9" t="s">
        <v>92</v>
      </c>
      <c r="C40" s="45" t="s">
        <v>101</v>
      </c>
      <c r="D40" s="44">
        <v>1</v>
      </c>
      <c r="E40" s="15" t="s">
        <v>8</v>
      </c>
      <c r="F40" s="77"/>
      <c r="G40" s="7">
        <f t="shared" si="28"/>
        <v>0</v>
      </c>
      <c r="H40" s="7" t="s">
        <v>9</v>
      </c>
      <c r="I40" s="7"/>
      <c r="J40" s="7">
        <f t="shared" si="29"/>
        <v>0</v>
      </c>
      <c r="K40" s="7" t="s">
        <v>9</v>
      </c>
      <c r="L40" s="16">
        <f t="shared" si="30"/>
        <v>0</v>
      </c>
      <c r="M40" s="17"/>
    </row>
    <row r="41" spans="2:13" ht="15">
      <c r="B41" s="9" t="s">
        <v>105</v>
      </c>
      <c r="C41" s="45" t="s">
        <v>102</v>
      </c>
      <c r="D41" s="44">
        <v>1</v>
      </c>
      <c r="E41" s="15" t="s">
        <v>8</v>
      </c>
      <c r="F41" s="77"/>
      <c r="G41" s="7">
        <f t="shared" si="28"/>
        <v>0</v>
      </c>
      <c r="H41" s="7" t="s">
        <v>9</v>
      </c>
      <c r="I41" s="7"/>
      <c r="J41" s="7">
        <f t="shared" si="29"/>
        <v>0</v>
      </c>
      <c r="K41" s="7" t="s">
        <v>9</v>
      </c>
      <c r="L41" s="16">
        <f t="shared" si="30"/>
        <v>0</v>
      </c>
      <c r="M41" s="17"/>
    </row>
    <row r="42" spans="2:13" ht="15">
      <c r="B42" s="3"/>
      <c r="C42" s="24"/>
      <c r="D42" s="25"/>
      <c r="E42" s="25"/>
      <c r="F42" s="78"/>
      <c r="G42" s="27"/>
      <c r="H42" s="27"/>
      <c r="I42" s="27"/>
      <c r="J42" s="27"/>
      <c r="K42" s="27"/>
      <c r="L42" s="27"/>
      <c r="M42" s="28"/>
    </row>
    <row r="43" spans="2:13" ht="15">
      <c r="B43" s="2" t="s">
        <v>15</v>
      </c>
      <c r="C43" s="20" t="s">
        <v>16</v>
      </c>
      <c r="D43" s="21"/>
      <c r="E43" s="21"/>
      <c r="F43" s="79"/>
      <c r="G43" s="23"/>
      <c r="H43" s="23"/>
      <c r="I43" s="16"/>
      <c r="J43" s="23"/>
      <c r="K43" s="23"/>
      <c r="L43" s="23"/>
      <c r="M43" s="17"/>
    </row>
    <row r="44" spans="2:13" ht="15">
      <c r="B44" s="4" t="s">
        <v>17</v>
      </c>
      <c r="C44" s="11" t="s">
        <v>41</v>
      </c>
      <c r="D44" s="15">
        <v>774</v>
      </c>
      <c r="E44" s="15" t="s">
        <v>8</v>
      </c>
      <c r="F44" s="80"/>
      <c r="G44" s="16">
        <f aca="true" t="shared" si="31" ref="G44:G48">D44*F44</f>
        <v>0</v>
      </c>
      <c r="H44" s="16" t="s">
        <v>9</v>
      </c>
      <c r="I44" s="16"/>
      <c r="J44" s="16">
        <f aca="true" t="shared" si="32" ref="J44:J50">G44*1.21</f>
        <v>0</v>
      </c>
      <c r="K44" s="16" t="s">
        <v>9</v>
      </c>
      <c r="L44" s="16">
        <f aca="true" t="shared" si="33" ref="L44:L50">J44-G44</f>
        <v>0</v>
      </c>
      <c r="M44" s="17"/>
    </row>
    <row r="45" spans="2:13" ht="15">
      <c r="B45" s="4" t="s">
        <v>18</v>
      </c>
      <c r="C45" s="11" t="s">
        <v>42</v>
      </c>
      <c r="D45" s="15">
        <v>757</v>
      </c>
      <c r="E45" s="15" t="s">
        <v>8</v>
      </c>
      <c r="F45" s="80"/>
      <c r="G45" s="16">
        <f t="shared" si="31"/>
        <v>0</v>
      </c>
      <c r="H45" s="16" t="s">
        <v>9</v>
      </c>
      <c r="I45" s="16"/>
      <c r="J45" s="16">
        <f t="shared" si="32"/>
        <v>0</v>
      </c>
      <c r="K45" s="16" t="s">
        <v>9</v>
      </c>
      <c r="L45" s="16">
        <f t="shared" si="33"/>
        <v>0</v>
      </c>
      <c r="M45" s="17"/>
    </row>
    <row r="46" spans="2:13" ht="15">
      <c r="B46" s="4" t="s">
        <v>39</v>
      </c>
      <c r="C46" s="46" t="s">
        <v>59</v>
      </c>
      <c r="D46" s="62">
        <v>8194</v>
      </c>
      <c r="E46" s="15" t="s">
        <v>40</v>
      </c>
      <c r="F46" s="77"/>
      <c r="G46" s="16">
        <f t="shared" si="31"/>
        <v>0</v>
      </c>
      <c r="H46" s="7" t="s">
        <v>9</v>
      </c>
      <c r="I46" s="7"/>
      <c r="J46" s="16">
        <f t="shared" si="32"/>
        <v>0</v>
      </c>
      <c r="K46" s="16" t="s">
        <v>9</v>
      </c>
      <c r="L46" s="16">
        <f t="shared" si="33"/>
        <v>0</v>
      </c>
      <c r="M46" s="17"/>
    </row>
    <row r="47" spans="2:13" ht="15">
      <c r="B47" s="4" t="s">
        <v>58</v>
      </c>
      <c r="C47" s="46" t="s">
        <v>94</v>
      </c>
      <c r="D47" s="62">
        <v>8194</v>
      </c>
      <c r="E47" s="15" t="s">
        <v>40</v>
      </c>
      <c r="F47" s="77"/>
      <c r="G47" s="16">
        <f aca="true" t="shared" si="34" ref="G47">D47*F47</f>
        <v>0</v>
      </c>
      <c r="H47" s="16" t="s">
        <v>9</v>
      </c>
      <c r="I47" s="7"/>
      <c r="J47" s="16">
        <f aca="true" t="shared" si="35" ref="J47">G47*1.21</f>
        <v>0</v>
      </c>
      <c r="K47" s="16" t="s">
        <v>9</v>
      </c>
      <c r="L47" s="16">
        <f aca="true" t="shared" si="36" ref="L47">J47-G47</f>
        <v>0</v>
      </c>
      <c r="M47" s="17"/>
    </row>
    <row r="48" spans="2:13" ht="15">
      <c r="B48" s="4" t="s">
        <v>49</v>
      </c>
      <c r="C48" s="46" t="s">
        <v>88</v>
      </c>
      <c r="D48" s="14">
        <v>60</v>
      </c>
      <c r="E48" s="15" t="s">
        <v>8</v>
      </c>
      <c r="F48" s="77"/>
      <c r="G48" s="16">
        <f t="shared" si="31"/>
        <v>0</v>
      </c>
      <c r="H48" s="7" t="s">
        <v>9</v>
      </c>
      <c r="I48" s="7"/>
      <c r="J48" s="16">
        <f t="shared" si="32"/>
        <v>0</v>
      </c>
      <c r="K48" s="16" t="s">
        <v>9</v>
      </c>
      <c r="L48" s="16">
        <f t="shared" si="33"/>
        <v>0</v>
      </c>
      <c r="M48" s="17"/>
    </row>
    <row r="49" spans="2:13" ht="15">
      <c r="B49" s="4" t="s">
        <v>17</v>
      </c>
      <c r="C49" s="46" t="s">
        <v>107</v>
      </c>
      <c r="D49" s="14">
        <v>3</v>
      </c>
      <c r="E49" s="15" t="s">
        <v>8</v>
      </c>
      <c r="F49" s="77"/>
      <c r="G49" s="16" t="s">
        <v>9</v>
      </c>
      <c r="H49" s="7">
        <f aca="true" t="shared" si="37" ref="H49">D49*F49</f>
        <v>0</v>
      </c>
      <c r="I49" s="7"/>
      <c r="J49" s="16" t="s">
        <v>9</v>
      </c>
      <c r="K49" s="16">
        <f>H49*1.21</f>
        <v>0</v>
      </c>
      <c r="L49" s="16">
        <f>K49-H49</f>
        <v>0</v>
      </c>
      <c r="M49" s="17"/>
    </row>
    <row r="50" spans="2:13" ht="15">
      <c r="B50" s="4" t="s">
        <v>18</v>
      </c>
      <c r="C50" s="64" t="s">
        <v>86</v>
      </c>
      <c r="D50" s="14">
        <v>13</v>
      </c>
      <c r="E50" s="15" t="s">
        <v>8</v>
      </c>
      <c r="F50" s="80"/>
      <c r="G50" s="16">
        <f aca="true" t="shared" si="38" ref="G50">D50*F50</f>
        <v>0</v>
      </c>
      <c r="H50" s="16" t="s">
        <v>9</v>
      </c>
      <c r="I50" s="16"/>
      <c r="J50" s="16">
        <f t="shared" si="32"/>
        <v>0</v>
      </c>
      <c r="K50" s="16" t="s">
        <v>9</v>
      </c>
      <c r="L50" s="16">
        <f t="shared" si="33"/>
        <v>0</v>
      </c>
      <c r="M50" s="17"/>
    </row>
    <row r="51" spans="2:13" ht="15">
      <c r="B51" s="4" t="s">
        <v>39</v>
      </c>
      <c r="C51" s="64" t="s">
        <v>87</v>
      </c>
      <c r="D51" s="14">
        <v>12</v>
      </c>
      <c r="E51" s="15" t="s">
        <v>8</v>
      </c>
      <c r="F51" s="80"/>
      <c r="G51" s="16">
        <f aca="true" t="shared" si="39" ref="G51">D51*F51</f>
        <v>0</v>
      </c>
      <c r="H51" s="7" t="s">
        <v>9</v>
      </c>
      <c r="I51" s="16"/>
      <c r="J51" s="16">
        <f aca="true" t="shared" si="40" ref="J51">G51*1.21</f>
        <v>0</v>
      </c>
      <c r="K51" s="16" t="s">
        <v>9</v>
      </c>
      <c r="L51" s="16">
        <f aca="true" t="shared" si="41" ref="L51">J51-G51</f>
        <v>0</v>
      </c>
      <c r="M51" s="17"/>
    </row>
    <row r="52" spans="2:13" ht="41.4">
      <c r="B52" s="4" t="s">
        <v>58</v>
      </c>
      <c r="C52" s="63" t="s">
        <v>108</v>
      </c>
      <c r="D52" s="14">
        <v>3</v>
      </c>
      <c r="E52" s="15" t="s">
        <v>8</v>
      </c>
      <c r="F52" s="80"/>
      <c r="G52" s="16">
        <f aca="true" t="shared" si="42" ref="G52">D52*F52</f>
        <v>0</v>
      </c>
      <c r="H52" s="16" t="s">
        <v>9</v>
      </c>
      <c r="I52" s="16"/>
      <c r="J52" s="16">
        <f aca="true" t="shared" si="43" ref="J52">G52*1.21</f>
        <v>0</v>
      </c>
      <c r="K52" s="16" t="s">
        <v>9</v>
      </c>
      <c r="L52" s="16">
        <f aca="true" t="shared" si="44" ref="L52">J52-G52</f>
        <v>0</v>
      </c>
      <c r="M52" s="17"/>
    </row>
    <row r="53" spans="2:13" ht="18" customHeight="1">
      <c r="B53" s="3"/>
      <c r="C53" s="24"/>
      <c r="D53" s="25"/>
      <c r="E53" s="25"/>
      <c r="F53" s="81"/>
      <c r="G53" s="27"/>
      <c r="H53" s="27"/>
      <c r="I53" s="27"/>
      <c r="J53" s="27"/>
      <c r="K53" s="27"/>
      <c r="L53" s="27"/>
      <c r="M53" s="28"/>
    </row>
    <row r="54" spans="2:13" ht="15">
      <c r="B54" s="2" t="s">
        <v>19</v>
      </c>
      <c r="C54" s="20" t="s">
        <v>20</v>
      </c>
      <c r="D54" s="21"/>
      <c r="E54" s="21"/>
      <c r="F54" s="82"/>
      <c r="G54" s="23"/>
      <c r="H54" s="23"/>
      <c r="I54" s="16"/>
      <c r="J54" s="23"/>
      <c r="K54" s="23"/>
      <c r="L54" s="23"/>
      <c r="M54" s="17"/>
    </row>
    <row r="55" spans="2:13" s="47" customFormat="1" ht="15">
      <c r="B55" s="48" t="s">
        <v>21</v>
      </c>
      <c r="C55" s="49" t="s">
        <v>34</v>
      </c>
      <c r="D55" s="15">
        <f>D45/2</f>
        <v>378.5</v>
      </c>
      <c r="E55" s="50" t="s">
        <v>23</v>
      </c>
      <c r="F55" s="83"/>
      <c r="G55" s="51">
        <f aca="true" t="shared" si="45" ref="G55">D55*F55</f>
        <v>0</v>
      </c>
      <c r="H55" s="51" t="s">
        <v>9</v>
      </c>
      <c r="I55" s="52"/>
      <c r="J55" s="52">
        <f aca="true" t="shared" si="46" ref="J55">G55*1.21</f>
        <v>0</v>
      </c>
      <c r="K55" s="52" t="s">
        <v>9</v>
      </c>
      <c r="L55" s="52">
        <f aca="true" t="shared" si="47" ref="L55">J55-G55</f>
        <v>0</v>
      </c>
      <c r="M55" s="53"/>
    </row>
    <row r="56" spans="2:13" s="47" customFormat="1" ht="15">
      <c r="B56" s="48" t="s">
        <v>22</v>
      </c>
      <c r="C56" s="49" t="s">
        <v>45</v>
      </c>
      <c r="D56" s="15">
        <v>1</v>
      </c>
      <c r="E56" s="50" t="s">
        <v>46</v>
      </c>
      <c r="F56" s="83"/>
      <c r="G56" s="51" t="s">
        <v>9</v>
      </c>
      <c r="H56" s="51">
        <f aca="true" t="shared" si="48" ref="H56:H57">D56*F56</f>
        <v>0</v>
      </c>
      <c r="I56" s="52"/>
      <c r="J56" s="52" t="s">
        <v>9</v>
      </c>
      <c r="K56" s="52">
        <f>H56*1.21</f>
        <v>0</v>
      </c>
      <c r="L56" s="52">
        <f>K56-H56</f>
        <v>0</v>
      </c>
      <c r="M56" s="53"/>
    </row>
    <row r="57" spans="2:13" s="47" customFormat="1" ht="15">
      <c r="B57" s="48" t="s">
        <v>38</v>
      </c>
      <c r="C57" s="49" t="s">
        <v>48</v>
      </c>
      <c r="D57" s="15">
        <v>1</v>
      </c>
      <c r="E57" s="50" t="s">
        <v>14</v>
      </c>
      <c r="F57" s="83"/>
      <c r="G57" s="51" t="s">
        <v>9</v>
      </c>
      <c r="H57" s="51">
        <f t="shared" si="48"/>
        <v>0</v>
      </c>
      <c r="I57" s="52"/>
      <c r="J57" s="52" t="s">
        <v>9</v>
      </c>
      <c r="K57" s="52">
        <f>H57*1.21</f>
        <v>0</v>
      </c>
      <c r="L57" s="52">
        <f>K57-H57</f>
        <v>0</v>
      </c>
      <c r="M57" s="53"/>
    </row>
    <row r="58" spans="2:13" s="47" customFormat="1" ht="15">
      <c r="B58" s="48" t="s">
        <v>43</v>
      </c>
      <c r="C58" s="49" t="s">
        <v>103</v>
      </c>
      <c r="D58" s="15">
        <v>1</v>
      </c>
      <c r="E58" s="50" t="s">
        <v>14</v>
      </c>
      <c r="F58" s="83"/>
      <c r="G58" s="51" t="s">
        <v>9</v>
      </c>
      <c r="H58" s="51">
        <f aca="true" t="shared" si="49" ref="H58">D58*F58</f>
        <v>0</v>
      </c>
      <c r="I58" s="52"/>
      <c r="J58" s="52" t="s">
        <v>9</v>
      </c>
      <c r="K58" s="52">
        <f>H58*1.21</f>
        <v>0</v>
      </c>
      <c r="L58" s="52">
        <f>K58-H58</f>
        <v>0</v>
      </c>
      <c r="M58" s="53"/>
    </row>
    <row r="59" spans="2:13" s="47" customFormat="1" ht="15">
      <c r="B59" s="48" t="s">
        <v>44</v>
      </c>
      <c r="C59" s="49" t="s">
        <v>62</v>
      </c>
      <c r="D59" s="15">
        <v>1</v>
      </c>
      <c r="E59" s="50" t="s">
        <v>14</v>
      </c>
      <c r="F59" s="83"/>
      <c r="G59" s="16">
        <f aca="true" t="shared" si="50" ref="G59">D59*F59</f>
        <v>0</v>
      </c>
      <c r="H59" s="16" t="s">
        <v>9</v>
      </c>
      <c r="I59" s="16"/>
      <c r="J59" s="16">
        <f>G59*1.21</f>
        <v>0</v>
      </c>
      <c r="K59" s="16" t="s">
        <v>9</v>
      </c>
      <c r="L59" s="16">
        <f aca="true" t="shared" si="51" ref="L59:L60">J59-G59</f>
        <v>0</v>
      </c>
      <c r="M59" s="53"/>
    </row>
    <row r="60" spans="2:13" s="47" customFormat="1" ht="15">
      <c r="B60" s="48" t="s">
        <v>47</v>
      </c>
      <c r="C60" s="49" t="s">
        <v>35</v>
      </c>
      <c r="D60" s="15">
        <v>27</v>
      </c>
      <c r="E60" s="50" t="s">
        <v>8</v>
      </c>
      <c r="F60" s="83"/>
      <c r="G60" s="16">
        <f aca="true" t="shared" si="52" ref="G60">D60*F60</f>
        <v>0</v>
      </c>
      <c r="H60" s="16" t="s">
        <v>9</v>
      </c>
      <c r="I60" s="16"/>
      <c r="J60" s="16">
        <f>G60*1.21</f>
        <v>0</v>
      </c>
      <c r="K60" s="16" t="s">
        <v>9</v>
      </c>
      <c r="L60" s="16">
        <f t="shared" si="51"/>
        <v>0</v>
      </c>
      <c r="M60" s="53"/>
    </row>
    <row r="61" spans="2:13" ht="15">
      <c r="B61" s="3"/>
      <c r="C61" s="29"/>
      <c r="D61" s="25"/>
      <c r="E61" s="25"/>
      <c r="F61" s="78"/>
      <c r="G61" s="27"/>
      <c r="H61" s="27"/>
      <c r="I61" s="27"/>
      <c r="J61" s="27"/>
      <c r="K61" s="27"/>
      <c r="L61" s="27"/>
      <c r="M61" s="28"/>
    </row>
    <row r="62" spans="2:13" ht="15">
      <c r="B62" s="2"/>
      <c r="C62" s="30" t="s">
        <v>24</v>
      </c>
      <c r="D62" s="5"/>
      <c r="E62" s="5" t="s">
        <v>25</v>
      </c>
      <c r="F62" s="84" t="s">
        <v>26</v>
      </c>
      <c r="G62" s="5" t="s">
        <v>27</v>
      </c>
      <c r="H62" s="5" t="s">
        <v>28</v>
      </c>
      <c r="I62" s="31"/>
      <c r="J62" s="32"/>
      <c r="K62" s="33"/>
      <c r="L62" s="33"/>
      <c r="M62" s="33"/>
    </row>
    <row r="63" spans="2:14" ht="15">
      <c r="B63" s="4" t="s">
        <v>29</v>
      </c>
      <c r="C63" s="54" t="s">
        <v>50</v>
      </c>
      <c r="D63" s="15"/>
      <c r="E63" s="15"/>
      <c r="F63" s="85">
        <f>SUM(G6:H60)</f>
        <v>0</v>
      </c>
      <c r="G63" s="16">
        <f>H63-F63</f>
        <v>0</v>
      </c>
      <c r="H63" s="16">
        <f>F63*1.21</f>
        <v>0</v>
      </c>
      <c r="I63" s="31"/>
      <c r="J63" s="32"/>
      <c r="K63" s="32"/>
      <c r="L63" s="32"/>
      <c r="M63" s="33"/>
      <c r="N63" s="12"/>
    </row>
    <row r="64" spans="2:13" ht="15">
      <c r="B64" s="4" t="s">
        <v>30</v>
      </c>
      <c r="C64" s="55" t="s">
        <v>51</v>
      </c>
      <c r="D64" s="34"/>
      <c r="E64" s="35" t="e">
        <f>F64/F63</f>
        <v>#DIV/0!</v>
      </c>
      <c r="F64" s="86">
        <f>SUM(G6:G60)</f>
        <v>0</v>
      </c>
      <c r="G64" s="16">
        <f>H64-F64</f>
        <v>0</v>
      </c>
      <c r="H64" s="16">
        <f>F64*1.21</f>
        <v>0</v>
      </c>
      <c r="I64" s="31"/>
      <c r="J64" s="33"/>
      <c r="K64" s="33"/>
      <c r="L64" s="33"/>
      <c r="M64" s="33"/>
    </row>
    <row r="65" spans="2:13" ht="15">
      <c r="B65" s="4" t="s">
        <v>31</v>
      </c>
      <c r="C65" s="55" t="s">
        <v>52</v>
      </c>
      <c r="D65" s="34"/>
      <c r="E65" s="35" t="e">
        <f>F65/F63</f>
        <v>#DIV/0!</v>
      </c>
      <c r="F65" s="86">
        <f>SUM(H6:H60)</f>
        <v>0</v>
      </c>
      <c r="G65" s="16">
        <f>H65-F65</f>
        <v>0</v>
      </c>
      <c r="H65" s="16">
        <f>F65*1.21</f>
        <v>0</v>
      </c>
      <c r="I65" s="31"/>
      <c r="J65" s="33"/>
      <c r="K65" s="32"/>
      <c r="L65" s="33"/>
      <c r="M65" s="33"/>
    </row>
    <row r="66" spans="2:13" ht="15">
      <c r="B66" s="3"/>
      <c r="C66" s="36"/>
      <c r="D66" s="25"/>
      <c r="E66" s="25"/>
      <c r="F66" s="26"/>
      <c r="G66" s="27"/>
      <c r="H66" s="27"/>
      <c r="I66" s="27"/>
      <c r="J66" s="27"/>
      <c r="K66" s="27"/>
      <c r="L66" s="27"/>
      <c r="M66" s="28"/>
    </row>
    <row r="67" spans="2:13" ht="14.4" thickBot="1">
      <c r="B67" s="6" t="s">
        <v>32</v>
      </c>
      <c r="C67" s="37"/>
      <c r="D67" s="38"/>
      <c r="E67" s="38"/>
      <c r="F67" s="39" t="s">
        <v>33</v>
      </c>
      <c r="G67" s="67"/>
      <c r="H67" s="67"/>
      <c r="I67" s="40"/>
      <c r="J67" s="67"/>
      <c r="K67" s="67"/>
      <c r="L67" s="40"/>
      <c r="M67" s="41"/>
    </row>
    <row r="70" spans="6:7" ht="15">
      <c r="F70" s="47"/>
      <c r="G70" s="59"/>
    </row>
    <row r="72" ht="15">
      <c r="H72" s="12"/>
    </row>
  </sheetData>
  <sheetProtection algorithmName="SHA-512" hashValue="54DEP1wjwW1GEEu0ckVGry3+rE7GiaEE6z0+Sp8BwoOmwqknFf7XooBOcfrBgeSxYIEJNOMXxEwk6chM5iUlyA==" saltValue="gUjNMMP+EgI6hLCFDgfd2g==" spinCount="100000" sheet="1" objects="1" scenarios="1"/>
  <mergeCells count="11">
    <mergeCell ref="B1:L1"/>
    <mergeCell ref="L3:L5"/>
    <mergeCell ref="G67:H67"/>
    <mergeCell ref="B2:C2"/>
    <mergeCell ref="J67:K67"/>
    <mergeCell ref="B3:B4"/>
    <mergeCell ref="C3:C4"/>
    <mergeCell ref="D3:D4"/>
    <mergeCell ref="E3:E4"/>
    <mergeCell ref="F3:H3"/>
    <mergeCell ref="J3:K3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  <ignoredErrors>
    <ignoredError sqref="B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2024-02-16T06:34:42Z</dcterms:modified>
  <cp:category/>
  <cp:version/>
  <cp:contentType/>
  <cp:contentStatus/>
</cp:coreProperties>
</file>