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ucl-fs1\homes$\ezr\Dokumenty\_STAVBY\koupaliště Dubice\REALIZACE\SoD\Dodatek 9\ZL\"/>
    </mc:Choice>
  </mc:AlternateContent>
  <bookViews>
    <workbookView xWindow="0" yWindow="0" windowWidth="0" windowHeight="0"/>
  </bookViews>
  <sheets>
    <sheet name="Rekapitulace stavby" sheetId="1" r:id="rId1"/>
    <sheet name="SO01 - Oprava atiky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'SO01 - Oprava atiky'!$C$89:$K$239</definedName>
    <definedName name="_xlnm.Print_Area" localSheetId="1">'SO01 - Oprava atiky'!$C$4:$J$39,'SO01 - Oprava atiky'!$C$45:$J$71,'SO01 - Oprava atiky'!$C$77:$K$239</definedName>
    <definedName name="_xlnm.Print_Titles" localSheetId="1">'SO01 - Oprava atiky'!$89:$89</definedName>
    <definedName name="_xlnm._FilterDatabase" localSheetId="2" hidden="1">'VRN - Vedlejší rozpočtové...'!$C$84:$K$119</definedName>
    <definedName name="_xlnm.Print_Area" localSheetId="2">'VRN - Vedlejší rozpočtové...'!$C$4:$J$39,'VRN - Vedlejší rozpočtové...'!$C$45:$J$66,'VRN - Vedlejší rozpočtové...'!$C$72:$K$119</definedName>
    <definedName name="_xlnm.Print_Titles" localSheetId="2">'VRN - Vedlejší rozpočtové...'!$84:$84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T91"/>
  <c r="R92"/>
  <c r="R91"/>
  <c r="P92"/>
  <c r="P91"/>
  <c r="BI88"/>
  <c r="BH88"/>
  <c r="BG88"/>
  <c r="BF88"/>
  <c r="T88"/>
  <c r="T87"/>
  <c r="R88"/>
  <c r="R87"/>
  <c r="P88"/>
  <c r="P87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79"/>
  <c r="E7"/>
  <c r="E75"/>
  <c i="2" r="J37"/>
  <c r="J36"/>
  <c i="1" r="AY55"/>
  <c i="2" r="J35"/>
  <c i="1" r="AX55"/>
  <c i="2"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T92"/>
  <c r="R93"/>
  <c r="R92"/>
  <c r="P93"/>
  <c r="P92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84"/>
  <c r="E7"/>
  <c r="E80"/>
  <c i="1" r="L50"/>
  <c r="AM50"/>
  <c r="AM49"/>
  <c r="L49"/>
  <c r="AM47"/>
  <c r="L47"/>
  <c r="L45"/>
  <c r="L44"/>
  <c i="2" r="J164"/>
  <c r="J218"/>
  <c r="BK144"/>
  <c r="BK127"/>
  <c r="J104"/>
  <c i="3" r="J100"/>
  <c i="2" r="J179"/>
  <c r="BK230"/>
  <c r="J147"/>
  <c r="BK158"/>
  <c r="J107"/>
  <c r="J187"/>
  <c r="J117"/>
  <c r="BK196"/>
  <c r="BK104"/>
  <c r="J208"/>
  <c i="3" r="J117"/>
  <c r="J103"/>
  <c i="2" r="BK184"/>
  <c r="J234"/>
  <c r="BK164"/>
  <c i="1" r="AS54"/>
  <c i="2" r="BK181"/>
  <c r="J93"/>
  <c r="BK237"/>
  <c r="BK201"/>
  <c i="3" r="J114"/>
  <c r="BK114"/>
  <c i="2" r="J119"/>
  <c r="BK194"/>
  <c r="J99"/>
  <c r="J133"/>
  <c r="J176"/>
  <c r="BK234"/>
  <c r="BK176"/>
  <c r="J214"/>
  <c r="J153"/>
  <c i="3" r="BK106"/>
  <c r="BK88"/>
  <c i="2" r="J139"/>
  <c r="J201"/>
  <c r="BK133"/>
  <c r="BK93"/>
  <c i="3" r="BK100"/>
  <c r="J97"/>
  <c i="2" r="BK124"/>
  <c r="J230"/>
  <c r="BK179"/>
  <c r="J144"/>
  <c r="J130"/>
  <c i="3" r="J92"/>
  <c i="2" r="BK153"/>
  <c r="BK218"/>
  <c r="BK112"/>
  <c i="3" r="F36"/>
  <c i="2" r="BK99"/>
  <c i="3" r="J110"/>
  <c i="2" r="J194"/>
  <c r="J112"/>
  <c r="J184"/>
  <c r="J124"/>
  <c i="3" r="BK110"/>
  <c r="J106"/>
  <c i="2" r="BK208"/>
  <c r="BK187"/>
  <c r="BK107"/>
  <c r="J158"/>
  <c i="3" r="BK103"/>
  <c i="2" r="J196"/>
  <c r="J237"/>
  <c r="J181"/>
  <c r="BK119"/>
  <c r="BK169"/>
  <c i="3" r="BK92"/>
  <c i="2" r="BK147"/>
  <c r="BK224"/>
  <c r="BK139"/>
  <c r="BK130"/>
  <c r="J127"/>
  <c i="3" r="J88"/>
  <c r="BK97"/>
  <c i="2" r="J169"/>
  <c r="J224"/>
  <c r="BK214"/>
  <c r="BK117"/>
  <c i="3" r="BK117"/>
  <c i="2" l="1" r="P217"/>
  <c r="R217"/>
  <c r="T217"/>
  <c r="R98"/>
  <c r="P129"/>
  <c r="BK186"/>
  <c r="J186"/>
  <c r="J68"/>
  <c r="P98"/>
  <c r="P91"/>
  <c r="BK129"/>
  <c r="J129"/>
  <c r="J64"/>
  <c r="BK157"/>
  <c r="J157"/>
  <c r="J66"/>
  <c r="T157"/>
  <c r="T175"/>
  <c r="T186"/>
  <c r="P233"/>
  <c r="T98"/>
  <c r="T129"/>
  <c r="R157"/>
  <c r="P175"/>
  <c r="P186"/>
  <c r="T233"/>
  <c i="3" r="BK96"/>
  <c r="J96"/>
  <c r="J63"/>
  <c r="R96"/>
  <c i="2" r="BK98"/>
  <c r="J98"/>
  <c r="J62"/>
  <c r="R129"/>
  <c r="P157"/>
  <c r="P156"/>
  <c r="BK175"/>
  <c r="J175"/>
  <c r="J67"/>
  <c r="R175"/>
  <c r="R186"/>
  <c r="BK233"/>
  <c r="J233"/>
  <c r="J70"/>
  <c r="R233"/>
  <c i="3" r="P96"/>
  <c r="P86"/>
  <c r="P85"/>
  <c i="1" r="AU56"/>
  <c i="3" r="T96"/>
  <c r="BK113"/>
  <c r="J113"/>
  <c r="J65"/>
  <c r="P113"/>
  <c r="R113"/>
  <c r="T113"/>
  <c i="2" r="BK92"/>
  <c r="J92"/>
  <c r="J61"/>
  <c i="3" r="BK87"/>
  <c r="J87"/>
  <c r="J61"/>
  <c i="2" r="BK217"/>
  <c r="J217"/>
  <c r="J69"/>
  <c i="3" r="BK91"/>
  <c r="J91"/>
  <c r="J62"/>
  <c i="2" r="BK126"/>
  <c r="J126"/>
  <c r="J63"/>
  <c i="3" r="BK109"/>
  <c r="J109"/>
  <c r="J64"/>
  <c r="E48"/>
  <c r="F55"/>
  <c r="F81"/>
  <c r="J82"/>
  <c r="BE106"/>
  <c r="BE114"/>
  <c r="BE117"/>
  <c r="J52"/>
  <c r="BE88"/>
  <c r="BE100"/>
  <c r="J54"/>
  <c r="BE92"/>
  <c r="BE97"/>
  <c r="BE103"/>
  <c r="BE110"/>
  <c i="1" r="BC56"/>
  <c i="2" r="J52"/>
  <c r="J54"/>
  <c r="BE104"/>
  <c r="BE119"/>
  <c r="BE130"/>
  <c r="BE158"/>
  <c r="BE164"/>
  <c r="BE179"/>
  <c r="BE201"/>
  <c r="BE208"/>
  <c r="BE237"/>
  <c r="E48"/>
  <c r="F55"/>
  <c r="BE93"/>
  <c r="BE107"/>
  <c r="BE117"/>
  <c r="BE124"/>
  <c r="BE153"/>
  <c r="J55"/>
  <c r="BE112"/>
  <c r="BE127"/>
  <c r="BE147"/>
  <c r="BE169"/>
  <c r="BE176"/>
  <c r="BE181"/>
  <c r="BE184"/>
  <c r="BE187"/>
  <c r="BE196"/>
  <c r="BE214"/>
  <c r="BE218"/>
  <c r="BE224"/>
  <c r="BE230"/>
  <c r="BE234"/>
  <c r="F54"/>
  <c r="BE99"/>
  <c r="BE133"/>
  <c r="BE139"/>
  <c r="BE144"/>
  <c r="BE194"/>
  <c i="3" r="F35"/>
  <c i="1" r="BB56"/>
  <c i="2" r="F35"/>
  <c i="1" r="BB55"/>
  <c i="2" r="F34"/>
  <c i="1" r="BA55"/>
  <c i="2" r="F36"/>
  <c i="1" r="BC55"/>
  <c r="BC54"/>
  <c r="AY54"/>
  <c i="3" r="J34"/>
  <c i="1" r="AW56"/>
  <c i="2" r="J34"/>
  <c i="1" r="AW55"/>
  <c i="3" r="F37"/>
  <c i="1" r="BD56"/>
  <c i="2" r="F37"/>
  <c i="1" r="BD55"/>
  <c i="3" r="F34"/>
  <c i="1" r="BA56"/>
  <c i="3" l="1" r="R86"/>
  <c r="R85"/>
  <c i="2" r="R91"/>
  <c i="3" r="T86"/>
  <c r="T85"/>
  <c i="2" r="P90"/>
  <c i="1" r="AU55"/>
  <c i="2" r="T91"/>
  <c r="R156"/>
  <c r="R90"/>
  <c r="T156"/>
  <c r="T90"/>
  <c r="BK156"/>
  <c r="J156"/>
  <c r="J65"/>
  <c r="BK91"/>
  <c r="J91"/>
  <c r="J60"/>
  <c i="3" r="BK86"/>
  <c r="J86"/>
  <c r="J60"/>
  <c i="2" r="J33"/>
  <c i="1" r="AV55"/>
  <c r="AT55"/>
  <c r="AU54"/>
  <c i="3" r="J33"/>
  <c i="1" r="AV56"/>
  <c r="AT56"/>
  <c r="BB54"/>
  <c r="W31"/>
  <c r="BA54"/>
  <c r="AW54"/>
  <c r="AK30"/>
  <c r="BD54"/>
  <c r="W33"/>
  <c i="3" r="F33"/>
  <c i="1" r="AZ56"/>
  <c i="2" r="F33"/>
  <c i="1" r="AZ55"/>
  <c r="W32"/>
  <c i="2" l="1" r="BK90"/>
  <c r="J90"/>
  <c r="J59"/>
  <c i="3" r="BK85"/>
  <c r="J85"/>
  <c r="J30"/>
  <c i="1" r="AG56"/>
  <c r="W30"/>
  <c r="AX54"/>
  <c r="AZ54"/>
  <c r="AV54"/>
  <c r="AK29"/>
  <c i="3" l="1" r="J39"/>
  <c r="J59"/>
  <c i="1" r="AN56"/>
  <c r="AT54"/>
  <c r="W29"/>
  <c i="2" r="J30"/>
  <c i="1" r="AG55"/>
  <c r="AG54"/>
  <c r="AK26"/>
  <c i="2" l="1" r="J39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<sst xmlns="http://schemas.openxmlformats.org/spreadsheetml/2006/main">
  <si>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</si>
  <si>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</si>
  <si>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</si>
  <si>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</si>
  <si>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</si>
  <si>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{92b50b26-e352-4945-b9c6-6fc4e9f26bc2}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</si>
  <si>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</si>
  <si>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</si>
  <si>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</si>
  <si>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</si>
  <si>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</si>
  <si>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</si>
  <si>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</si>
  <si>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</si>
  <si>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2024-001-ME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</si>
  <si>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</si>
  <si>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</si>
  <si>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atiky pavilonů U.1.1.L, C.F.L, U.1.1.P, C.F.P ZŠ 28.ŘÍJNA č.p. 2733 v České Lípě</t>
  </si>
  <si>
    <t>KSO:</t>
  </si>
  <si>
    <t/>
  </si>
  <si>
    <t>CC-CZ:</t>
  </si>
  <si>
    <t>Místo:</t>
  </si>
  <si>
    <t>Česká Lípa, ul. 28. října, čp. 2733</t>
  </si>
  <si>
    <t>Datum:</t>
  </si>
  <si>
    <t>2. 7. 2024</t>
  </si>
  <si>
    <t>Zadavatel:</t>
  </si>
  <si>
    <t>IČ:</t>
  </si>
  <si>
    <t>00260428</t>
  </si>
  <si>
    <t>Město Česká Lípa</t>
  </si>
  <si>
    <t>DIČ:</t>
  </si>
  <si>
    <t>CZ00260428</t>
  </si>
  <si>
    <t>Uchazeč:</t>
  </si>
  <si>
    <t>Vyplň údaj</t>
  </si>
  <si>
    <t>Projektant:</t>
  </si>
  <si>
    <t>08353301</t>
  </si>
  <si>
    <t>Projekty PK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</si>
  <si>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</si>
  <si>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</si>
  <si>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</si>
  <si>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</si>
  <si>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</si>
  <si>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</si>
  <si>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</si>
  <si>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</si>
  <si>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</si>
  <si>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</si>
  <si>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</si>
  <si>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</si>
  <si>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</si>
  <si>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</si>
  <si>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</si>
  <si>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</si>
  <si>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</si>
  <si>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</si>
  <si>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</si>
  <si>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</si>
  <si>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</si>
  <si>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</si>
  <si>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</si>
  <si>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</si>
  <si>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</si>
  <si>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</si>
  <si>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</si>
  <si>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</si>
  <si>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</si>
  <si>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</si>
  <si>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</si>
  <si>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</si>
  <si>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</si>
  <si>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</si>
  <si>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</si>
  <si>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</si>
  <si>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</si>
  <si>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</si>
  <si>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</si>
  <si>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</si>
  <si>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</si>
  <si>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</si>
  <si>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</si>
  <si>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</si>
  <si>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</si>
  <si>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atiky</t>
  </si>
  <si>
    <t>STA</t>
  </si>
  <si>
    <t>1</t>
  </si>
  <si>
    <t>{60e47777-bef3-4610-8943-d682eae09a6e}</t>
  </si>
  <si>
    <t>2</t>
  </si>
  <si>
    <t>VRN</t>
  </si>
  <si>
    <t>Vedlejší rozpočtové náklady</t>
  </si>
  <si>
    <t>{43068b62-308c-4857-9cc5-044ff3891778}</t>
  </si>
  <si>
    <t>KRYCÍ LIST SOUPISU PRACÍ</t>
  </si>
  <si>
    <t>Objekt:</t>
  </si>
  <si>
    <t>SO01 - Oprava atiky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</si>
  <si>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</si>
  <si>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</si>
  <si>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</si>
  <si>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</si>
  <si>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</si>
  <si>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</si>
  <si>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</si>
  <si>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</si>
  <si>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</si>
  <si>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</si>
  <si>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712 - Povlakové krytiny</t>
  </si>
  <si>
    <t xml:space="preserve">    743 -  Elektromontáže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</si>
  <si>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</si>
  <si>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</si>
  <si>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</si>
  <si>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</si>
  <si>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</si>
  <si>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</si>
  <si>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</si>
  <si>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</si>
  <si>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</si>
  <si>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</si>
  <si>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</si>
  <si>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</si>
  <si>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</si>
  <si>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</si>
  <si>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</si>
  <si>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</si>
  <si>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</si>
  <si>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</si>
  <si>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</si>
  <si>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</si>
  <si>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</si>
  <si>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</si>
  <si>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62999100R</t>
  </si>
  <si>
    <t>Zakrytí podélných plochy střechy geotextilií volně položenou - vč. odkrytí</t>
  </si>
  <si>
    <t>m2</t>
  </si>
  <si>
    <t>4</t>
  </si>
  <si>
    <t>PP</t>
  </si>
  <si>
    <t>VV</t>
  </si>
  <si>
    <t>Položení ochranné geotextilie v šíři 1 m</t>
  </si>
  <si>
    <t>278,66*1,0</t>
  </si>
  <si>
    <t>Součet</t>
  </si>
  <si>
    <t>9</t>
  </si>
  <si>
    <t>Ostatní konstrukce a práce-bourání</t>
  </si>
  <si>
    <t>941211111</t>
  </si>
  <si>
    <t>Montáž lešení řadového rámového lehkého zatížení do 200 kg/m2 š od 0,6 do 0,9 m v do 10 m</t>
  </si>
  <si>
    <t>CS ÚRS 2024 01</t>
  </si>
  <si>
    <t>Lešení řadové rámové lehké pracovní s podlahami s provozním zatížením tř. 3 do 200 kg/m2 šířky tř. SW06 od 0,6 do 0,9 m výšky do 10 m montáž</t>
  </si>
  <si>
    <t>Online PSC</t>
  </si>
  <si>
    <t>https://podminky.urs.cz/item/CS_URS_2024_01/941211111</t>
  </si>
  <si>
    <t>6*11</t>
  </si>
  <si>
    <t>3</t>
  </si>
  <si>
    <t>941211211</t>
  </si>
  <si>
    <t>Příplatek k lešení řadovému rámovému lehkému do 200 kg/m2 š od 0,6 do 0,9 m v do 10 m za pronájem lešení - dle dodavatele</t>
  </si>
  <si>
    <t>kpl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</si>
  <si>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</si>
  <si>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https://podminky.urs.cz/item/CS_URS_2024_01/941211211</t>
  </si>
  <si>
    <t>941211811</t>
  </si>
  <si>
    <t>Demontáž lešení řadového rámového lehkého zatížení do 200 kg/m2 š od 0,6 do 0,9 m v do 10 m</t>
  </si>
  <si>
    <t>8</t>
  </si>
  <si>
    <t>Lešení řadové rámové lehké pracovní s podlahami s provozním zatížením tř. 3 do 200 kg/m2 šířky tř. SW06 od 0,6 do 0,9 m výšky do 10 m demontáž</t>
  </si>
  <si>
    <t>https://podminky.urs.cz/item/CS_URS_2024_01/941211811</t>
  </si>
  <si>
    <t>5</t>
  </si>
  <si>
    <t>944511111</t>
  </si>
  <si>
    <t>Montáž ochranné sítě z textilie z umělých vláken</t>
  </si>
  <si>
    <t>10</t>
  </si>
  <si>
    <t>https://podminky.urs.cz/item/CS_URS_2024_01/944511111</t>
  </si>
  <si>
    <t>6*11,0</t>
  </si>
  <si>
    <t>944511211</t>
  </si>
  <si>
    <t>Příplatek k ochranné síti za pronájem - dle dodavatele</t>
  </si>
  <si>
    <t>Příplatek k ochranné síti za první a ZKD den použití</t>
  </si>
  <si>
    <t>7</t>
  </si>
  <si>
    <t>944511811</t>
  </si>
  <si>
    <t>Demontáž ochranné sítě z textilie z umělých vláken</t>
  </si>
  <si>
    <t>14</t>
  </si>
  <si>
    <t>Demontáž ochranné sítě zavěšené na konstrukci lešení z textilie z umělých vláken</t>
  </si>
  <si>
    <t>https://podminky.urs.cz/item/CS_URS_2024_01/944511811</t>
  </si>
  <si>
    <t>990990960</t>
  </si>
  <si>
    <t>Jeřáb pro dopravu a manipulaci s ocelovým žebříkem (odhad cca 4 hod.)</t>
  </si>
  <si>
    <t>16</t>
  </si>
  <si>
    <t>Jeřáb pro dopravu a manipulaci s ocelovým žebříkem</t>
  </si>
  <si>
    <t>99</t>
  </si>
  <si>
    <t>Přesun hmot</t>
  </si>
  <si>
    <t>949310001</t>
  </si>
  <si>
    <t>Stavební výtah - montáž, demontáž, pronájem (případně jiný vhodný způsob dopravy materiálu dle dodavatele)</t>
  </si>
  <si>
    <t>18</t>
  </si>
  <si>
    <t>997</t>
  </si>
  <si>
    <t>Přesun sutě</t>
  </si>
  <si>
    <t>997013212</t>
  </si>
  <si>
    <t>Vnitrostaveništní doprava suti a vybouraných hmot pro budovy v přes 6 do 9 m ručně</t>
  </si>
  <si>
    <t>t</t>
  </si>
  <si>
    <t>20</t>
  </si>
  <si>
    <t>Vnitrostaveništní doprava suti a vybouraných hmot vodorovně do 50 m s naložením ručně pro budovy a haly výšky přes 6 do 9 m</t>
  </si>
  <si>
    <t>https://podminky.urs.cz/item/CS_URS_2024_01/997013212</t>
  </si>
  <si>
    <t>11</t>
  </si>
  <si>
    <t>997013311</t>
  </si>
  <si>
    <t>Montáž a demontáž shozu suti v do 10 m</t>
  </si>
  <si>
    <t>m</t>
  </si>
  <si>
    <t>22</t>
  </si>
  <si>
    <t>Doprava suti shozem montáž a demontáž shozu výšky do 10 m</t>
  </si>
  <si>
    <t>https://podminky.urs.cz/item/CS_URS_2024_01/997013311</t>
  </si>
  <si>
    <t>P</t>
  </si>
  <si>
    <t>Poznámka k položce:_x000d_
Poznámka k položce: Kontejner bude přistaven při severním štítu na parkovišti školy.</t>
  </si>
  <si>
    <t>10,0</t>
  </si>
  <si>
    <t>997013321</t>
  </si>
  <si>
    <t>Příplatek k shozu suti v do 10 m za první a ZKD den použití</t>
  </si>
  <si>
    <t>24</t>
  </si>
  <si>
    <t>Doprava suti shozem montáž a demontáž shozu výšky Příplatek za první a každý další den použití shozu k ceně -3311</t>
  </si>
  <si>
    <t>https://podminky.urs.cz/item/CS_URS_2024_01/997013321</t>
  </si>
  <si>
    <t>10*14</t>
  </si>
  <si>
    <t>13</t>
  </si>
  <si>
    <t>997013501</t>
  </si>
  <si>
    <t>Odvoz suti na skládku a vybouraných hmot nebo meziskládku do 1 km se složením</t>
  </si>
  <si>
    <t>26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</si>
  <si>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</si>
  <si>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</si>
  <si>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</si>
  <si>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</si>
  <si>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28</t>
  </si>
  <si>
    <t>Odvoz suti a vybouraných hmot na skládku nebo meziskládku se složením, na vzdálenost Příplatek k ceně za každý další i započatý 1 km přes 1 km</t>
  </si>
  <si>
    <t>https://podminky.urs.cz/item/CS_URS_2024_01/997013509</t>
  </si>
  <si>
    <t>celková vzdálenost na skládku</t>
  </si>
  <si>
    <t>9*2,246</t>
  </si>
  <si>
    <t>15</t>
  </si>
  <si>
    <t>997013631</t>
  </si>
  <si>
    <t>Poplatek za uložení na skládce (skládkovné) stavebního odpadu směsného kód odpadu 17 09 04</t>
  </si>
  <si>
    <t>30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</si>
  <si>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</si>
  <si>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</si>
  <si>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PSV</t>
  </si>
  <si>
    <t>Práce a dodávky PSV</t>
  </si>
  <si>
    <t>712</t>
  </si>
  <si>
    <t>Povlakové krytiny</t>
  </si>
  <si>
    <t>712300854</t>
  </si>
  <si>
    <t>Demontáž lišt poplastovaných</t>
  </si>
  <si>
    <t>32</t>
  </si>
  <si>
    <t>Ostatní práce při odstranění povlakové krytiny střech plochých do 10° lišt poplastovaných</t>
  </si>
  <si>
    <t>https://podminky.urs.cz/item/CS_URS_2024_01/712300854</t>
  </si>
  <si>
    <t>odříznutí viplanylového plechu</t>
  </si>
  <si>
    <t>2*121,62 + 2*17,72</t>
  </si>
  <si>
    <t>17</t>
  </si>
  <si>
    <t>71236180R</t>
  </si>
  <si>
    <t>Uvolnění povlakové krytiny střech do 10° z fólií položených volně, vč. podkladní geotextilie - pro zpětnou montáž</t>
  </si>
  <si>
    <t>34</t>
  </si>
  <si>
    <t>plocha atiky</t>
  </si>
  <si>
    <t>247,78*0,6 + 30,88*0,7</t>
  </si>
  <si>
    <t>712363001</t>
  </si>
  <si>
    <t>Provedení povlakové krytiny střech do 10° termoplastickou fólií PVC - zpětná montáž vč. geotextilie</t>
  </si>
  <si>
    <t>36</t>
  </si>
  <si>
    <t>Provedení povlakové krytiny střech plochých do 10° fólií termoplastickou mPVC (měkčené PVC) rozvinutí a natažení fólie v ploše</t>
  </si>
  <si>
    <t>https://podminky.urs.cz/item/CS_URS_2024_01/712363001</t>
  </si>
  <si>
    <t>743</t>
  </si>
  <si>
    <t xml:space="preserve"> Elektromontáže</t>
  </si>
  <si>
    <t>19</t>
  </si>
  <si>
    <t>74300001R</t>
  </si>
  <si>
    <t>Hromosvod - demontáž stávajícího hromosvodu</t>
  </si>
  <si>
    <t>38</t>
  </si>
  <si>
    <t>Poznámka k položce:_x000d_
Poznámka k položce: demontáž v místě atik (11 případů)</t>
  </si>
  <si>
    <t>74300002R</t>
  </si>
  <si>
    <t>Hromosvod - dodávka drátu, vč. spojek, kotev a souvisejícího materiálu</t>
  </si>
  <si>
    <t>40</t>
  </si>
  <si>
    <t>Hromosvod - nové připojení žebříku</t>
  </si>
  <si>
    <t>74300004R</t>
  </si>
  <si>
    <t>Montáž hromosvodu</t>
  </si>
  <si>
    <t>42</t>
  </si>
  <si>
    <t>Poznámka k položce:_x000d_
Poznámka k položce: montáž v místě atik (11 případů)</t>
  </si>
  <si>
    <t>74300005R</t>
  </si>
  <si>
    <t>Revize</t>
  </si>
  <si>
    <t>44</t>
  </si>
  <si>
    <t>762</t>
  </si>
  <si>
    <t>Konstrukce tesařské</t>
  </si>
  <si>
    <t>23</t>
  </si>
  <si>
    <t>762341610</t>
  </si>
  <si>
    <t>Montáž bednění štítových okapových říms z hrubých prken tl do 32 mm</t>
  </si>
  <si>
    <t>46</t>
  </si>
  <si>
    <t>Montáž bednění střech štítových okapových říms, krajnic, závětrných prken a žaluzií ve spádu nebo rovnoběžně s okapem z prken hrubých tl. do 32 mm</t>
  </si>
  <si>
    <t>https://podminky.urs.cz/item/CS_URS_2024_01/762341610</t>
  </si>
  <si>
    <t>montáž prken na atiku</t>
  </si>
  <si>
    <t>3xprkno š. 150 mm</t>
  </si>
  <si>
    <t>3*278,66*0,15</t>
  </si>
  <si>
    <t>M</t>
  </si>
  <si>
    <t>60515111</t>
  </si>
  <si>
    <t>řezivo jehličnaté boční prkno 20-30mm, impregnované</t>
  </si>
  <si>
    <t>m3</t>
  </si>
  <si>
    <t>48</t>
  </si>
  <si>
    <t>řezivo jehličnaté boční prkno 20-30mm</t>
  </si>
  <si>
    <t>25</t>
  </si>
  <si>
    <t>76236132R</t>
  </si>
  <si>
    <t>Konstrukční a vyrovnávací vrstva pod klempířské prvky (atiky) z voděodolné překližky tl 15 mm</t>
  </si>
  <si>
    <t>50</t>
  </si>
  <si>
    <t>pruhy překližky šíře 120 mm , osově 320 mm</t>
  </si>
  <si>
    <t>170,332/3</t>
  </si>
  <si>
    <t>762395000</t>
  </si>
  <si>
    <t>Spojovací prostředky krovů, bednění, laťování, nadstřešních konstrukcí</t>
  </si>
  <si>
    <t>52</t>
  </si>
  <si>
    <t>Spojovací prostředky krovů, bednění a laťování, nadstřešních konstrukcí svorníky, prkna, hřebíky, pásová ocel, vruty</t>
  </si>
  <si>
    <t>https://podminky.urs.cz/item/CS_URS_2024_01/762395000</t>
  </si>
  <si>
    <t>835,98*0,15*0,024 "prkna tl. 24 mm</t>
  </si>
  <si>
    <t>170,332/3*0,015</t>
  </si>
  <si>
    <t>27</t>
  </si>
  <si>
    <t>762431825</t>
  </si>
  <si>
    <t>Demontáž obložení stěn z desek dřevoštěpkových tl do 15 mm na pero a drážku přibíjených</t>
  </si>
  <si>
    <t>54</t>
  </si>
  <si>
    <t>Demontáž obložení stěn z dřevoštěpkových desek šroubovaných na pero a drážku, tloušťka desky do 15 mm</t>
  </si>
  <si>
    <t>https://podminky.urs.cz/item/CS_URS_2024_01/762431825</t>
  </si>
  <si>
    <t>998762112</t>
  </si>
  <si>
    <t>Přesun hmot tonážní pro kce tesařské s omezením mechanizace v objektech v přes 6 do 12 m</t>
  </si>
  <si>
    <t>56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</si>
  <si>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</si>
  <si>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https://podminky.urs.cz/item/CS_URS_2024_01/998762112</t>
  </si>
  <si>
    <t>764</t>
  </si>
  <si>
    <t>Konstrukce klempířské</t>
  </si>
  <si>
    <t>29</t>
  </si>
  <si>
    <t>76421001R</t>
  </si>
  <si>
    <t xml:space="preserve">Dodávka a montáž oplechování atiky z TitZn plechu předzvětralý  tl. 0,70 mm,  r.š. 670 mm, vč. závětrné lišty r.š. 340 mm a příponek r.š. 120 mm a provedení rohů a koutů - ozn. K1</t>
  </si>
  <si>
    <t>58</t>
  </si>
  <si>
    <t>Dodávka a montáž oplechování atiky z TitZn plechu předzvětralý tl. 0,70 mm, r.š. 670 mm, vč. závětrné lišty r.š.340 mm a příponek r.š.120 mm a provedení rohů a koutů - ozn. K1</t>
  </si>
  <si>
    <t>Poznámka k položce:_x000d_
Poznámka k položce: Podrobný popis a schema viz Tabulka prvků</t>
  </si>
  <si>
    <t>oplechování atiky - K1</t>
  </si>
  <si>
    <t>247,86</t>
  </si>
  <si>
    <t>76421002R</t>
  </si>
  <si>
    <t xml:space="preserve">Dodávka a montáž oplechování atiky z TitZn plechu RHEINZINK  tl. 0,70 mm,  r.š. 770 mm, vč. závětrné lišty r.š. 340 mm a příponek r.š. 120 mm a provedení rohů a koutů - ozn. K2</t>
  </si>
  <si>
    <t>60</t>
  </si>
  <si>
    <t>Dodávka a montáž oplechování atiky z TitZn plechu RHEINZINK tl. 0,70 mm, r.š. 770 mm, vč. závětrné lišty r.š.340 mm a příponek r.š.120 mm a provedení rohů a koutů - ozn. K2</t>
  </si>
  <si>
    <t>oplechování atiky - K2</t>
  </si>
  <si>
    <t>30,88</t>
  </si>
  <si>
    <t>31</t>
  </si>
  <si>
    <t>998764112</t>
  </si>
  <si>
    <t>Přesun hmot tonážní pro konstrukce klempířské s omezením mechanizace v objektech v přes 6 do 12 m</t>
  </si>
  <si>
    <t>62</t>
  </si>
  <si>
    <t>Přesun hmot pro konstrukce klempířské stanovený z hmotnosti přesunovaného materiálu vodorovná dopravní vzdálenost do 50 m s omezením mechanizace v objektech výšky přes 6 do 12 m</t>
  </si>
  <si>
    <t>https://podminky.urs.cz/item/CS_URS_2024_01/998764112</t>
  </si>
  <si>
    <t>767</t>
  </si>
  <si>
    <t>Konstrukce zámečnické</t>
  </si>
  <si>
    <t>767830001</t>
  </si>
  <si>
    <t>Dodávka a montáž provozní žebřík se dvěma štěřinami, výstupním zábradlím a ochranným košem dle ČSN 74 3282, ocelová konstrukce žárově zinkovaná</t>
  </si>
  <si>
    <t>64</t>
  </si>
  <si>
    <t>Dodávka a montáž provozní žebřík se dvěma štěřinami, výstupním zábradlím a ochranným košem dle ČSN 74 3282, ocelová konstrukce žárově zinkovaná (celková hmotnost 130 kg)</t>
  </si>
  <si>
    <t>Poznámka k položce:_x000d_
Poznámka k položce: Podrobný popis a schema viz Tabulka zámečnických konstrukcí</t>
  </si>
  <si>
    <t>33</t>
  </si>
  <si>
    <t>998767102</t>
  </si>
  <si>
    <t>Přesun hmot tonážní pro zámečnické konstrukce v objektech v přes 6 do 12 m</t>
  </si>
  <si>
    <t>66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</si>
  <si>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</si>
  <si>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</si>
  <si>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</si>
  <si>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</si>
  <si>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</si>
  <si>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</si>
  <si>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</si>
  <si>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</si>
  <si>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</si>
  <si>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</si>
  <si>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</si>
  <si>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 (dle SoD čl. 2, odst. 2.5.1)</t>
  </si>
  <si>
    <t>Dokumentace skutečného provedení stavby</t>
  </si>
  <si>
    <t>https://podminky.urs.cz/item/CS_URS_2024_01/013254000</t>
  </si>
  <si>
    <t>VRN3</t>
  </si>
  <si>
    <t>Zařízení staveniště</t>
  </si>
  <si>
    <t>030001000</t>
  </si>
  <si>
    <t>Zařízení staveniště (dle SoD čl. 2, odst. 2.5.2)</t>
  </si>
  <si>
    <t>soub</t>
  </si>
  <si>
    <t>Základní rozdělení průvodních činností a nákladů zařízení staveniště</t>
  </si>
  <si>
    <t>https://podminky.urs.cz/item/CS_URS_2024_01/030001000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</si>
  <si>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</si>
  <si>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</si>
  <si>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</si>
  <si>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</si>
  <si>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2, odst. 2.5.9)</t>
  </si>
  <si>
    <t>Fotodokumentace</t>
  </si>
  <si>
    <t>https://podminky.urs.cz/item/CS_URS_2024_01/043203000</t>
  </si>
  <si>
    <t>044002000</t>
  </si>
  <si>
    <t>Revize a zkoušky (dle SoD čl. 2, odst. 2.5.3)</t>
  </si>
  <si>
    <t>https://podminky.urs.cz/item/CS_URS_2024_01/044002000</t>
  </si>
  <si>
    <t>045203000</t>
  </si>
  <si>
    <t>Kompletační činnost (dle SoD čl. 2, odst. 2.5.4)</t>
  </si>
  <si>
    <t>Kompletační činnost</t>
  </si>
  <si>
    <t>https://podminky.urs.cz/item/CS_URS_2024_01/045203000</t>
  </si>
  <si>
    <t>045303000</t>
  </si>
  <si>
    <t>Koordinační činnost (dle SoD čl. 2, odst. 2.5.5)</t>
  </si>
  <si>
    <t>Koordinační činnost</t>
  </si>
  <si>
    <t>https://podminky.urs.cz/item/CS_URS_2024_01/045303000</t>
  </si>
  <si>
    <t>VRN5</t>
  </si>
  <si>
    <t>Finanční náklady</t>
  </si>
  <si>
    <t>051002000</t>
  </si>
  <si>
    <t>Pojištění stavby (dle SoD čl. 2, odst. 2.5.6)</t>
  </si>
  <si>
    <t>Pojistné</t>
  </si>
  <si>
    <t>https://podminky.urs.cz/item/CS_URS_2024_01/051002000</t>
  </si>
  <si>
    <t>VRN7</t>
  </si>
  <si>
    <t>Provozní vlivy</t>
  </si>
  <si>
    <t>070001000</t>
  </si>
  <si>
    <t>Provozní a územní vlivy (dle SoD čl. 2, odst. 2.5.7)</t>
  </si>
  <si>
    <t>Základní rozdělení průvodních činností a nákladů provozní vlivy</t>
  </si>
  <si>
    <t>https://podminky.urs.cz/item/CS_URS_2024_01/070001000</t>
  </si>
  <si>
    <t>071002000</t>
  </si>
  <si>
    <t>Provoz dalšího subjektu (dle SoD čl. 2, odst. 2.5.8)</t>
  </si>
  <si>
    <t>Provoz investora, třetích osob</t>
  </si>
  <si>
    <t>https://podminky.urs.cz/item/CS_URS_2024_01/071002000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</si>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</sst>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1211111" TargetMode="External" /><Relationship Id="rId2" Type="http://schemas.openxmlformats.org/officeDocument/2006/relationships/hyperlink" Target="https://podminky.urs.cz/item/CS_URS_2024_01/941211211" TargetMode="External" /><Relationship Id="rId3" Type="http://schemas.openxmlformats.org/officeDocument/2006/relationships/hyperlink" Target="https://podminky.urs.cz/item/CS_URS_2024_01/941211811" TargetMode="External" /><Relationship Id="rId4" Type="http://schemas.openxmlformats.org/officeDocument/2006/relationships/hyperlink" Target="https://podminky.urs.cz/item/CS_URS_2024_01/944511111" TargetMode="External" /><Relationship Id="rId5" Type="http://schemas.openxmlformats.org/officeDocument/2006/relationships/hyperlink" Target="https://podminky.urs.cz/item/CS_URS_2024_01/944511811" TargetMode="External" /><Relationship Id="rId6" Type="http://schemas.openxmlformats.org/officeDocument/2006/relationships/hyperlink" Target="https://podminky.urs.cz/item/CS_URS_2024_01/997013212" TargetMode="External" /><Relationship Id="rId7" Type="http://schemas.openxmlformats.org/officeDocument/2006/relationships/hyperlink" Target="https://podminky.urs.cz/item/CS_URS_2024_01/997013311" TargetMode="External" /><Relationship Id="rId8" Type="http://schemas.openxmlformats.org/officeDocument/2006/relationships/hyperlink" Target="https://podminky.urs.cz/item/CS_URS_2024_01/99701332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712300854" TargetMode="External" /><Relationship Id="rId13" Type="http://schemas.openxmlformats.org/officeDocument/2006/relationships/hyperlink" Target="https://podminky.urs.cz/item/CS_URS_2024_01/712363001" TargetMode="External" /><Relationship Id="rId14" Type="http://schemas.openxmlformats.org/officeDocument/2006/relationships/hyperlink" Target="https://podminky.urs.cz/item/CS_URS_2024_01/762341610" TargetMode="External" /><Relationship Id="rId15" Type="http://schemas.openxmlformats.org/officeDocument/2006/relationships/hyperlink" Target="https://podminky.urs.cz/item/CS_URS_2024_01/762395000" TargetMode="External" /><Relationship Id="rId16" Type="http://schemas.openxmlformats.org/officeDocument/2006/relationships/hyperlink" Target="https://podminky.urs.cz/item/CS_URS_2024_01/762431825" TargetMode="External" /><Relationship Id="rId17" Type="http://schemas.openxmlformats.org/officeDocument/2006/relationships/hyperlink" Target="https://podminky.urs.cz/item/CS_URS_2024_01/998762112" TargetMode="External" /><Relationship Id="rId18" Type="http://schemas.openxmlformats.org/officeDocument/2006/relationships/hyperlink" Target="https://podminky.urs.cz/item/CS_URS_2024_01/998764112" TargetMode="External" /><Relationship Id="rId19" Type="http://schemas.openxmlformats.org/officeDocument/2006/relationships/hyperlink" Target="https://podminky.urs.cz/item/CS_URS_2024_01/998767102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43203000" TargetMode="External" /><Relationship Id="rId4" Type="http://schemas.openxmlformats.org/officeDocument/2006/relationships/hyperlink" Target="https://podminky.urs.cz/item/CS_URS_2024_01/044002000" TargetMode="External" /><Relationship Id="rId5" Type="http://schemas.openxmlformats.org/officeDocument/2006/relationships/hyperlink" Target="https://podminky.urs.cz/item/CS_URS_2024_01/045203000" TargetMode="External" /><Relationship Id="rId6" Type="http://schemas.openxmlformats.org/officeDocument/2006/relationships/hyperlink" Target="https://podminky.urs.cz/item/CS_URS_2024_01/045303000" TargetMode="External" /><Relationship Id="rId7" Type="http://schemas.openxmlformats.org/officeDocument/2006/relationships/hyperlink" Target="https://podminky.urs.cz/item/CS_URS_2024_01/051002000" TargetMode="External" /><Relationship Id="rId8" Type="http://schemas.openxmlformats.org/officeDocument/2006/relationships/hyperlink" Target="https://podminky.urs.cz/item/CS_URS_2024_01/070001000" TargetMode="External" /><Relationship Id="rId9" Type="http://schemas.openxmlformats.org/officeDocument/2006/relationships/hyperlink" Target="https://podminky.urs.cz/item/CS_URS_2024_01/071002000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2024-001-ME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atiky pavilonů U.1.1.L, C.F.L, U.1.1.P, C.F.P ZŠ 28.ŘÍJNA č.p. 2733 v České Lípě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Česká Lípa, ul. 28. října, čp. 2733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Projekty PK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'SO01 - Oprava atiky'!J30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'SO01 - Oprava atiky'!P90</f>
        <v>0</v>
      </c>
      <c r="AV55" s="122">
        <f>'SO01 - Oprava atiky'!J33</f>
        <v>0</v>
      </c>
      <c r="AW55" s="122">
        <f>'SO01 - Oprava atiky'!J34</f>
        <v>0</v>
      </c>
      <c r="AX55" s="122">
        <f>'SO01 - Oprava atiky'!J35</f>
        <v>0</v>
      </c>
      <c r="AY55" s="122">
        <f>'SO01 - Oprava atiky'!J36</f>
        <v>0</v>
      </c>
      <c r="AZ55" s="122">
        <f>'SO01 - Oprava atiky'!F33</f>
        <v>0</v>
      </c>
      <c r="BA55" s="122">
        <f>'SO01 - Oprava atiky'!F34</f>
        <v>0</v>
      </c>
      <c r="BB55" s="122">
        <f>'SO01 - Oprava atiky'!F35</f>
        <v>0</v>
      </c>
      <c r="BC55" s="122">
        <f>'SO01 - Oprava atiky'!F36</f>
        <v>0</v>
      </c>
      <c r="BD55" s="124">
        <f>'SO01 - Oprava atiky'!F37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'VRN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'VRN - Vedlejší rozpočtové...'!P85</f>
        <v>0</v>
      </c>
      <c r="AV56" s="127">
        <f>'VRN - Vedlejší rozpočtové...'!J33</f>
        <v>0</v>
      </c>
      <c r="AW56" s="127">
        <f>'VRN - Vedlejší rozpočtové...'!J34</f>
        <v>0</v>
      </c>
      <c r="AX56" s="127">
        <f>'VRN - Vedlejší rozpočtové...'!J35</f>
        <v>0</v>
      </c>
      <c r="AY56" s="127">
        <f>'VRN - Vedlejší rozpočtové...'!J36</f>
        <v>0</v>
      </c>
      <c r="AZ56" s="127">
        <f>'VRN - Vedlejší rozpočtové...'!F33</f>
        <v>0</v>
      </c>
      <c r="BA56" s="127">
        <f>'VRN - Vedlejší rozpočtové...'!F34</f>
        <v>0</v>
      </c>
      <c r="BB56" s="127">
        <f>'VRN - Vedlejší rozpočtové...'!F35</f>
        <v>0</v>
      </c>
      <c r="BC56" s="127">
        <f>'VRN - Vedlejší rozpočtové...'!F36</f>
        <v>0</v>
      </c>
      <c r="BD56" s="129">
        <f>'VRN - Vedlejší rozpočtové...'!F37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k9SFjovlnCbROsyn5S9qawtk+RgmFPDaKONvpQVyp54XZ7M1t5MsrWig5GTqSIsNq6iWtr8iAWwrrWAtdV3UHA==" hashValue="dkTYFA6ioo7MX3Fr8JUxgknse5wm482e0ssZgpANjs84AFKj5G75BxAxLrHaM5ccZmeBFZWiC8IwqPjycdwBUA==" algorithmName="SHA-512" password="CAA1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01 - Oprava atiky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Oprava atiky pavilonů U.1.1.L, C.F.L, U.1.1.P, C.F.P ZŠ 28.ŘÍJNA č.p. 2733 v České Lípě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38</v>
      </c>
      <c r="G12" s="40"/>
      <c r="H12" s="40"/>
      <c r="I12" s="134" t="s">
        <v>23</v>
      </c>
      <c r="J12" s="139" t="str">
        <f>'Rekapitulace stavby'!AN8</f>
        <v>2. 7. 2024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00260428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Česká Lípa</v>
      </c>
      <c r="F15" s="40"/>
      <c r="G15" s="40"/>
      <c r="H15" s="40"/>
      <c r="I15" s="134" t="s">
        <v>29</v>
      </c>
      <c r="J15" s="138" t="str">
        <f>IF('Rekapitulace stavby'!AN11="","",'Rekapitulace stavby'!AN11)</f>
        <v>CZ00260428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08353301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Projekty PK s.r.o.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ROUND((SUM(BE90:BE239)),  2)</f>
        <v>0</v>
      </c>
      <c r="G33" s="40"/>
      <c r="H33" s="40"/>
      <c r="I33" s="150">
        <v>0.20999999999999999</v>
      </c>
      <c r="J33" s="149">
        <f>ROUND(((SUM(BE90:BE239))*I33),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ROUND((SUM(BF90:BF239)),  2)</f>
        <v>0</v>
      </c>
      <c r="G34" s="40"/>
      <c r="H34" s="40"/>
      <c r="I34" s="150">
        <v>0.12</v>
      </c>
      <c r="J34" s="149">
        <f>ROUND(((SUM(BF90:BF239))*I34),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ROUND((SUM(BG90:BG239)),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ROUND((SUM(BH90:BH239)),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ROUND((SUM(BI90:BI239)),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Oprava atiky pavilonů U.1.1.L, C.F.L, U.1.1.P, C.F.P ZŠ 28.ŘÍJNA č.p. 2733 v České Lípě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SO01 - Oprava atiky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33</v>
      </c>
      <c r="J54" s="38" t="str">
        <f>E21</f>
        <v>Projekty PK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J126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J129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101</v>
      </c>
      <c r="E65" s="170"/>
      <c r="F65" s="170"/>
      <c r="G65" s="170"/>
      <c r="H65" s="170"/>
      <c r="I65" s="170"/>
      <c r="J65" s="171">
        <f>J156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J157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J175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J186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J217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J233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Oprava atiky pavilonů U.1.1.L, C.F.L, U.1.1.P, C.F.P ZŠ 28.ŘÍJNA č.p. 2733 v České Lípě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SO01 - Oprava atiky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2. 7. 2024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Česká Lípa</v>
      </c>
      <c r="G86" s="42"/>
      <c r="H86" s="42"/>
      <c r="I86" s="34" t="s">
        <v>33</v>
      </c>
      <c r="J86" s="38" t="str">
        <f>E21</f>
        <v>Projekty PK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IF(E18="","",E18)</f>
        <v>Vyplň údaj</v>
      </c>
      <c r="G87" s="42"/>
      <c r="H87" s="42"/>
      <c r="I87" s="34" t="s">
        <v>37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108</v>
      </c>
      <c r="D89" s="182" t="s">
        <v>60</v>
      </c>
      <c r="E89" s="182" t="s">
        <v>56</v>
      </c>
      <c r="F89" s="182" t="s">
        <v>57</v>
      </c>
      <c r="G89" s="182" t="s">
        <v>109</v>
      </c>
      <c r="H89" s="182" t="s">
        <v>110</v>
      </c>
      <c r="I89" s="182" t="s">
        <v>111</v>
      </c>
      <c r="J89" s="182" t="s">
        <v>94</v>
      </c>
      <c r="K89" s="183" t="s">
        <v>112</v>
      </c>
      <c r="L89" s="184"/>
      <c r="M89" s="94" t="s">
        <v>19</v>
      </c>
      <c r="N89" s="95" t="s">
        <v>45</v>
      </c>
      <c r="O89" s="95" t="s">
        <v>113</v>
      </c>
      <c r="P89" s="95" t="s">
        <v>114</v>
      </c>
      <c r="Q89" s="95" t="s">
        <v>115</v>
      </c>
      <c r="R89" s="95" t="s">
        <v>116</v>
      </c>
      <c r="S89" s="95" t="s">
        <v>117</v>
      </c>
      <c r="T89" s="96" t="s">
        <v>118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119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P91+P156</f>
        <v>0</v>
      </c>
      <c r="Q90" s="98"/>
      <c r="R90" s="187">
        <f>R91+R156</f>
        <v>0</v>
      </c>
      <c r="S90" s="98"/>
      <c r="T90" s="188">
        <f>T91+T156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74</v>
      </c>
      <c r="AU90" s="19" t="s">
        <v>95</v>
      </c>
      <c r="BK90" s="189">
        <f>BK91+BK156</f>
        <v>0</v>
      </c>
    </row>
    <row r="91" s="12" customFormat="1" ht="25.92" customHeight="1">
      <c r="A91" s="12"/>
      <c r="B91" s="190"/>
      <c r="C91" s="191"/>
      <c r="D91" s="192" t="s">
        <v>74</v>
      </c>
      <c r="E91" s="193" t="s">
        <v>120</v>
      </c>
      <c r="F91" s="193" t="s">
        <v>121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P92+P98+P126+P129</f>
        <v>0</v>
      </c>
      <c r="Q91" s="198"/>
      <c r="R91" s="199">
        <f>R92+R98+R126+R129</f>
        <v>0</v>
      </c>
      <c r="S91" s="198"/>
      <c r="T91" s="200">
        <f>T92+T98+T126+T129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83</v>
      </c>
      <c r="AT91" s="202" t="s">
        <v>74</v>
      </c>
      <c r="AU91" s="202" t="s">
        <v>75</v>
      </c>
      <c r="AY91" s="201" t="s">
        <v>122</v>
      </c>
      <c r="BK91" s="203">
        <f>BK92+BK98+BK126+BK129</f>
        <v>0</v>
      </c>
    </row>
    <row r="92" s="12" customFormat="1" ht="22.8" customHeight="1">
      <c r="A92" s="12"/>
      <c r="B92" s="190"/>
      <c r="C92" s="191"/>
      <c r="D92" s="192" t="s">
        <v>74</v>
      </c>
      <c r="E92" s="204" t="s">
        <v>123</v>
      </c>
      <c r="F92" s="204" t="s">
        <v>124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SUM(P93:P97)</f>
        <v>0</v>
      </c>
      <c r="Q92" s="198"/>
      <c r="R92" s="199">
        <f>SUM(R93:R97)</f>
        <v>0</v>
      </c>
      <c r="S92" s="198"/>
      <c r="T92" s="200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83</v>
      </c>
      <c r="AT92" s="202" t="s">
        <v>74</v>
      </c>
      <c r="AU92" s="202" t="s">
        <v>83</v>
      </c>
      <c r="AY92" s="201" t="s">
        <v>122</v>
      </c>
      <c r="BK92" s="203">
        <f>SUM(BK93:BK97)</f>
        <v>0</v>
      </c>
    </row>
    <row r="93" s="2" customFormat="1" ht="24.15" customHeight="1">
      <c r="A93" s="40"/>
      <c r="B93" s="41"/>
      <c r="C93" s="206" t="s">
        <v>83</v>
      </c>
      <c r="D93" s="206" t="s">
        <v>125</v>
      </c>
      <c r="E93" s="207" t="s">
        <v>126</v>
      </c>
      <c r="F93" s="208" t="s">
        <v>127</v>
      </c>
      <c r="G93" s="209" t="s">
        <v>128</v>
      </c>
      <c r="H93" s="210">
        <v>278.66000000000003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129</v>
      </c>
      <c r="AT93" s="217" t="s">
        <v>125</v>
      </c>
      <c r="AU93" s="217" t="s">
        <v>85</v>
      </c>
      <c r="AY93" s="19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129</v>
      </c>
      <c r="BM93" s="217" t="s">
        <v>85</v>
      </c>
    </row>
    <row r="94" s="2" customFormat="1">
      <c r="A94" s="40"/>
      <c r="B94" s="41"/>
      <c r="C94" s="42"/>
      <c r="D94" s="219" t="s">
        <v>130</v>
      </c>
      <c r="E94" s="42"/>
      <c r="F94" s="220" t="s">
        <v>127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130</v>
      </c>
      <c r="AU94" s="19" t="s">
        <v>85</v>
      </c>
    </row>
    <row r="95" s="13" customFormat="1">
      <c r="A95" s="13"/>
      <c r="B95" s="224"/>
      <c r="C95" s="225"/>
      <c r="D95" s="219" t="s">
        <v>131</v>
      </c>
      <c r="E95" s="226" t="s">
        <v>19</v>
      </c>
      <c r="F95" s="227" t="s">
        <v>132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131</v>
      </c>
      <c r="AU95" s="233" t="s">
        <v>85</v>
      </c>
      <c r="AV95" s="13" t="s">
        <v>83</v>
      </c>
      <c r="AW95" s="13" t="s">
        <v>36</v>
      </c>
      <c r="AX95" s="13" t="s">
        <v>75</v>
      </c>
      <c r="AY95" s="233" t="s">
        <v>122</v>
      </c>
    </row>
    <row r="96" s="14" customFormat="1">
      <c r="A96" s="14"/>
      <c r="B96" s="234"/>
      <c r="C96" s="235"/>
      <c r="D96" s="219" t="s">
        <v>131</v>
      </c>
      <c r="E96" s="236" t="s">
        <v>19</v>
      </c>
      <c r="F96" s="237" t="s">
        <v>133</v>
      </c>
      <c r="G96" s="235"/>
      <c r="H96" s="238">
        <v>278.66000000000003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85</v>
      </c>
      <c r="AV96" s="14" t="s">
        <v>85</v>
      </c>
      <c r="AW96" s="14" t="s">
        <v>36</v>
      </c>
      <c r="AX96" s="14" t="s">
        <v>75</v>
      </c>
      <c r="AY96" s="244" t="s">
        <v>122</v>
      </c>
    </row>
    <row r="97" s="15" customFormat="1">
      <c r="A97" s="15"/>
      <c r="B97" s="245"/>
      <c r="C97" s="246"/>
      <c r="D97" s="219" t="s">
        <v>131</v>
      </c>
      <c r="E97" s="247" t="s">
        <v>19</v>
      </c>
      <c r="F97" s="248" t="s">
        <v>134</v>
      </c>
      <c r="G97" s="246"/>
      <c r="H97" s="249">
        <v>278.66000000000003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85</v>
      </c>
      <c r="AV97" s="15" t="s">
        <v>129</v>
      </c>
      <c r="AW97" s="15" t="s">
        <v>36</v>
      </c>
      <c r="AX97" s="15" t="s">
        <v>83</v>
      </c>
      <c r="AY97" s="255" t="s">
        <v>122</v>
      </c>
    </row>
    <row r="98" s="12" customFormat="1" ht="22.8" customHeight="1">
      <c r="A98" s="12"/>
      <c r="B98" s="190"/>
      <c r="C98" s="191"/>
      <c r="D98" s="192" t="s">
        <v>74</v>
      </c>
      <c r="E98" s="204" t="s">
        <v>135</v>
      </c>
      <c r="F98" s="204" t="s">
        <v>136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SUM(P99:P125)</f>
        <v>0</v>
      </c>
      <c r="Q98" s="198"/>
      <c r="R98" s="199">
        <f>SUM(R99:R125)</f>
        <v>0</v>
      </c>
      <c r="S98" s="198"/>
      <c r="T98" s="200">
        <f>SUM(T99:T125)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74</v>
      </c>
      <c r="AU98" s="202" t="s">
        <v>83</v>
      </c>
      <c r="AY98" s="201" t="s">
        <v>122</v>
      </c>
      <c r="BK98" s="203">
        <f>SUM(BK99:BK125)</f>
        <v>0</v>
      </c>
    </row>
    <row r="99" s="2" customFormat="1" ht="33" customHeight="1">
      <c r="A99" s="40"/>
      <c r="B99" s="41"/>
      <c r="C99" s="206" t="s">
        <v>85</v>
      </c>
      <c r="D99" s="206" t="s">
        <v>125</v>
      </c>
      <c r="E99" s="207" t="s">
        <v>137</v>
      </c>
      <c r="F99" s="208" t="s">
        <v>138</v>
      </c>
      <c r="G99" s="209" t="s">
        <v>128</v>
      </c>
      <c r="H99" s="210">
        <v>66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129</v>
      </c>
      <c r="AT99" s="217" t="s">
        <v>125</v>
      </c>
      <c r="AU99" s="217" t="s">
        <v>85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129</v>
      </c>
      <c r="BM99" s="217" t="s">
        <v>129</v>
      </c>
    </row>
    <row r="100" s="2" customFormat="1">
      <c r="A100" s="40"/>
      <c r="B100" s="41"/>
      <c r="C100" s="42"/>
      <c r="D100" s="219" t="s">
        <v>130</v>
      </c>
      <c r="E100" s="42"/>
      <c r="F100" s="220" t="s">
        <v>140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130</v>
      </c>
      <c r="AU100" s="19" t="s">
        <v>85</v>
      </c>
    </row>
    <row r="101" s="2" customFormat="1">
      <c r="A101" s="40"/>
      <c r="B101" s="41"/>
      <c r="C101" s="42"/>
      <c r="D101" s="256" t="s">
        <v>141</v>
      </c>
      <c r="E101" s="42"/>
      <c r="F101" s="257" t="s">
        <v>142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85</v>
      </c>
    </row>
    <row r="102" s="14" customFormat="1">
      <c r="A102" s="14"/>
      <c r="B102" s="234"/>
      <c r="C102" s="235"/>
      <c r="D102" s="219" t="s">
        <v>131</v>
      </c>
      <c r="E102" s="236" t="s">
        <v>19</v>
      </c>
      <c r="F102" s="237" t="s">
        <v>143</v>
      </c>
      <c r="G102" s="235"/>
      <c r="H102" s="238">
        <v>66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131</v>
      </c>
      <c r="AU102" s="244" t="s">
        <v>85</v>
      </c>
      <c r="AV102" s="14" t="s">
        <v>85</v>
      </c>
      <c r="AW102" s="14" t="s">
        <v>36</v>
      </c>
      <c r="AX102" s="14" t="s">
        <v>75</v>
      </c>
      <c r="AY102" s="244" t="s">
        <v>122</v>
      </c>
    </row>
    <row r="103" s="15" customFormat="1">
      <c r="A103" s="15"/>
      <c r="B103" s="245"/>
      <c r="C103" s="246"/>
      <c r="D103" s="219" t="s">
        <v>131</v>
      </c>
      <c r="E103" s="247" t="s">
        <v>19</v>
      </c>
      <c r="F103" s="248" t="s">
        <v>134</v>
      </c>
      <c r="G103" s="246"/>
      <c r="H103" s="249">
        <v>66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131</v>
      </c>
      <c r="AU103" s="255" t="s">
        <v>85</v>
      </c>
      <c r="AV103" s="15" t="s">
        <v>129</v>
      </c>
      <c r="AW103" s="15" t="s">
        <v>36</v>
      </c>
      <c r="AX103" s="15" t="s">
        <v>83</v>
      </c>
      <c r="AY103" s="255" t="s">
        <v>122</v>
      </c>
    </row>
    <row r="104" s="2" customFormat="1" ht="37.8" customHeight="1">
      <c r="A104" s="40"/>
      <c r="B104" s="41"/>
      <c r="C104" s="206" t="s">
        <v>144</v>
      </c>
      <c r="D104" s="206" t="s">
        <v>125</v>
      </c>
      <c r="E104" s="207" t="s">
        <v>145</v>
      </c>
      <c r="F104" s="208" t="s">
        <v>146</v>
      </c>
      <c r="G104" s="209" t="s">
        <v>147</v>
      </c>
      <c r="H104" s="210">
        <v>1</v>
      </c>
      <c r="I104" s="211"/>
      <c r="J104" s="212">
        <f>ROUND(I104*H104,2)</f>
        <v>0</v>
      </c>
      <c r="K104" s="208" t="s">
        <v>139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129</v>
      </c>
      <c r="AT104" s="217" t="s">
        <v>125</v>
      </c>
      <c r="AU104" s="217" t="s">
        <v>85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129</v>
      </c>
      <c r="BM104" s="217" t="s">
        <v>123</v>
      </c>
    </row>
    <row r="105" s="2" customFormat="1">
      <c r="A105" s="40"/>
      <c r="B105" s="41"/>
      <c r="C105" s="42"/>
      <c r="D105" s="219" t="s">
        <v>130</v>
      </c>
      <c r="E105" s="42"/>
      <c r="F105" s="220" t="s">
        <v>148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85</v>
      </c>
    </row>
    <row r="106" s="2" customFormat="1">
      <c r="A106" s="40"/>
      <c r="B106" s="41"/>
      <c r="C106" s="42"/>
      <c r="D106" s="256" t="s">
        <v>141</v>
      </c>
      <c r="E106" s="42"/>
      <c r="F106" s="257" t="s">
        <v>149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141</v>
      </c>
      <c r="AU106" s="19" t="s">
        <v>85</v>
      </c>
    </row>
    <row r="107" s="2" customFormat="1" ht="33" customHeight="1">
      <c r="A107" s="40"/>
      <c r="B107" s="41"/>
      <c r="C107" s="206" t="s">
        <v>129</v>
      </c>
      <c r="D107" s="206" t="s">
        <v>125</v>
      </c>
      <c r="E107" s="207" t="s">
        <v>150</v>
      </c>
      <c r="F107" s="208" t="s">
        <v>151</v>
      </c>
      <c r="G107" s="209" t="s">
        <v>128</v>
      </c>
      <c r="H107" s="210">
        <v>66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129</v>
      </c>
      <c r="AT107" s="217" t="s">
        <v>125</v>
      </c>
      <c r="AU107" s="217" t="s">
        <v>85</v>
      </c>
      <c r="AY107" s="19" t="s">
        <v>122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129</v>
      </c>
      <c r="BM107" s="217" t="s">
        <v>152</v>
      </c>
    </row>
    <row r="108" s="2" customFormat="1">
      <c r="A108" s="40"/>
      <c r="B108" s="41"/>
      <c r="C108" s="42"/>
      <c r="D108" s="219" t="s">
        <v>130</v>
      </c>
      <c r="E108" s="42"/>
      <c r="F108" s="220" t="s">
        <v>153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130</v>
      </c>
      <c r="AU108" s="19" t="s">
        <v>85</v>
      </c>
    </row>
    <row r="109" s="2" customFormat="1">
      <c r="A109" s="40"/>
      <c r="B109" s="41"/>
      <c r="C109" s="42"/>
      <c r="D109" s="256" t="s">
        <v>141</v>
      </c>
      <c r="E109" s="42"/>
      <c r="F109" s="257" t="s">
        <v>154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141</v>
      </c>
      <c r="AU109" s="19" t="s">
        <v>85</v>
      </c>
    </row>
    <row r="110" s="14" customFormat="1">
      <c r="A110" s="14"/>
      <c r="B110" s="234"/>
      <c r="C110" s="235"/>
      <c r="D110" s="219" t="s">
        <v>131</v>
      </c>
      <c r="E110" s="236" t="s">
        <v>19</v>
      </c>
      <c r="F110" s="237" t="s">
        <v>143</v>
      </c>
      <c r="G110" s="235"/>
      <c r="H110" s="238">
        <v>66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131</v>
      </c>
      <c r="AU110" s="244" t="s">
        <v>85</v>
      </c>
      <c r="AV110" s="14" t="s">
        <v>85</v>
      </c>
      <c r="AW110" s="14" t="s">
        <v>36</v>
      </c>
      <c r="AX110" s="14" t="s">
        <v>75</v>
      </c>
      <c r="AY110" s="244" t="s">
        <v>122</v>
      </c>
    </row>
    <row r="111" s="15" customFormat="1">
      <c r="A111" s="15"/>
      <c r="B111" s="245"/>
      <c r="C111" s="246"/>
      <c r="D111" s="219" t="s">
        <v>131</v>
      </c>
      <c r="E111" s="247" t="s">
        <v>19</v>
      </c>
      <c r="F111" s="248" t="s">
        <v>134</v>
      </c>
      <c r="G111" s="246"/>
      <c r="H111" s="249">
        <v>66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5" t="s">
        <v>131</v>
      </c>
      <c r="AU111" s="255" t="s">
        <v>85</v>
      </c>
      <c r="AV111" s="15" t="s">
        <v>129</v>
      </c>
      <c r="AW111" s="15" t="s">
        <v>36</v>
      </c>
      <c r="AX111" s="15" t="s">
        <v>83</v>
      </c>
      <c r="AY111" s="255" t="s">
        <v>122</v>
      </c>
    </row>
    <row r="112" s="2" customFormat="1" ht="16.5" customHeight="1">
      <c r="A112" s="40"/>
      <c r="B112" s="41"/>
      <c r="C112" s="206" t="s">
        <v>155</v>
      </c>
      <c r="D112" s="206" t="s">
        <v>125</v>
      </c>
      <c r="E112" s="207" t="s">
        <v>156</v>
      </c>
      <c r="F112" s="208" t="s">
        <v>157</v>
      </c>
      <c r="G112" s="209" t="s">
        <v>128</v>
      </c>
      <c r="H112" s="210">
        <v>66</v>
      </c>
      <c r="I112" s="211"/>
      <c r="J112" s="212">
        <f>ROUND(I112*H112,2)</f>
        <v>0</v>
      </c>
      <c r="K112" s="208" t="s">
        <v>139</v>
      </c>
      <c r="L112" s="46"/>
      <c r="M112" s="213" t="s">
        <v>19</v>
      </c>
      <c r="N112" s="214" t="s">
        <v>46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129</v>
      </c>
      <c r="AT112" s="217" t="s">
        <v>125</v>
      </c>
      <c r="AU112" s="217" t="s">
        <v>85</v>
      </c>
      <c r="AY112" s="19" t="s">
        <v>122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83</v>
      </c>
      <c r="BK112" s="218">
        <f>ROUND(I112*H112,2)</f>
        <v>0</v>
      </c>
      <c r="BL112" s="19" t="s">
        <v>129</v>
      </c>
      <c r="BM112" s="217" t="s">
        <v>158</v>
      </c>
    </row>
    <row r="113" s="2" customFormat="1">
      <c r="A113" s="40"/>
      <c r="B113" s="41"/>
      <c r="C113" s="42"/>
      <c r="D113" s="219" t="s">
        <v>130</v>
      </c>
      <c r="E113" s="42"/>
      <c r="F113" s="220" t="s">
        <v>157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85</v>
      </c>
    </row>
    <row r="114" s="2" customFormat="1">
      <c r="A114" s="40"/>
      <c r="B114" s="41"/>
      <c r="C114" s="42"/>
      <c r="D114" s="256" t="s">
        <v>141</v>
      </c>
      <c r="E114" s="42"/>
      <c r="F114" s="257" t="s">
        <v>159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85</v>
      </c>
    </row>
    <row r="115" s="14" customFormat="1">
      <c r="A115" s="14"/>
      <c r="B115" s="234"/>
      <c r="C115" s="235"/>
      <c r="D115" s="219" t="s">
        <v>131</v>
      </c>
      <c r="E115" s="236" t="s">
        <v>19</v>
      </c>
      <c r="F115" s="237" t="s">
        <v>160</v>
      </c>
      <c r="G115" s="235"/>
      <c r="H115" s="238">
        <v>66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131</v>
      </c>
      <c r="AU115" s="244" t="s">
        <v>85</v>
      </c>
      <c r="AV115" s="14" t="s">
        <v>85</v>
      </c>
      <c r="AW115" s="14" t="s">
        <v>36</v>
      </c>
      <c r="AX115" s="14" t="s">
        <v>75</v>
      </c>
      <c r="AY115" s="244" t="s">
        <v>122</v>
      </c>
    </row>
    <row r="116" s="15" customFormat="1">
      <c r="A116" s="15"/>
      <c r="B116" s="245"/>
      <c r="C116" s="246"/>
      <c r="D116" s="219" t="s">
        <v>131</v>
      </c>
      <c r="E116" s="247" t="s">
        <v>19</v>
      </c>
      <c r="F116" s="248" t="s">
        <v>134</v>
      </c>
      <c r="G116" s="246"/>
      <c r="H116" s="249">
        <v>66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5" t="s">
        <v>131</v>
      </c>
      <c r="AU116" s="255" t="s">
        <v>85</v>
      </c>
      <c r="AV116" s="15" t="s">
        <v>129</v>
      </c>
      <c r="AW116" s="15" t="s">
        <v>36</v>
      </c>
      <c r="AX116" s="15" t="s">
        <v>83</v>
      </c>
      <c r="AY116" s="255" t="s">
        <v>122</v>
      </c>
    </row>
    <row r="117" s="2" customFormat="1" ht="21.75" customHeight="1">
      <c r="A117" s="40"/>
      <c r="B117" s="41"/>
      <c r="C117" s="206" t="s">
        <v>123</v>
      </c>
      <c r="D117" s="206" t="s">
        <v>125</v>
      </c>
      <c r="E117" s="207" t="s">
        <v>161</v>
      </c>
      <c r="F117" s="208" t="s">
        <v>162</v>
      </c>
      <c r="G117" s="209" t="s">
        <v>147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129</v>
      </c>
      <c r="AT117" s="217" t="s">
        <v>125</v>
      </c>
      <c r="AU117" s="217" t="s">
        <v>85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129</v>
      </c>
      <c r="BM117" s="217" t="s">
        <v>8</v>
      </c>
    </row>
    <row r="118" s="2" customFormat="1">
      <c r="A118" s="40"/>
      <c r="B118" s="41"/>
      <c r="C118" s="42"/>
      <c r="D118" s="219" t="s">
        <v>130</v>
      </c>
      <c r="E118" s="42"/>
      <c r="F118" s="220" t="s">
        <v>163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130</v>
      </c>
      <c r="AU118" s="19" t="s">
        <v>85</v>
      </c>
    </row>
    <row r="119" s="2" customFormat="1" ht="21.75" customHeight="1">
      <c r="A119" s="40"/>
      <c r="B119" s="41"/>
      <c r="C119" s="206" t="s">
        <v>164</v>
      </c>
      <c r="D119" s="206" t="s">
        <v>125</v>
      </c>
      <c r="E119" s="207" t="s">
        <v>165</v>
      </c>
      <c r="F119" s="208" t="s">
        <v>166</v>
      </c>
      <c r="G119" s="209" t="s">
        <v>128</v>
      </c>
      <c r="H119" s="210">
        <v>66</v>
      </c>
      <c r="I119" s="211"/>
      <c r="J119" s="212">
        <f>ROUND(I119*H119,2)</f>
        <v>0</v>
      </c>
      <c r="K119" s="208" t="s">
        <v>139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129</v>
      </c>
      <c r="AT119" s="217" t="s">
        <v>125</v>
      </c>
      <c r="AU119" s="217" t="s">
        <v>85</v>
      </c>
      <c r="AY119" s="19" t="s">
        <v>122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129</v>
      </c>
      <c r="BM119" s="217" t="s">
        <v>167</v>
      </c>
    </row>
    <row r="120" s="2" customFormat="1">
      <c r="A120" s="40"/>
      <c r="B120" s="41"/>
      <c r="C120" s="42"/>
      <c r="D120" s="219" t="s">
        <v>130</v>
      </c>
      <c r="E120" s="42"/>
      <c r="F120" s="220" t="s">
        <v>168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130</v>
      </c>
      <c r="AU120" s="19" t="s">
        <v>85</v>
      </c>
    </row>
    <row r="121" s="2" customFormat="1">
      <c r="A121" s="40"/>
      <c r="B121" s="41"/>
      <c r="C121" s="42"/>
      <c r="D121" s="256" t="s">
        <v>141</v>
      </c>
      <c r="E121" s="42"/>
      <c r="F121" s="257" t="s">
        <v>169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141</v>
      </c>
      <c r="AU121" s="19" t="s">
        <v>85</v>
      </c>
    </row>
    <row r="122" s="14" customFormat="1">
      <c r="A122" s="14"/>
      <c r="B122" s="234"/>
      <c r="C122" s="235"/>
      <c r="D122" s="219" t="s">
        <v>131</v>
      </c>
      <c r="E122" s="236" t="s">
        <v>19</v>
      </c>
      <c r="F122" s="237" t="s">
        <v>160</v>
      </c>
      <c r="G122" s="235"/>
      <c r="H122" s="238">
        <v>66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131</v>
      </c>
      <c r="AU122" s="244" t="s">
        <v>85</v>
      </c>
      <c r="AV122" s="14" t="s">
        <v>85</v>
      </c>
      <c r="AW122" s="14" t="s">
        <v>36</v>
      </c>
      <c r="AX122" s="14" t="s">
        <v>75</v>
      </c>
      <c r="AY122" s="244" t="s">
        <v>122</v>
      </c>
    </row>
    <row r="123" s="15" customFormat="1">
      <c r="A123" s="15"/>
      <c r="B123" s="245"/>
      <c r="C123" s="246"/>
      <c r="D123" s="219" t="s">
        <v>131</v>
      </c>
      <c r="E123" s="247" t="s">
        <v>19</v>
      </c>
      <c r="F123" s="248" t="s">
        <v>134</v>
      </c>
      <c r="G123" s="246"/>
      <c r="H123" s="249">
        <v>66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131</v>
      </c>
      <c r="AU123" s="255" t="s">
        <v>85</v>
      </c>
      <c r="AV123" s="15" t="s">
        <v>129</v>
      </c>
      <c r="AW123" s="15" t="s">
        <v>36</v>
      </c>
      <c r="AX123" s="15" t="s">
        <v>83</v>
      </c>
      <c r="AY123" s="255" t="s">
        <v>122</v>
      </c>
    </row>
    <row r="124" s="2" customFormat="1" ht="24.15" customHeight="1">
      <c r="A124" s="40"/>
      <c r="B124" s="41"/>
      <c r="C124" s="206" t="s">
        <v>152</v>
      </c>
      <c r="D124" s="206" t="s">
        <v>125</v>
      </c>
      <c r="E124" s="207" t="s">
        <v>170</v>
      </c>
      <c r="F124" s="208" t="s">
        <v>171</v>
      </c>
      <c r="G124" s="209" t="s">
        <v>147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129</v>
      </c>
      <c r="AT124" s="217" t="s">
        <v>125</v>
      </c>
      <c r="AU124" s="217" t="s">
        <v>85</v>
      </c>
      <c r="AY124" s="19" t="s">
        <v>122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129</v>
      </c>
      <c r="BM124" s="217" t="s">
        <v>172</v>
      </c>
    </row>
    <row r="125" s="2" customFormat="1">
      <c r="A125" s="40"/>
      <c r="B125" s="41"/>
      <c r="C125" s="42"/>
      <c r="D125" s="219" t="s">
        <v>130</v>
      </c>
      <c r="E125" s="42"/>
      <c r="F125" s="220" t="s">
        <v>173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85</v>
      </c>
    </row>
    <row r="126" s="12" customFormat="1" ht="22.8" customHeight="1">
      <c r="A126" s="12"/>
      <c r="B126" s="190"/>
      <c r="C126" s="191"/>
      <c r="D126" s="192" t="s">
        <v>74</v>
      </c>
      <c r="E126" s="204" t="s">
        <v>174</v>
      </c>
      <c r="F126" s="204" t="s">
        <v>175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SUM(P127:P128)</f>
        <v>0</v>
      </c>
      <c r="Q126" s="198"/>
      <c r="R126" s="199">
        <f>SUM(R127:R128)</f>
        <v>0</v>
      </c>
      <c r="S126" s="198"/>
      <c r="T126" s="20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83</v>
      </c>
      <c r="AT126" s="202" t="s">
        <v>74</v>
      </c>
      <c r="AU126" s="202" t="s">
        <v>83</v>
      </c>
      <c r="AY126" s="201" t="s">
        <v>122</v>
      </c>
      <c r="BK126" s="203">
        <f>SUM(BK127:BK128)</f>
        <v>0</v>
      </c>
    </row>
    <row r="127" s="2" customFormat="1" ht="37.8" customHeight="1">
      <c r="A127" s="40"/>
      <c r="B127" s="41"/>
      <c r="C127" s="206" t="s">
        <v>135</v>
      </c>
      <c r="D127" s="206" t="s">
        <v>125</v>
      </c>
      <c r="E127" s="207" t="s">
        <v>176</v>
      </c>
      <c r="F127" s="208" t="s">
        <v>177</v>
      </c>
      <c r="G127" s="209" t="s">
        <v>147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129</v>
      </c>
      <c r="AT127" s="217" t="s">
        <v>125</v>
      </c>
      <c r="AU127" s="217" t="s">
        <v>85</v>
      </c>
      <c r="AY127" s="19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129</v>
      </c>
      <c r="BM127" s="217" t="s">
        <v>178</v>
      </c>
    </row>
    <row r="128" s="2" customFormat="1">
      <c r="A128" s="40"/>
      <c r="B128" s="41"/>
      <c r="C128" s="42"/>
      <c r="D128" s="219" t="s">
        <v>130</v>
      </c>
      <c r="E128" s="42"/>
      <c r="F128" s="220" t="s">
        <v>177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130</v>
      </c>
      <c r="AU128" s="19" t="s">
        <v>85</v>
      </c>
    </row>
    <row r="129" s="12" customFormat="1" ht="22.8" customHeight="1">
      <c r="A129" s="12"/>
      <c r="B129" s="190"/>
      <c r="C129" s="191"/>
      <c r="D129" s="192" t="s">
        <v>74</v>
      </c>
      <c r="E129" s="204" t="s">
        <v>179</v>
      </c>
      <c r="F129" s="204" t="s">
        <v>180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SUM(P130:P155)</f>
        <v>0</v>
      </c>
      <c r="Q129" s="198"/>
      <c r="R129" s="199">
        <f>SUM(R130:R155)</f>
        <v>0</v>
      </c>
      <c r="S129" s="198"/>
      <c r="T129" s="200">
        <f>SUM(T130:T155)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83</v>
      </c>
      <c r="AT129" s="202" t="s">
        <v>74</v>
      </c>
      <c r="AU129" s="202" t="s">
        <v>83</v>
      </c>
      <c r="AY129" s="201" t="s">
        <v>122</v>
      </c>
      <c r="BK129" s="203">
        <f>SUM(BK130:BK155)</f>
        <v>0</v>
      </c>
    </row>
    <row r="130" s="2" customFormat="1" ht="24.15" customHeight="1">
      <c r="A130" s="40"/>
      <c r="B130" s="41"/>
      <c r="C130" s="206" t="s">
        <v>158</v>
      </c>
      <c r="D130" s="206" t="s">
        <v>125</v>
      </c>
      <c r="E130" s="207" t="s">
        <v>181</v>
      </c>
      <c r="F130" s="208" t="s">
        <v>182</v>
      </c>
      <c r="G130" s="209" t="s">
        <v>183</v>
      </c>
      <c r="H130" s="210">
        <v>2.0489999999999999</v>
      </c>
      <c r="I130" s="211"/>
      <c r="J130" s="212">
        <f>ROUND(I130*H130,2)</f>
        <v>0</v>
      </c>
      <c r="K130" s="208" t="s">
        <v>139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129</v>
      </c>
      <c r="AT130" s="217" t="s">
        <v>125</v>
      </c>
      <c r="AU130" s="217" t="s">
        <v>85</v>
      </c>
      <c r="AY130" s="19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129</v>
      </c>
      <c r="BM130" s="217" t="s">
        <v>184</v>
      </c>
    </row>
    <row r="131" s="2" customFormat="1">
      <c r="A131" s="40"/>
      <c r="B131" s="41"/>
      <c r="C131" s="42"/>
      <c r="D131" s="219" t="s">
        <v>130</v>
      </c>
      <c r="E131" s="42"/>
      <c r="F131" s="220" t="s">
        <v>185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130</v>
      </c>
      <c r="AU131" s="19" t="s">
        <v>85</v>
      </c>
    </row>
    <row r="132" s="2" customFormat="1">
      <c r="A132" s="40"/>
      <c r="B132" s="41"/>
      <c r="C132" s="42"/>
      <c r="D132" s="256" t="s">
        <v>141</v>
      </c>
      <c r="E132" s="42"/>
      <c r="F132" s="257" t="s">
        <v>186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141</v>
      </c>
      <c r="AU132" s="19" t="s">
        <v>85</v>
      </c>
    </row>
    <row r="133" s="2" customFormat="1" ht="16.5" customHeight="1">
      <c r="A133" s="40"/>
      <c r="B133" s="41"/>
      <c r="C133" s="206" t="s">
        <v>187</v>
      </c>
      <c r="D133" s="206" t="s">
        <v>125</v>
      </c>
      <c r="E133" s="207" t="s">
        <v>188</v>
      </c>
      <c r="F133" s="208" t="s">
        <v>189</v>
      </c>
      <c r="G133" s="209" t="s">
        <v>190</v>
      </c>
      <c r="H133" s="210">
        <v>10</v>
      </c>
      <c r="I133" s="211"/>
      <c r="J133" s="212">
        <f>ROUND(I133*H133,2)</f>
        <v>0</v>
      </c>
      <c r="K133" s="208" t="s">
        <v>139</v>
      </c>
      <c r="L133" s="46"/>
      <c r="M133" s="213" t="s">
        <v>19</v>
      </c>
      <c r="N133" s="214" t="s">
        <v>46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129</v>
      </c>
      <c r="AT133" s="217" t="s">
        <v>125</v>
      </c>
      <c r="AU133" s="217" t="s">
        <v>85</v>
      </c>
      <c r="AY133" s="19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83</v>
      </c>
      <c r="BK133" s="218">
        <f>ROUND(I133*H133,2)</f>
        <v>0</v>
      </c>
      <c r="BL133" s="19" t="s">
        <v>129</v>
      </c>
      <c r="BM133" s="217" t="s">
        <v>191</v>
      </c>
    </row>
    <row r="134" s="2" customFormat="1">
      <c r="A134" s="40"/>
      <c r="B134" s="41"/>
      <c r="C134" s="42"/>
      <c r="D134" s="219" t="s">
        <v>130</v>
      </c>
      <c r="E134" s="42"/>
      <c r="F134" s="220" t="s">
        <v>192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130</v>
      </c>
      <c r="AU134" s="19" t="s">
        <v>85</v>
      </c>
    </row>
    <row r="135" s="2" customFormat="1">
      <c r="A135" s="40"/>
      <c r="B135" s="41"/>
      <c r="C135" s="42"/>
      <c r="D135" s="256" t="s">
        <v>141</v>
      </c>
      <c r="E135" s="42"/>
      <c r="F135" s="257" t="s">
        <v>193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141</v>
      </c>
      <c r="AU135" s="19" t="s">
        <v>85</v>
      </c>
    </row>
    <row r="136" s="2" customFormat="1">
      <c r="A136" s="40"/>
      <c r="B136" s="41"/>
      <c r="C136" s="42"/>
      <c r="D136" s="219" t="s">
        <v>194</v>
      </c>
      <c r="E136" s="42"/>
      <c r="F136" s="258" t="s">
        <v>195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194</v>
      </c>
      <c r="AU136" s="19" t="s">
        <v>85</v>
      </c>
    </row>
    <row r="137" s="14" customFormat="1">
      <c r="A137" s="14"/>
      <c r="B137" s="234"/>
      <c r="C137" s="235"/>
      <c r="D137" s="219" t="s">
        <v>131</v>
      </c>
      <c r="E137" s="236" t="s">
        <v>19</v>
      </c>
      <c r="F137" s="237" t="s">
        <v>196</v>
      </c>
      <c r="G137" s="235"/>
      <c r="H137" s="238">
        <v>10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131</v>
      </c>
      <c r="AU137" s="244" t="s">
        <v>85</v>
      </c>
      <c r="AV137" s="14" t="s">
        <v>85</v>
      </c>
      <c r="AW137" s="14" t="s">
        <v>36</v>
      </c>
      <c r="AX137" s="14" t="s">
        <v>75</v>
      </c>
      <c r="AY137" s="244" t="s">
        <v>122</v>
      </c>
    </row>
    <row r="138" s="15" customFormat="1">
      <c r="A138" s="15"/>
      <c r="B138" s="245"/>
      <c r="C138" s="246"/>
      <c r="D138" s="219" t="s">
        <v>131</v>
      </c>
      <c r="E138" s="247" t="s">
        <v>19</v>
      </c>
      <c r="F138" s="248" t="s">
        <v>134</v>
      </c>
      <c r="G138" s="246"/>
      <c r="H138" s="249">
        <v>10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5" t="s">
        <v>131</v>
      </c>
      <c r="AU138" s="255" t="s">
        <v>85</v>
      </c>
      <c r="AV138" s="15" t="s">
        <v>129</v>
      </c>
      <c r="AW138" s="15" t="s">
        <v>36</v>
      </c>
      <c r="AX138" s="15" t="s">
        <v>83</v>
      </c>
      <c r="AY138" s="255" t="s">
        <v>122</v>
      </c>
    </row>
    <row r="139" s="2" customFormat="1" ht="24.15" customHeight="1">
      <c r="A139" s="40"/>
      <c r="B139" s="41"/>
      <c r="C139" s="206" t="s">
        <v>8</v>
      </c>
      <c r="D139" s="206" t="s">
        <v>125</v>
      </c>
      <c r="E139" s="207" t="s">
        <v>197</v>
      </c>
      <c r="F139" s="208" t="s">
        <v>198</v>
      </c>
      <c r="G139" s="209" t="s">
        <v>190</v>
      </c>
      <c r="H139" s="210">
        <v>140</v>
      </c>
      <c r="I139" s="211"/>
      <c r="J139" s="212">
        <f>ROUND(I139*H139,2)</f>
        <v>0</v>
      </c>
      <c r="K139" s="208" t="s">
        <v>139</v>
      </c>
      <c r="L139" s="46"/>
      <c r="M139" s="213" t="s">
        <v>19</v>
      </c>
      <c r="N139" s="214" t="s">
        <v>46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129</v>
      </c>
      <c r="AT139" s="217" t="s">
        <v>125</v>
      </c>
      <c r="AU139" s="217" t="s">
        <v>85</v>
      </c>
      <c r="AY139" s="19" t="s">
        <v>122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83</v>
      </c>
      <c r="BK139" s="218">
        <f>ROUND(I139*H139,2)</f>
        <v>0</v>
      </c>
      <c r="BL139" s="19" t="s">
        <v>129</v>
      </c>
      <c r="BM139" s="217" t="s">
        <v>199</v>
      </c>
    </row>
    <row r="140" s="2" customFormat="1">
      <c r="A140" s="40"/>
      <c r="B140" s="41"/>
      <c r="C140" s="42"/>
      <c r="D140" s="219" t="s">
        <v>130</v>
      </c>
      <c r="E140" s="42"/>
      <c r="F140" s="220" t="s">
        <v>200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130</v>
      </c>
      <c r="AU140" s="19" t="s">
        <v>85</v>
      </c>
    </row>
    <row r="141" s="2" customFormat="1">
      <c r="A141" s="40"/>
      <c r="B141" s="41"/>
      <c r="C141" s="42"/>
      <c r="D141" s="256" t="s">
        <v>141</v>
      </c>
      <c r="E141" s="42"/>
      <c r="F141" s="257" t="s">
        <v>201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141</v>
      </c>
      <c r="AU141" s="19" t="s">
        <v>85</v>
      </c>
    </row>
    <row r="142" s="14" customFormat="1">
      <c r="A142" s="14"/>
      <c r="B142" s="234"/>
      <c r="C142" s="235"/>
      <c r="D142" s="219" t="s">
        <v>131</v>
      </c>
      <c r="E142" s="236" t="s">
        <v>19</v>
      </c>
      <c r="F142" s="237" t="s">
        <v>202</v>
      </c>
      <c r="G142" s="235"/>
      <c r="H142" s="238">
        <v>140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131</v>
      </c>
      <c r="AU142" s="244" t="s">
        <v>85</v>
      </c>
      <c r="AV142" s="14" t="s">
        <v>85</v>
      </c>
      <c r="AW142" s="14" t="s">
        <v>36</v>
      </c>
      <c r="AX142" s="14" t="s">
        <v>75</v>
      </c>
      <c r="AY142" s="244" t="s">
        <v>122</v>
      </c>
    </row>
    <row r="143" s="15" customFormat="1">
      <c r="A143" s="15"/>
      <c r="B143" s="245"/>
      <c r="C143" s="246"/>
      <c r="D143" s="219" t="s">
        <v>131</v>
      </c>
      <c r="E143" s="247" t="s">
        <v>19</v>
      </c>
      <c r="F143" s="248" t="s">
        <v>134</v>
      </c>
      <c r="G143" s="246"/>
      <c r="H143" s="249">
        <v>140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131</v>
      </c>
      <c r="AU143" s="255" t="s">
        <v>85</v>
      </c>
      <c r="AV143" s="15" t="s">
        <v>129</v>
      </c>
      <c r="AW143" s="15" t="s">
        <v>36</v>
      </c>
      <c r="AX143" s="15" t="s">
        <v>83</v>
      </c>
      <c r="AY143" s="255" t="s">
        <v>122</v>
      </c>
    </row>
    <row r="144" s="2" customFormat="1" ht="24.15" customHeight="1">
      <c r="A144" s="40"/>
      <c r="B144" s="41"/>
      <c r="C144" s="206" t="s">
        <v>203</v>
      </c>
      <c r="D144" s="206" t="s">
        <v>125</v>
      </c>
      <c r="E144" s="207" t="s">
        <v>204</v>
      </c>
      <c r="F144" s="208" t="s">
        <v>205</v>
      </c>
      <c r="G144" s="209" t="s">
        <v>183</v>
      </c>
      <c r="H144" s="210">
        <v>2.0489999999999999</v>
      </c>
      <c r="I144" s="211"/>
      <c r="J144" s="212">
        <f>ROUND(I144*H144,2)</f>
        <v>0</v>
      </c>
      <c r="K144" s="208" t="s">
        <v>139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129</v>
      </c>
      <c r="AT144" s="217" t="s">
        <v>125</v>
      </c>
      <c r="AU144" s="217" t="s">
        <v>85</v>
      </c>
      <c r="AY144" s="19" t="s">
        <v>122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129</v>
      </c>
      <c r="BM144" s="217" t="s">
        <v>206</v>
      </c>
    </row>
    <row r="145" s="2" customFormat="1">
      <c r="A145" s="40"/>
      <c r="B145" s="41"/>
      <c r="C145" s="42"/>
      <c r="D145" s="219" t="s">
        <v>130</v>
      </c>
      <c r="E145" s="42"/>
      <c r="F145" s="220" t="s">
        <v>207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130</v>
      </c>
      <c r="AU145" s="19" t="s">
        <v>85</v>
      </c>
    </row>
    <row r="146" s="2" customFormat="1">
      <c r="A146" s="40"/>
      <c r="B146" s="41"/>
      <c r="C146" s="42"/>
      <c r="D146" s="256" t="s">
        <v>141</v>
      </c>
      <c r="E146" s="42"/>
      <c r="F146" s="257" t="s">
        <v>208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85</v>
      </c>
    </row>
    <row r="147" s="2" customFormat="1" ht="24.15" customHeight="1">
      <c r="A147" s="40"/>
      <c r="B147" s="41"/>
      <c r="C147" s="206" t="s">
        <v>167</v>
      </c>
      <c r="D147" s="206" t="s">
        <v>125</v>
      </c>
      <c r="E147" s="207" t="s">
        <v>209</v>
      </c>
      <c r="F147" s="208" t="s">
        <v>210</v>
      </c>
      <c r="G147" s="209" t="s">
        <v>183</v>
      </c>
      <c r="H147" s="210">
        <v>20.213999999999999</v>
      </c>
      <c r="I147" s="211"/>
      <c r="J147" s="212">
        <f>ROUND(I147*H147,2)</f>
        <v>0</v>
      </c>
      <c r="K147" s="208" t="s">
        <v>139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129</v>
      </c>
      <c r="AT147" s="217" t="s">
        <v>125</v>
      </c>
      <c r="AU147" s="217" t="s">
        <v>85</v>
      </c>
      <c r="AY147" s="19" t="s">
        <v>122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129</v>
      </c>
      <c r="BM147" s="217" t="s">
        <v>211</v>
      </c>
    </row>
    <row r="148" s="2" customFormat="1">
      <c r="A148" s="40"/>
      <c r="B148" s="41"/>
      <c r="C148" s="42"/>
      <c r="D148" s="219" t="s">
        <v>130</v>
      </c>
      <c r="E148" s="42"/>
      <c r="F148" s="220" t="s">
        <v>212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130</v>
      </c>
      <c r="AU148" s="19" t="s">
        <v>85</v>
      </c>
    </row>
    <row r="149" s="2" customFormat="1">
      <c r="A149" s="40"/>
      <c r="B149" s="41"/>
      <c r="C149" s="42"/>
      <c r="D149" s="256" t="s">
        <v>141</v>
      </c>
      <c r="E149" s="42"/>
      <c r="F149" s="257" t="s">
        <v>213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141</v>
      </c>
      <c r="AU149" s="19" t="s">
        <v>85</v>
      </c>
    </row>
    <row r="150" s="13" customFormat="1">
      <c r="A150" s="13"/>
      <c r="B150" s="224"/>
      <c r="C150" s="225"/>
      <c r="D150" s="219" t="s">
        <v>131</v>
      </c>
      <c r="E150" s="226" t="s">
        <v>19</v>
      </c>
      <c r="F150" s="227" t="s">
        <v>214</v>
      </c>
      <c r="G150" s="225"/>
      <c r="H150" s="226" t="s">
        <v>19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131</v>
      </c>
      <c r="AU150" s="233" t="s">
        <v>85</v>
      </c>
      <c r="AV150" s="13" t="s">
        <v>83</v>
      </c>
      <c r="AW150" s="13" t="s">
        <v>36</v>
      </c>
      <c r="AX150" s="13" t="s">
        <v>75</v>
      </c>
      <c r="AY150" s="233" t="s">
        <v>122</v>
      </c>
    </row>
    <row r="151" s="14" customFormat="1">
      <c r="A151" s="14"/>
      <c r="B151" s="234"/>
      <c r="C151" s="235"/>
      <c r="D151" s="219" t="s">
        <v>131</v>
      </c>
      <c r="E151" s="236" t="s">
        <v>19</v>
      </c>
      <c r="F151" s="237" t="s">
        <v>215</v>
      </c>
      <c r="G151" s="235"/>
      <c r="H151" s="238">
        <v>20.213999999999999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131</v>
      </c>
      <c r="AU151" s="244" t="s">
        <v>85</v>
      </c>
      <c r="AV151" s="14" t="s">
        <v>85</v>
      </c>
      <c r="AW151" s="14" t="s">
        <v>36</v>
      </c>
      <c r="AX151" s="14" t="s">
        <v>75</v>
      </c>
      <c r="AY151" s="244" t="s">
        <v>122</v>
      </c>
    </row>
    <row r="152" s="15" customFormat="1">
      <c r="A152" s="15"/>
      <c r="B152" s="245"/>
      <c r="C152" s="246"/>
      <c r="D152" s="219" t="s">
        <v>131</v>
      </c>
      <c r="E152" s="247" t="s">
        <v>19</v>
      </c>
      <c r="F152" s="248" t="s">
        <v>134</v>
      </c>
      <c r="G152" s="246"/>
      <c r="H152" s="249">
        <v>20.213999999999999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5" t="s">
        <v>131</v>
      </c>
      <c r="AU152" s="255" t="s">
        <v>85</v>
      </c>
      <c r="AV152" s="15" t="s">
        <v>129</v>
      </c>
      <c r="AW152" s="15" t="s">
        <v>36</v>
      </c>
      <c r="AX152" s="15" t="s">
        <v>83</v>
      </c>
      <c r="AY152" s="255" t="s">
        <v>122</v>
      </c>
    </row>
    <row r="153" s="2" customFormat="1" ht="33" customHeight="1">
      <c r="A153" s="40"/>
      <c r="B153" s="41"/>
      <c r="C153" s="206" t="s">
        <v>216</v>
      </c>
      <c r="D153" s="206" t="s">
        <v>125</v>
      </c>
      <c r="E153" s="207" t="s">
        <v>217</v>
      </c>
      <c r="F153" s="208" t="s">
        <v>218</v>
      </c>
      <c r="G153" s="209" t="s">
        <v>183</v>
      </c>
      <c r="H153" s="210">
        <v>2.0489999999999999</v>
      </c>
      <c r="I153" s="211"/>
      <c r="J153" s="212">
        <f>ROUND(I153*H153,2)</f>
        <v>0</v>
      </c>
      <c r="K153" s="208" t="s">
        <v>139</v>
      </c>
      <c r="L153" s="46"/>
      <c r="M153" s="213" t="s">
        <v>19</v>
      </c>
      <c r="N153" s="214" t="s">
        <v>46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129</v>
      </c>
      <c r="AT153" s="217" t="s">
        <v>125</v>
      </c>
      <c r="AU153" s="217" t="s">
        <v>85</v>
      </c>
      <c r="AY153" s="19" t="s">
        <v>122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83</v>
      </c>
      <c r="BK153" s="218">
        <f>ROUND(I153*H153,2)</f>
        <v>0</v>
      </c>
      <c r="BL153" s="19" t="s">
        <v>129</v>
      </c>
      <c r="BM153" s="217" t="s">
        <v>219</v>
      </c>
    </row>
    <row r="154" s="2" customFormat="1">
      <c r="A154" s="40"/>
      <c r="B154" s="41"/>
      <c r="C154" s="42"/>
      <c r="D154" s="219" t="s">
        <v>130</v>
      </c>
      <c r="E154" s="42"/>
      <c r="F154" s="220" t="s">
        <v>220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85</v>
      </c>
    </row>
    <row r="155" s="2" customFormat="1">
      <c r="A155" s="40"/>
      <c r="B155" s="41"/>
      <c r="C155" s="42"/>
      <c r="D155" s="256" t="s">
        <v>141</v>
      </c>
      <c r="E155" s="42"/>
      <c r="F155" s="257" t="s">
        <v>221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85</v>
      </c>
    </row>
    <row r="156" s="12" customFormat="1" ht="25.92" customHeight="1">
      <c r="A156" s="12"/>
      <c r="B156" s="190"/>
      <c r="C156" s="191"/>
      <c r="D156" s="192" t="s">
        <v>74</v>
      </c>
      <c r="E156" s="193" t="s">
        <v>222</v>
      </c>
      <c r="F156" s="193" t="s">
        <v>223</v>
      </c>
      <c r="G156" s="191"/>
      <c r="H156" s="191"/>
      <c r="I156" s="194"/>
      <c r="J156" s="195">
        <f>BK156</f>
        <v>0</v>
      </c>
      <c r="K156" s="191"/>
      <c r="L156" s="196"/>
      <c r="M156" s="197"/>
      <c r="N156" s="198"/>
      <c r="O156" s="198"/>
      <c r="P156" s="199">
        <f>P157+P175+P186+P217+P233</f>
        <v>0</v>
      </c>
      <c r="Q156" s="198"/>
      <c r="R156" s="199">
        <f>R157+R175+R186+R217+R233</f>
        <v>0</v>
      </c>
      <c r="S156" s="198"/>
      <c r="T156" s="200">
        <f>T157+T175+T186+T217+T233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85</v>
      </c>
      <c r="AT156" s="202" t="s">
        <v>74</v>
      </c>
      <c r="AU156" s="202" t="s">
        <v>75</v>
      </c>
      <c r="AY156" s="201" t="s">
        <v>122</v>
      </c>
      <c r="BK156" s="203">
        <f>BK157+BK175+BK186+BK217+BK233</f>
        <v>0</v>
      </c>
    </row>
    <row r="157" s="12" customFormat="1" ht="22.8" customHeight="1">
      <c r="A157" s="12"/>
      <c r="B157" s="190"/>
      <c r="C157" s="191"/>
      <c r="D157" s="192" t="s">
        <v>74</v>
      </c>
      <c r="E157" s="204" t="s">
        <v>224</v>
      </c>
      <c r="F157" s="204" t="s">
        <v>225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SUM(P158:P174)</f>
        <v>0</v>
      </c>
      <c r="Q157" s="198"/>
      <c r="R157" s="199">
        <f>SUM(R158:R174)</f>
        <v>0</v>
      </c>
      <c r="S157" s="198"/>
      <c r="T157" s="200">
        <f>SUM(T158:T174)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85</v>
      </c>
      <c r="AT157" s="202" t="s">
        <v>74</v>
      </c>
      <c r="AU157" s="202" t="s">
        <v>83</v>
      </c>
      <c r="AY157" s="201" t="s">
        <v>122</v>
      </c>
      <c r="BK157" s="203">
        <f>SUM(BK158:BK174)</f>
        <v>0</v>
      </c>
    </row>
    <row r="158" s="2" customFormat="1" ht="16.5" customHeight="1">
      <c r="A158" s="40"/>
      <c r="B158" s="41"/>
      <c r="C158" s="206" t="s">
        <v>172</v>
      </c>
      <c r="D158" s="206" t="s">
        <v>125</v>
      </c>
      <c r="E158" s="207" t="s">
        <v>226</v>
      </c>
      <c r="F158" s="208" t="s">
        <v>227</v>
      </c>
      <c r="G158" s="209" t="s">
        <v>190</v>
      </c>
      <c r="H158" s="210">
        <v>278.68000000000001</v>
      </c>
      <c r="I158" s="211"/>
      <c r="J158" s="212">
        <f>ROUND(I158*H158,2)</f>
        <v>0</v>
      </c>
      <c r="K158" s="208" t="s">
        <v>139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172</v>
      </c>
      <c r="AT158" s="217" t="s">
        <v>125</v>
      </c>
      <c r="AU158" s="217" t="s">
        <v>85</v>
      </c>
      <c r="AY158" s="19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172</v>
      </c>
      <c r="BM158" s="217" t="s">
        <v>228</v>
      </c>
    </row>
    <row r="159" s="2" customFormat="1">
      <c r="A159" s="40"/>
      <c r="B159" s="41"/>
      <c r="C159" s="42"/>
      <c r="D159" s="219" t="s">
        <v>130</v>
      </c>
      <c r="E159" s="42"/>
      <c r="F159" s="220" t="s">
        <v>229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130</v>
      </c>
      <c r="AU159" s="19" t="s">
        <v>85</v>
      </c>
    </row>
    <row r="160" s="2" customFormat="1">
      <c r="A160" s="40"/>
      <c r="B160" s="41"/>
      <c r="C160" s="42"/>
      <c r="D160" s="256" t="s">
        <v>141</v>
      </c>
      <c r="E160" s="42"/>
      <c r="F160" s="257" t="s">
        <v>230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141</v>
      </c>
      <c r="AU160" s="19" t="s">
        <v>85</v>
      </c>
    </row>
    <row r="161" s="13" customFormat="1">
      <c r="A161" s="13"/>
      <c r="B161" s="224"/>
      <c r="C161" s="225"/>
      <c r="D161" s="219" t="s">
        <v>131</v>
      </c>
      <c r="E161" s="226" t="s">
        <v>19</v>
      </c>
      <c r="F161" s="227" t="s">
        <v>231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131</v>
      </c>
      <c r="AU161" s="233" t="s">
        <v>85</v>
      </c>
      <c r="AV161" s="13" t="s">
        <v>83</v>
      </c>
      <c r="AW161" s="13" t="s">
        <v>36</v>
      </c>
      <c r="AX161" s="13" t="s">
        <v>75</v>
      </c>
      <c r="AY161" s="233" t="s">
        <v>122</v>
      </c>
    </row>
    <row r="162" s="14" customFormat="1">
      <c r="A162" s="14"/>
      <c r="B162" s="234"/>
      <c r="C162" s="235"/>
      <c r="D162" s="219" t="s">
        <v>131</v>
      </c>
      <c r="E162" s="236" t="s">
        <v>19</v>
      </c>
      <c r="F162" s="237" t="s">
        <v>232</v>
      </c>
      <c r="G162" s="235"/>
      <c r="H162" s="238">
        <v>278.68000000000001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131</v>
      </c>
      <c r="AU162" s="244" t="s">
        <v>85</v>
      </c>
      <c r="AV162" s="14" t="s">
        <v>85</v>
      </c>
      <c r="AW162" s="14" t="s">
        <v>36</v>
      </c>
      <c r="AX162" s="14" t="s">
        <v>75</v>
      </c>
      <c r="AY162" s="244" t="s">
        <v>122</v>
      </c>
    </row>
    <row r="163" s="15" customFormat="1">
      <c r="A163" s="15"/>
      <c r="B163" s="245"/>
      <c r="C163" s="246"/>
      <c r="D163" s="219" t="s">
        <v>131</v>
      </c>
      <c r="E163" s="247" t="s">
        <v>19</v>
      </c>
      <c r="F163" s="248" t="s">
        <v>134</v>
      </c>
      <c r="G163" s="246"/>
      <c r="H163" s="249">
        <v>278.68000000000001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131</v>
      </c>
      <c r="AU163" s="255" t="s">
        <v>85</v>
      </c>
      <c r="AV163" s="15" t="s">
        <v>129</v>
      </c>
      <c r="AW163" s="15" t="s">
        <v>36</v>
      </c>
      <c r="AX163" s="15" t="s">
        <v>83</v>
      </c>
      <c r="AY163" s="255" t="s">
        <v>122</v>
      </c>
    </row>
    <row r="164" s="2" customFormat="1" ht="37.8" customHeight="1">
      <c r="A164" s="40"/>
      <c r="B164" s="41"/>
      <c r="C164" s="206" t="s">
        <v>233</v>
      </c>
      <c r="D164" s="206" t="s">
        <v>125</v>
      </c>
      <c r="E164" s="207" t="s">
        <v>234</v>
      </c>
      <c r="F164" s="208" t="s">
        <v>235</v>
      </c>
      <c r="G164" s="209" t="s">
        <v>128</v>
      </c>
      <c r="H164" s="210">
        <v>170.28399999999999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172</v>
      </c>
      <c r="AT164" s="217" t="s">
        <v>125</v>
      </c>
      <c r="AU164" s="217" t="s">
        <v>85</v>
      </c>
      <c r="AY164" s="19" t="s">
        <v>122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172</v>
      </c>
      <c r="BM164" s="217" t="s">
        <v>236</v>
      </c>
    </row>
    <row r="165" s="2" customFormat="1">
      <c r="A165" s="40"/>
      <c r="B165" s="41"/>
      <c r="C165" s="42"/>
      <c r="D165" s="219" t="s">
        <v>130</v>
      </c>
      <c r="E165" s="42"/>
      <c r="F165" s="220" t="s">
        <v>235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130</v>
      </c>
      <c r="AU165" s="19" t="s">
        <v>85</v>
      </c>
    </row>
    <row r="166" s="13" customFormat="1">
      <c r="A166" s="13"/>
      <c r="B166" s="224"/>
      <c r="C166" s="225"/>
      <c r="D166" s="219" t="s">
        <v>131</v>
      </c>
      <c r="E166" s="226" t="s">
        <v>19</v>
      </c>
      <c r="F166" s="227" t="s">
        <v>237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131</v>
      </c>
      <c r="AU166" s="233" t="s">
        <v>85</v>
      </c>
      <c r="AV166" s="13" t="s">
        <v>83</v>
      </c>
      <c r="AW166" s="13" t="s">
        <v>36</v>
      </c>
      <c r="AX166" s="13" t="s">
        <v>75</v>
      </c>
      <c r="AY166" s="233" t="s">
        <v>122</v>
      </c>
    </row>
    <row r="167" s="14" customFormat="1">
      <c r="A167" s="14"/>
      <c r="B167" s="234"/>
      <c r="C167" s="235"/>
      <c r="D167" s="219" t="s">
        <v>131</v>
      </c>
      <c r="E167" s="236" t="s">
        <v>19</v>
      </c>
      <c r="F167" s="237" t="s">
        <v>238</v>
      </c>
      <c r="G167" s="235"/>
      <c r="H167" s="238">
        <v>170.28399999999999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85</v>
      </c>
      <c r="AV167" s="14" t="s">
        <v>85</v>
      </c>
      <c r="AW167" s="14" t="s">
        <v>36</v>
      </c>
      <c r="AX167" s="14" t="s">
        <v>75</v>
      </c>
      <c r="AY167" s="244" t="s">
        <v>122</v>
      </c>
    </row>
    <row r="168" s="15" customFormat="1">
      <c r="A168" s="15"/>
      <c r="B168" s="245"/>
      <c r="C168" s="246"/>
      <c r="D168" s="219" t="s">
        <v>131</v>
      </c>
      <c r="E168" s="247" t="s">
        <v>19</v>
      </c>
      <c r="F168" s="248" t="s">
        <v>134</v>
      </c>
      <c r="G168" s="246"/>
      <c r="H168" s="249">
        <v>170.28399999999999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131</v>
      </c>
      <c r="AU168" s="255" t="s">
        <v>85</v>
      </c>
      <c r="AV168" s="15" t="s">
        <v>129</v>
      </c>
      <c r="AW168" s="15" t="s">
        <v>36</v>
      </c>
      <c r="AX168" s="15" t="s">
        <v>83</v>
      </c>
      <c r="AY168" s="255" t="s">
        <v>122</v>
      </c>
    </row>
    <row r="169" s="2" customFormat="1" ht="37.8" customHeight="1">
      <c r="A169" s="40"/>
      <c r="B169" s="41"/>
      <c r="C169" s="206" t="s">
        <v>178</v>
      </c>
      <c r="D169" s="206" t="s">
        <v>125</v>
      </c>
      <c r="E169" s="207" t="s">
        <v>239</v>
      </c>
      <c r="F169" s="208" t="s">
        <v>240</v>
      </c>
      <c r="G169" s="209" t="s">
        <v>128</v>
      </c>
      <c r="H169" s="210">
        <v>170.28399999999999</v>
      </c>
      <c r="I169" s="211"/>
      <c r="J169" s="212">
        <f>ROUND(I169*H169,2)</f>
        <v>0</v>
      </c>
      <c r="K169" s="208" t="s">
        <v>139</v>
      </c>
      <c r="L169" s="46"/>
      <c r="M169" s="213" t="s">
        <v>19</v>
      </c>
      <c r="N169" s="214" t="s">
        <v>46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172</v>
      </c>
      <c r="AT169" s="217" t="s">
        <v>125</v>
      </c>
      <c r="AU169" s="217" t="s">
        <v>85</v>
      </c>
      <c r="AY169" s="19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83</v>
      </c>
      <c r="BK169" s="218">
        <f>ROUND(I169*H169,2)</f>
        <v>0</v>
      </c>
      <c r="BL169" s="19" t="s">
        <v>172</v>
      </c>
      <c r="BM169" s="217" t="s">
        <v>241</v>
      </c>
    </row>
    <row r="170" s="2" customFormat="1">
      <c r="A170" s="40"/>
      <c r="B170" s="41"/>
      <c r="C170" s="42"/>
      <c r="D170" s="219" t="s">
        <v>130</v>
      </c>
      <c r="E170" s="42"/>
      <c r="F170" s="220" t="s">
        <v>242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130</v>
      </c>
      <c r="AU170" s="19" t="s">
        <v>85</v>
      </c>
    </row>
    <row r="171" s="2" customFormat="1">
      <c r="A171" s="40"/>
      <c r="B171" s="41"/>
      <c r="C171" s="42"/>
      <c r="D171" s="256" t="s">
        <v>141</v>
      </c>
      <c r="E171" s="42"/>
      <c r="F171" s="257" t="s">
        <v>243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141</v>
      </c>
      <c r="AU171" s="19" t="s">
        <v>85</v>
      </c>
    </row>
    <row r="172" s="13" customFormat="1">
      <c r="A172" s="13"/>
      <c r="B172" s="224"/>
      <c r="C172" s="225"/>
      <c r="D172" s="219" t="s">
        <v>131</v>
      </c>
      <c r="E172" s="226" t="s">
        <v>19</v>
      </c>
      <c r="F172" s="227" t="s">
        <v>237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131</v>
      </c>
      <c r="AU172" s="233" t="s">
        <v>85</v>
      </c>
      <c r="AV172" s="13" t="s">
        <v>83</v>
      </c>
      <c r="AW172" s="13" t="s">
        <v>36</v>
      </c>
      <c r="AX172" s="13" t="s">
        <v>75</v>
      </c>
      <c r="AY172" s="233" t="s">
        <v>122</v>
      </c>
    </row>
    <row r="173" s="14" customFormat="1">
      <c r="A173" s="14"/>
      <c r="B173" s="234"/>
      <c r="C173" s="235"/>
      <c r="D173" s="219" t="s">
        <v>131</v>
      </c>
      <c r="E173" s="236" t="s">
        <v>19</v>
      </c>
      <c r="F173" s="237" t="s">
        <v>238</v>
      </c>
      <c r="G173" s="235"/>
      <c r="H173" s="238">
        <v>170.28399999999999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131</v>
      </c>
      <c r="AU173" s="244" t="s">
        <v>85</v>
      </c>
      <c r="AV173" s="14" t="s">
        <v>85</v>
      </c>
      <c r="AW173" s="14" t="s">
        <v>36</v>
      </c>
      <c r="AX173" s="14" t="s">
        <v>75</v>
      </c>
      <c r="AY173" s="244" t="s">
        <v>122</v>
      </c>
    </row>
    <row r="174" s="15" customFormat="1">
      <c r="A174" s="15"/>
      <c r="B174" s="245"/>
      <c r="C174" s="246"/>
      <c r="D174" s="219" t="s">
        <v>131</v>
      </c>
      <c r="E174" s="247" t="s">
        <v>19</v>
      </c>
      <c r="F174" s="248" t="s">
        <v>134</v>
      </c>
      <c r="G174" s="246"/>
      <c r="H174" s="249">
        <v>170.28399999999999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5" t="s">
        <v>131</v>
      </c>
      <c r="AU174" s="255" t="s">
        <v>85</v>
      </c>
      <c r="AV174" s="15" t="s">
        <v>129</v>
      </c>
      <c r="AW174" s="15" t="s">
        <v>36</v>
      </c>
      <c r="AX174" s="15" t="s">
        <v>83</v>
      </c>
      <c r="AY174" s="255" t="s">
        <v>122</v>
      </c>
    </row>
    <row r="175" s="12" customFormat="1" ht="22.8" customHeight="1">
      <c r="A175" s="12"/>
      <c r="B175" s="190"/>
      <c r="C175" s="191"/>
      <c r="D175" s="192" t="s">
        <v>74</v>
      </c>
      <c r="E175" s="204" t="s">
        <v>244</v>
      </c>
      <c r="F175" s="204" t="s">
        <v>245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SUM(P176:P185)</f>
        <v>0</v>
      </c>
      <c r="Q175" s="198"/>
      <c r="R175" s="199">
        <f>SUM(R176:R185)</f>
        <v>0</v>
      </c>
      <c r="S175" s="198"/>
      <c r="T175" s="20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85</v>
      </c>
      <c r="AT175" s="202" t="s">
        <v>74</v>
      </c>
      <c r="AU175" s="202" t="s">
        <v>83</v>
      </c>
      <c r="AY175" s="201" t="s">
        <v>122</v>
      </c>
      <c r="BK175" s="203">
        <f>SUM(BK176:BK185)</f>
        <v>0</v>
      </c>
    </row>
    <row r="176" s="2" customFormat="1" ht="16.5" customHeight="1">
      <c r="A176" s="40"/>
      <c r="B176" s="41"/>
      <c r="C176" s="206" t="s">
        <v>246</v>
      </c>
      <c r="D176" s="206" t="s">
        <v>125</v>
      </c>
      <c r="E176" s="207" t="s">
        <v>247</v>
      </c>
      <c r="F176" s="208" t="s">
        <v>248</v>
      </c>
      <c r="G176" s="209" t="s">
        <v>147</v>
      </c>
      <c r="H176" s="210">
        <v>1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46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172</v>
      </c>
      <c r="AT176" s="217" t="s">
        <v>125</v>
      </c>
      <c r="AU176" s="217" t="s">
        <v>85</v>
      </c>
      <c r="AY176" s="19" t="s">
        <v>122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172</v>
      </c>
      <c r="BM176" s="217" t="s">
        <v>249</v>
      </c>
    </row>
    <row r="177" s="2" customFormat="1">
      <c r="A177" s="40"/>
      <c r="B177" s="41"/>
      <c r="C177" s="42"/>
      <c r="D177" s="219" t="s">
        <v>130</v>
      </c>
      <c r="E177" s="42"/>
      <c r="F177" s="220" t="s">
        <v>248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130</v>
      </c>
      <c r="AU177" s="19" t="s">
        <v>85</v>
      </c>
    </row>
    <row r="178" s="2" customFormat="1">
      <c r="A178" s="40"/>
      <c r="B178" s="41"/>
      <c r="C178" s="42"/>
      <c r="D178" s="219" t="s">
        <v>194</v>
      </c>
      <c r="E178" s="42"/>
      <c r="F178" s="258" t="s">
        <v>250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194</v>
      </c>
      <c r="AU178" s="19" t="s">
        <v>85</v>
      </c>
    </row>
    <row r="179" s="2" customFormat="1" ht="24.15" customHeight="1">
      <c r="A179" s="40"/>
      <c r="B179" s="41"/>
      <c r="C179" s="206" t="s">
        <v>184</v>
      </c>
      <c r="D179" s="206" t="s">
        <v>125</v>
      </c>
      <c r="E179" s="207" t="s">
        <v>251</v>
      </c>
      <c r="F179" s="208" t="s">
        <v>252</v>
      </c>
      <c r="G179" s="209" t="s">
        <v>190</v>
      </c>
      <c r="H179" s="210">
        <v>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46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172</v>
      </c>
      <c r="AT179" s="217" t="s">
        <v>125</v>
      </c>
      <c r="AU179" s="217" t="s">
        <v>85</v>
      </c>
      <c r="AY179" s="19" t="s">
        <v>122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172</v>
      </c>
      <c r="BM179" s="217" t="s">
        <v>253</v>
      </c>
    </row>
    <row r="180" s="2" customFormat="1">
      <c r="A180" s="40"/>
      <c r="B180" s="41"/>
      <c r="C180" s="42"/>
      <c r="D180" s="219" t="s">
        <v>130</v>
      </c>
      <c r="E180" s="42"/>
      <c r="F180" s="220" t="s">
        <v>254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130</v>
      </c>
      <c r="AU180" s="19" t="s">
        <v>85</v>
      </c>
    </row>
    <row r="181" s="2" customFormat="1" ht="16.5" customHeight="1">
      <c r="A181" s="40"/>
      <c r="B181" s="41"/>
      <c r="C181" s="206" t="s">
        <v>7</v>
      </c>
      <c r="D181" s="206" t="s">
        <v>125</v>
      </c>
      <c r="E181" s="207" t="s">
        <v>255</v>
      </c>
      <c r="F181" s="208" t="s">
        <v>256</v>
      </c>
      <c r="G181" s="209" t="s">
        <v>147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46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172</v>
      </c>
      <c r="AT181" s="217" t="s">
        <v>125</v>
      </c>
      <c r="AU181" s="217" t="s">
        <v>85</v>
      </c>
      <c r="AY181" s="19" t="s">
        <v>122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83</v>
      </c>
      <c r="BK181" s="218">
        <f>ROUND(I181*H181,2)</f>
        <v>0</v>
      </c>
      <c r="BL181" s="19" t="s">
        <v>172</v>
      </c>
      <c r="BM181" s="217" t="s">
        <v>257</v>
      </c>
    </row>
    <row r="182" s="2" customFormat="1">
      <c r="A182" s="40"/>
      <c r="B182" s="41"/>
      <c r="C182" s="42"/>
      <c r="D182" s="219" t="s">
        <v>130</v>
      </c>
      <c r="E182" s="42"/>
      <c r="F182" s="220" t="s">
        <v>256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130</v>
      </c>
      <c r="AU182" s="19" t="s">
        <v>85</v>
      </c>
    </row>
    <row r="183" s="2" customFormat="1">
      <c r="A183" s="40"/>
      <c r="B183" s="41"/>
      <c r="C183" s="42"/>
      <c r="D183" s="219" t="s">
        <v>194</v>
      </c>
      <c r="E183" s="42"/>
      <c r="F183" s="258" t="s">
        <v>258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194</v>
      </c>
      <c r="AU183" s="19" t="s">
        <v>85</v>
      </c>
    </row>
    <row r="184" s="2" customFormat="1" ht="16.5" customHeight="1">
      <c r="A184" s="40"/>
      <c r="B184" s="41"/>
      <c r="C184" s="206" t="s">
        <v>191</v>
      </c>
      <c r="D184" s="206" t="s">
        <v>125</v>
      </c>
      <c r="E184" s="207" t="s">
        <v>259</v>
      </c>
      <c r="F184" s="208" t="s">
        <v>260</v>
      </c>
      <c r="G184" s="209" t="s">
        <v>147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172</v>
      </c>
      <c r="AT184" s="217" t="s">
        <v>125</v>
      </c>
      <c r="AU184" s="217" t="s">
        <v>85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172</v>
      </c>
      <c r="BM184" s="217" t="s">
        <v>261</v>
      </c>
    </row>
    <row r="185" s="2" customFormat="1">
      <c r="A185" s="40"/>
      <c r="B185" s="41"/>
      <c r="C185" s="42"/>
      <c r="D185" s="219" t="s">
        <v>130</v>
      </c>
      <c r="E185" s="42"/>
      <c r="F185" s="220" t="s">
        <v>260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130</v>
      </c>
      <c r="AU185" s="19" t="s">
        <v>85</v>
      </c>
    </row>
    <row r="186" s="12" customFormat="1" ht="22.8" customHeight="1">
      <c r="A186" s="12"/>
      <c r="B186" s="190"/>
      <c r="C186" s="191"/>
      <c r="D186" s="192" t="s">
        <v>74</v>
      </c>
      <c r="E186" s="204" t="s">
        <v>262</v>
      </c>
      <c r="F186" s="204" t="s">
        <v>263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SUM(P187:P216)</f>
        <v>0</v>
      </c>
      <c r="Q186" s="198"/>
      <c r="R186" s="199">
        <f>SUM(R187:R216)</f>
        <v>0</v>
      </c>
      <c r="S186" s="198"/>
      <c r="T186" s="200">
        <f>SUM(T187:T216)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85</v>
      </c>
      <c r="AT186" s="202" t="s">
        <v>74</v>
      </c>
      <c r="AU186" s="202" t="s">
        <v>83</v>
      </c>
      <c r="AY186" s="201" t="s">
        <v>122</v>
      </c>
      <c r="BK186" s="203">
        <f>SUM(BK187:BK216)</f>
        <v>0</v>
      </c>
    </row>
    <row r="187" s="2" customFormat="1" ht="24.15" customHeight="1">
      <c r="A187" s="40"/>
      <c r="B187" s="41"/>
      <c r="C187" s="206" t="s">
        <v>264</v>
      </c>
      <c r="D187" s="206" t="s">
        <v>125</v>
      </c>
      <c r="E187" s="207" t="s">
        <v>265</v>
      </c>
      <c r="F187" s="208" t="s">
        <v>266</v>
      </c>
      <c r="G187" s="209" t="s">
        <v>128</v>
      </c>
      <c r="H187" s="210">
        <v>125.39700000000001</v>
      </c>
      <c r="I187" s="211"/>
      <c r="J187" s="212">
        <f>ROUND(I187*H187,2)</f>
        <v>0</v>
      </c>
      <c r="K187" s="208" t="s">
        <v>139</v>
      </c>
      <c r="L187" s="46"/>
      <c r="M187" s="213" t="s">
        <v>19</v>
      </c>
      <c r="N187" s="214" t="s">
        <v>46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172</v>
      </c>
      <c r="AT187" s="217" t="s">
        <v>125</v>
      </c>
      <c r="AU187" s="217" t="s">
        <v>85</v>
      </c>
      <c r="AY187" s="19" t="s">
        <v>122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83</v>
      </c>
      <c r="BK187" s="218">
        <f>ROUND(I187*H187,2)</f>
        <v>0</v>
      </c>
      <c r="BL187" s="19" t="s">
        <v>172</v>
      </c>
      <c r="BM187" s="217" t="s">
        <v>267</v>
      </c>
    </row>
    <row r="188" s="2" customFormat="1">
      <c r="A188" s="40"/>
      <c r="B188" s="41"/>
      <c r="C188" s="42"/>
      <c r="D188" s="219" t="s">
        <v>130</v>
      </c>
      <c r="E188" s="42"/>
      <c r="F188" s="220" t="s">
        <v>268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130</v>
      </c>
      <c r="AU188" s="19" t="s">
        <v>85</v>
      </c>
    </row>
    <row r="189" s="2" customFormat="1">
      <c r="A189" s="40"/>
      <c r="B189" s="41"/>
      <c r="C189" s="42"/>
      <c r="D189" s="256" t="s">
        <v>141</v>
      </c>
      <c r="E189" s="42"/>
      <c r="F189" s="257" t="s">
        <v>269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141</v>
      </c>
      <c r="AU189" s="19" t="s">
        <v>85</v>
      </c>
    </row>
    <row r="190" s="13" customFormat="1">
      <c r="A190" s="13"/>
      <c r="B190" s="224"/>
      <c r="C190" s="225"/>
      <c r="D190" s="219" t="s">
        <v>131</v>
      </c>
      <c r="E190" s="226" t="s">
        <v>19</v>
      </c>
      <c r="F190" s="227" t="s">
        <v>270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131</v>
      </c>
      <c r="AU190" s="233" t="s">
        <v>85</v>
      </c>
      <c r="AV190" s="13" t="s">
        <v>83</v>
      </c>
      <c r="AW190" s="13" t="s">
        <v>36</v>
      </c>
      <c r="AX190" s="13" t="s">
        <v>75</v>
      </c>
      <c r="AY190" s="233" t="s">
        <v>122</v>
      </c>
    </row>
    <row r="191" s="13" customFormat="1">
      <c r="A191" s="13"/>
      <c r="B191" s="224"/>
      <c r="C191" s="225"/>
      <c r="D191" s="219" t="s">
        <v>131</v>
      </c>
      <c r="E191" s="226" t="s">
        <v>19</v>
      </c>
      <c r="F191" s="227" t="s">
        <v>271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131</v>
      </c>
      <c r="AU191" s="233" t="s">
        <v>85</v>
      </c>
      <c r="AV191" s="13" t="s">
        <v>83</v>
      </c>
      <c r="AW191" s="13" t="s">
        <v>36</v>
      </c>
      <c r="AX191" s="13" t="s">
        <v>75</v>
      </c>
      <c r="AY191" s="233" t="s">
        <v>122</v>
      </c>
    </row>
    <row r="192" s="14" customFormat="1">
      <c r="A192" s="14"/>
      <c r="B192" s="234"/>
      <c r="C192" s="235"/>
      <c r="D192" s="219" t="s">
        <v>131</v>
      </c>
      <c r="E192" s="236" t="s">
        <v>19</v>
      </c>
      <c r="F192" s="237" t="s">
        <v>272</v>
      </c>
      <c r="G192" s="235"/>
      <c r="H192" s="238">
        <v>125.39700000000001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131</v>
      </c>
      <c r="AU192" s="244" t="s">
        <v>85</v>
      </c>
      <c r="AV192" s="14" t="s">
        <v>85</v>
      </c>
      <c r="AW192" s="14" t="s">
        <v>36</v>
      </c>
      <c r="AX192" s="14" t="s">
        <v>75</v>
      </c>
      <c r="AY192" s="244" t="s">
        <v>122</v>
      </c>
    </row>
    <row r="193" s="15" customFormat="1">
      <c r="A193" s="15"/>
      <c r="B193" s="245"/>
      <c r="C193" s="246"/>
      <c r="D193" s="219" t="s">
        <v>131</v>
      </c>
      <c r="E193" s="247" t="s">
        <v>19</v>
      </c>
      <c r="F193" s="248" t="s">
        <v>134</v>
      </c>
      <c r="G193" s="246"/>
      <c r="H193" s="249">
        <v>125.39700000000001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5" t="s">
        <v>131</v>
      </c>
      <c r="AU193" s="255" t="s">
        <v>85</v>
      </c>
      <c r="AV193" s="15" t="s">
        <v>129</v>
      </c>
      <c r="AW193" s="15" t="s">
        <v>36</v>
      </c>
      <c r="AX193" s="15" t="s">
        <v>83</v>
      </c>
      <c r="AY193" s="255" t="s">
        <v>122</v>
      </c>
    </row>
    <row r="194" s="2" customFormat="1" ht="21.75" customHeight="1">
      <c r="A194" s="40"/>
      <c r="B194" s="41"/>
      <c r="C194" s="259" t="s">
        <v>199</v>
      </c>
      <c r="D194" s="259" t="s">
        <v>273</v>
      </c>
      <c r="E194" s="260" t="s">
        <v>274</v>
      </c>
      <c r="F194" s="261" t="s">
        <v>275</v>
      </c>
      <c r="G194" s="262" t="s">
        <v>276</v>
      </c>
      <c r="H194" s="263">
        <v>3.3109999999999999</v>
      </c>
      <c r="I194" s="264"/>
      <c r="J194" s="265">
        <f>ROUND(I194*H194,2)</f>
        <v>0</v>
      </c>
      <c r="K194" s="261" t="s">
        <v>139</v>
      </c>
      <c r="L194" s="266"/>
      <c r="M194" s="267" t="s">
        <v>19</v>
      </c>
      <c r="N194" s="268" t="s">
        <v>46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228</v>
      </c>
      <c r="AT194" s="217" t="s">
        <v>273</v>
      </c>
      <c r="AU194" s="217" t="s">
        <v>85</v>
      </c>
      <c r="AY194" s="19" t="s">
        <v>122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83</v>
      </c>
      <c r="BK194" s="218">
        <f>ROUND(I194*H194,2)</f>
        <v>0</v>
      </c>
      <c r="BL194" s="19" t="s">
        <v>172</v>
      </c>
      <c r="BM194" s="217" t="s">
        <v>277</v>
      </c>
    </row>
    <row r="195" s="2" customFormat="1">
      <c r="A195" s="40"/>
      <c r="B195" s="41"/>
      <c r="C195" s="42"/>
      <c r="D195" s="219" t="s">
        <v>130</v>
      </c>
      <c r="E195" s="42"/>
      <c r="F195" s="220" t="s">
        <v>278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130</v>
      </c>
      <c r="AU195" s="19" t="s">
        <v>85</v>
      </c>
    </row>
    <row r="196" s="2" customFormat="1" ht="24.15" customHeight="1">
      <c r="A196" s="40"/>
      <c r="B196" s="41"/>
      <c r="C196" s="206" t="s">
        <v>279</v>
      </c>
      <c r="D196" s="206" t="s">
        <v>125</v>
      </c>
      <c r="E196" s="207" t="s">
        <v>280</v>
      </c>
      <c r="F196" s="208" t="s">
        <v>281</v>
      </c>
      <c r="G196" s="209" t="s">
        <v>128</v>
      </c>
      <c r="H196" s="210">
        <v>56.777000000000001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46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172</v>
      </c>
      <c r="AT196" s="217" t="s">
        <v>125</v>
      </c>
      <c r="AU196" s="217" t="s">
        <v>85</v>
      </c>
      <c r="AY196" s="19" t="s">
        <v>122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172</v>
      </c>
      <c r="BM196" s="217" t="s">
        <v>282</v>
      </c>
    </row>
    <row r="197" s="2" customFormat="1">
      <c r="A197" s="40"/>
      <c r="B197" s="41"/>
      <c r="C197" s="42"/>
      <c r="D197" s="219" t="s">
        <v>130</v>
      </c>
      <c r="E197" s="42"/>
      <c r="F197" s="220" t="s">
        <v>281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130</v>
      </c>
      <c r="AU197" s="19" t="s">
        <v>85</v>
      </c>
    </row>
    <row r="198" s="13" customFormat="1">
      <c r="A198" s="13"/>
      <c r="B198" s="224"/>
      <c r="C198" s="225"/>
      <c r="D198" s="219" t="s">
        <v>131</v>
      </c>
      <c r="E198" s="226" t="s">
        <v>19</v>
      </c>
      <c r="F198" s="227" t="s">
        <v>283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131</v>
      </c>
      <c r="AU198" s="233" t="s">
        <v>85</v>
      </c>
      <c r="AV198" s="13" t="s">
        <v>83</v>
      </c>
      <c r="AW198" s="13" t="s">
        <v>36</v>
      </c>
      <c r="AX198" s="13" t="s">
        <v>75</v>
      </c>
      <c r="AY198" s="233" t="s">
        <v>122</v>
      </c>
    </row>
    <row r="199" s="14" customFormat="1">
      <c r="A199" s="14"/>
      <c r="B199" s="234"/>
      <c r="C199" s="235"/>
      <c r="D199" s="219" t="s">
        <v>131</v>
      </c>
      <c r="E199" s="236" t="s">
        <v>19</v>
      </c>
      <c r="F199" s="237" t="s">
        <v>284</v>
      </c>
      <c r="G199" s="235"/>
      <c r="H199" s="238">
        <v>56.777000000000001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131</v>
      </c>
      <c r="AU199" s="244" t="s">
        <v>85</v>
      </c>
      <c r="AV199" s="14" t="s">
        <v>85</v>
      </c>
      <c r="AW199" s="14" t="s">
        <v>36</v>
      </c>
      <c r="AX199" s="14" t="s">
        <v>75</v>
      </c>
      <c r="AY199" s="244" t="s">
        <v>122</v>
      </c>
    </row>
    <row r="200" s="15" customFormat="1">
      <c r="A200" s="15"/>
      <c r="B200" s="245"/>
      <c r="C200" s="246"/>
      <c r="D200" s="219" t="s">
        <v>131</v>
      </c>
      <c r="E200" s="247" t="s">
        <v>19</v>
      </c>
      <c r="F200" s="248" t="s">
        <v>134</v>
      </c>
      <c r="G200" s="246"/>
      <c r="H200" s="249">
        <v>56.777000000000001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5" t="s">
        <v>131</v>
      </c>
      <c r="AU200" s="255" t="s">
        <v>85</v>
      </c>
      <c r="AV200" s="15" t="s">
        <v>129</v>
      </c>
      <c r="AW200" s="15" t="s">
        <v>36</v>
      </c>
      <c r="AX200" s="15" t="s">
        <v>83</v>
      </c>
      <c r="AY200" s="255" t="s">
        <v>122</v>
      </c>
    </row>
    <row r="201" s="2" customFormat="1" ht="24.15" customHeight="1">
      <c r="A201" s="40"/>
      <c r="B201" s="41"/>
      <c r="C201" s="206" t="s">
        <v>206</v>
      </c>
      <c r="D201" s="206" t="s">
        <v>125</v>
      </c>
      <c r="E201" s="207" t="s">
        <v>285</v>
      </c>
      <c r="F201" s="208" t="s">
        <v>286</v>
      </c>
      <c r="G201" s="209" t="s">
        <v>276</v>
      </c>
      <c r="H201" s="210">
        <v>3.8620000000000001</v>
      </c>
      <c r="I201" s="211"/>
      <c r="J201" s="212">
        <f>ROUND(I201*H201,2)</f>
        <v>0</v>
      </c>
      <c r="K201" s="208" t="s">
        <v>139</v>
      </c>
      <c r="L201" s="46"/>
      <c r="M201" s="213" t="s">
        <v>19</v>
      </c>
      <c r="N201" s="214" t="s">
        <v>46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172</v>
      </c>
      <c r="AT201" s="217" t="s">
        <v>125</v>
      </c>
      <c r="AU201" s="217" t="s">
        <v>85</v>
      </c>
      <c r="AY201" s="19" t="s">
        <v>122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172</v>
      </c>
      <c r="BM201" s="217" t="s">
        <v>287</v>
      </c>
    </row>
    <row r="202" s="2" customFormat="1">
      <c r="A202" s="40"/>
      <c r="B202" s="41"/>
      <c r="C202" s="42"/>
      <c r="D202" s="219" t="s">
        <v>130</v>
      </c>
      <c r="E202" s="42"/>
      <c r="F202" s="220" t="s">
        <v>288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130</v>
      </c>
      <c r="AU202" s="19" t="s">
        <v>85</v>
      </c>
    </row>
    <row r="203" s="2" customFormat="1">
      <c r="A203" s="40"/>
      <c r="B203" s="41"/>
      <c r="C203" s="42"/>
      <c r="D203" s="256" t="s">
        <v>141</v>
      </c>
      <c r="E203" s="42"/>
      <c r="F203" s="257" t="s">
        <v>289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141</v>
      </c>
      <c r="AU203" s="19" t="s">
        <v>85</v>
      </c>
    </row>
    <row r="204" s="14" customFormat="1">
      <c r="A204" s="14"/>
      <c r="B204" s="234"/>
      <c r="C204" s="235"/>
      <c r="D204" s="219" t="s">
        <v>131</v>
      </c>
      <c r="E204" s="236" t="s">
        <v>19</v>
      </c>
      <c r="F204" s="237" t="s">
        <v>290</v>
      </c>
      <c r="G204" s="235"/>
      <c r="H204" s="238">
        <v>3.0099999999999998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131</v>
      </c>
      <c r="AU204" s="244" t="s">
        <v>85</v>
      </c>
      <c r="AV204" s="14" t="s">
        <v>85</v>
      </c>
      <c r="AW204" s="14" t="s">
        <v>36</v>
      </c>
      <c r="AX204" s="14" t="s">
        <v>75</v>
      </c>
      <c r="AY204" s="244" t="s">
        <v>122</v>
      </c>
    </row>
    <row r="205" s="13" customFormat="1">
      <c r="A205" s="13"/>
      <c r="B205" s="224"/>
      <c r="C205" s="225"/>
      <c r="D205" s="219" t="s">
        <v>131</v>
      </c>
      <c r="E205" s="226" t="s">
        <v>19</v>
      </c>
      <c r="F205" s="227" t="s">
        <v>283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131</v>
      </c>
      <c r="AU205" s="233" t="s">
        <v>85</v>
      </c>
      <c r="AV205" s="13" t="s">
        <v>83</v>
      </c>
      <c r="AW205" s="13" t="s">
        <v>36</v>
      </c>
      <c r="AX205" s="13" t="s">
        <v>75</v>
      </c>
      <c r="AY205" s="233" t="s">
        <v>122</v>
      </c>
    </row>
    <row r="206" s="14" customFormat="1">
      <c r="A206" s="14"/>
      <c r="B206" s="234"/>
      <c r="C206" s="235"/>
      <c r="D206" s="219" t="s">
        <v>131</v>
      </c>
      <c r="E206" s="236" t="s">
        <v>19</v>
      </c>
      <c r="F206" s="237" t="s">
        <v>291</v>
      </c>
      <c r="G206" s="235"/>
      <c r="H206" s="238">
        <v>0.85199999999999998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131</v>
      </c>
      <c r="AU206" s="244" t="s">
        <v>85</v>
      </c>
      <c r="AV206" s="14" t="s">
        <v>85</v>
      </c>
      <c r="AW206" s="14" t="s">
        <v>36</v>
      </c>
      <c r="AX206" s="14" t="s">
        <v>75</v>
      </c>
      <c r="AY206" s="244" t="s">
        <v>122</v>
      </c>
    </row>
    <row r="207" s="15" customFormat="1">
      <c r="A207" s="15"/>
      <c r="B207" s="245"/>
      <c r="C207" s="246"/>
      <c r="D207" s="219" t="s">
        <v>131</v>
      </c>
      <c r="E207" s="247" t="s">
        <v>19</v>
      </c>
      <c r="F207" s="248" t="s">
        <v>134</v>
      </c>
      <c r="G207" s="246"/>
      <c r="H207" s="249">
        <v>3.8619999999999997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131</v>
      </c>
      <c r="AU207" s="255" t="s">
        <v>85</v>
      </c>
      <c r="AV207" s="15" t="s">
        <v>129</v>
      </c>
      <c r="AW207" s="15" t="s">
        <v>36</v>
      </c>
      <c r="AX207" s="15" t="s">
        <v>83</v>
      </c>
      <c r="AY207" s="255" t="s">
        <v>122</v>
      </c>
    </row>
    <row r="208" s="2" customFormat="1" ht="24.15" customHeight="1">
      <c r="A208" s="40"/>
      <c r="B208" s="41"/>
      <c r="C208" s="206" t="s">
        <v>292</v>
      </c>
      <c r="D208" s="206" t="s">
        <v>125</v>
      </c>
      <c r="E208" s="207" t="s">
        <v>293</v>
      </c>
      <c r="F208" s="208" t="s">
        <v>294</v>
      </c>
      <c r="G208" s="209" t="s">
        <v>128</v>
      </c>
      <c r="H208" s="210">
        <v>170.28399999999999</v>
      </c>
      <c r="I208" s="211"/>
      <c r="J208" s="212">
        <f>ROUND(I208*H208,2)</f>
        <v>0</v>
      </c>
      <c r="K208" s="208" t="s">
        <v>139</v>
      </c>
      <c r="L208" s="46"/>
      <c r="M208" s="213" t="s">
        <v>19</v>
      </c>
      <c r="N208" s="214" t="s">
        <v>46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172</v>
      </c>
      <c r="AT208" s="217" t="s">
        <v>125</v>
      </c>
      <c r="AU208" s="217" t="s">
        <v>85</v>
      </c>
      <c r="AY208" s="19" t="s">
        <v>122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83</v>
      </c>
      <c r="BK208" s="218">
        <f>ROUND(I208*H208,2)</f>
        <v>0</v>
      </c>
      <c r="BL208" s="19" t="s">
        <v>172</v>
      </c>
      <c r="BM208" s="217" t="s">
        <v>295</v>
      </c>
    </row>
    <row r="209" s="2" customFormat="1">
      <c r="A209" s="40"/>
      <c r="B209" s="41"/>
      <c r="C209" s="42"/>
      <c r="D209" s="219" t="s">
        <v>130</v>
      </c>
      <c r="E209" s="42"/>
      <c r="F209" s="220" t="s">
        <v>296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130</v>
      </c>
      <c r="AU209" s="19" t="s">
        <v>85</v>
      </c>
    </row>
    <row r="210" s="2" customFormat="1">
      <c r="A210" s="40"/>
      <c r="B210" s="41"/>
      <c r="C210" s="42"/>
      <c r="D210" s="256" t="s">
        <v>141</v>
      </c>
      <c r="E210" s="42"/>
      <c r="F210" s="257" t="s">
        <v>297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141</v>
      </c>
      <c r="AU210" s="19" t="s">
        <v>85</v>
      </c>
    </row>
    <row r="211" s="13" customFormat="1">
      <c r="A211" s="13"/>
      <c r="B211" s="224"/>
      <c r="C211" s="225"/>
      <c r="D211" s="219" t="s">
        <v>131</v>
      </c>
      <c r="E211" s="226" t="s">
        <v>19</v>
      </c>
      <c r="F211" s="227" t="s">
        <v>237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131</v>
      </c>
      <c r="AU211" s="233" t="s">
        <v>85</v>
      </c>
      <c r="AV211" s="13" t="s">
        <v>83</v>
      </c>
      <c r="AW211" s="13" t="s">
        <v>36</v>
      </c>
      <c r="AX211" s="13" t="s">
        <v>75</v>
      </c>
      <c r="AY211" s="233" t="s">
        <v>122</v>
      </c>
    </row>
    <row r="212" s="14" customFormat="1">
      <c r="A212" s="14"/>
      <c r="B212" s="234"/>
      <c r="C212" s="235"/>
      <c r="D212" s="219" t="s">
        <v>131</v>
      </c>
      <c r="E212" s="236" t="s">
        <v>19</v>
      </c>
      <c r="F212" s="237" t="s">
        <v>238</v>
      </c>
      <c r="G212" s="235"/>
      <c r="H212" s="238">
        <v>170.28399999999999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131</v>
      </c>
      <c r="AU212" s="244" t="s">
        <v>85</v>
      </c>
      <c r="AV212" s="14" t="s">
        <v>85</v>
      </c>
      <c r="AW212" s="14" t="s">
        <v>36</v>
      </c>
      <c r="AX212" s="14" t="s">
        <v>75</v>
      </c>
      <c r="AY212" s="244" t="s">
        <v>122</v>
      </c>
    </row>
    <row r="213" s="15" customFormat="1">
      <c r="A213" s="15"/>
      <c r="B213" s="245"/>
      <c r="C213" s="246"/>
      <c r="D213" s="219" t="s">
        <v>131</v>
      </c>
      <c r="E213" s="247" t="s">
        <v>19</v>
      </c>
      <c r="F213" s="248" t="s">
        <v>134</v>
      </c>
      <c r="G213" s="246"/>
      <c r="H213" s="249">
        <v>170.28399999999999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5" t="s">
        <v>131</v>
      </c>
      <c r="AU213" s="255" t="s">
        <v>85</v>
      </c>
      <c r="AV213" s="15" t="s">
        <v>129</v>
      </c>
      <c r="AW213" s="15" t="s">
        <v>36</v>
      </c>
      <c r="AX213" s="15" t="s">
        <v>83</v>
      </c>
      <c r="AY213" s="255" t="s">
        <v>122</v>
      </c>
    </row>
    <row r="214" s="2" customFormat="1" ht="33" customHeight="1">
      <c r="A214" s="40"/>
      <c r="B214" s="41"/>
      <c r="C214" s="206" t="s">
        <v>211</v>
      </c>
      <c r="D214" s="206" t="s">
        <v>125</v>
      </c>
      <c r="E214" s="207" t="s">
        <v>298</v>
      </c>
      <c r="F214" s="208" t="s">
        <v>299</v>
      </c>
      <c r="G214" s="209" t="s">
        <v>183</v>
      </c>
      <c r="H214" s="210">
        <v>3.488</v>
      </c>
      <c r="I214" s="211"/>
      <c r="J214" s="212">
        <f>ROUND(I214*H214,2)</f>
        <v>0</v>
      </c>
      <c r="K214" s="208" t="s">
        <v>139</v>
      </c>
      <c r="L214" s="46"/>
      <c r="M214" s="213" t="s">
        <v>19</v>
      </c>
      <c r="N214" s="214" t="s">
        <v>46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172</v>
      </c>
      <c r="AT214" s="217" t="s">
        <v>125</v>
      </c>
      <c r="AU214" s="217" t="s">
        <v>85</v>
      </c>
      <c r="AY214" s="19" t="s">
        <v>122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83</v>
      </c>
      <c r="BK214" s="218">
        <f>ROUND(I214*H214,2)</f>
        <v>0</v>
      </c>
      <c r="BL214" s="19" t="s">
        <v>172</v>
      </c>
      <c r="BM214" s="217" t="s">
        <v>300</v>
      </c>
    </row>
    <row r="215" s="2" customFormat="1">
      <c r="A215" s="40"/>
      <c r="B215" s="41"/>
      <c r="C215" s="42"/>
      <c r="D215" s="219" t="s">
        <v>130</v>
      </c>
      <c r="E215" s="42"/>
      <c r="F215" s="220" t="s">
        <v>301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130</v>
      </c>
      <c r="AU215" s="19" t="s">
        <v>85</v>
      </c>
    </row>
    <row r="216" s="2" customFormat="1">
      <c r="A216" s="40"/>
      <c r="B216" s="41"/>
      <c r="C216" s="42"/>
      <c r="D216" s="256" t="s">
        <v>141</v>
      </c>
      <c r="E216" s="42"/>
      <c r="F216" s="257" t="s">
        <v>302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141</v>
      </c>
      <c r="AU216" s="19" t="s">
        <v>85</v>
      </c>
    </row>
    <row r="217" s="12" customFormat="1" ht="22.8" customHeight="1">
      <c r="A217" s="12"/>
      <c r="B217" s="190"/>
      <c r="C217" s="191"/>
      <c r="D217" s="192" t="s">
        <v>74</v>
      </c>
      <c r="E217" s="204" t="s">
        <v>303</v>
      </c>
      <c r="F217" s="204" t="s">
        <v>304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SUM(P218:P232)</f>
        <v>0</v>
      </c>
      <c r="Q217" s="198"/>
      <c r="R217" s="199">
        <f>SUM(R218:R232)</f>
        <v>0</v>
      </c>
      <c r="S217" s="198"/>
      <c r="T217" s="200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85</v>
      </c>
      <c r="AT217" s="202" t="s">
        <v>74</v>
      </c>
      <c r="AU217" s="202" t="s">
        <v>83</v>
      </c>
      <c r="AY217" s="201" t="s">
        <v>122</v>
      </c>
      <c r="BK217" s="203">
        <f>SUM(BK218:BK232)</f>
        <v>0</v>
      </c>
    </row>
    <row r="218" s="2" customFormat="1" ht="55.5" customHeight="1">
      <c r="A218" s="40"/>
      <c r="B218" s="41"/>
      <c r="C218" s="206" t="s">
        <v>305</v>
      </c>
      <c r="D218" s="206" t="s">
        <v>125</v>
      </c>
      <c r="E218" s="207" t="s">
        <v>306</v>
      </c>
      <c r="F218" s="208" t="s">
        <v>307</v>
      </c>
      <c r="G218" s="209" t="s">
        <v>190</v>
      </c>
      <c r="H218" s="210">
        <v>247.86000000000001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46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172</v>
      </c>
      <c r="AT218" s="217" t="s">
        <v>125</v>
      </c>
      <c r="AU218" s="217" t="s">
        <v>85</v>
      </c>
      <c r="AY218" s="19" t="s">
        <v>122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83</v>
      </c>
      <c r="BK218" s="218">
        <f>ROUND(I218*H218,2)</f>
        <v>0</v>
      </c>
      <c r="BL218" s="19" t="s">
        <v>172</v>
      </c>
      <c r="BM218" s="217" t="s">
        <v>308</v>
      </c>
    </row>
    <row r="219" s="2" customFormat="1">
      <c r="A219" s="40"/>
      <c r="B219" s="41"/>
      <c r="C219" s="42"/>
      <c r="D219" s="219" t="s">
        <v>130</v>
      </c>
      <c r="E219" s="42"/>
      <c r="F219" s="220" t="s">
        <v>309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130</v>
      </c>
      <c r="AU219" s="19" t="s">
        <v>85</v>
      </c>
    </row>
    <row r="220" s="2" customFormat="1">
      <c r="A220" s="40"/>
      <c r="B220" s="41"/>
      <c r="C220" s="42"/>
      <c r="D220" s="219" t="s">
        <v>194</v>
      </c>
      <c r="E220" s="42"/>
      <c r="F220" s="258" t="s">
        <v>310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194</v>
      </c>
      <c r="AU220" s="19" t="s">
        <v>85</v>
      </c>
    </row>
    <row r="221" s="13" customFormat="1">
      <c r="A221" s="13"/>
      <c r="B221" s="224"/>
      <c r="C221" s="225"/>
      <c r="D221" s="219" t="s">
        <v>131</v>
      </c>
      <c r="E221" s="226" t="s">
        <v>19</v>
      </c>
      <c r="F221" s="227" t="s">
        <v>311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131</v>
      </c>
      <c r="AU221" s="233" t="s">
        <v>85</v>
      </c>
      <c r="AV221" s="13" t="s">
        <v>83</v>
      </c>
      <c r="AW221" s="13" t="s">
        <v>36</v>
      </c>
      <c r="AX221" s="13" t="s">
        <v>75</v>
      </c>
      <c r="AY221" s="233" t="s">
        <v>122</v>
      </c>
    </row>
    <row r="222" s="14" customFormat="1">
      <c r="A222" s="14"/>
      <c r="B222" s="234"/>
      <c r="C222" s="235"/>
      <c r="D222" s="219" t="s">
        <v>131</v>
      </c>
      <c r="E222" s="236" t="s">
        <v>19</v>
      </c>
      <c r="F222" s="237" t="s">
        <v>312</v>
      </c>
      <c r="G222" s="235"/>
      <c r="H222" s="238">
        <v>247.86000000000001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131</v>
      </c>
      <c r="AU222" s="244" t="s">
        <v>85</v>
      </c>
      <c r="AV222" s="14" t="s">
        <v>85</v>
      </c>
      <c r="AW222" s="14" t="s">
        <v>36</v>
      </c>
      <c r="AX222" s="14" t="s">
        <v>75</v>
      </c>
      <c r="AY222" s="244" t="s">
        <v>122</v>
      </c>
    </row>
    <row r="223" s="15" customFormat="1">
      <c r="A223" s="15"/>
      <c r="B223" s="245"/>
      <c r="C223" s="246"/>
      <c r="D223" s="219" t="s">
        <v>131</v>
      </c>
      <c r="E223" s="247" t="s">
        <v>19</v>
      </c>
      <c r="F223" s="248" t="s">
        <v>134</v>
      </c>
      <c r="G223" s="246"/>
      <c r="H223" s="249">
        <v>247.86000000000001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5" t="s">
        <v>131</v>
      </c>
      <c r="AU223" s="255" t="s">
        <v>85</v>
      </c>
      <c r="AV223" s="15" t="s">
        <v>129</v>
      </c>
      <c r="AW223" s="15" t="s">
        <v>36</v>
      </c>
      <c r="AX223" s="15" t="s">
        <v>83</v>
      </c>
      <c r="AY223" s="255" t="s">
        <v>122</v>
      </c>
    </row>
    <row r="224" s="2" customFormat="1" ht="55.5" customHeight="1">
      <c r="A224" s="40"/>
      <c r="B224" s="41"/>
      <c r="C224" s="206" t="s">
        <v>219</v>
      </c>
      <c r="D224" s="206" t="s">
        <v>125</v>
      </c>
      <c r="E224" s="207" t="s">
        <v>313</v>
      </c>
      <c r="F224" s="208" t="s">
        <v>314</v>
      </c>
      <c r="G224" s="209" t="s">
        <v>190</v>
      </c>
      <c r="H224" s="210">
        <v>30.879999999999999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46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172</v>
      </c>
      <c r="AT224" s="217" t="s">
        <v>125</v>
      </c>
      <c r="AU224" s="217" t="s">
        <v>85</v>
      </c>
      <c r="AY224" s="19" t="s">
        <v>122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172</v>
      </c>
      <c r="BM224" s="217" t="s">
        <v>315</v>
      </c>
    </row>
    <row r="225" s="2" customFormat="1">
      <c r="A225" s="40"/>
      <c r="B225" s="41"/>
      <c r="C225" s="42"/>
      <c r="D225" s="219" t="s">
        <v>130</v>
      </c>
      <c r="E225" s="42"/>
      <c r="F225" s="220" t="s">
        <v>316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130</v>
      </c>
      <c r="AU225" s="19" t="s">
        <v>85</v>
      </c>
    </row>
    <row r="226" s="2" customFormat="1">
      <c r="A226" s="40"/>
      <c r="B226" s="41"/>
      <c r="C226" s="42"/>
      <c r="D226" s="219" t="s">
        <v>194</v>
      </c>
      <c r="E226" s="42"/>
      <c r="F226" s="258" t="s">
        <v>310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194</v>
      </c>
      <c r="AU226" s="19" t="s">
        <v>85</v>
      </c>
    </row>
    <row r="227" s="13" customFormat="1">
      <c r="A227" s="13"/>
      <c r="B227" s="224"/>
      <c r="C227" s="225"/>
      <c r="D227" s="219" t="s">
        <v>131</v>
      </c>
      <c r="E227" s="226" t="s">
        <v>19</v>
      </c>
      <c r="F227" s="227" t="s">
        <v>317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131</v>
      </c>
      <c r="AU227" s="233" t="s">
        <v>85</v>
      </c>
      <c r="AV227" s="13" t="s">
        <v>83</v>
      </c>
      <c r="AW227" s="13" t="s">
        <v>36</v>
      </c>
      <c r="AX227" s="13" t="s">
        <v>75</v>
      </c>
      <c r="AY227" s="233" t="s">
        <v>122</v>
      </c>
    </row>
    <row r="228" s="14" customFormat="1">
      <c r="A228" s="14"/>
      <c r="B228" s="234"/>
      <c r="C228" s="235"/>
      <c r="D228" s="219" t="s">
        <v>131</v>
      </c>
      <c r="E228" s="236" t="s">
        <v>19</v>
      </c>
      <c r="F228" s="237" t="s">
        <v>318</v>
      </c>
      <c r="G228" s="235"/>
      <c r="H228" s="238">
        <v>30.879999999999999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131</v>
      </c>
      <c r="AU228" s="244" t="s">
        <v>85</v>
      </c>
      <c r="AV228" s="14" t="s">
        <v>85</v>
      </c>
      <c r="AW228" s="14" t="s">
        <v>36</v>
      </c>
      <c r="AX228" s="14" t="s">
        <v>75</v>
      </c>
      <c r="AY228" s="244" t="s">
        <v>122</v>
      </c>
    </row>
    <row r="229" s="15" customFormat="1">
      <c r="A229" s="15"/>
      <c r="B229" s="245"/>
      <c r="C229" s="246"/>
      <c r="D229" s="219" t="s">
        <v>131</v>
      </c>
      <c r="E229" s="247" t="s">
        <v>19</v>
      </c>
      <c r="F229" s="248" t="s">
        <v>134</v>
      </c>
      <c r="G229" s="246"/>
      <c r="H229" s="249">
        <v>30.879999999999999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5" t="s">
        <v>131</v>
      </c>
      <c r="AU229" s="255" t="s">
        <v>85</v>
      </c>
      <c r="AV229" s="15" t="s">
        <v>129</v>
      </c>
      <c r="AW229" s="15" t="s">
        <v>36</v>
      </c>
      <c r="AX229" s="15" t="s">
        <v>83</v>
      </c>
      <c r="AY229" s="255" t="s">
        <v>122</v>
      </c>
    </row>
    <row r="230" s="2" customFormat="1" ht="33" customHeight="1">
      <c r="A230" s="40"/>
      <c r="B230" s="41"/>
      <c r="C230" s="206" t="s">
        <v>319</v>
      </c>
      <c r="D230" s="206" t="s">
        <v>125</v>
      </c>
      <c r="E230" s="207" t="s">
        <v>320</v>
      </c>
      <c r="F230" s="208" t="s">
        <v>321</v>
      </c>
      <c r="G230" s="209" t="s">
        <v>183</v>
      </c>
      <c r="H230" s="210">
        <v>1.9259999999999999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46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172</v>
      </c>
      <c r="AT230" s="217" t="s">
        <v>125</v>
      </c>
      <c r="AU230" s="217" t="s">
        <v>85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83</v>
      </c>
      <c r="BK230" s="218">
        <f>ROUND(I230*H230,2)</f>
        <v>0</v>
      </c>
      <c r="BL230" s="19" t="s">
        <v>172</v>
      </c>
      <c r="BM230" s="217" t="s">
        <v>322</v>
      </c>
    </row>
    <row r="231" s="2" customFormat="1">
      <c r="A231" s="40"/>
      <c r="B231" s="41"/>
      <c r="C231" s="42"/>
      <c r="D231" s="219" t="s">
        <v>130</v>
      </c>
      <c r="E231" s="42"/>
      <c r="F231" s="220" t="s">
        <v>323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130</v>
      </c>
      <c r="AU231" s="19" t="s">
        <v>85</v>
      </c>
    </row>
    <row r="232" s="2" customFormat="1">
      <c r="A232" s="40"/>
      <c r="B232" s="41"/>
      <c r="C232" s="42"/>
      <c r="D232" s="256" t="s">
        <v>141</v>
      </c>
      <c r="E232" s="42"/>
      <c r="F232" s="257" t="s">
        <v>324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141</v>
      </c>
      <c r="AU232" s="19" t="s">
        <v>85</v>
      </c>
    </row>
    <row r="233" s="12" customFormat="1" ht="22.8" customHeight="1">
      <c r="A233" s="12"/>
      <c r="B233" s="190"/>
      <c r="C233" s="191"/>
      <c r="D233" s="192" t="s">
        <v>74</v>
      </c>
      <c r="E233" s="204" t="s">
        <v>325</v>
      </c>
      <c r="F233" s="204" t="s">
        <v>326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SUM(P234:P239)</f>
        <v>0</v>
      </c>
      <c r="Q233" s="198"/>
      <c r="R233" s="199">
        <f>SUM(R234:R239)</f>
        <v>0</v>
      </c>
      <c r="S233" s="198"/>
      <c r="T233" s="200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85</v>
      </c>
      <c r="AT233" s="202" t="s">
        <v>74</v>
      </c>
      <c r="AU233" s="202" t="s">
        <v>83</v>
      </c>
      <c r="AY233" s="201" t="s">
        <v>122</v>
      </c>
      <c r="BK233" s="203">
        <f>SUM(BK234:BK239)</f>
        <v>0</v>
      </c>
    </row>
    <row r="234" s="2" customFormat="1" ht="44.25" customHeight="1">
      <c r="A234" s="40"/>
      <c r="B234" s="41"/>
      <c r="C234" s="206" t="s">
        <v>228</v>
      </c>
      <c r="D234" s="206" t="s">
        <v>125</v>
      </c>
      <c r="E234" s="207" t="s">
        <v>327</v>
      </c>
      <c r="F234" s="208" t="s">
        <v>328</v>
      </c>
      <c r="G234" s="209" t="s">
        <v>147</v>
      </c>
      <c r="H234" s="210">
        <v>1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172</v>
      </c>
      <c r="AT234" s="217" t="s">
        <v>125</v>
      </c>
      <c r="AU234" s="217" t="s">
        <v>85</v>
      </c>
      <c r="AY234" s="19" t="s">
        <v>122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172</v>
      </c>
      <c r="BM234" s="217" t="s">
        <v>329</v>
      </c>
    </row>
    <row r="235" s="2" customFormat="1">
      <c r="A235" s="40"/>
      <c r="B235" s="41"/>
      <c r="C235" s="42"/>
      <c r="D235" s="219" t="s">
        <v>130</v>
      </c>
      <c r="E235" s="42"/>
      <c r="F235" s="220" t="s">
        <v>330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130</v>
      </c>
      <c r="AU235" s="19" t="s">
        <v>85</v>
      </c>
    </row>
    <row r="236" s="2" customFormat="1">
      <c r="A236" s="40"/>
      <c r="B236" s="41"/>
      <c r="C236" s="42"/>
      <c r="D236" s="219" t="s">
        <v>194</v>
      </c>
      <c r="E236" s="42"/>
      <c r="F236" s="258" t="s">
        <v>331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194</v>
      </c>
      <c r="AU236" s="19" t="s">
        <v>85</v>
      </c>
    </row>
    <row r="237" s="2" customFormat="1" ht="24.15" customHeight="1">
      <c r="A237" s="40"/>
      <c r="B237" s="41"/>
      <c r="C237" s="206" t="s">
        <v>332</v>
      </c>
      <c r="D237" s="206" t="s">
        <v>125</v>
      </c>
      <c r="E237" s="207" t="s">
        <v>333</v>
      </c>
      <c r="F237" s="208" t="s">
        <v>334</v>
      </c>
      <c r="G237" s="209" t="s">
        <v>183</v>
      </c>
      <c r="H237" s="210">
        <v>0.13</v>
      </c>
      <c r="I237" s="211"/>
      <c r="J237" s="212">
        <f>ROUND(I237*H237,2)</f>
        <v>0</v>
      </c>
      <c r="K237" s="208" t="s">
        <v>139</v>
      </c>
      <c r="L237" s="46"/>
      <c r="M237" s="213" t="s">
        <v>19</v>
      </c>
      <c r="N237" s="214" t="s">
        <v>46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172</v>
      </c>
      <c r="AT237" s="217" t="s">
        <v>125</v>
      </c>
      <c r="AU237" s="217" t="s">
        <v>85</v>
      </c>
      <c r="AY237" s="19" t="s">
        <v>122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83</v>
      </c>
      <c r="BK237" s="218">
        <f>ROUND(I237*H237,2)</f>
        <v>0</v>
      </c>
      <c r="BL237" s="19" t="s">
        <v>172</v>
      </c>
      <c r="BM237" s="217" t="s">
        <v>335</v>
      </c>
    </row>
    <row r="238" s="2" customFormat="1">
      <c r="A238" s="40"/>
      <c r="B238" s="41"/>
      <c r="C238" s="42"/>
      <c r="D238" s="219" t="s">
        <v>130</v>
      </c>
      <c r="E238" s="42"/>
      <c r="F238" s="220" t="s">
        <v>336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130</v>
      </c>
      <c r="AU238" s="19" t="s">
        <v>85</v>
      </c>
    </row>
    <row r="239" s="2" customFormat="1">
      <c r="A239" s="40"/>
      <c r="B239" s="41"/>
      <c r="C239" s="42"/>
      <c r="D239" s="256" t="s">
        <v>141</v>
      </c>
      <c r="E239" s="42"/>
      <c r="F239" s="257" t="s">
        <v>337</v>
      </c>
      <c r="G239" s="42"/>
      <c r="H239" s="42"/>
      <c r="I239" s="221"/>
      <c r="J239" s="42"/>
      <c r="K239" s="42"/>
      <c r="L239" s="46"/>
      <c r="M239" s="269"/>
      <c r="N239" s="270"/>
      <c r="O239" s="271"/>
      <c r="P239" s="271"/>
      <c r="Q239" s="271"/>
      <c r="R239" s="271"/>
      <c r="S239" s="271"/>
      <c r="T239" s="272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141</v>
      </c>
      <c r="AU239" s="19" t="s">
        <v>85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32M9EmKmZ8vuczupqZE5vKweDK5NtSgFSskXtKs7L9JlVAPczX12T5xEOHAnlhk2QxZcsfbejB1TjVblIVptcA==" hashValue="+c9DodN88aRuzvKgUoQaYzS0mVnS1GNJv4tc0AIM6XbJn6qSC3R0Uut0YZp3iZcD8btUwslRAa/uzqbiLL/Cdw==" algorithmName="SHA-512" password="CAA1"/>
  <autoFilter ref="C89:K23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01" r:id="rId1" display="https://podminky.urs.cz/item/CS_URS_2024_01/941211111"/>
    <hyperlink ref="F106" r:id="rId2" display="https://podminky.urs.cz/item/CS_URS_2024_01/941211211"/>
    <hyperlink ref="F109" r:id="rId3" display="https://podminky.urs.cz/item/CS_URS_2024_01/941211811"/>
    <hyperlink ref="F114" r:id="rId4" display="https://podminky.urs.cz/item/CS_URS_2024_01/944511111"/>
    <hyperlink ref="F121" r:id="rId5" display="https://podminky.urs.cz/item/CS_URS_2024_01/944511811"/>
    <hyperlink ref="F132" r:id="rId6" display="https://podminky.urs.cz/item/CS_URS_2024_01/997013212"/>
    <hyperlink ref="F135" r:id="rId7" display="https://podminky.urs.cz/item/CS_URS_2024_01/997013311"/>
    <hyperlink ref="F141" r:id="rId8" display="https://podminky.urs.cz/item/CS_URS_2024_01/997013321"/>
    <hyperlink ref="F146" r:id="rId9" display="https://podminky.urs.cz/item/CS_URS_2024_01/997013501"/>
    <hyperlink ref="F149" r:id="rId10" display="https://podminky.urs.cz/item/CS_URS_2024_01/997013509"/>
    <hyperlink ref="F155" r:id="rId11" display="https://podminky.urs.cz/item/CS_URS_2024_01/997013631"/>
    <hyperlink ref="F160" r:id="rId12" display="https://podminky.urs.cz/item/CS_URS_2024_01/712300854"/>
    <hyperlink ref="F171" r:id="rId13" display="https://podminky.urs.cz/item/CS_URS_2024_01/712363001"/>
    <hyperlink ref="F189" r:id="rId14" display="https://podminky.urs.cz/item/CS_URS_2024_01/762341610"/>
    <hyperlink ref="F203" r:id="rId15" display="https://podminky.urs.cz/item/CS_URS_2024_01/762395000"/>
    <hyperlink ref="F210" r:id="rId16" display="https://podminky.urs.cz/item/CS_URS_2024_01/762431825"/>
    <hyperlink ref="F216" r:id="rId17" display="https://podminky.urs.cz/item/CS_URS_2024_01/998762112"/>
    <hyperlink ref="F232" r:id="rId18" display="https://podminky.urs.cz/item/CS_URS_2024_01/998764112"/>
    <hyperlink ref="F239" r:id="rId19" display="https://podminky.urs.cz/item/CS_URS_2024_01/998767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Oprava atiky pavilonů U.1.1.L, C.F.L, U.1.1.P, C.F.P ZŠ 28.ŘÍJNA č.p. 2733 v České Lípě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38</v>
      </c>
      <c r="G12" s="40"/>
      <c r="H12" s="40"/>
      <c r="I12" s="134" t="s">
        <v>23</v>
      </c>
      <c r="J12" s="139" t="str">
        <f>'Rekapitulace stavby'!AN8</f>
        <v>2. 7. 2024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00260428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Město Česká Lípa</v>
      </c>
      <c r="F15" s="40"/>
      <c r="G15" s="40"/>
      <c r="H15" s="40"/>
      <c r="I15" s="134" t="s">
        <v>29</v>
      </c>
      <c r="J15" s="138" t="str">
        <f>IF('Rekapitulace stavby'!AN11="","",'Rekapitulace stavby'!AN11)</f>
        <v>CZ00260428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08353301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Projekty PK s.r.o.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ROUND((SUM(BE85:BE119)),  2)</f>
        <v>0</v>
      </c>
      <c r="G33" s="40"/>
      <c r="H33" s="40"/>
      <c r="I33" s="150">
        <v>0.20999999999999999</v>
      </c>
      <c r="J33" s="149">
        <f>ROUND(((SUM(BE85:BE119))*I33),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ROUND((SUM(BF85:BF119)),  2)</f>
        <v>0</v>
      </c>
      <c r="G34" s="40"/>
      <c r="H34" s="40"/>
      <c r="I34" s="150">
        <v>0.12</v>
      </c>
      <c r="J34" s="149">
        <f>ROUND(((SUM(BF85:BF119))*I34),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ROUND((SUM(BG85:BG119)),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ROUND((SUM(BH85:BH119)),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ROUND((SUM(BI85:BI119)),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Oprava atiky pavilonů U.1.1.L, C.F.L, U.1.1.P, C.F.P ZŠ 28.ŘÍJNA č.p. 2733 v České Lípě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2. 7. 2024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33</v>
      </c>
      <c r="J54" s="38" t="str">
        <f>E21</f>
        <v>Projekty PK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338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339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340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341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342</v>
      </c>
      <c r="E64" s="176"/>
      <c r="F64" s="176"/>
      <c r="G64" s="176"/>
      <c r="H64" s="176"/>
      <c r="I64" s="176"/>
      <c r="J64" s="177">
        <f>J109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343</v>
      </c>
      <c r="E65" s="176"/>
      <c r="F65" s="176"/>
      <c r="G65" s="176"/>
      <c r="H65" s="176"/>
      <c r="I65" s="176"/>
      <c r="J65" s="177">
        <f>J113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Oprava atiky pavilonů U.1.1.L, C.F.L, U.1.1.P, C.F.P ZŠ 28.ŘÍJNA č.p. 2733 v České Lípě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2. 7. 2024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Česká Lípa</v>
      </c>
      <c r="G81" s="42"/>
      <c r="H81" s="42"/>
      <c r="I81" s="34" t="s">
        <v>33</v>
      </c>
      <c r="J81" s="38" t="str">
        <f>E21</f>
        <v>Projekty PK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37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108</v>
      </c>
      <c r="D84" s="182" t="s">
        <v>60</v>
      </c>
      <c r="E84" s="182" t="s">
        <v>56</v>
      </c>
      <c r="F84" s="182" t="s">
        <v>57</v>
      </c>
      <c r="G84" s="182" t="s">
        <v>109</v>
      </c>
      <c r="H84" s="182" t="s">
        <v>110</v>
      </c>
      <c r="I84" s="182" t="s">
        <v>111</v>
      </c>
      <c r="J84" s="182" t="s">
        <v>94</v>
      </c>
      <c r="K84" s="183" t="s">
        <v>112</v>
      </c>
      <c r="L84" s="184"/>
      <c r="M84" s="94" t="s">
        <v>19</v>
      </c>
      <c r="N84" s="95" t="s">
        <v>45</v>
      </c>
      <c r="O84" s="95" t="s">
        <v>113</v>
      </c>
      <c r="P84" s="95" t="s">
        <v>114</v>
      </c>
      <c r="Q84" s="95" t="s">
        <v>115</v>
      </c>
      <c r="R84" s="95" t="s">
        <v>116</v>
      </c>
      <c r="S84" s="95" t="s">
        <v>117</v>
      </c>
      <c r="T84" s="96" t="s">
        <v>118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119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74</v>
      </c>
      <c r="AU85" s="19" t="s">
        <v>95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74</v>
      </c>
      <c r="E86" s="193" t="s">
        <v>86</v>
      </c>
      <c r="F86" s="193" t="s">
        <v>87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P87+P91+P96+P109+P113</f>
        <v>0</v>
      </c>
      <c r="Q86" s="198"/>
      <c r="R86" s="199">
        <f>R87+R91+R96+R109+R113</f>
        <v>0</v>
      </c>
      <c r="S86" s="198"/>
      <c r="T86" s="200">
        <f>T87+T91+T96+T109+T113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155</v>
      </c>
      <c r="AT86" s="202" t="s">
        <v>74</v>
      </c>
      <c r="AU86" s="202" t="s">
        <v>75</v>
      </c>
      <c r="AY86" s="201" t="s">
        <v>122</v>
      </c>
      <c r="BK86" s="203">
        <f>BK87+BK91+BK96+BK109+BK113</f>
        <v>0</v>
      </c>
    </row>
    <row r="87" s="12" customFormat="1" ht="22.8" customHeight="1">
      <c r="A87" s="12"/>
      <c r="B87" s="190"/>
      <c r="C87" s="191"/>
      <c r="D87" s="192" t="s">
        <v>74</v>
      </c>
      <c r="E87" s="204" t="s">
        <v>344</v>
      </c>
      <c r="F87" s="204" t="s">
        <v>345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SUM(P88:P90)</f>
        <v>0</v>
      </c>
      <c r="Q87" s="198"/>
      <c r="R87" s="199">
        <f>SUM(R88:R90)</f>
        <v>0</v>
      </c>
      <c r="S87" s="198"/>
      <c r="T87" s="200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155</v>
      </c>
      <c r="AT87" s="202" t="s">
        <v>74</v>
      </c>
      <c r="AU87" s="202" t="s">
        <v>83</v>
      </c>
      <c r="AY87" s="201" t="s">
        <v>122</v>
      </c>
      <c r="BK87" s="203">
        <f>SUM(BK88:BK90)</f>
        <v>0</v>
      </c>
    </row>
    <row r="88" s="2" customFormat="1" ht="24.15" customHeight="1">
      <c r="A88" s="40"/>
      <c r="B88" s="41"/>
      <c r="C88" s="206" t="s">
        <v>83</v>
      </c>
      <c r="D88" s="206" t="s">
        <v>125</v>
      </c>
      <c r="E88" s="207" t="s">
        <v>346</v>
      </c>
      <c r="F88" s="208" t="s">
        <v>347</v>
      </c>
      <c r="G88" s="209" t="s">
        <v>147</v>
      </c>
      <c r="H88" s="210">
        <v>1</v>
      </c>
      <c r="I88" s="211"/>
      <c r="J88" s="212">
        <f>ROUND(I88*H88,2)</f>
        <v>0</v>
      </c>
      <c r="K88" s="208" t="s">
        <v>139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129</v>
      </c>
      <c r="AT88" s="217" t="s">
        <v>125</v>
      </c>
      <c r="AU88" s="217" t="s">
        <v>85</v>
      </c>
      <c r="AY88" s="19" t="s">
        <v>122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129</v>
      </c>
      <c r="BM88" s="217" t="s">
        <v>85</v>
      </c>
    </row>
    <row r="89" s="2" customFormat="1">
      <c r="A89" s="40"/>
      <c r="B89" s="41"/>
      <c r="C89" s="42"/>
      <c r="D89" s="219" t="s">
        <v>130</v>
      </c>
      <c r="E89" s="42"/>
      <c r="F89" s="220" t="s">
        <v>348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130</v>
      </c>
      <c r="AU89" s="19" t="s">
        <v>85</v>
      </c>
    </row>
    <row r="90" s="2" customFormat="1">
      <c r="A90" s="40"/>
      <c r="B90" s="41"/>
      <c r="C90" s="42"/>
      <c r="D90" s="256" t="s">
        <v>141</v>
      </c>
      <c r="E90" s="42"/>
      <c r="F90" s="257" t="s">
        <v>349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141</v>
      </c>
      <c r="AU90" s="19" t="s">
        <v>85</v>
      </c>
    </row>
    <row r="91" s="12" customFormat="1" ht="22.8" customHeight="1">
      <c r="A91" s="12"/>
      <c r="B91" s="190"/>
      <c r="C91" s="191"/>
      <c r="D91" s="192" t="s">
        <v>74</v>
      </c>
      <c r="E91" s="204" t="s">
        <v>350</v>
      </c>
      <c r="F91" s="204" t="s">
        <v>351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155</v>
      </c>
      <c r="AT91" s="202" t="s">
        <v>74</v>
      </c>
      <c r="AU91" s="202" t="s">
        <v>83</v>
      </c>
      <c r="AY91" s="201" t="s">
        <v>122</v>
      </c>
      <c r="BK91" s="203">
        <f>SUM(BK92:BK95)</f>
        <v>0</v>
      </c>
    </row>
    <row r="92" s="2" customFormat="1" ht="16.5" customHeight="1">
      <c r="A92" s="40"/>
      <c r="B92" s="41"/>
      <c r="C92" s="206" t="s">
        <v>85</v>
      </c>
      <c r="D92" s="206" t="s">
        <v>125</v>
      </c>
      <c r="E92" s="207" t="s">
        <v>352</v>
      </c>
      <c r="F92" s="208" t="s">
        <v>353</v>
      </c>
      <c r="G92" s="209" t="s">
        <v>354</v>
      </c>
      <c r="H92" s="210">
        <v>1</v>
      </c>
      <c r="I92" s="211"/>
      <c r="J92" s="212">
        <f>ROUND(I92*H92,2)</f>
        <v>0</v>
      </c>
      <c r="K92" s="208" t="s">
        <v>139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129</v>
      </c>
      <c r="AT92" s="217" t="s">
        <v>125</v>
      </c>
      <c r="AU92" s="217" t="s">
        <v>85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129</v>
      </c>
      <c r="BM92" s="217" t="s">
        <v>129</v>
      </c>
    </row>
    <row r="93" s="2" customFormat="1">
      <c r="A93" s="40"/>
      <c r="B93" s="41"/>
      <c r="C93" s="42"/>
      <c r="D93" s="219" t="s">
        <v>130</v>
      </c>
      <c r="E93" s="42"/>
      <c r="F93" s="220" t="s">
        <v>355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130</v>
      </c>
      <c r="AU93" s="19" t="s">
        <v>85</v>
      </c>
    </row>
    <row r="94" s="2" customFormat="1">
      <c r="A94" s="40"/>
      <c r="B94" s="41"/>
      <c r="C94" s="42"/>
      <c r="D94" s="256" t="s">
        <v>141</v>
      </c>
      <c r="E94" s="42"/>
      <c r="F94" s="257" t="s">
        <v>356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85</v>
      </c>
    </row>
    <row r="95" s="2" customFormat="1">
      <c r="A95" s="40"/>
      <c r="B95" s="41"/>
      <c r="C95" s="42"/>
      <c r="D95" s="219" t="s">
        <v>194</v>
      </c>
      <c r="E95" s="42"/>
      <c r="F95" s="258" t="s">
        <v>357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194</v>
      </c>
      <c r="AU95" s="19" t="s">
        <v>85</v>
      </c>
    </row>
    <row r="96" s="12" customFormat="1" ht="22.8" customHeight="1">
      <c r="A96" s="12"/>
      <c r="B96" s="190"/>
      <c r="C96" s="191"/>
      <c r="D96" s="192" t="s">
        <v>74</v>
      </c>
      <c r="E96" s="204" t="s">
        <v>358</v>
      </c>
      <c r="F96" s="204" t="s">
        <v>359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SUM(P97:P108)</f>
        <v>0</v>
      </c>
      <c r="Q96" s="198"/>
      <c r="R96" s="199">
        <f>SUM(R97:R108)</f>
        <v>0</v>
      </c>
      <c r="S96" s="198"/>
      <c r="T96" s="200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155</v>
      </c>
      <c r="AT96" s="202" t="s">
        <v>74</v>
      </c>
      <c r="AU96" s="202" t="s">
        <v>83</v>
      </c>
      <c r="AY96" s="201" t="s">
        <v>122</v>
      </c>
      <c r="BK96" s="203">
        <f>SUM(BK97:BK108)</f>
        <v>0</v>
      </c>
    </row>
    <row r="97" s="2" customFormat="1" ht="24.15" customHeight="1">
      <c r="A97" s="40"/>
      <c r="B97" s="41"/>
      <c r="C97" s="206" t="s">
        <v>144</v>
      </c>
      <c r="D97" s="206" t="s">
        <v>125</v>
      </c>
      <c r="E97" s="207" t="s">
        <v>360</v>
      </c>
      <c r="F97" s="208" t="s">
        <v>361</v>
      </c>
      <c r="G97" s="209" t="s">
        <v>147</v>
      </c>
      <c r="H97" s="210">
        <v>1</v>
      </c>
      <c r="I97" s="211"/>
      <c r="J97" s="212">
        <f>ROUND(I97*H97,2)</f>
        <v>0</v>
      </c>
      <c r="K97" s="208" t="s">
        <v>139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129</v>
      </c>
      <c r="AT97" s="217" t="s">
        <v>125</v>
      </c>
      <c r="AU97" s="217" t="s">
        <v>85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129</v>
      </c>
      <c r="BM97" s="217" t="s">
        <v>123</v>
      </c>
    </row>
    <row r="98" s="2" customFormat="1">
      <c r="A98" s="40"/>
      <c r="B98" s="41"/>
      <c r="C98" s="42"/>
      <c r="D98" s="219" t="s">
        <v>130</v>
      </c>
      <c r="E98" s="42"/>
      <c r="F98" s="220" t="s">
        <v>362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130</v>
      </c>
      <c r="AU98" s="19" t="s">
        <v>85</v>
      </c>
    </row>
    <row r="99" s="2" customFormat="1">
      <c r="A99" s="40"/>
      <c r="B99" s="41"/>
      <c r="C99" s="42"/>
      <c r="D99" s="256" t="s">
        <v>141</v>
      </c>
      <c r="E99" s="42"/>
      <c r="F99" s="257" t="s">
        <v>363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141</v>
      </c>
      <c r="AU99" s="19" t="s">
        <v>85</v>
      </c>
    </row>
    <row r="100" s="2" customFormat="1" ht="16.5" customHeight="1">
      <c r="A100" s="40"/>
      <c r="B100" s="41"/>
      <c r="C100" s="206" t="s">
        <v>129</v>
      </c>
      <c r="D100" s="206" t="s">
        <v>125</v>
      </c>
      <c r="E100" s="207" t="s">
        <v>364</v>
      </c>
      <c r="F100" s="208" t="s">
        <v>365</v>
      </c>
      <c r="G100" s="209" t="s">
        <v>147</v>
      </c>
      <c r="H100" s="210">
        <v>1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129</v>
      </c>
      <c r="AT100" s="217" t="s">
        <v>125</v>
      </c>
      <c r="AU100" s="217" t="s">
        <v>85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129</v>
      </c>
      <c r="BM100" s="217" t="s">
        <v>152</v>
      </c>
    </row>
    <row r="101" s="2" customFormat="1">
      <c r="A101" s="40"/>
      <c r="B101" s="41"/>
      <c r="C101" s="42"/>
      <c r="D101" s="219" t="s">
        <v>130</v>
      </c>
      <c r="E101" s="42"/>
      <c r="F101" s="220" t="s">
        <v>260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130</v>
      </c>
      <c r="AU101" s="19" t="s">
        <v>85</v>
      </c>
    </row>
    <row r="102" s="2" customFormat="1">
      <c r="A102" s="40"/>
      <c r="B102" s="41"/>
      <c r="C102" s="42"/>
      <c r="D102" s="256" t="s">
        <v>141</v>
      </c>
      <c r="E102" s="42"/>
      <c r="F102" s="257" t="s">
        <v>366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141</v>
      </c>
      <c r="AU102" s="19" t="s">
        <v>85</v>
      </c>
    </row>
    <row r="103" s="2" customFormat="1" ht="16.5" customHeight="1">
      <c r="A103" s="40"/>
      <c r="B103" s="41"/>
      <c r="C103" s="206" t="s">
        <v>155</v>
      </c>
      <c r="D103" s="206" t="s">
        <v>125</v>
      </c>
      <c r="E103" s="207" t="s">
        <v>367</v>
      </c>
      <c r="F103" s="208" t="s">
        <v>368</v>
      </c>
      <c r="G103" s="209" t="s">
        <v>147</v>
      </c>
      <c r="H103" s="210">
        <v>1</v>
      </c>
      <c r="I103" s="211"/>
      <c r="J103" s="212">
        <f>ROUND(I103*H103,2)</f>
        <v>0</v>
      </c>
      <c r="K103" s="208" t="s">
        <v>139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129</v>
      </c>
      <c r="AT103" s="217" t="s">
        <v>125</v>
      </c>
      <c r="AU103" s="217" t="s">
        <v>85</v>
      </c>
      <c r="AY103" s="19" t="s">
        <v>122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129</v>
      </c>
      <c r="BM103" s="217" t="s">
        <v>158</v>
      </c>
    </row>
    <row r="104" s="2" customFormat="1">
      <c r="A104" s="40"/>
      <c r="B104" s="41"/>
      <c r="C104" s="42"/>
      <c r="D104" s="219" t="s">
        <v>130</v>
      </c>
      <c r="E104" s="42"/>
      <c r="F104" s="220" t="s">
        <v>369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130</v>
      </c>
      <c r="AU104" s="19" t="s">
        <v>85</v>
      </c>
    </row>
    <row r="105" s="2" customFormat="1">
      <c r="A105" s="40"/>
      <c r="B105" s="41"/>
      <c r="C105" s="42"/>
      <c r="D105" s="256" t="s">
        <v>141</v>
      </c>
      <c r="E105" s="42"/>
      <c r="F105" s="257" t="s">
        <v>370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141</v>
      </c>
      <c r="AU105" s="19" t="s">
        <v>85</v>
      </c>
    </row>
    <row r="106" s="2" customFormat="1" ht="16.5" customHeight="1">
      <c r="A106" s="40"/>
      <c r="B106" s="41"/>
      <c r="C106" s="206" t="s">
        <v>123</v>
      </c>
      <c r="D106" s="206" t="s">
        <v>125</v>
      </c>
      <c r="E106" s="207" t="s">
        <v>371</v>
      </c>
      <c r="F106" s="208" t="s">
        <v>372</v>
      </c>
      <c r="G106" s="209" t="s">
        <v>147</v>
      </c>
      <c r="H106" s="210">
        <v>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129</v>
      </c>
      <c r="AT106" s="217" t="s">
        <v>125</v>
      </c>
      <c r="AU106" s="217" t="s">
        <v>85</v>
      </c>
      <c r="AY106" s="19" t="s">
        <v>122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129</v>
      </c>
      <c r="BM106" s="217" t="s">
        <v>8</v>
      </c>
    </row>
    <row r="107" s="2" customFormat="1">
      <c r="A107" s="40"/>
      <c r="B107" s="41"/>
      <c r="C107" s="42"/>
      <c r="D107" s="219" t="s">
        <v>130</v>
      </c>
      <c r="E107" s="42"/>
      <c r="F107" s="220" t="s">
        <v>373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130</v>
      </c>
      <c r="AU107" s="19" t="s">
        <v>85</v>
      </c>
    </row>
    <row r="108" s="2" customFormat="1">
      <c r="A108" s="40"/>
      <c r="B108" s="41"/>
      <c r="C108" s="42"/>
      <c r="D108" s="256" t="s">
        <v>141</v>
      </c>
      <c r="E108" s="42"/>
      <c r="F108" s="257" t="s">
        <v>374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85</v>
      </c>
    </row>
    <row r="109" s="12" customFormat="1" ht="22.8" customHeight="1">
      <c r="A109" s="12"/>
      <c r="B109" s="190"/>
      <c r="C109" s="191"/>
      <c r="D109" s="192" t="s">
        <v>74</v>
      </c>
      <c r="E109" s="204" t="s">
        <v>375</v>
      </c>
      <c r="F109" s="204" t="s">
        <v>376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SUM(P110:P112)</f>
        <v>0</v>
      </c>
      <c r="Q109" s="198"/>
      <c r="R109" s="199">
        <f>SUM(R110:R112)</f>
        <v>0</v>
      </c>
      <c r="S109" s="198"/>
      <c r="T109" s="20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155</v>
      </c>
      <c r="AT109" s="202" t="s">
        <v>74</v>
      </c>
      <c r="AU109" s="202" t="s">
        <v>83</v>
      </c>
      <c r="AY109" s="201" t="s">
        <v>122</v>
      </c>
      <c r="BK109" s="203">
        <f>SUM(BK110:BK112)</f>
        <v>0</v>
      </c>
    </row>
    <row r="110" s="2" customFormat="1" ht="16.5" customHeight="1">
      <c r="A110" s="40"/>
      <c r="B110" s="41"/>
      <c r="C110" s="206" t="s">
        <v>164</v>
      </c>
      <c r="D110" s="206" t="s">
        <v>125</v>
      </c>
      <c r="E110" s="207" t="s">
        <v>377</v>
      </c>
      <c r="F110" s="208" t="s">
        <v>378</v>
      </c>
      <c r="G110" s="209" t="s">
        <v>147</v>
      </c>
      <c r="H110" s="210">
        <v>1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129</v>
      </c>
      <c r="AT110" s="217" t="s">
        <v>125</v>
      </c>
      <c r="AU110" s="217" t="s">
        <v>85</v>
      </c>
      <c r="AY110" s="19" t="s">
        <v>122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129</v>
      </c>
      <c r="BM110" s="217" t="s">
        <v>167</v>
      </c>
    </row>
    <row r="111" s="2" customFormat="1">
      <c r="A111" s="40"/>
      <c r="B111" s="41"/>
      <c r="C111" s="42"/>
      <c r="D111" s="219" t="s">
        <v>130</v>
      </c>
      <c r="E111" s="42"/>
      <c r="F111" s="220" t="s">
        <v>379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130</v>
      </c>
      <c r="AU111" s="19" t="s">
        <v>85</v>
      </c>
    </row>
    <row r="112" s="2" customFormat="1">
      <c r="A112" s="40"/>
      <c r="B112" s="41"/>
      <c r="C112" s="42"/>
      <c r="D112" s="256" t="s">
        <v>141</v>
      </c>
      <c r="E112" s="42"/>
      <c r="F112" s="257" t="s">
        <v>380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85</v>
      </c>
    </row>
    <row r="113" s="12" customFormat="1" ht="22.8" customHeight="1">
      <c r="A113" s="12"/>
      <c r="B113" s="190"/>
      <c r="C113" s="191"/>
      <c r="D113" s="192" t="s">
        <v>74</v>
      </c>
      <c r="E113" s="204" t="s">
        <v>381</v>
      </c>
      <c r="F113" s="204" t="s">
        <v>382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155</v>
      </c>
      <c r="AT113" s="202" t="s">
        <v>74</v>
      </c>
      <c r="AU113" s="202" t="s">
        <v>83</v>
      </c>
      <c r="AY113" s="201" t="s">
        <v>122</v>
      </c>
      <c r="BK113" s="203">
        <f>SUM(BK114:BK119)</f>
        <v>0</v>
      </c>
    </row>
    <row r="114" s="2" customFormat="1" ht="21.75" customHeight="1">
      <c r="A114" s="40"/>
      <c r="B114" s="41"/>
      <c r="C114" s="206" t="s">
        <v>152</v>
      </c>
      <c r="D114" s="206" t="s">
        <v>125</v>
      </c>
      <c r="E114" s="207" t="s">
        <v>383</v>
      </c>
      <c r="F114" s="208" t="s">
        <v>384</v>
      </c>
      <c r="G114" s="209" t="s">
        <v>354</v>
      </c>
      <c r="H114" s="210">
        <v>1</v>
      </c>
      <c r="I114" s="211"/>
      <c r="J114" s="212">
        <f>ROUND(I114*H114,2)</f>
        <v>0</v>
      </c>
      <c r="K114" s="208" t="s">
        <v>139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129</v>
      </c>
      <c r="AT114" s="217" t="s">
        <v>125</v>
      </c>
      <c r="AU114" s="217" t="s">
        <v>85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129</v>
      </c>
      <c r="BM114" s="217" t="s">
        <v>172</v>
      </c>
    </row>
    <row r="115" s="2" customFormat="1">
      <c r="A115" s="40"/>
      <c r="B115" s="41"/>
      <c r="C115" s="42"/>
      <c r="D115" s="219" t="s">
        <v>130</v>
      </c>
      <c r="E115" s="42"/>
      <c r="F115" s="220" t="s">
        <v>385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130</v>
      </c>
      <c r="AU115" s="19" t="s">
        <v>85</v>
      </c>
    </row>
    <row r="116" s="2" customFormat="1">
      <c r="A116" s="40"/>
      <c r="B116" s="41"/>
      <c r="C116" s="42"/>
      <c r="D116" s="256" t="s">
        <v>141</v>
      </c>
      <c r="E116" s="42"/>
      <c r="F116" s="257" t="s">
        <v>386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141</v>
      </c>
      <c r="AU116" s="19" t="s">
        <v>85</v>
      </c>
    </row>
    <row r="117" s="2" customFormat="1" ht="21.75" customHeight="1">
      <c r="A117" s="40"/>
      <c r="B117" s="41"/>
      <c r="C117" s="206" t="s">
        <v>135</v>
      </c>
      <c r="D117" s="206" t="s">
        <v>125</v>
      </c>
      <c r="E117" s="207" t="s">
        <v>387</v>
      </c>
      <c r="F117" s="208" t="s">
        <v>388</v>
      </c>
      <c r="G117" s="209" t="s">
        <v>147</v>
      </c>
      <c r="H117" s="210">
        <v>1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46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129</v>
      </c>
      <c r="AT117" s="217" t="s">
        <v>125</v>
      </c>
      <c r="AU117" s="217" t="s">
        <v>85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83</v>
      </c>
      <c r="BK117" s="218">
        <f>ROUND(I117*H117,2)</f>
        <v>0</v>
      </c>
      <c r="BL117" s="19" t="s">
        <v>129</v>
      </c>
      <c r="BM117" s="217" t="s">
        <v>178</v>
      </c>
    </row>
    <row r="118" s="2" customFormat="1">
      <c r="A118" s="40"/>
      <c r="B118" s="41"/>
      <c r="C118" s="42"/>
      <c r="D118" s="219" t="s">
        <v>130</v>
      </c>
      <c r="E118" s="42"/>
      <c r="F118" s="220" t="s">
        <v>389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130</v>
      </c>
      <c r="AU118" s="19" t="s">
        <v>85</v>
      </c>
    </row>
    <row r="119" s="2" customFormat="1">
      <c r="A119" s="40"/>
      <c r="B119" s="41"/>
      <c r="C119" s="42"/>
      <c r="D119" s="256" t="s">
        <v>141</v>
      </c>
      <c r="E119" s="42"/>
      <c r="F119" s="257" t="s">
        <v>390</v>
      </c>
      <c r="G119" s="42"/>
      <c r="H119" s="42"/>
      <c r="I119" s="221"/>
      <c r="J119" s="42"/>
      <c r="K119" s="42"/>
      <c r="L119" s="46"/>
      <c r="M119" s="269"/>
      <c r="N119" s="270"/>
      <c r="O119" s="271"/>
      <c r="P119" s="271"/>
      <c r="Q119" s="271"/>
      <c r="R119" s="271"/>
      <c r="S119" s="271"/>
      <c r="T119" s="272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141</v>
      </c>
      <c r="AU119" s="19" t="s">
        <v>85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5LHkyJWkkXBiGQIcVxlLiHnWDK+aBp3W4YyUKrjh3s2vmEcs01yhQz4PC8lCtfdSt3Bv2bGk+HstUHBakrPxHw==" hashValue="v3JZr/Q7Bx8CjISe3Arzyavt+w1cOEmAhx4to5upu8zHU97smdzXdTBjLld5x1eMz/8ihzYweXdH6jDkGDepPA==" algorithmName="SHA-512" password="CAA1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3254000"/>
    <hyperlink ref="F94" r:id="rId2" display="https://podminky.urs.cz/item/CS_URS_2024_01/030001000"/>
    <hyperlink ref="F99" r:id="rId3" display="https://podminky.urs.cz/item/CS_URS_2024_01/043203000"/>
    <hyperlink ref="F102" r:id="rId4" display="https://podminky.urs.cz/item/CS_URS_2024_01/044002000"/>
    <hyperlink ref="F105" r:id="rId5" display="https://podminky.urs.cz/item/CS_URS_2024_01/045203000"/>
    <hyperlink ref="F108" r:id="rId6" display="https://podminky.urs.cz/item/CS_URS_2024_01/045303000"/>
    <hyperlink ref="F112" r:id="rId7" display="https://podminky.urs.cz/item/CS_URS_2024_01/051002000"/>
    <hyperlink ref="F116" r:id="rId8" display="https://podminky.urs.cz/item/CS_URS_2024_01/070001000"/>
    <hyperlink ref="F119" r:id="rId9" display="https://podminky.urs.cz/item/CS_URS_2024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391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392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393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394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395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396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397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398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399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400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401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82</v>
      </c>
      <c r="F18" s="284" t="s">
        <v>402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403</v>
      </c>
      <c r="F19" s="284" t="s">
        <v>404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405</v>
      </c>
      <c r="F20" s="284" t="s">
        <v>406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407</v>
      </c>
      <c r="F21" s="284" t="s">
        <v>408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409</v>
      </c>
      <c r="F22" s="284" t="s">
        <v>410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411</v>
      </c>
      <c r="F23" s="284" t="s">
        <v>412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413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414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415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416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417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418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419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420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421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108</v>
      </c>
      <c r="F36" s="284"/>
      <c r="G36" s="284" t="s">
        <v>422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423</v>
      </c>
      <c r="F37" s="284"/>
      <c r="G37" s="284" t="s">
        <v>424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56</v>
      </c>
      <c r="F38" s="284"/>
      <c r="G38" s="284" t="s">
        <v>425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57</v>
      </c>
      <c r="F39" s="284"/>
      <c r="G39" s="284" t="s">
        <v>426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109</v>
      </c>
      <c r="F40" s="284"/>
      <c r="G40" s="284" t="s">
        <v>427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110</v>
      </c>
      <c r="F41" s="284"/>
      <c r="G41" s="284" t="s">
        <v>428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429</v>
      </c>
      <c r="F42" s="284"/>
      <c r="G42" s="284" t="s">
        <v>430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431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432</v>
      </c>
      <c r="F44" s="284"/>
      <c r="G44" s="284" t="s">
        <v>433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112</v>
      </c>
      <c r="F45" s="284"/>
      <c r="G45" s="284" t="s">
        <v>434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435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436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437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438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439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440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441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442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443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444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445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446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447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448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449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450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451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452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453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454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455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456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457</v>
      </c>
      <c r="D76" s="302"/>
      <c r="E76" s="302"/>
      <c r="F76" s="302" t="s">
        <v>458</v>
      </c>
      <c r="G76" s="303"/>
      <c r="H76" s="302" t="s">
        <v>57</v>
      </c>
      <c r="I76" s="302" t="s">
        <v>60</v>
      </c>
      <c r="J76" s="302" t="s">
        <v>459</v>
      </c>
      <c r="K76" s="301"/>
    </row>
    <row r="77" s="1" customFormat="1" ht="17.25" customHeight="1">
      <c r="B77" s="299"/>
      <c r="C77" s="304" t="s">
        <v>460</v>
      </c>
      <c r="D77" s="304"/>
      <c r="E77" s="304"/>
      <c r="F77" s="305" t="s">
        <v>461</v>
      </c>
      <c r="G77" s="306"/>
      <c r="H77" s="304"/>
      <c r="I77" s="304"/>
      <c r="J77" s="304" t="s">
        <v>462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56</v>
      </c>
      <c r="D79" s="309"/>
      <c r="E79" s="309"/>
      <c r="F79" s="310" t="s">
        <v>463</v>
      </c>
      <c r="G79" s="311"/>
      <c r="H79" s="287" t="s">
        <v>464</v>
      </c>
      <c r="I79" s="287" t="s">
        <v>465</v>
      </c>
      <c r="J79" s="287">
        <v>20</v>
      </c>
      <c r="K79" s="301"/>
    </row>
    <row r="80" s="1" customFormat="1" ht="15" customHeight="1">
      <c r="B80" s="299"/>
      <c r="C80" s="287" t="s">
        <v>466</v>
      </c>
      <c r="D80" s="287"/>
      <c r="E80" s="287"/>
      <c r="F80" s="310" t="s">
        <v>463</v>
      </c>
      <c r="G80" s="311"/>
      <c r="H80" s="287" t="s">
        <v>467</v>
      </c>
      <c r="I80" s="287" t="s">
        <v>465</v>
      </c>
      <c r="J80" s="287">
        <v>120</v>
      </c>
      <c r="K80" s="301"/>
    </row>
    <row r="81" s="1" customFormat="1" ht="15" customHeight="1">
      <c r="B81" s="312"/>
      <c r="C81" s="287" t="s">
        <v>468</v>
      </c>
      <c r="D81" s="287"/>
      <c r="E81" s="287"/>
      <c r="F81" s="310" t="s">
        <v>469</v>
      </c>
      <c r="G81" s="311"/>
      <c r="H81" s="287" t="s">
        <v>470</v>
      </c>
      <c r="I81" s="287" t="s">
        <v>465</v>
      </c>
      <c r="J81" s="287">
        <v>50</v>
      </c>
      <c r="K81" s="301"/>
    </row>
    <row r="82" s="1" customFormat="1" ht="15" customHeight="1">
      <c r="B82" s="312"/>
      <c r="C82" s="287" t="s">
        <v>471</v>
      </c>
      <c r="D82" s="287"/>
      <c r="E82" s="287"/>
      <c r="F82" s="310" t="s">
        <v>463</v>
      </c>
      <c r="G82" s="311"/>
      <c r="H82" s="287" t="s">
        <v>472</v>
      </c>
      <c r="I82" s="287" t="s">
        <v>473</v>
      </c>
      <c r="J82" s="287"/>
      <c r="K82" s="301"/>
    </row>
    <row r="83" s="1" customFormat="1" ht="15" customHeight="1">
      <c r="B83" s="312"/>
      <c r="C83" s="313" t="s">
        <v>474</v>
      </c>
      <c r="D83" s="313"/>
      <c r="E83" s="313"/>
      <c r="F83" s="314" t="s">
        <v>469</v>
      </c>
      <c r="G83" s="313"/>
      <c r="H83" s="313" t="s">
        <v>475</v>
      </c>
      <c r="I83" s="313" t="s">
        <v>465</v>
      </c>
      <c r="J83" s="313">
        <v>15</v>
      </c>
      <c r="K83" s="301"/>
    </row>
    <row r="84" s="1" customFormat="1" ht="15" customHeight="1">
      <c r="B84" s="312"/>
      <c r="C84" s="313" t="s">
        <v>476</v>
      </c>
      <c r="D84" s="313"/>
      <c r="E84" s="313"/>
      <c r="F84" s="314" t="s">
        <v>469</v>
      </c>
      <c r="G84" s="313"/>
      <c r="H84" s="313" t="s">
        <v>477</v>
      </c>
      <c r="I84" s="313" t="s">
        <v>465</v>
      </c>
      <c r="J84" s="313">
        <v>15</v>
      </c>
      <c r="K84" s="301"/>
    </row>
    <row r="85" s="1" customFormat="1" ht="15" customHeight="1">
      <c r="B85" s="312"/>
      <c r="C85" s="313" t="s">
        <v>478</v>
      </c>
      <c r="D85" s="313"/>
      <c r="E85" s="313"/>
      <c r="F85" s="314" t="s">
        <v>469</v>
      </c>
      <c r="G85" s="313"/>
      <c r="H85" s="313" t="s">
        <v>479</v>
      </c>
      <c r="I85" s="313" t="s">
        <v>465</v>
      </c>
      <c r="J85" s="313">
        <v>20</v>
      </c>
      <c r="K85" s="301"/>
    </row>
    <row r="86" s="1" customFormat="1" ht="15" customHeight="1">
      <c r="B86" s="312"/>
      <c r="C86" s="313" t="s">
        <v>480</v>
      </c>
      <c r="D86" s="313"/>
      <c r="E86" s="313"/>
      <c r="F86" s="314" t="s">
        <v>469</v>
      </c>
      <c r="G86" s="313"/>
      <c r="H86" s="313" t="s">
        <v>481</v>
      </c>
      <c r="I86" s="313" t="s">
        <v>465</v>
      </c>
      <c r="J86" s="313">
        <v>20</v>
      </c>
      <c r="K86" s="301"/>
    </row>
    <row r="87" s="1" customFormat="1" ht="15" customHeight="1">
      <c r="B87" s="312"/>
      <c r="C87" s="287" t="s">
        <v>482</v>
      </c>
      <c r="D87" s="287"/>
      <c r="E87" s="287"/>
      <c r="F87" s="310" t="s">
        <v>469</v>
      </c>
      <c r="G87" s="311"/>
      <c r="H87" s="287" t="s">
        <v>483</v>
      </c>
      <c r="I87" s="287" t="s">
        <v>465</v>
      </c>
      <c r="J87" s="287">
        <v>50</v>
      </c>
      <c r="K87" s="301"/>
    </row>
    <row r="88" s="1" customFormat="1" ht="15" customHeight="1">
      <c r="B88" s="312"/>
      <c r="C88" s="287" t="s">
        <v>484</v>
      </c>
      <c r="D88" s="287"/>
      <c r="E88" s="287"/>
      <c r="F88" s="310" t="s">
        <v>469</v>
      </c>
      <c r="G88" s="311"/>
      <c r="H88" s="287" t="s">
        <v>485</v>
      </c>
      <c r="I88" s="287" t="s">
        <v>465</v>
      </c>
      <c r="J88" s="287">
        <v>20</v>
      </c>
      <c r="K88" s="301"/>
    </row>
    <row r="89" s="1" customFormat="1" ht="15" customHeight="1">
      <c r="B89" s="312"/>
      <c r="C89" s="287" t="s">
        <v>486</v>
      </c>
      <c r="D89" s="287"/>
      <c r="E89" s="287"/>
      <c r="F89" s="310" t="s">
        <v>469</v>
      </c>
      <c r="G89" s="311"/>
      <c r="H89" s="287" t="s">
        <v>487</v>
      </c>
      <c r="I89" s="287" t="s">
        <v>465</v>
      </c>
      <c r="J89" s="287">
        <v>20</v>
      </c>
      <c r="K89" s="301"/>
    </row>
    <row r="90" s="1" customFormat="1" ht="15" customHeight="1">
      <c r="B90" s="312"/>
      <c r="C90" s="287" t="s">
        <v>488</v>
      </c>
      <c r="D90" s="287"/>
      <c r="E90" s="287"/>
      <c r="F90" s="310" t="s">
        <v>469</v>
      </c>
      <c r="G90" s="311"/>
      <c r="H90" s="287" t="s">
        <v>489</v>
      </c>
      <c r="I90" s="287" t="s">
        <v>465</v>
      </c>
      <c r="J90" s="287">
        <v>50</v>
      </c>
      <c r="K90" s="301"/>
    </row>
    <row r="91" s="1" customFormat="1" ht="15" customHeight="1">
      <c r="B91" s="312"/>
      <c r="C91" s="287" t="s">
        <v>490</v>
      </c>
      <c r="D91" s="287"/>
      <c r="E91" s="287"/>
      <c r="F91" s="310" t="s">
        <v>469</v>
      </c>
      <c r="G91" s="311"/>
      <c r="H91" s="287" t="s">
        <v>490</v>
      </c>
      <c r="I91" s="287" t="s">
        <v>465</v>
      </c>
      <c r="J91" s="287">
        <v>50</v>
      </c>
      <c r="K91" s="301"/>
    </row>
    <row r="92" s="1" customFormat="1" ht="15" customHeight="1">
      <c r="B92" s="312"/>
      <c r="C92" s="287" t="s">
        <v>491</v>
      </c>
      <c r="D92" s="287"/>
      <c r="E92" s="287"/>
      <c r="F92" s="310" t="s">
        <v>469</v>
      </c>
      <c r="G92" s="311"/>
      <c r="H92" s="287" t="s">
        <v>492</v>
      </c>
      <c r="I92" s="287" t="s">
        <v>465</v>
      </c>
      <c r="J92" s="287">
        <v>255</v>
      </c>
      <c r="K92" s="301"/>
    </row>
    <row r="93" s="1" customFormat="1" ht="15" customHeight="1">
      <c r="B93" s="312"/>
      <c r="C93" s="287" t="s">
        <v>493</v>
      </c>
      <c r="D93" s="287"/>
      <c r="E93" s="287"/>
      <c r="F93" s="310" t="s">
        <v>463</v>
      </c>
      <c r="G93" s="311"/>
      <c r="H93" s="287" t="s">
        <v>494</v>
      </c>
      <c r="I93" s="287" t="s">
        <v>495</v>
      </c>
      <c r="J93" s="287"/>
      <c r="K93" s="301"/>
    </row>
    <row r="94" s="1" customFormat="1" ht="15" customHeight="1">
      <c r="B94" s="312"/>
      <c r="C94" s="287" t="s">
        <v>496</v>
      </c>
      <c r="D94" s="287"/>
      <c r="E94" s="287"/>
      <c r="F94" s="310" t="s">
        <v>463</v>
      </c>
      <c r="G94" s="311"/>
      <c r="H94" s="287" t="s">
        <v>497</v>
      </c>
      <c r="I94" s="287" t="s">
        <v>498</v>
      </c>
      <c r="J94" s="287"/>
      <c r="K94" s="301"/>
    </row>
    <row r="95" s="1" customFormat="1" ht="15" customHeight="1">
      <c r="B95" s="312"/>
      <c r="C95" s="287" t="s">
        <v>499</v>
      </c>
      <c r="D95" s="287"/>
      <c r="E95" s="287"/>
      <c r="F95" s="310" t="s">
        <v>463</v>
      </c>
      <c r="G95" s="311"/>
      <c r="H95" s="287" t="s">
        <v>499</v>
      </c>
      <c r="I95" s="287" t="s">
        <v>498</v>
      </c>
      <c r="J95" s="287"/>
      <c r="K95" s="301"/>
    </row>
    <row r="96" s="1" customFormat="1" ht="15" customHeight="1">
      <c r="B96" s="312"/>
      <c r="C96" s="287" t="s">
        <v>41</v>
      </c>
      <c r="D96" s="287"/>
      <c r="E96" s="287"/>
      <c r="F96" s="310" t="s">
        <v>463</v>
      </c>
      <c r="G96" s="311"/>
      <c r="H96" s="287" t="s">
        <v>500</v>
      </c>
      <c r="I96" s="287" t="s">
        <v>498</v>
      </c>
      <c r="J96" s="287"/>
      <c r="K96" s="301"/>
    </row>
    <row r="97" s="1" customFormat="1" ht="15" customHeight="1">
      <c r="B97" s="312"/>
      <c r="C97" s="287" t="s">
        <v>51</v>
      </c>
      <c r="D97" s="287"/>
      <c r="E97" s="287"/>
      <c r="F97" s="310" t="s">
        <v>463</v>
      </c>
      <c r="G97" s="311"/>
      <c r="H97" s="287" t="s">
        <v>501</v>
      </c>
      <c r="I97" s="287" t="s">
        <v>498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502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457</v>
      </c>
      <c r="D103" s="302"/>
      <c r="E103" s="302"/>
      <c r="F103" s="302" t="s">
        <v>458</v>
      </c>
      <c r="G103" s="303"/>
      <c r="H103" s="302" t="s">
        <v>57</v>
      </c>
      <c r="I103" s="302" t="s">
        <v>60</v>
      </c>
      <c r="J103" s="302" t="s">
        <v>459</v>
      </c>
      <c r="K103" s="301"/>
    </row>
    <row r="104" s="1" customFormat="1" ht="17.25" customHeight="1">
      <c r="B104" s="299"/>
      <c r="C104" s="304" t="s">
        <v>460</v>
      </c>
      <c r="D104" s="304"/>
      <c r="E104" s="304"/>
      <c r="F104" s="305" t="s">
        <v>461</v>
      </c>
      <c r="G104" s="306"/>
      <c r="H104" s="304"/>
      <c r="I104" s="304"/>
      <c r="J104" s="304" t="s">
        <v>462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56</v>
      </c>
      <c r="D106" s="309"/>
      <c r="E106" s="309"/>
      <c r="F106" s="310" t="s">
        <v>463</v>
      </c>
      <c r="G106" s="287"/>
      <c r="H106" s="287" t="s">
        <v>503</v>
      </c>
      <c r="I106" s="287" t="s">
        <v>465</v>
      </c>
      <c r="J106" s="287">
        <v>20</v>
      </c>
      <c r="K106" s="301"/>
    </row>
    <row r="107" s="1" customFormat="1" ht="15" customHeight="1">
      <c r="B107" s="299"/>
      <c r="C107" s="287" t="s">
        <v>466</v>
      </c>
      <c r="D107" s="287"/>
      <c r="E107" s="287"/>
      <c r="F107" s="310" t="s">
        <v>463</v>
      </c>
      <c r="G107" s="287"/>
      <c r="H107" s="287" t="s">
        <v>503</v>
      </c>
      <c r="I107" s="287" t="s">
        <v>465</v>
      </c>
      <c r="J107" s="287">
        <v>120</v>
      </c>
      <c r="K107" s="301"/>
    </row>
    <row r="108" s="1" customFormat="1" ht="15" customHeight="1">
      <c r="B108" s="312"/>
      <c r="C108" s="287" t="s">
        <v>468</v>
      </c>
      <c r="D108" s="287"/>
      <c r="E108" s="287"/>
      <c r="F108" s="310" t="s">
        <v>469</v>
      </c>
      <c r="G108" s="287"/>
      <c r="H108" s="287" t="s">
        <v>503</v>
      </c>
      <c r="I108" s="287" t="s">
        <v>465</v>
      </c>
      <c r="J108" s="287">
        <v>50</v>
      </c>
      <c r="K108" s="301"/>
    </row>
    <row r="109" s="1" customFormat="1" ht="15" customHeight="1">
      <c r="B109" s="312"/>
      <c r="C109" s="287" t="s">
        <v>471</v>
      </c>
      <c r="D109" s="287"/>
      <c r="E109" s="287"/>
      <c r="F109" s="310" t="s">
        <v>463</v>
      </c>
      <c r="G109" s="287"/>
      <c r="H109" s="287" t="s">
        <v>503</v>
      </c>
      <c r="I109" s="287" t="s">
        <v>473</v>
      </c>
      <c r="J109" s="287"/>
      <c r="K109" s="301"/>
    </row>
    <row r="110" s="1" customFormat="1" ht="15" customHeight="1">
      <c r="B110" s="312"/>
      <c r="C110" s="287" t="s">
        <v>482</v>
      </c>
      <c r="D110" s="287"/>
      <c r="E110" s="287"/>
      <c r="F110" s="310" t="s">
        <v>469</v>
      </c>
      <c r="G110" s="287"/>
      <c r="H110" s="287" t="s">
        <v>503</v>
      </c>
      <c r="I110" s="287" t="s">
        <v>465</v>
      </c>
      <c r="J110" s="287">
        <v>50</v>
      </c>
      <c r="K110" s="301"/>
    </row>
    <row r="111" s="1" customFormat="1" ht="15" customHeight="1">
      <c r="B111" s="312"/>
      <c r="C111" s="287" t="s">
        <v>490</v>
      </c>
      <c r="D111" s="287"/>
      <c r="E111" s="287"/>
      <c r="F111" s="310" t="s">
        <v>469</v>
      </c>
      <c r="G111" s="287"/>
      <c r="H111" s="287" t="s">
        <v>503</v>
      </c>
      <c r="I111" s="287" t="s">
        <v>465</v>
      </c>
      <c r="J111" s="287">
        <v>50</v>
      </c>
      <c r="K111" s="301"/>
    </row>
    <row r="112" s="1" customFormat="1" ht="15" customHeight="1">
      <c r="B112" s="312"/>
      <c r="C112" s="287" t="s">
        <v>488</v>
      </c>
      <c r="D112" s="287"/>
      <c r="E112" s="287"/>
      <c r="F112" s="310" t="s">
        <v>469</v>
      </c>
      <c r="G112" s="287"/>
      <c r="H112" s="287" t="s">
        <v>503</v>
      </c>
      <c r="I112" s="287" t="s">
        <v>465</v>
      </c>
      <c r="J112" s="287">
        <v>50</v>
      </c>
      <c r="K112" s="301"/>
    </row>
    <row r="113" s="1" customFormat="1" ht="15" customHeight="1">
      <c r="B113" s="312"/>
      <c r="C113" s="287" t="s">
        <v>56</v>
      </c>
      <c r="D113" s="287"/>
      <c r="E113" s="287"/>
      <c r="F113" s="310" t="s">
        <v>463</v>
      </c>
      <c r="G113" s="287"/>
      <c r="H113" s="287" t="s">
        <v>504</v>
      </c>
      <c r="I113" s="287" t="s">
        <v>465</v>
      </c>
      <c r="J113" s="287">
        <v>20</v>
      </c>
      <c r="K113" s="301"/>
    </row>
    <row r="114" s="1" customFormat="1" ht="15" customHeight="1">
      <c r="B114" s="312"/>
      <c r="C114" s="287" t="s">
        <v>505</v>
      </c>
      <c r="D114" s="287"/>
      <c r="E114" s="287"/>
      <c r="F114" s="310" t="s">
        <v>463</v>
      </c>
      <c r="G114" s="287"/>
      <c r="H114" s="287" t="s">
        <v>506</v>
      </c>
      <c r="I114" s="287" t="s">
        <v>465</v>
      </c>
      <c r="J114" s="287">
        <v>120</v>
      </c>
      <c r="K114" s="301"/>
    </row>
    <row r="115" s="1" customFormat="1" ht="15" customHeight="1">
      <c r="B115" s="312"/>
      <c r="C115" s="287" t="s">
        <v>41</v>
      </c>
      <c r="D115" s="287"/>
      <c r="E115" s="287"/>
      <c r="F115" s="310" t="s">
        <v>463</v>
      </c>
      <c r="G115" s="287"/>
      <c r="H115" s="287" t="s">
        <v>507</v>
      </c>
      <c r="I115" s="287" t="s">
        <v>498</v>
      </c>
      <c r="J115" s="287"/>
      <c r="K115" s="301"/>
    </row>
    <row r="116" s="1" customFormat="1" ht="15" customHeight="1">
      <c r="B116" s="312"/>
      <c r="C116" s="287" t="s">
        <v>51</v>
      </c>
      <c r="D116" s="287"/>
      <c r="E116" s="287"/>
      <c r="F116" s="310" t="s">
        <v>463</v>
      </c>
      <c r="G116" s="287"/>
      <c r="H116" s="287" t="s">
        <v>508</v>
      </c>
      <c r="I116" s="287" t="s">
        <v>498</v>
      </c>
      <c r="J116" s="287"/>
      <c r="K116" s="301"/>
    </row>
    <row r="117" s="1" customFormat="1" ht="15" customHeight="1">
      <c r="B117" s="312"/>
      <c r="C117" s="287" t="s">
        <v>60</v>
      </c>
      <c r="D117" s="287"/>
      <c r="E117" s="287"/>
      <c r="F117" s="310" t="s">
        <v>463</v>
      </c>
      <c r="G117" s="287"/>
      <c r="H117" s="287" t="s">
        <v>509</v>
      </c>
      <c r="I117" s="287" t="s">
        <v>510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511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457</v>
      </c>
      <c r="D123" s="302"/>
      <c r="E123" s="302"/>
      <c r="F123" s="302" t="s">
        <v>458</v>
      </c>
      <c r="G123" s="303"/>
      <c r="H123" s="302" t="s">
        <v>57</v>
      </c>
      <c r="I123" s="302" t="s">
        <v>60</v>
      </c>
      <c r="J123" s="302" t="s">
        <v>459</v>
      </c>
      <c r="K123" s="331"/>
    </row>
    <row r="124" s="1" customFormat="1" ht="17.25" customHeight="1">
      <c r="B124" s="330"/>
      <c r="C124" s="304" t="s">
        <v>460</v>
      </c>
      <c r="D124" s="304"/>
      <c r="E124" s="304"/>
      <c r="F124" s="305" t="s">
        <v>461</v>
      </c>
      <c r="G124" s="306"/>
      <c r="H124" s="304"/>
      <c r="I124" s="304"/>
      <c r="J124" s="304" t="s">
        <v>462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466</v>
      </c>
      <c r="D126" s="309"/>
      <c r="E126" s="309"/>
      <c r="F126" s="310" t="s">
        <v>463</v>
      </c>
      <c r="G126" s="287"/>
      <c r="H126" s="287" t="s">
        <v>503</v>
      </c>
      <c r="I126" s="287" t="s">
        <v>465</v>
      </c>
      <c r="J126" s="287">
        <v>120</v>
      </c>
      <c r="K126" s="335"/>
    </row>
    <row r="127" s="1" customFormat="1" ht="15" customHeight="1">
      <c r="B127" s="332"/>
      <c r="C127" s="287" t="s">
        <v>512</v>
      </c>
      <c r="D127" s="287"/>
      <c r="E127" s="287"/>
      <c r="F127" s="310" t="s">
        <v>463</v>
      </c>
      <c r="G127" s="287"/>
      <c r="H127" s="287" t="s">
        <v>513</v>
      </c>
      <c r="I127" s="287" t="s">
        <v>465</v>
      </c>
      <c r="J127" s="287" t="s">
        <v>514</v>
      </c>
      <c r="K127" s="335"/>
    </row>
    <row r="128" s="1" customFormat="1" ht="15" customHeight="1">
      <c r="B128" s="332"/>
      <c r="C128" s="287" t="s">
        <v>411</v>
      </c>
      <c r="D128" s="287"/>
      <c r="E128" s="287"/>
      <c r="F128" s="310" t="s">
        <v>463</v>
      </c>
      <c r="G128" s="287"/>
      <c r="H128" s="287" t="s">
        <v>515</v>
      </c>
      <c r="I128" s="287" t="s">
        <v>465</v>
      </c>
      <c r="J128" s="287" t="s">
        <v>514</v>
      </c>
      <c r="K128" s="335"/>
    </row>
    <row r="129" s="1" customFormat="1" ht="15" customHeight="1">
      <c r="B129" s="332"/>
      <c r="C129" s="287" t="s">
        <v>474</v>
      </c>
      <c r="D129" s="287"/>
      <c r="E129" s="287"/>
      <c r="F129" s="310" t="s">
        <v>469</v>
      </c>
      <c r="G129" s="287"/>
      <c r="H129" s="287" t="s">
        <v>475</v>
      </c>
      <c r="I129" s="287" t="s">
        <v>465</v>
      </c>
      <c r="J129" s="287">
        <v>15</v>
      </c>
      <c r="K129" s="335"/>
    </row>
    <row r="130" s="1" customFormat="1" ht="15" customHeight="1">
      <c r="B130" s="332"/>
      <c r="C130" s="313" t="s">
        <v>476</v>
      </c>
      <c r="D130" s="313"/>
      <c r="E130" s="313"/>
      <c r="F130" s="314" t="s">
        <v>469</v>
      </c>
      <c r="G130" s="313"/>
      <c r="H130" s="313" t="s">
        <v>477</v>
      </c>
      <c r="I130" s="313" t="s">
        <v>465</v>
      </c>
      <c r="J130" s="313">
        <v>15</v>
      </c>
      <c r="K130" s="335"/>
    </row>
    <row r="131" s="1" customFormat="1" ht="15" customHeight="1">
      <c r="B131" s="332"/>
      <c r="C131" s="313" t="s">
        <v>478</v>
      </c>
      <c r="D131" s="313"/>
      <c r="E131" s="313"/>
      <c r="F131" s="314" t="s">
        <v>469</v>
      </c>
      <c r="G131" s="313"/>
      <c r="H131" s="313" t="s">
        <v>479</v>
      </c>
      <c r="I131" s="313" t="s">
        <v>465</v>
      </c>
      <c r="J131" s="313">
        <v>20</v>
      </c>
      <c r="K131" s="335"/>
    </row>
    <row r="132" s="1" customFormat="1" ht="15" customHeight="1">
      <c r="B132" s="332"/>
      <c r="C132" s="313" t="s">
        <v>480</v>
      </c>
      <c r="D132" s="313"/>
      <c r="E132" s="313"/>
      <c r="F132" s="314" t="s">
        <v>469</v>
      </c>
      <c r="G132" s="313"/>
      <c r="H132" s="313" t="s">
        <v>481</v>
      </c>
      <c r="I132" s="313" t="s">
        <v>465</v>
      </c>
      <c r="J132" s="313">
        <v>20</v>
      </c>
      <c r="K132" s="335"/>
    </row>
    <row r="133" s="1" customFormat="1" ht="15" customHeight="1">
      <c r="B133" s="332"/>
      <c r="C133" s="287" t="s">
        <v>468</v>
      </c>
      <c r="D133" s="287"/>
      <c r="E133" s="287"/>
      <c r="F133" s="310" t="s">
        <v>469</v>
      </c>
      <c r="G133" s="287"/>
      <c r="H133" s="287" t="s">
        <v>503</v>
      </c>
      <c r="I133" s="287" t="s">
        <v>465</v>
      </c>
      <c r="J133" s="287">
        <v>50</v>
      </c>
      <c r="K133" s="335"/>
    </row>
    <row r="134" s="1" customFormat="1" ht="15" customHeight="1">
      <c r="B134" s="332"/>
      <c r="C134" s="287" t="s">
        <v>482</v>
      </c>
      <c r="D134" s="287"/>
      <c r="E134" s="287"/>
      <c r="F134" s="310" t="s">
        <v>469</v>
      </c>
      <c r="G134" s="287"/>
      <c r="H134" s="287" t="s">
        <v>503</v>
      </c>
      <c r="I134" s="287" t="s">
        <v>465</v>
      </c>
      <c r="J134" s="287">
        <v>50</v>
      </c>
      <c r="K134" s="335"/>
    </row>
    <row r="135" s="1" customFormat="1" ht="15" customHeight="1">
      <c r="B135" s="332"/>
      <c r="C135" s="287" t="s">
        <v>488</v>
      </c>
      <c r="D135" s="287"/>
      <c r="E135" s="287"/>
      <c r="F135" s="310" t="s">
        <v>469</v>
      </c>
      <c r="G135" s="287"/>
      <c r="H135" s="287" t="s">
        <v>503</v>
      </c>
      <c r="I135" s="287" t="s">
        <v>465</v>
      </c>
      <c r="J135" s="287">
        <v>50</v>
      </c>
      <c r="K135" s="335"/>
    </row>
    <row r="136" s="1" customFormat="1" ht="15" customHeight="1">
      <c r="B136" s="332"/>
      <c r="C136" s="287" t="s">
        <v>490</v>
      </c>
      <c r="D136" s="287"/>
      <c r="E136" s="287"/>
      <c r="F136" s="310" t="s">
        <v>469</v>
      </c>
      <c r="G136" s="287"/>
      <c r="H136" s="287" t="s">
        <v>503</v>
      </c>
      <c r="I136" s="287" t="s">
        <v>465</v>
      </c>
      <c r="J136" s="287">
        <v>50</v>
      </c>
      <c r="K136" s="335"/>
    </row>
    <row r="137" s="1" customFormat="1" ht="15" customHeight="1">
      <c r="B137" s="332"/>
      <c r="C137" s="287" t="s">
        <v>491</v>
      </c>
      <c r="D137" s="287"/>
      <c r="E137" s="287"/>
      <c r="F137" s="310" t="s">
        <v>469</v>
      </c>
      <c r="G137" s="287"/>
      <c r="H137" s="287" t="s">
        <v>516</v>
      </c>
      <c r="I137" s="287" t="s">
        <v>465</v>
      </c>
      <c r="J137" s="287">
        <v>255</v>
      </c>
      <c r="K137" s="335"/>
    </row>
    <row r="138" s="1" customFormat="1" ht="15" customHeight="1">
      <c r="B138" s="332"/>
      <c r="C138" s="287" t="s">
        <v>493</v>
      </c>
      <c r="D138" s="287"/>
      <c r="E138" s="287"/>
      <c r="F138" s="310" t="s">
        <v>463</v>
      </c>
      <c r="G138" s="287"/>
      <c r="H138" s="287" t="s">
        <v>517</v>
      </c>
      <c r="I138" s="287" t="s">
        <v>495</v>
      </c>
      <c r="J138" s="287"/>
      <c r="K138" s="335"/>
    </row>
    <row r="139" s="1" customFormat="1" ht="15" customHeight="1">
      <c r="B139" s="332"/>
      <c r="C139" s="287" t="s">
        <v>496</v>
      </c>
      <c r="D139" s="287"/>
      <c r="E139" s="287"/>
      <c r="F139" s="310" t="s">
        <v>463</v>
      </c>
      <c r="G139" s="287"/>
      <c r="H139" s="287" t="s">
        <v>518</v>
      </c>
      <c r="I139" s="287" t="s">
        <v>498</v>
      </c>
      <c r="J139" s="287"/>
      <c r="K139" s="335"/>
    </row>
    <row r="140" s="1" customFormat="1" ht="15" customHeight="1">
      <c r="B140" s="332"/>
      <c r="C140" s="287" t="s">
        <v>499</v>
      </c>
      <c r="D140" s="287"/>
      <c r="E140" s="287"/>
      <c r="F140" s="310" t="s">
        <v>463</v>
      </c>
      <c r="G140" s="287"/>
      <c r="H140" s="287" t="s">
        <v>499</v>
      </c>
      <c r="I140" s="287" t="s">
        <v>498</v>
      </c>
      <c r="J140" s="287"/>
      <c r="K140" s="335"/>
    </row>
    <row r="141" s="1" customFormat="1" ht="15" customHeight="1">
      <c r="B141" s="332"/>
      <c r="C141" s="287" t="s">
        <v>41</v>
      </c>
      <c r="D141" s="287"/>
      <c r="E141" s="287"/>
      <c r="F141" s="310" t="s">
        <v>463</v>
      </c>
      <c r="G141" s="287"/>
      <c r="H141" s="287" t="s">
        <v>519</v>
      </c>
      <c r="I141" s="287" t="s">
        <v>498</v>
      </c>
      <c r="J141" s="287"/>
      <c r="K141" s="335"/>
    </row>
    <row r="142" s="1" customFormat="1" ht="15" customHeight="1">
      <c r="B142" s="332"/>
      <c r="C142" s="287" t="s">
        <v>520</v>
      </c>
      <c r="D142" s="287"/>
      <c r="E142" s="287"/>
      <c r="F142" s="310" t="s">
        <v>463</v>
      </c>
      <c r="G142" s="287"/>
      <c r="H142" s="287" t="s">
        <v>521</v>
      </c>
      <c r="I142" s="287" t="s">
        <v>498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522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457</v>
      </c>
      <c r="D148" s="302"/>
      <c r="E148" s="302"/>
      <c r="F148" s="302" t="s">
        <v>458</v>
      </c>
      <c r="G148" s="303"/>
      <c r="H148" s="302" t="s">
        <v>57</v>
      </c>
      <c r="I148" s="302" t="s">
        <v>60</v>
      </c>
      <c r="J148" s="302" t="s">
        <v>459</v>
      </c>
      <c r="K148" s="301"/>
    </row>
    <row r="149" s="1" customFormat="1" ht="17.25" customHeight="1">
      <c r="B149" s="299"/>
      <c r="C149" s="304" t="s">
        <v>460</v>
      </c>
      <c r="D149" s="304"/>
      <c r="E149" s="304"/>
      <c r="F149" s="305" t="s">
        <v>461</v>
      </c>
      <c r="G149" s="306"/>
      <c r="H149" s="304"/>
      <c r="I149" s="304"/>
      <c r="J149" s="304" t="s">
        <v>462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466</v>
      </c>
      <c r="D151" s="287"/>
      <c r="E151" s="287"/>
      <c r="F151" s="340" t="s">
        <v>463</v>
      </c>
      <c r="G151" s="287"/>
      <c r="H151" s="339" t="s">
        <v>503</v>
      </c>
      <c r="I151" s="339" t="s">
        <v>465</v>
      </c>
      <c r="J151" s="339">
        <v>120</v>
      </c>
      <c r="K151" s="335"/>
    </row>
    <row r="152" s="1" customFormat="1" ht="15" customHeight="1">
      <c r="B152" s="312"/>
      <c r="C152" s="339" t="s">
        <v>512</v>
      </c>
      <c r="D152" s="287"/>
      <c r="E152" s="287"/>
      <c r="F152" s="340" t="s">
        <v>463</v>
      </c>
      <c r="G152" s="287"/>
      <c r="H152" s="339" t="s">
        <v>523</v>
      </c>
      <c r="I152" s="339" t="s">
        <v>465</v>
      </c>
      <c r="J152" s="339" t="s">
        <v>514</v>
      </c>
      <c r="K152" s="335"/>
    </row>
    <row r="153" s="1" customFormat="1" ht="15" customHeight="1">
      <c r="B153" s="312"/>
      <c r="C153" s="339" t="s">
        <v>411</v>
      </c>
      <c r="D153" s="287"/>
      <c r="E153" s="287"/>
      <c r="F153" s="340" t="s">
        <v>463</v>
      </c>
      <c r="G153" s="287"/>
      <c r="H153" s="339" t="s">
        <v>524</v>
      </c>
      <c r="I153" s="339" t="s">
        <v>465</v>
      </c>
      <c r="J153" s="339" t="s">
        <v>514</v>
      </c>
      <c r="K153" s="335"/>
    </row>
    <row r="154" s="1" customFormat="1" ht="15" customHeight="1">
      <c r="B154" s="312"/>
      <c r="C154" s="339" t="s">
        <v>468</v>
      </c>
      <c r="D154" s="287"/>
      <c r="E154" s="287"/>
      <c r="F154" s="340" t="s">
        <v>469</v>
      </c>
      <c r="G154" s="287"/>
      <c r="H154" s="339" t="s">
        <v>503</v>
      </c>
      <c r="I154" s="339" t="s">
        <v>465</v>
      </c>
      <c r="J154" s="339">
        <v>50</v>
      </c>
      <c r="K154" s="335"/>
    </row>
    <row r="155" s="1" customFormat="1" ht="15" customHeight="1">
      <c r="B155" s="312"/>
      <c r="C155" s="339" t="s">
        <v>471</v>
      </c>
      <c r="D155" s="287"/>
      <c r="E155" s="287"/>
      <c r="F155" s="340" t="s">
        <v>463</v>
      </c>
      <c r="G155" s="287"/>
      <c r="H155" s="339" t="s">
        <v>503</v>
      </c>
      <c r="I155" s="339" t="s">
        <v>473</v>
      </c>
      <c r="J155" s="339"/>
      <c r="K155" s="335"/>
    </row>
    <row r="156" s="1" customFormat="1" ht="15" customHeight="1">
      <c r="B156" s="312"/>
      <c r="C156" s="339" t="s">
        <v>482</v>
      </c>
      <c r="D156" s="287"/>
      <c r="E156" s="287"/>
      <c r="F156" s="340" t="s">
        <v>469</v>
      </c>
      <c r="G156" s="287"/>
      <c r="H156" s="339" t="s">
        <v>503</v>
      </c>
      <c r="I156" s="339" t="s">
        <v>465</v>
      </c>
      <c r="J156" s="339">
        <v>50</v>
      </c>
      <c r="K156" s="335"/>
    </row>
    <row r="157" s="1" customFormat="1" ht="15" customHeight="1">
      <c r="B157" s="312"/>
      <c r="C157" s="339" t="s">
        <v>490</v>
      </c>
      <c r="D157" s="287"/>
      <c r="E157" s="287"/>
      <c r="F157" s="340" t="s">
        <v>469</v>
      </c>
      <c r="G157" s="287"/>
      <c r="H157" s="339" t="s">
        <v>503</v>
      </c>
      <c r="I157" s="339" t="s">
        <v>465</v>
      </c>
      <c r="J157" s="339">
        <v>50</v>
      </c>
      <c r="K157" s="335"/>
    </row>
    <row r="158" s="1" customFormat="1" ht="15" customHeight="1">
      <c r="B158" s="312"/>
      <c r="C158" s="339" t="s">
        <v>488</v>
      </c>
      <c r="D158" s="287"/>
      <c r="E158" s="287"/>
      <c r="F158" s="340" t="s">
        <v>469</v>
      </c>
      <c r="G158" s="287"/>
      <c r="H158" s="339" t="s">
        <v>503</v>
      </c>
      <c r="I158" s="339" t="s">
        <v>465</v>
      </c>
      <c r="J158" s="339">
        <v>50</v>
      </c>
      <c r="K158" s="335"/>
    </row>
    <row r="159" s="1" customFormat="1" ht="15" customHeight="1">
      <c r="B159" s="312"/>
      <c r="C159" s="339" t="s">
        <v>93</v>
      </c>
      <c r="D159" s="287"/>
      <c r="E159" s="287"/>
      <c r="F159" s="340" t="s">
        <v>463</v>
      </c>
      <c r="G159" s="287"/>
      <c r="H159" s="339" t="s">
        <v>525</v>
      </c>
      <c r="I159" s="339" t="s">
        <v>465</v>
      </c>
      <c r="J159" s="339" t="s">
        <v>526</v>
      </c>
      <c r="K159" s="335"/>
    </row>
    <row r="160" s="1" customFormat="1" ht="15" customHeight="1">
      <c r="B160" s="312"/>
      <c r="C160" s="339" t="s">
        <v>527</v>
      </c>
      <c r="D160" s="287"/>
      <c r="E160" s="287"/>
      <c r="F160" s="340" t="s">
        <v>463</v>
      </c>
      <c r="G160" s="287"/>
      <c r="H160" s="339" t="s">
        <v>528</v>
      </c>
      <c r="I160" s="339" t="s">
        <v>498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529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457</v>
      </c>
      <c r="D166" s="302"/>
      <c r="E166" s="302"/>
      <c r="F166" s="302" t="s">
        <v>458</v>
      </c>
      <c r="G166" s="344"/>
      <c r="H166" s="345" t="s">
        <v>57</v>
      </c>
      <c r="I166" s="345" t="s">
        <v>60</v>
      </c>
      <c r="J166" s="302" t="s">
        <v>459</v>
      </c>
      <c r="K166" s="279"/>
    </row>
    <row r="167" s="1" customFormat="1" ht="17.25" customHeight="1">
      <c r="B167" s="280"/>
      <c r="C167" s="304" t="s">
        <v>460</v>
      </c>
      <c r="D167" s="304"/>
      <c r="E167" s="304"/>
      <c r="F167" s="305" t="s">
        <v>461</v>
      </c>
      <c r="G167" s="346"/>
      <c r="H167" s="347"/>
      <c r="I167" s="347"/>
      <c r="J167" s="304" t="s">
        <v>462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466</v>
      </c>
      <c r="D169" s="287"/>
      <c r="E169" s="287"/>
      <c r="F169" s="310" t="s">
        <v>463</v>
      </c>
      <c r="G169" s="287"/>
      <c r="H169" s="287" t="s">
        <v>503</v>
      </c>
      <c r="I169" s="287" t="s">
        <v>465</v>
      </c>
      <c r="J169" s="287">
        <v>120</v>
      </c>
      <c r="K169" s="335"/>
    </row>
    <row r="170" s="1" customFormat="1" ht="15" customHeight="1">
      <c r="B170" s="312"/>
      <c r="C170" s="287" t="s">
        <v>512</v>
      </c>
      <c r="D170" s="287"/>
      <c r="E170" s="287"/>
      <c r="F170" s="310" t="s">
        <v>463</v>
      </c>
      <c r="G170" s="287"/>
      <c r="H170" s="287" t="s">
        <v>513</v>
      </c>
      <c r="I170" s="287" t="s">
        <v>465</v>
      </c>
      <c r="J170" s="287" t="s">
        <v>514</v>
      </c>
      <c r="K170" s="335"/>
    </row>
    <row r="171" s="1" customFormat="1" ht="15" customHeight="1">
      <c r="B171" s="312"/>
      <c r="C171" s="287" t="s">
        <v>411</v>
      </c>
      <c r="D171" s="287"/>
      <c r="E171" s="287"/>
      <c r="F171" s="310" t="s">
        <v>463</v>
      </c>
      <c r="G171" s="287"/>
      <c r="H171" s="287" t="s">
        <v>530</v>
      </c>
      <c r="I171" s="287" t="s">
        <v>465</v>
      </c>
      <c r="J171" s="287" t="s">
        <v>514</v>
      </c>
      <c r="K171" s="335"/>
    </row>
    <row r="172" s="1" customFormat="1" ht="15" customHeight="1">
      <c r="B172" s="312"/>
      <c r="C172" s="287" t="s">
        <v>468</v>
      </c>
      <c r="D172" s="287"/>
      <c r="E172" s="287"/>
      <c r="F172" s="310" t="s">
        <v>469</v>
      </c>
      <c r="G172" s="287"/>
      <c r="H172" s="287" t="s">
        <v>530</v>
      </c>
      <c r="I172" s="287" t="s">
        <v>465</v>
      </c>
      <c r="J172" s="287">
        <v>50</v>
      </c>
      <c r="K172" s="335"/>
    </row>
    <row r="173" s="1" customFormat="1" ht="15" customHeight="1">
      <c r="B173" s="312"/>
      <c r="C173" s="287" t="s">
        <v>471</v>
      </c>
      <c r="D173" s="287"/>
      <c r="E173" s="287"/>
      <c r="F173" s="310" t="s">
        <v>463</v>
      </c>
      <c r="G173" s="287"/>
      <c r="H173" s="287" t="s">
        <v>530</v>
      </c>
      <c r="I173" s="287" t="s">
        <v>473</v>
      </c>
      <c r="J173" s="287"/>
      <c r="K173" s="335"/>
    </row>
    <row r="174" s="1" customFormat="1" ht="15" customHeight="1">
      <c r="B174" s="312"/>
      <c r="C174" s="287" t="s">
        <v>482</v>
      </c>
      <c r="D174" s="287"/>
      <c r="E174" s="287"/>
      <c r="F174" s="310" t="s">
        <v>469</v>
      </c>
      <c r="G174" s="287"/>
      <c r="H174" s="287" t="s">
        <v>530</v>
      </c>
      <c r="I174" s="287" t="s">
        <v>465</v>
      </c>
      <c r="J174" s="287">
        <v>50</v>
      </c>
      <c r="K174" s="335"/>
    </row>
    <row r="175" s="1" customFormat="1" ht="15" customHeight="1">
      <c r="B175" s="312"/>
      <c r="C175" s="287" t="s">
        <v>490</v>
      </c>
      <c r="D175" s="287"/>
      <c r="E175" s="287"/>
      <c r="F175" s="310" t="s">
        <v>469</v>
      </c>
      <c r="G175" s="287"/>
      <c r="H175" s="287" t="s">
        <v>530</v>
      </c>
      <c r="I175" s="287" t="s">
        <v>465</v>
      </c>
      <c r="J175" s="287">
        <v>50</v>
      </c>
      <c r="K175" s="335"/>
    </row>
    <row r="176" s="1" customFormat="1" ht="15" customHeight="1">
      <c r="B176" s="312"/>
      <c r="C176" s="287" t="s">
        <v>488</v>
      </c>
      <c r="D176" s="287"/>
      <c r="E176" s="287"/>
      <c r="F176" s="310" t="s">
        <v>469</v>
      </c>
      <c r="G176" s="287"/>
      <c r="H176" s="287" t="s">
        <v>530</v>
      </c>
      <c r="I176" s="287" t="s">
        <v>465</v>
      </c>
      <c r="J176" s="287">
        <v>50</v>
      </c>
      <c r="K176" s="335"/>
    </row>
    <row r="177" s="1" customFormat="1" ht="15" customHeight="1">
      <c r="B177" s="312"/>
      <c r="C177" s="287" t="s">
        <v>108</v>
      </c>
      <c r="D177" s="287"/>
      <c r="E177" s="287"/>
      <c r="F177" s="310" t="s">
        <v>463</v>
      </c>
      <c r="G177" s="287"/>
      <c r="H177" s="287" t="s">
        <v>531</v>
      </c>
      <c r="I177" s="287" t="s">
        <v>532</v>
      </c>
      <c r="J177" s="287"/>
      <c r="K177" s="335"/>
    </row>
    <row r="178" s="1" customFormat="1" ht="15" customHeight="1">
      <c r="B178" s="312"/>
      <c r="C178" s="287" t="s">
        <v>60</v>
      </c>
      <c r="D178" s="287"/>
      <c r="E178" s="287"/>
      <c r="F178" s="310" t="s">
        <v>463</v>
      </c>
      <c r="G178" s="287"/>
      <c r="H178" s="287" t="s">
        <v>533</v>
      </c>
      <c r="I178" s="287" t="s">
        <v>534</v>
      </c>
      <c r="J178" s="287">
        <v>1</v>
      </c>
      <c r="K178" s="335"/>
    </row>
    <row r="179" s="1" customFormat="1" ht="15" customHeight="1">
      <c r="B179" s="312"/>
      <c r="C179" s="287" t="s">
        <v>56</v>
      </c>
      <c r="D179" s="287"/>
      <c r="E179" s="287"/>
      <c r="F179" s="310" t="s">
        <v>463</v>
      </c>
      <c r="G179" s="287"/>
      <c r="H179" s="287" t="s">
        <v>535</v>
      </c>
      <c r="I179" s="287" t="s">
        <v>465</v>
      </c>
      <c r="J179" s="287">
        <v>20</v>
      </c>
      <c r="K179" s="335"/>
    </row>
    <row r="180" s="1" customFormat="1" ht="15" customHeight="1">
      <c r="B180" s="312"/>
      <c r="C180" s="287" t="s">
        <v>57</v>
      </c>
      <c r="D180" s="287"/>
      <c r="E180" s="287"/>
      <c r="F180" s="310" t="s">
        <v>463</v>
      </c>
      <c r="G180" s="287"/>
      <c r="H180" s="287" t="s">
        <v>536</v>
      </c>
      <c r="I180" s="287" t="s">
        <v>465</v>
      </c>
      <c r="J180" s="287">
        <v>255</v>
      </c>
      <c r="K180" s="335"/>
    </row>
    <row r="181" s="1" customFormat="1" ht="15" customHeight="1">
      <c r="B181" s="312"/>
      <c r="C181" s="287" t="s">
        <v>109</v>
      </c>
      <c r="D181" s="287"/>
      <c r="E181" s="287"/>
      <c r="F181" s="310" t="s">
        <v>463</v>
      </c>
      <c r="G181" s="287"/>
      <c r="H181" s="287" t="s">
        <v>427</v>
      </c>
      <c r="I181" s="287" t="s">
        <v>465</v>
      </c>
      <c r="J181" s="287">
        <v>10</v>
      </c>
      <c r="K181" s="335"/>
    </row>
    <row r="182" s="1" customFormat="1" ht="15" customHeight="1">
      <c r="B182" s="312"/>
      <c r="C182" s="287" t="s">
        <v>110</v>
      </c>
      <c r="D182" s="287"/>
      <c r="E182" s="287"/>
      <c r="F182" s="310" t="s">
        <v>463</v>
      </c>
      <c r="G182" s="287"/>
      <c r="H182" s="287" t="s">
        <v>537</v>
      </c>
      <c r="I182" s="287" t="s">
        <v>498</v>
      </c>
      <c r="J182" s="287"/>
      <c r="K182" s="335"/>
    </row>
    <row r="183" s="1" customFormat="1" ht="15" customHeight="1">
      <c r="B183" s="312"/>
      <c r="C183" s="287" t="s">
        <v>538</v>
      </c>
      <c r="D183" s="287"/>
      <c r="E183" s="287"/>
      <c r="F183" s="310" t="s">
        <v>463</v>
      </c>
      <c r="G183" s="287"/>
      <c r="H183" s="287" t="s">
        <v>539</v>
      </c>
      <c r="I183" s="287" t="s">
        <v>498</v>
      </c>
      <c r="J183" s="287"/>
      <c r="K183" s="335"/>
    </row>
    <row r="184" s="1" customFormat="1" ht="15" customHeight="1">
      <c r="B184" s="312"/>
      <c r="C184" s="287" t="s">
        <v>527</v>
      </c>
      <c r="D184" s="287"/>
      <c r="E184" s="287"/>
      <c r="F184" s="310" t="s">
        <v>463</v>
      </c>
      <c r="G184" s="287"/>
      <c r="H184" s="287" t="s">
        <v>540</v>
      </c>
      <c r="I184" s="287" t="s">
        <v>498</v>
      </c>
      <c r="J184" s="287"/>
      <c r="K184" s="335"/>
    </row>
    <row r="185" s="1" customFormat="1" ht="15" customHeight="1">
      <c r="B185" s="312"/>
      <c r="C185" s="287" t="s">
        <v>112</v>
      </c>
      <c r="D185" s="287"/>
      <c r="E185" s="287"/>
      <c r="F185" s="310" t="s">
        <v>469</v>
      </c>
      <c r="G185" s="287"/>
      <c r="H185" s="287" t="s">
        <v>541</v>
      </c>
      <c r="I185" s="287" t="s">
        <v>465</v>
      </c>
      <c r="J185" s="287">
        <v>50</v>
      </c>
      <c r="K185" s="335"/>
    </row>
    <row r="186" s="1" customFormat="1" ht="15" customHeight="1">
      <c r="B186" s="312"/>
      <c r="C186" s="287" t="s">
        <v>542</v>
      </c>
      <c r="D186" s="287"/>
      <c r="E186" s="287"/>
      <c r="F186" s="310" t="s">
        <v>469</v>
      </c>
      <c r="G186" s="287"/>
      <c r="H186" s="287" t="s">
        <v>543</v>
      </c>
      <c r="I186" s="287" t="s">
        <v>544</v>
      </c>
      <c r="J186" s="287"/>
      <c r="K186" s="335"/>
    </row>
    <row r="187" s="1" customFormat="1" ht="15" customHeight="1">
      <c r="B187" s="312"/>
      <c r="C187" s="287" t="s">
        <v>545</v>
      </c>
      <c r="D187" s="287"/>
      <c r="E187" s="287"/>
      <c r="F187" s="310" t="s">
        <v>469</v>
      </c>
      <c r="G187" s="287"/>
      <c r="H187" s="287" t="s">
        <v>546</v>
      </c>
      <c r="I187" s="287" t="s">
        <v>544</v>
      </c>
      <c r="J187" s="287"/>
      <c r="K187" s="335"/>
    </row>
    <row r="188" s="1" customFormat="1" ht="15" customHeight="1">
      <c r="B188" s="312"/>
      <c r="C188" s="287" t="s">
        <v>547</v>
      </c>
      <c r="D188" s="287"/>
      <c r="E188" s="287"/>
      <c r="F188" s="310" t="s">
        <v>469</v>
      </c>
      <c r="G188" s="287"/>
      <c r="H188" s="287" t="s">
        <v>548</v>
      </c>
      <c r="I188" s="287" t="s">
        <v>544</v>
      </c>
      <c r="J188" s="287"/>
      <c r="K188" s="335"/>
    </row>
    <row r="189" s="1" customFormat="1" ht="15" customHeight="1">
      <c r="B189" s="312"/>
      <c r="C189" s="348" t="s">
        <v>549</v>
      </c>
      <c r="D189" s="287"/>
      <c r="E189" s="287"/>
      <c r="F189" s="310" t="s">
        <v>469</v>
      </c>
      <c r="G189" s="287"/>
      <c r="H189" s="287" t="s">
        <v>550</v>
      </c>
      <c r="I189" s="287" t="s">
        <v>551</v>
      </c>
      <c r="J189" s="349" t="s">
        <v>552</v>
      </c>
      <c r="K189" s="335"/>
    </row>
    <row r="190" s="17" customFormat="1" ht="15" customHeight="1">
      <c r="B190" s="350"/>
      <c r="C190" s="351" t="s">
        <v>553</v>
      </c>
      <c r="D190" s="352"/>
      <c r="E190" s="352"/>
      <c r="F190" s="353" t="s">
        <v>469</v>
      </c>
      <c r="G190" s="352"/>
      <c r="H190" s="352" t="s">
        <v>554</v>
      </c>
      <c r="I190" s="352" t="s">
        <v>551</v>
      </c>
      <c r="J190" s="354" t="s">
        <v>552</v>
      </c>
      <c r="K190" s="355"/>
    </row>
    <row r="191" s="1" customFormat="1" ht="15" customHeight="1">
      <c r="B191" s="312"/>
      <c r="C191" s="348" t="s">
        <v>45</v>
      </c>
      <c r="D191" s="287"/>
      <c r="E191" s="287"/>
      <c r="F191" s="310" t="s">
        <v>463</v>
      </c>
      <c r="G191" s="287"/>
      <c r="H191" s="284" t="s">
        <v>555</v>
      </c>
      <c r="I191" s="287" t="s">
        <v>556</v>
      </c>
      <c r="J191" s="287"/>
      <c r="K191" s="335"/>
    </row>
    <row r="192" s="1" customFormat="1" ht="15" customHeight="1">
      <c r="B192" s="312"/>
      <c r="C192" s="348" t="s">
        <v>557</v>
      </c>
      <c r="D192" s="287"/>
      <c r="E192" s="287"/>
      <c r="F192" s="310" t="s">
        <v>463</v>
      </c>
      <c r="G192" s="287"/>
      <c r="H192" s="287" t="s">
        <v>558</v>
      </c>
      <c r="I192" s="287" t="s">
        <v>498</v>
      </c>
      <c r="J192" s="287"/>
      <c r="K192" s="335"/>
    </row>
    <row r="193" s="1" customFormat="1" ht="15" customHeight="1">
      <c r="B193" s="312"/>
      <c r="C193" s="348" t="s">
        <v>559</v>
      </c>
      <c r="D193" s="287"/>
      <c r="E193" s="287"/>
      <c r="F193" s="310" t="s">
        <v>463</v>
      </c>
      <c r="G193" s="287"/>
      <c r="H193" s="287" t="s">
        <v>560</v>
      </c>
      <c r="I193" s="287" t="s">
        <v>498</v>
      </c>
      <c r="J193" s="287"/>
      <c r="K193" s="335"/>
    </row>
    <row r="194" s="1" customFormat="1" ht="15" customHeight="1">
      <c r="B194" s="312"/>
      <c r="C194" s="348" t="s">
        <v>561</v>
      </c>
      <c r="D194" s="287"/>
      <c r="E194" s="287"/>
      <c r="F194" s="310" t="s">
        <v>469</v>
      </c>
      <c r="G194" s="287"/>
      <c r="H194" s="287" t="s">
        <v>562</v>
      </c>
      <c r="I194" s="287" t="s">
        <v>498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563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564</v>
      </c>
      <c r="D201" s="357"/>
      <c r="E201" s="357"/>
      <c r="F201" s="357" t="s">
        <v>565</v>
      </c>
      <c r="G201" s="358"/>
      <c r="H201" s="357" t="s">
        <v>566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556</v>
      </c>
      <c r="D203" s="287"/>
      <c r="E203" s="287"/>
      <c r="F203" s="310" t="s">
        <v>46</v>
      </c>
      <c r="G203" s="287"/>
      <c r="H203" s="287" t="s">
        <v>567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568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50</v>
      </c>
      <c r="G205" s="287"/>
      <c r="H205" s="287" t="s">
        <v>569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48</v>
      </c>
      <c r="G206" s="287"/>
      <c r="H206" s="287" t="s">
        <v>570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49</v>
      </c>
      <c r="G207" s="287"/>
      <c r="H207" s="287" t="s">
        <v>571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510</v>
      </c>
      <c r="D209" s="287"/>
      <c r="E209" s="287"/>
      <c r="F209" s="310" t="s">
        <v>82</v>
      </c>
      <c r="G209" s="287"/>
      <c r="H209" s="287" t="s">
        <v>572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405</v>
      </c>
      <c r="G210" s="287"/>
      <c r="H210" s="287" t="s">
        <v>406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403</v>
      </c>
      <c r="G211" s="287"/>
      <c r="H211" s="287" t="s">
        <v>573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407</v>
      </c>
      <c r="G212" s="348"/>
      <c r="H212" s="339" t="s">
        <v>408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409</v>
      </c>
      <c r="G213" s="348"/>
      <c r="H213" s="339" t="s">
        <v>574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534</v>
      </c>
      <c r="D215" s="287"/>
      <c r="E215" s="287"/>
      <c r="F215" s="310">
        <v>1</v>
      </c>
      <c r="G215" s="348"/>
      <c r="H215" s="339" t="s">
        <v>575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576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577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578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Ezr</dc:creator>
  <cp:lastModifiedBy>Martin Ezr</cp:lastModifiedBy>
  <dcterms:created xsi:type="dcterms:W3CDTF">2024-07-02T11:49:15Z</dcterms:created>
  <dcterms:modified xsi:type="dcterms:W3CDTF">2024-07-02T11:49:19Z</dcterms:modified>
</cp:coreProperties>
</file>