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O:\ORMI\ORMI\Veřejné zakázky\VZ 2024\032 - Oprava chodníků Havířská , Okružní + část ulice Pod Hůrkou\VZD\1\"/>
    </mc:Choice>
  </mc:AlternateContent>
  <xr:revisionPtr revIDLastSave="0" documentId="13_ncr:1_{2950E5E8-3220-4F6D-A127-B8AA505173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1_101" sheetId="1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7" i="1" l="1"/>
  <c r="O187" i="1" s="1"/>
  <c r="I183" i="1"/>
  <c r="O183" i="1" s="1"/>
  <c r="I179" i="1"/>
  <c r="O179" i="1" s="1"/>
  <c r="I175" i="1"/>
  <c r="O175" i="1" s="1"/>
  <c r="I171" i="1"/>
  <c r="O171" i="1" s="1"/>
  <c r="I167" i="1"/>
  <c r="O167" i="1" s="1"/>
  <c r="I163" i="1"/>
  <c r="O163" i="1" s="1"/>
  <c r="I159" i="1"/>
  <c r="I154" i="1"/>
  <c r="O154" i="1" s="1"/>
  <c r="I150" i="1"/>
  <c r="O150" i="1" s="1"/>
  <c r="I146" i="1"/>
  <c r="O146" i="1" s="1"/>
  <c r="I142" i="1"/>
  <c r="O142" i="1" s="1"/>
  <c r="I138" i="1"/>
  <c r="O138" i="1" s="1"/>
  <c r="I134" i="1"/>
  <c r="I129" i="1"/>
  <c r="O129" i="1" s="1"/>
  <c r="R128" i="1" s="1"/>
  <c r="O128" i="1" s="1"/>
  <c r="I124" i="1"/>
  <c r="O124" i="1" s="1"/>
  <c r="I120" i="1"/>
  <c r="O120" i="1" s="1"/>
  <c r="I116" i="1"/>
  <c r="O116" i="1" s="1"/>
  <c r="I112" i="1"/>
  <c r="O112" i="1" s="1"/>
  <c r="I108" i="1"/>
  <c r="O108" i="1" s="1"/>
  <c r="I104" i="1"/>
  <c r="O104" i="1" s="1"/>
  <c r="I100" i="1"/>
  <c r="O100" i="1" s="1"/>
  <c r="I96" i="1"/>
  <c r="O96" i="1" s="1"/>
  <c r="I92" i="1"/>
  <c r="O92" i="1" s="1"/>
  <c r="I88" i="1"/>
  <c r="O88" i="1" s="1"/>
  <c r="I83" i="1"/>
  <c r="O83" i="1" s="1"/>
  <c r="I79" i="1"/>
  <c r="O79" i="1" s="1"/>
  <c r="I75" i="1"/>
  <c r="O75" i="1" s="1"/>
  <c r="I71" i="1"/>
  <c r="O71" i="1" s="1"/>
  <c r="I67" i="1"/>
  <c r="O67" i="1" s="1"/>
  <c r="I63" i="1"/>
  <c r="O63" i="1" s="1"/>
  <c r="I59" i="1"/>
  <c r="O59" i="1" s="1"/>
  <c r="I55" i="1"/>
  <c r="O55" i="1" s="1"/>
  <c r="I51" i="1"/>
  <c r="O51" i="1" s="1"/>
  <c r="I47" i="1"/>
  <c r="O47" i="1" s="1"/>
  <c r="I43" i="1"/>
  <c r="O43" i="1" s="1"/>
  <c r="I39" i="1"/>
  <c r="O39" i="1" s="1"/>
  <c r="I34" i="1"/>
  <c r="O34" i="1" s="1"/>
  <c r="I30" i="1"/>
  <c r="O30" i="1" s="1"/>
  <c r="I26" i="1"/>
  <c r="O26" i="1" s="1"/>
  <c r="I22" i="1"/>
  <c r="O22" i="1" s="1"/>
  <c r="I18" i="1"/>
  <c r="O18" i="1" s="1"/>
  <c r="I14" i="1"/>
  <c r="O14" i="1" s="1"/>
  <c r="I10" i="1"/>
  <c r="Q133" i="1" l="1"/>
  <c r="I133" i="1" s="1"/>
  <c r="Q38" i="1"/>
  <c r="I38" i="1" s="1"/>
  <c r="Q128" i="1"/>
  <c r="I128" i="1" s="1"/>
  <c r="Q158" i="1"/>
  <c r="I158" i="1" s="1"/>
  <c r="Q9" i="1"/>
  <c r="I9" i="1" s="1"/>
  <c r="Q87" i="1"/>
  <c r="I87" i="1" s="1"/>
  <c r="R38" i="1"/>
  <c r="O38" i="1" s="1"/>
  <c r="R87" i="1"/>
  <c r="O87" i="1" s="1"/>
  <c r="O10" i="1"/>
  <c r="R9" i="1" s="1"/>
  <c r="O9" i="1" s="1"/>
  <c r="O134" i="1"/>
  <c r="R133" i="1" s="1"/>
  <c r="O133" i="1" s="1"/>
  <c r="O159" i="1"/>
  <c r="R158" i="1" s="1"/>
  <c r="O158" i="1" s="1"/>
  <c r="I3" i="1" l="1"/>
  <c r="O2" i="1"/>
</calcChain>
</file>

<file path=xl/sharedStrings.xml><?xml version="1.0" encoding="utf-8"?>
<sst xmlns="http://schemas.openxmlformats.org/spreadsheetml/2006/main" count="632" uniqueCount="243">
  <si>
    <t>ASPE10</t>
  </si>
  <si>
    <t>S</t>
  </si>
  <si>
    <t>Soupis prací objektu</t>
  </si>
  <si>
    <t xml:space="preserve">Stavba: </t>
  </si>
  <si>
    <t>CL2024-04-01</t>
  </si>
  <si>
    <t>Rekonstrukce ul. Pod Hůrkou, Česká Lípa</t>
  </si>
  <si>
    <t>O</t>
  </si>
  <si>
    <t>Objekt:</t>
  </si>
  <si>
    <t>101</t>
  </si>
  <si>
    <t>Komunikace</t>
  </si>
  <si>
    <t>O1</t>
  </si>
  <si>
    <t>Rozpočet:</t>
  </si>
  <si>
    <t>0,00</t>
  </si>
  <si>
    <t>15,00</t>
  </si>
  <si>
    <t>21,00</t>
  </si>
  <si>
    <t>3</t>
  </si>
  <si>
    <t>2</t>
  </si>
  <si>
    <t>Rekonstrukce 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</si>
  <si>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</si>
  <si>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</si>
  <si>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</si>
  <si>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</si>
  <si>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</si>
  <si>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</si>
  <si>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</si>
  <si>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</si>
  <si>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</si>
  <si>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</si>
  <si>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</si>
  <si>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</si>
  <si>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</si>
  <si>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</si>
  <si>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</si>
  <si>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</si>
  <si>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</si>
  <si>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</si>
  <si>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</si>
  <si>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</si>
  <si>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015111</t>
  </si>
  <si>
    <t/>
  </si>
  <si>
    <t>POPLATKY ZA LIKVIDACI ODPADŮ NEKONTAMINOVANÝCH - 17 05 04  VYTĚŽENÉ ZEMINY A HORNINY -  I. TŘÍDA TĚŽITELNOSTI</t>
  </si>
  <si>
    <t>T</t>
  </si>
  <si>
    <t>PP</t>
  </si>
  <si>
    <t>VV</t>
  </si>
  <si>
    <t>zemina a kamení: 
(359,064+309,722)*2=1 337,572 [A]</t>
  </si>
  <si>
    <t>TS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</si>
  <si>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</si>
  <si>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015140</t>
  </si>
  <si>
    <t>POPLATKY ZA LIKVIDACI ODPADŮ NEKONTAMINOVANÝCH - 17 01 01  BETON Z DEMOLIC OBJEKTŮ, ZÁKLADŮ TV</t>
  </si>
  <si>
    <t>podkadní beton</t>
  </si>
  <si>
    <t>(42,75+17,24)*2,2=131,978 [A]</t>
  </si>
  <si>
    <t>015670</t>
  </si>
  <si>
    <t>POPLATKY ZA LIKVIDACI ODPADŮ NEBEZPEČNÝCH - 17 01 06*  KONTAMINOVANÁ STAVEBNÍ SUŤ A BETONY Z DEMOLIC</t>
  </si>
  <si>
    <t>litý asfalt</t>
  </si>
  <si>
    <t>14,25*2,5=35,625 [A]</t>
  </si>
  <si>
    <t>02911</t>
  </si>
  <si>
    <t>OSTATNÍ POŽADAVKY - GEODETICKÉ ZAMĚŘENÍ</t>
  </si>
  <si>
    <t>SOUB.</t>
  </si>
  <si>
    <t>vytyčení sítí  a skutečné zaměření</t>
  </si>
  <si>
    <t>zahrnuje veškeré náklady spojené s objednatelem požadovanými pracemi</t>
  </si>
  <si>
    <t>02944</t>
  </si>
  <si>
    <t>OSTAT POŽADAVKY - DOKUMENTACE SKUTEČ PROVEDENÍ V DIGIT FORMĚ</t>
  </si>
  <si>
    <t>KPL</t>
  </si>
  <si>
    <t>Položka zahrnuje:  
- veškeré náklady spojené s objednatelem požadovanými pracemi  
Položka nezahrnuje:  
- x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</si>
  <si>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</si>
  <si>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</si>
  <si>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</si>
  <si>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7</t>
  </si>
  <si>
    <t>03730</t>
  </si>
  <si>
    <t>POMOC PRÁCE ZAJIŠŤ NEBO ZŘÍZ OCHRANU INŽENÝRSKÝCH SÍTÍ</t>
  </si>
  <si>
    <t>Položka zahrnuje:  
- objednatelem povolené náklady na požadovaná zařízení zhotovitele  
Položka nezahrnuje:  
- x</t>
  </si>
  <si>
    <t>Zemní práce</t>
  </si>
  <si>
    <t>8</t>
  </si>
  <si>
    <t>113138</t>
  </si>
  <si>
    <t>ODSTRANĚNÍ KRYTU ZPEVNĚNÝCH PLOCH S ASFALT POJIVEM, ODVOZ DO 20KM</t>
  </si>
  <si>
    <t>M3</t>
  </si>
  <si>
    <t>odstranění litého asfaltu</t>
  </si>
  <si>
    <t>285*0,05=14,250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</si>
  <si>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</si>
  <si>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113148</t>
  </si>
  <si>
    <t>ODSTRANĚNÍ KRYTU ZPEVNĚNÝCH PLOCH S CEMENT POJIVEM, ODVOZ DO 20KM</t>
  </si>
  <si>
    <t>odstranění podkladního betonu</t>
  </si>
  <si>
    <t>285*0,15=42,750 [A]</t>
  </si>
  <si>
    <t>11318</t>
  </si>
  <si>
    <t>ODSTRANĚNÍ KRYTU ZPEVNĚNÝCH PLOCH Z DLAŽDIC</t>
  </si>
  <si>
    <t>velkoformátová dlažba: 
172,4*0,1=17,240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</si>
  <si>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</si>
  <si>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</t>
  </si>
  <si>
    <t>11332</t>
  </si>
  <si>
    <t>ODSTRANĚNÍ PODKLADŮ ZPEVNĚNÝCH PLOCH Z KAMENIVA NESTMELENÉHO</t>
  </si>
  <si>
    <t>597,7*0,26=155,402 [A] 
285*0,36=102,600 [B] 
172,4*0,3=51,720 [C] 
Celkem: A+B+C=309,722 [D]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</si>
  <si>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</si>
  <si>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12</t>
  </si>
  <si>
    <t>11351</t>
  </si>
  <si>
    <t>ODSTRANĚNÍ ZÁHONOVÝCH OBRUBNÍKŮ</t>
  </si>
  <si>
    <t>M</t>
  </si>
  <si>
    <t>převezena na skládku určenou investorem</t>
  </si>
  <si>
    <t>13</t>
  </si>
  <si>
    <t>11352</t>
  </si>
  <si>
    <t>ODSTRANĚNÍ CHODNÍKOVÝCH A SILNIČNÍCH OBRUBNÍKŮ BETONOVÝCH</t>
  </si>
  <si>
    <t>14</t>
  </si>
  <si>
    <t>11372</t>
  </si>
  <si>
    <t>FRÉZOVÁNÍ ZPEVNĚNÝCH PLOCH ASFALTOVÝCH</t>
  </si>
  <si>
    <t>včetně  recyklace</t>
  </si>
  <si>
    <t>597,7*0,15=89,655 [A]</t>
  </si>
  <si>
    <t>15</t>
  </si>
  <si>
    <t>12273</t>
  </si>
  <si>
    <t>ODKOPÁVKY A PROKOPÁVKY OBECNÉ TŘ. I</t>
  </si>
  <si>
    <t>106,4*0,41=43,624 [A] 
sanace AZ na příkaz TDI: 788,6*0,4=315,440 [B] 
Celkem: A+B=359,064 [C]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</si>
  <si>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č.0141**</t>
  </si>
  <si>
    <t>16</t>
  </si>
  <si>
    <t>13273</t>
  </si>
  <si>
    <t>HLOUBENÍ RÝH ŠÍŘ DO 2M PAŽ I NEPAŽ TŘ. I</t>
  </si>
  <si>
    <t>96*0,5*0,5=24,000 [A]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</si>
  <si>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č.0141**</t>
  </si>
  <si>
    <t>17</t>
  </si>
  <si>
    <t>17180</t>
  </si>
  <si>
    <t>ULOŽENÍ SYPANINY DO NÁSYPŮ Z NAKUPOVANÝCH MATERIÁLŮ</t>
  </si>
  <si>
    <t>ŠD tl. 400mm, bude provedeno jen na příkaz TDI</t>
  </si>
  <si>
    <t>788,6*0,4=315,440 [A]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</si>
  <si>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</si>
  <si>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18</t>
  </si>
  <si>
    <t>17411</t>
  </si>
  <si>
    <t>ZÁSYP JAM A RÝH ZEMINOU SE ZHUTNĚNÍM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</si>
  <si>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</si>
  <si>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19</t>
  </si>
  <si>
    <t>18110</t>
  </si>
  <si>
    <t>ÚPRAVA PLÁNĚ SE ZHUTNĚNÍM V HORNINĚ TŘ. I</t>
  </si>
  <si>
    <t>M2</t>
  </si>
  <si>
    <t>788,6+288,2+61,1+12,5+11,1=1 161,500 [A]</t>
  </si>
  <si>
    <t>Položka zahrnuje:  
- úpravu pláně včetně vyrovnání výškových rozdílů. Míru zhutnění určuje projekt.  
Položka nezahrnuje:  
- x</t>
  </si>
  <si>
    <t>20</t>
  </si>
  <si>
    <t>56143G</t>
  </si>
  <si>
    <t>SMĚSI Z KAMENIVA STMELENÉ CEMENTEM  SC C 8/10 TL. DO 150MM</t>
  </si>
  <si>
    <t>tl. 120mm</t>
  </si>
  <si>
    <t>chodník: 288,2+11,1+12,5=311,800 [A] 
vjezdy: 61,6=61,600 [B] 
Celkem: A+B=373,400 [C]</t>
  </si>
  <si>
    <t>Položka zahrnuje:  
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Položka nezahrnuje:  
- postřiky, nátěry</t>
  </si>
  <si>
    <t>21</t>
  </si>
  <si>
    <t>56333</t>
  </si>
  <si>
    <t>VOZOVKOVÉ VRSTVY ZE ŠTĚRKODRTI TL. DO 150MM</t>
  </si>
  <si>
    <t>chodník: 288,2+12,5+11,1=311,800 [D] 
vjezdy: 61,1=61,100 [C] 
komunikace: 2*788,6=1 577,200 [A] 
Celkem: D+C+A=1 950,100 [E]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</si>
  <si>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</si>
  <si>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22</t>
  </si>
  <si>
    <t>572123</t>
  </si>
  <si>
    <t>INFILTRAČNÍ POSTŘIK Z EMULZE DO 1,0KG/M2</t>
  </si>
  <si>
    <t>SPI 0,7kg/m3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</si>
  <si>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</si>
  <si>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23</t>
  </si>
  <si>
    <t>572213</t>
  </si>
  <si>
    <t>SPOJOVACÍ POSTŘIK Z EMULZE DO 0,5KG/M2</t>
  </si>
  <si>
    <t>0,3 kg/m2</t>
  </si>
  <si>
    <t>24</t>
  </si>
  <si>
    <t>574A34</t>
  </si>
  <si>
    <t>ASFALTOVÝ BETON PRO OBRUSNÉ VRSTVY ACO 11+, 11S TL. 40MM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</si>
  <si>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</si>
  <si>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25</t>
  </si>
  <si>
    <t>574E46</t>
  </si>
  <si>
    <t>ASFALTOVÝ BETON PRO PODKLADNÍ VRSTVY ACP 16+, 16S TL. 50MM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</si>
  <si>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</si>
  <si>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26</t>
  </si>
  <si>
    <t>582611</t>
  </si>
  <si>
    <t>KRYTY Z BETON DLAŽDIC SE ZÁMKEM ŠEDÝCH TL 60MM DO LOŽE Z KAM</t>
  </si>
  <si>
    <t>288,2-5,6=282,600 [A]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</si>
  <si>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</si>
  <si>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27</t>
  </si>
  <si>
    <t>582615</t>
  </si>
  <si>
    <t>KRYTY Z BETON DLAŽDIC SE ZÁMKEM BAREV TL 80MM DO LOŽE Z KAM</t>
  </si>
  <si>
    <t>61,1+3,7=64,800 [A]</t>
  </si>
  <si>
    <t>28</t>
  </si>
  <si>
    <t>58261A</t>
  </si>
  <si>
    <t>KRYTY Z BETON DLAŽDIC SE ZÁMKEM BAREV RELIÉF TL 60MM DO LOŽE Z KAM</t>
  </si>
  <si>
    <t>29</t>
  </si>
  <si>
    <t>58261B</t>
  </si>
  <si>
    <t>KRYTY Z BETON DLAŽDIC SE ZÁMKEM BAREV RELIÉF TL 80MM DO LOŽE Z KAM</t>
  </si>
  <si>
    <t>12,5+1,9=14,400 [A]</t>
  </si>
  <si>
    <t>Přidružená stavební výroba</t>
  </si>
  <si>
    <t>30</t>
  </si>
  <si>
    <t>711117</t>
  </si>
  <si>
    <t>IZOLACE BĚŽNÝCH KONSTRUKCÍ PROTI ZEMNÍ VLHKOSTI Z PE FÓLIÍ</t>
  </si>
  <si>
    <t>nopová folie podél staveb: 
49,8=49,800 [A]</t>
  </si>
  <si>
    <t>Položka zahrnuje:  
- dodání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Položka nezahrnuje:  
- ochranné vrstvy, např. geotextilii</t>
  </si>
  <si>
    <t>Potrubí</t>
  </si>
  <si>
    <t>31</t>
  </si>
  <si>
    <t>87433</t>
  </si>
  <si>
    <t>POTRUBÍ Z TRUB PLASTOVÝCH ODPADNÍCH DN DO 150MM</t>
  </si>
  <si>
    <t>přípojky vpustí: 
6*5=30,000 [A]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</si>
  <si>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tlakové zkoušky ani proplach a dezinfekci</t>
  </si>
  <si>
    <t>32</t>
  </si>
  <si>
    <t>87727</t>
  </si>
  <si>
    <t>CHRÁNIČKY PŮLENÉ Z TRUB PLAST DN DO 100MM</t>
  </si>
  <si>
    <t>pro ochranu kabelů DN 80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</si>
  <si>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včetně případně předepsaného utěsnění konců chrániček  
- položky platí pro práce prováděné v prostoru zapaženém i nezapaženém a i v kolektorech, chráničkách  
Položka nezahrnuje:  
- x</t>
  </si>
  <si>
    <t>33</t>
  </si>
  <si>
    <t>89712</t>
  </si>
  <si>
    <t>VPUSŤ KANALIZAČNÍ ULIČNÍ KOMPLETNÍ Z BETONOVÝCH DÍLCŮ</t>
  </si>
  <si>
    <t>KUS</t>
  </si>
  <si>
    <t>Položka zahrnuje:  
- dodávku a osazení předepsaných dílů včetně mříže  
- výplň, těsnění a tmelení spar a spojů,  
- opatření povrchů betonu izolací proti zemní vlhkosti v částech, kde přijdou do styku se zeminou nebo kamenivem,  
- předepsané podkladní konstrukce  
Položka nezahrnuje:  
- x</t>
  </si>
  <si>
    <t>34</t>
  </si>
  <si>
    <t>89921</t>
  </si>
  <si>
    <t>VÝŠKOVÁ ÚPRAVA POKLOPŮ</t>
  </si>
  <si>
    <t>- položka výškové úpravy zahrnuje všechny nutné práce a materiály pro zvýšení nebo snížení zařízení (včetně nutné úpravy stávajícího povrchu vozovky nebo chodníku).</t>
  </si>
  <si>
    <t>35</t>
  </si>
  <si>
    <t>89922</t>
  </si>
  <si>
    <t>VÝŠKOVÁ ÚPRAVA MŘÍŽÍ</t>
  </si>
  <si>
    <t>Položka zahrnuje:  
- všechny nutné práce a materiály pro zvýšení nebo snížení zařízení (včetně nutné úpravy stávajícího povrchu vozovky nebo chodníku)  
Položka nezahrnuje:  
- x</t>
  </si>
  <si>
    <t>36</t>
  </si>
  <si>
    <t>89923</t>
  </si>
  <si>
    <t>VÝŠKOVÁ ÚPRAVA KRYCÍCH HRNCŮ</t>
  </si>
  <si>
    <t>Ostatní konstrukce a práce</t>
  </si>
  <si>
    <t>37</t>
  </si>
  <si>
    <t>914161</t>
  </si>
  <si>
    <t>DOPRAVNÍ ZNAČKY ZÁKLADNÍ VELIKOSTI HLINÍKOVÉ FÓLIE TŘ 1 - DODÁVKA A MONTÁŽ</t>
  </si>
  <si>
    <t>Kompletní dodávka značky vč. sloupku a patky.</t>
  </si>
  <si>
    <t>Položka zahrnuje:  
- dodávku a montáž značek v požadovaném provedení  
Položka nezahrnuje:  
- x</t>
  </si>
  <si>
    <t>38</t>
  </si>
  <si>
    <t>915111</t>
  </si>
  <si>
    <t>VODOROVNÉ DOPRAVNÍ ZNAČENÍ BARVOU HLADKÉ - DODÁVKA A POKLÁDKA</t>
  </si>
  <si>
    <t>0,125*49+7,5+1=14,625 [A]</t>
  </si>
  <si>
    <t>Položka zahrnuje:  
- dodání a pokládku nátěrového materiálu  
- předznačení a reflexní úpravu  
Položka nezahrnuje:  
- x  
Způsob měření:  
- měří se pouze natíraná plocha</t>
  </si>
  <si>
    <t>39</t>
  </si>
  <si>
    <t>917211</t>
  </si>
  <si>
    <t>ZÁHONOVÉ OBRUBY Z BETONOVÝCH OBRUBNÍKŮ ŠÍŘ 50MM</t>
  </si>
  <si>
    <t>Položka zahrnuje:  
dodání a pokládku betonových obrubníků o rozměrech předepsaných zadávací dokumentací  
betonové lože i boční betonovou opěrku.</t>
  </si>
  <si>
    <t>40</t>
  </si>
  <si>
    <t>917223</t>
  </si>
  <si>
    <t>SILNIČNÍ A CHODNÍKOVÉ OBRUBY Z BETONOVÝCH OBRUBNÍKŮ ŠÍŘ 100MM</t>
  </si>
  <si>
    <t>Položka zahrnuje:  
- dodání a pokládku betonových obrubníků o rozměrech předepsaných zadávací dokumentací  
- betonové lože i boční betonovou opěrku  
Položka nezahrnuje:  
- x</t>
  </si>
  <si>
    <t>41</t>
  </si>
  <si>
    <t>917224</t>
  </si>
  <si>
    <t>SILNIČNÍ A CHODNÍKOVÉ OBRUBY Z BETONOVÝCH OBRUBNÍKŮ ŠÍŘ 150MM</t>
  </si>
  <si>
    <t>42</t>
  </si>
  <si>
    <t>919111</t>
  </si>
  <si>
    <t>ŘEZÁNÍ ASFALTOVÉHO KRYTU VOZOVEK TL DO 50MM</t>
  </si>
  <si>
    <t>Položka zahrnuje:  
- řezání vozovkové vrstvy v předepsané tloušťce  
- spotřeba vody  
Položka nezahrnuje:  
- x</t>
  </si>
  <si>
    <t>43</t>
  </si>
  <si>
    <t>931324</t>
  </si>
  <si>
    <t>TĚSNĚNÍ DILATAČ SPAR ASF ZÁLIVKOU MODIFIK PRŮŘ DO 400MM2</t>
  </si>
  <si>
    <t>198,1+28,5=226,600 [A]</t>
  </si>
  <si>
    <t>položka zahrnuje dodávku a osazení předepsaného materiálu, očištění ploch spáry před úpravou, očištění okolí spáry po úpravě  
nezahrnuje těsnící profil</t>
  </si>
  <si>
    <t>44</t>
  </si>
  <si>
    <t>96687</t>
  </si>
  <si>
    <t>VYBOURÁNÍ ULIČNÍCH VPUSTÍ KOMPLETNÍCH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</si>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</sst>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7" x14ac:knownFonts="1"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7">
    <xf numFmtId="0" fontId="0" fillId="0" borderId="0" xfId="0"/>
    <xf numFmtId="0" fontId="3" fillId="3" borderId="1" xfId="6" applyFont="1" applyFill="1" applyBorder="1" applyAlignment="1">
      <alignment horizontal="center" vertical="center" wrapText="1"/>
    </xf>
    <xf numFmtId="0" fontId="0" fillId="2" borderId="3" xfId="6" applyFon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0" fillId="2" borderId="2" xfId="6" applyFont="1" applyFill="1" applyBorder="1"/>
    <xf numFmtId="0" fontId="0" fillId="2" borderId="4" xfId="6" applyFont="1" applyFill="1" applyBorder="1"/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2" fillId="2" borderId="3" xfId="6" applyFont="1" applyFill="1" applyBorder="1"/>
    <xf numFmtId="0" fontId="2" fillId="2" borderId="3" xfId="6" applyFont="1" applyFill="1" applyBorder="1" applyAlignment="1">
      <alignment horizontal="left"/>
    </xf>
    <xf numFmtId="0" fontId="0" fillId="0" borderId="1" xfId="6" applyFont="1" applyBorder="1"/>
    <xf numFmtId="0" fontId="0" fillId="2" borderId="5" xfId="6" applyFont="1" applyFill="1" applyBorder="1"/>
    <xf numFmtId="0" fontId="4" fillId="2" borderId="5" xfId="6" applyFont="1" applyFill="1" applyBorder="1" applyAlignment="1">
      <alignment horizontal="right"/>
    </xf>
    <xf numFmtId="0" fontId="4" fillId="2" borderId="5" xfId="6" applyFont="1" applyFill="1" applyBorder="1" applyAlignment="1">
      <alignment wrapText="1"/>
    </xf>
    <xf numFmtId="4" fontId="4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5" fillId="0" borderId="1" xfId="6" applyFont="1" applyBorder="1" applyAlignment="1">
      <alignment horizontal="left" vertical="center" wrapText="1"/>
    </xf>
    <xf numFmtId="0" fontId="4" fillId="2" borderId="3" xfId="6" applyFont="1" applyFill="1" applyBorder="1" applyAlignment="1">
      <alignment horizontal="right"/>
    </xf>
    <xf numFmtId="4" fontId="4" fillId="2" borderId="3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0" fillId="4" borderId="1" xfId="6" applyFont="1" applyFill="1" applyBorder="1" applyAlignment="1">
      <alignment horizontal="right"/>
    </xf>
    <xf numFmtId="0" fontId="0" fillId="4" borderId="1" xfId="6" applyFont="1" applyFill="1" applyBorder="1"/>
    <xf numFmtId="0" fontId="0" fillId="4" borderId="1" xfId="6" applyFont="1" applyFill="1" applyBorder="1" applyAlignment="1">
      <alignment wrapText="1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2" fillId="2" borderId="3" xfId="6" applyFont="1" applyFill="1" applyBorder="1" applyAlignment="1">
      <alignment horizontal="right"/>
    </xf>
    <xf numFmtId="0" fontId="0" fillId="2" borderId="3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0"/>
  <sheetViews>
    <sheetView tabSelected="1" topLeftCell="B1" zoomScaleNormal="100" workbookViewId="0">
      <pane ySplit="8" topLeftCell="A195" activePane="bottomLeft" state="frozen"/>
      <selection pane="bottomLeft" activeCell="E82" sqref="E8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0</v>
      </c>
      <c r="B1" s="3"/>
      <c r="C1" s="3"/>
      <c r="D1" s="3"/>
      <c r="E1" s="3"/>
      <c r="F1" s="3"/>
      <c r="G1" s="3"/>
      <c r="H1" s="3"/>
      <c r="I1" s="3"/>
      <c r="P1" t="s">
        <v>15</v>
      </c>
    </row>
    <row r="2" spans="1:18" ht="24.95" customHeight="1" x14ac:dyDescent="0.2">
      <c r="B2" s="3"/>
      <c r="C2" s="3"/>
      <c r="D2" s="3"/>
      <c r="E2" s="4" t="s">
        <v>2</v>
      </c>
      <c r="F2" s="3"/>
      <c r="G2" s="3"/>
      <c r="H2" s="2"/>
      <c r="I2" s="2"/>
      <c r="O2">
        <f>0+O9+O38+O87+O128+O133+O158</f>
        <v>0</v>
      </c>
      <c r="P2" t="s">
        <v>15</v>
      </c>
    </row>
    <row r="3" spans="1:18" ht="15" customHeight="1" x14ac:dyDescent="0.25">
      <c r="A3" t="s">
        <v>1</v>
      </c>
      <c r="B3" s="8" t="s">
        <v>3</v>
      </c>
      <c r="C3" s="33" t="s">
        <v>4</v>
      </c>
      <c r="D3" s="34"/>
      <c r="E3" s="9" t="s">
        <v>5</v>
      </c>
      <c r="F3" s="3"/>
      <c r="G3" s="6"/>
      <c r="H3" s="5" t="s">
        <v>8</v>
      </c>
      <c r="I3" s="28">
        <f>0+I9+I38+I87+I128+I133+I158</f>
        <v>0</v>
      </c>
      <c r="O3" t="s">
        <v>12</v>
      </c>
      <c r="P3" t="s">
        <v>16</v>
      </c>
    </row>
    <row r="4" spans="1:18" ht="15" customHeight="1" x14ac:dyDescent="0.25">
      <c r="A4" t="s">
        <v>6</v>
      </c>
      <c r="B4" s="8" t="s">
        <v>7</v>
      </c>
      <c r="C4" s="33" t="s">
        <v>8</v>
      </c>
      <c r="D4" s="34"/>
      <c r="E4" s="9" t="s">
        <v>9</v>
      </c>
      <c r="F4" s="3"/>
      <c r="G4" s="3"/>
      <c r="H4" s="7"/>
      <c r="I4" s="7"/>
      <c r="O4" t="s">
        <v>13</v>
      </c>
      <c r="P4" t="s">
        <v>16</v>
      </c>
    </row>
    <row r="5" spans="1:18" ht="12.75" customHeight="1" x14ac:dyDescent="0.25">
      <c r="A5" t="s">
        <v>10</v>
      </c>
      <c r="B5" s="10" t="s">
        <v>11</v>
      </c>
      <c r="C5" s="35" t="s">
        <v>8</v>
      </c>
      <c r="D5" s="36"/>
      <c r="E5" s="11" t="s">
        <v>17</v>
      </c>
      <c r="F5" s="2"/>
      <c r="G5" s="2"/>
      <c r="H5" s="2"/>
      <c r="I5" s="2"/>
      <c r="O5" t="s">
        <v>14</v>
      </c>
      <c r="P5" t="s">
        <v>16</v>
      </c>
    </row>
    <row r="6" spans="1:18" ht="12.75" customHeight="1" x14ac:dyDescent="0.2">
      <c r="A6" s="32" t="s">
        <v>18</v>
      </c>
      <c r="B6" s="32" t="s">
        <v>20</v>
      </c>
      <c r="C6" s="32" t="s">
        <v>22</v>
      </c>
      <c r="D6" s="32" t="s">
        <v>23</v>
      </c>
      <c r="E6" s="32" t="s">
        <v>24</v>
      </c>
      <c r="F6" s="32" t="s">
        <v>26</v>
      </c>
      <c r="G6" s="32" t="s">
        <v>28</v>
      </c>
      <c r="H6" s="32" t="s">
        <v>30</v>
      </c>
      <c r="I6" s="32"/>
    </row>
    <row r="7" spans="1:18" ht="12.75" customHeight="1" x14ac:dyDescent="0.2">
      <c r="A7" s="32"/>
      <c r="B7" s="32"/>
      <c r="C7" s="32"/>
      <c r="D7" s="32"/>
      <c r="E7" s="32"/>
      <c r="F7" s="32"/>
      <c r="G7" s="32"/>
      <c r="H7" s="1" t="s">
        <v>31</v>
      </c>
      <c r="I7" s="1" t="s">
        <v>33</v>
      </c>
    </row>
    <row r="8" spans="1:18" ht="12.75" customHeight="1" x14ac:dyDescent="0.2">
      <c r="A8" s="1" t="s">
        <v>19</v>
      </c>
      <c r="B8" s="1" t="s">
        <v>21</v>
      </c>
      <c r="C8" s="1" t="s">
        <v>16</v>
      </c>
      <c r="D8" s="1" t="s">
        <v>15</v>
      </c>
      <c r="E8" s="1" t="s">
        <v>25</v>
      </c>
      <c r="F8" s="1" t="s">
        <v>27</v>
      </c>
      <c r="G8" s="1" t="s">
        <v>29</v>
      </c>
      <c r="H8" s="1" t="s">
        <v>32</v>
      </c>
      <c r="I8" s="1" t="s">
        <v>34</v>
      </c>
    </row>
    <row r="9" spans="1:18" ht="12.75" customHeight="1" x14ac:dyDescent="0.2">
      <c r="A9" s="13" t="s">
        <v>35</v>
      </c>
      <c r="B9" s="13"/>
      <c r="C9" s="14" t="s">
        <v>19</v>
      </c>
      <c r="D9" s="13"/>
      <c r="E9" s="15" t="s">
        <v>36</v>
      </c>
      <c r="F9" s="13"/>
      <c r="G9" s="13"/>
      <c r="H9" s="13"/>
      <c r="I9" s="16">
        <f>0+Q9</f>
        <v>0</v>
      </c>
      <c r="O9">
        <f>0+R9</f>
        <v>0</v>
      </c>
      <c r="Q9">
        <f>0+I10+I14+I18+I22+I26+I30+I34</f>
        <v>0</v>
      </c>
      <c r="R9">
        <f>0+O10+O14+O18+O22+O26+O30+O34</f>
        <v>0</v>
      </c>
    </row>
    <row r="10" spans="1:18" ht="25.5" x14ac:dyDescent="0.2">
      <c r="A10" s="12" t="s">
        <v>37</v>
      </c>
      <c r="B10" s="17" t="s">
        <v>21</v>
      </c>
      <c r="C10" s="17" t="s">
        <v>38</v>
      </c>
      <c r="D10" s="12" t="s">
        <v>39</v>
      </c>
      <c r="E10" s="18" t="s">
        <v>40</v>
      </c>
      <c r="F10" s="19" t="s">
        <v>41</v>
      </c>
      <c r="G10" s="20">
        <v>1337.5719999999999</v>
      </c>
      <c r="H10" s="21">
        <v>0</v>
      </c>
      <c r="I10" s="21">
        <f>ROUND(ROUND(H10,2)*ROUND(G10,3),2)</f>
        <v>0</v>
      </c>
      <c r="O10">
        <f>(I10*0)/100</f>
        <v>0</v>
      </c>
      <c r="P10" t="s">
        <v>19</v>
      </c>
    </row>
    <row r="11" spans="1:18" x14ac:dyDescent="0.2">
      <c r="A11" s="22" t="s">
        <v>42</v>
      </c>
      <c r="E11" s="23" t="s">
        <v>39</v>
      </c>
    </row>
    <row r="12" spans="1:18" ht="25.5" x14ac:dyDescent="0.2">
      <c r="A12" s="24" t="s">
        <v>43</v>
      </c>
      <c r="E12" s="25" t="s">
        <v>44</v>
      </c>
    </row>
    <row r="13" spans="1:18" ht="140.25" x14ac:dyDescent="0.2">
      <c r="A13" t="s">
        <v>45</v>
      </c>
      <c r="E13" s="23" t="s">
        <v>46</v>
      </c>
    </row>
    <row r="14" spans="1:18" ht="25.5" x14ac:dyDescent="0.2">
      <c r="A14" s="12" t="s">
        <v>37</v>
      </c>
      <c r="B14" s="17" t="s">
        <v>16</v>
      </c>
      <c r="C14" s="17" t="s">
        <v>47</v>
      </c>
      <c r="D14" s="12" t="s">
        <v>39</v>
      </c>
      <c r="E14" s="18" t="s">
        <v>48</v>
      </c>
      <c r="F14" s="19" t="s">
        <v>41</v>
      </c>
      <c r="G14" s="20">
        <v>131.97800000000001</v>
      </c>
      <c r="H14" s="21">
        <v>0</v>
      </c>
      <c r="I14" s="21">
        <f>ROUND(ROUND(H14,2)*ROUND(G14,3),2)</f>
        <v>0</v>
      </c>
      <c r="O14">
        <f>(I14*21)/100</f>
        <v>0</v>
      </c>
      <c r="P14" t="s">
        <v>16</v>
      </c>
    </row>
    <row r="15" spans="1:18" x14ac:dyDescent="0.2">
      <c r="A15" s="22" t="s">
        <v>42</v>
      </c>
      <c r="E15" s="23" t="s">
        <v>49</v>
      </c>
    </row>
    <row r="16" spans="1:18" x14ac:dyDescent="0.2">
      <c r="A16" s="24" t="s">
        <v>43</v>
      </c>
      <c r="E16" s="25" t="s">
        <v>50</v>
      </c>
    </row>
    <row r="17" spans="1:16" ht="140.25" x14ac:dyDescent="0.2">
      <c r="A17" t="s">
        <v>45</v>
      </c>
      <c r="E17" s="23" t="s">
        <v>46</v>
      </c>
    </row>
    <row r="18" spans="1:16" ht="25.5" x14ac:dyDescent="0.2">
      <c r="A18" s="12" t="s">
        <v>37</v>
      </c>
      <c r="B18" s="17" t="s">
        <v>15</v>
      </c>
      <c r="C18" s="17" t="s">
        <v>51</v>
      </c>
      <c r="D18" s="12" t="s">
        <v>39</v>
      </c>
      <c r="E18" s="18" t="s">
        <v>52</v>
      </c>
      <c r="F18" s="19" t="s">
        <v>41</v>
      </c>
      <c r="G18" s="20">
        <v>35.625</v>
      </c>
      <c r="H18" s="21">
        <v>0</v>
      </c>
      <c r="I18" s="21">
        <f>ROUND(ROUND(H18,2)*ROUND(G18,3),2)</f>
        <v>0</v>
      </c>
      <c r="O18">
        <f>(I18*21)/100</f>
        <v>0</v>
      </c>
      <c r="P18" t="s">
        <v>16</v>
      </c>
    </row>
    <row r="19" spans="1:16" x14ac:dyDescent="0.2">
      <c r="A19" s="22" t="s">
        <v>42</v>
      </c>
      <c r="E19" s="23" t="s">
        <v>53</v>
      </c>
    </row>
    <row r="20" spans="1:16" x14ac:dyDescent="0.2">
      <c r="A20" s="24" t="s">
        <v>43</v>
      </c>
      <c r="E20" s="25" t="s">
        <v>54</v>
      </c>
    </row>
    <row r="21" spans="1:16" ht="140.25" x14ac:dyDescent="0.2">
      <c r="A21" t="s">
        <v>45</v>
      </c>
      <c r="E21" s="23" t="s">
        <v>46</v>
      </c>
    </row>
    <row r="22" spans="1:16" x14ac:dyDescent="0.2">
      <c r="A22" s="12" t="s">
        <v>37</v>
      </c>
      <c r="B22" s="17" t="s">
        <v>25</v>
      </c>
      <c r="C22" s="17" t="s">
        <v>55</v>
      </c>
      <c r="D22" s="12" t="s">
        <v>39</v>
      </c>
      <c r="E22" s="18" t="s">
        <v>56</v>
      </c>
      <c r="F22" s="19" t="s">
        <v>57</v>
      </c>
      <c r="G22" s="20">
        <v>1</v>
      </c>
      <c r="H22" s="21">
        <v>0</v>
      </c>
      <c r="I22" s="21">
        <f>ROUND(ROUND(H22,2)*ROUND(G22,3),2)</f>
        <v>0</v>
      </c>
      <c r="O22">
        <f>(I22*21)/100</f>
        <v>0</v>
      </c>
      <c r="P22" t="s">
        <v>16</v>
      </c>
    </row>
    <row r="23" spans="1:16" x14ac:dyDescent="0.2">
      <c r="A23" s="22" t="s">
        <v>42</v>
      </c>
      <c r="E23" s="23" t="s">
        <v>58</v>
      </c>
    </row>
    <row r="24" spans="1:16" x14ac:dyDescent="0.2">
      <c r="A24" s="24" t="s">
        <v>43</v>
      </c>
      <c r="E24" s="25" t="s">
        <v>39</v>
      </c>
    </row>
    <row r="25" spans="1:16" x14ac:dyDescent="0.2">
      <c r="A25" t="s">
        <v>45</v>
      </c>
      <c r="E25" s="23" t="s">
        <v>59</v>
      </c>
    </row>
    <row r="26" spans="1:16" x14ac:dyDescent="0.2">
      <c r="A26" s="12" t="s">
        <v>37</v>
      </c>
      <c r="B26" s="17" t="s">
        <v>27</v>
      </c>
      <c r="C26" s="17" t="s">
        <v>60</v>
      </c>
      <c r="D26" s="12" t="s">
        <v>39</v>
      </c>
      <c r="E26" s="18" t="s">
        <v>61</v>
      </c>
      <c r="F26" s="19" t="s">
        <v>62</v>
      </c>
      <c r="G26" s="20">
        <v>1</v>
      </c>
      <c r="H26" s="21">
        <v>0</v>
      </c>
      <c r="I26" s="21">
        <f>ROUND(ROUND(H26,2)*ROUND(G26,3),2)</f>
        <v>0</v>
      </c>
      <c r="O26">
        <f>(I26*0)/100</f>
        <v>0</v>
      </c>
      <c r="P26" t="s">
        <v>19</v>
      </c>
    </row>
    <row r="27" spans="1:16" x14ac:dyDescent="0.2">
      <c r="A27" s="22" t="s">
        <v>42</v>
      </c>
      <c r="E27" s="23" t="s">
        <v>39</v>
      </c>
    </row>
    <row r="28" spans="1:16" x14ac:dyDescent="0.2">
      <c r="A28" s="24" t="s">
        <v>43</v>
      </c>
      <c r="E28" s="25" t="s">
        <v>39</v>
      </c>
    </row>
    <row r="29" spans="1:16" ht="51" x14ac:dyDescent="0.2">
      <c r="A29" t="s">
        <v>45</v>
      </c>
      <c r="E29" s="23" t="s">
        <v>63</v>
      </c>
    </row>
    <row r="30" spans="1:16" x14ac:dyDescent="0.2">
      <c r="A30" s="12" t="s">
        <v>37</v>
      </c>
      <c r="B30" s="17" t="s">
        <v>29</v>
      </c>
      <c r="C30" s="17" t="s">
        <v>64</v>
      </c>
      <c r="D30" s="12" t="s">
        <v>39</v>
      </c>
      <c r="E30" s="18" t="s">
        <v>65</v>
      </c>
      <c r="F30" s="19" t="s">
        <v>62</v>
      </c>
      <c r="G30" s="20">
        <v>1</v>
      </c>
      <c r="H30" s="21">
        <v>0</v>
      </c>
      <c r="I30" s="21">
        <f>ROUND(ROUND(H30,2)*ROUND(G30,3),2)</f>
        <v>0</v>
      </c>
      <c r="O30">
        <f>(I30*21)/100</f>
        <v>0</v>
      </c>
      <c r="P30" t="s">
        <v>16</v>
      </c>
    </row>
    <row r="31" spans="1:16" x14ac:dyDescent="0.2">
      <c r="A31" s="22" t="s">
        <v>42</v>
      </c>
      <c r="E31" s="23" t="s">
        <v>39</v>
      </c>
    </row>
    <row r="32" spans="1:16" x14ac:dyDescent="0.2">
      <c r="A32" s="24" t="s">
        <v>43</v>
      </c>
      <c r="E32" s="25" t="s">
        <v>39</v>
      </c>
    </row>
    <row r="33" spans="1:18" ht="25.5" x14ac:dyDescent="0.2">
      <c r="A33" t="s">
        <v>45</v>
      </c>
      <c r="E33" s="23" t="s">
        <v>66</v>
      </c>
    </row>
    <row r="34" spans="1:18" x14ac:dyDescent="0.2">
      <c r="A34" s="12" t="s">
        <v>37</v>
      </c>
      <c r="B34" s="17" t="s">
        <v>67</v>
      </c>
      <c r="C34" s="17" t="s">
        <v>68</v>
      </c>
      <c r="D34" s="12" t="s">
        <v>39</v>
      </c>
      <c r="E34" s="18" t="s">
        <v>69</v>
      </c>
      <c r="F34" s="19" t="s">
        <v>62</v>
      </c>
      <c r="G34" s="20">
        <v>1</v>
      </c>
      <c r="H34" s="21">
        <v>0</v>
      </c>
      <c r="I34" s="21">
        <f>ROUND(ROUND(H34,2)*ROUND(G34,3),2)</f>
        <v>0</v>
      </c>
      <c r="O34">
        <f>(I34*0)/100</f>
        <v>0</v>
      </c>
      <c r="P34" t="s">
        <v>19</v>
      </c>
    </row>
    <row r="35" spans="1:18" x14ac:dyDescent="0.2">
      <c r="A35" s="22" t="s">
        <v>42</v>
      </c>
      <c r="E35" s="23" t="s">
        <v>39</v>
      </c>
    </row>
    <row r="36" spans="1:18" x14ac:dyDescent="0.2">
      <c r="A36" s="24" t="s">
        <v>43</v>
      </c>
      <c r="E36" s="25" t="s">
        <v>39</v>
      </c>
    </row>
    <row r="37" spans="1:18" ht="51" x14ac:dyDescent="0.2">
      <c r="A37" t="s">
        <v>45</v>
      </c>
      <c r="E37" s="23" t="s">
        <v>70</v>
      </c>
    </row>
    <row r="38" spans="1:18" ht="12.75" customHeight="1" x14ac:dyDescent="0.2">
      <c r="A38" s="2" t="s">
        <v>35</v>
      </c>
      <c r="B38" s="2"/>
      <c r="C38" s="26" t="s">
        <v>21</v>
      </c>
      <c r="D38" s="2"/>
      <c r="E38" s="15" t="s">
        <v>71</v>
      </c>
      <c r="F38" s="2"/>
      <c r="G38" s="2"/>
      <c r="H38" s="2"/>
      <c r="I38" s="27">
        <f>0+Q38</f>
        <v>0</v>
      </c>
      <c r="O38">
        <f>0+R38</f>
        <v>0</v>
      </c>
      <c r="Q38">
        <f>0+I39+I43+I47+I51+I55+I59+I63+I67+I71+I75+I79+I83</f>
        <v>0</v>
      </c>
      <c r="R38">
        <f>0+O39+O43+O47+O51+O55+O59+O63+O67+O71+O75+O79+O83</f>
        <v>0</v>
      </c>
    </row>
    <row r="39" spans="1:18" ht="25.5" x14ac:dyDescent="0.2">
      <c r="A39" s="12" t="s">
        <v>37</v>
      </c>
      <c r="B39" s="17" t="s">
        <v>72</v>
      </c>
      <c r="C39" s="17" t="s">
        <v>73</v>
      </c>
      <c r="D39" s="12" t="s">
        <v>39</v>
      </c>
      <c r="E39" s="18" t="s">
        <v>74</v>
      </c>
      <c r="F39" s="19" t="s">
        <v>75</v>
      </c>
      <c r="G39" s="20">
        <v>14.25</v>
      </c>
      <c r="H39" s="21">
        <v>0</v>
      </c>
      <c r="I39" s="21">
        <f>ROUND(ROUND(H39,2)*ROUND(G39,3),2)</f>
        <v>0</v>
      </c>
      <c r="O39">
        <f>(I39*21)/100</f>
        <v>0</v>
      </c>
      <c r="P39" t="s">
        <v>16</v>
      </c>
    </row>
    <row r="40" spans="1:18" x14ac:dyDescent="0.2">
      <c r="A40" s="22" t="s">
        <v>42</v>
      </c>
      <c r="E40" s="23" t="s">
        <v>76</v>
      </c>
    </row>
    <row r="41" spans="1:18" x14ac:dyDescent="0.2">
      <c r="A41" s="24" t="s">
        <v>43</v>
      </c>
      <c r="E41" s="25" t="s">
        <v>77</v>
      </c>
    </row>
    <row r="42" spans="1:18" ht="63.75" x14ac:dyDescent="0.2">
      <c r="A42" t="s">
        <v>45</v>
      </c>
      <c r="E42" s="23" t="s">
        <v>78</v>
      </c>
    </row>
    <row r="43" spans="1:18" ht="25.5" x14ac:dyDescent="0.2">
      <c r="A43" s="12" t="s">
        <v>37</v>
      </c>
      <c r="B43" s="17" t="s">
        <v>32</v>
      </c>
      <c r="C43" s="17" t="s">
        <v>79</v>
      </c>
      <c r="D43" s="12" t="s">
        <v>39</v>
      </c>
      <c r="E43" s="18" t="s">
        <v>80</v>
      </c>
      <c r="F43" s="19" t="s">
        <v>75</v>
      </c>
      <c r="G43" s="20">
        <v>42.75</v>
      </c>
      <c r="H43" s="21">
        <v>0</v>
      </c>
      <c r="I43" s="21">
        <f>ROUND(ROUND(H43,2)*ROUND(G43,3),2)</f>
        <v>0</v>
      </c>
      <c r="O43">
        <f>(I43*21)/100</f>
        <v>0</v>
      </c>
      <c r="P43" t="s">
        <v>16</v>
      </c>
    </row>
    <row r="44" spans="1:18" x14ac:dyDescent="0.2">
      <c r="A44" s="22" t="s">
        <v>42</v>
      </c>
      <c r="E44" s="23" t="s">
        <v>81</v>
      </c>
    </row>
    <row r="45" spans="1:18" x14ac:dyDescent="0.2">
      <c r="A45" s="24" t="s">
        <v>43</v>
      </c>
      <c r="E45" s="25" t="s">
        <v>82</v>
      </c>
    </row>
    <row r="46" spans="1:18" ht="63.75" x14ac:dyDescent="0.2">
      <c r="A46" t="s">
        <v>45</v>
      </c>
      <c r="E46" s="23" t="s">
        <v>78</v>
      </c>
    </row>
    <row r="47" spans="1:18" x14ac:dyDescent="0.2">
      <c r="A47" s="12" t="s">
        <v>37</v>
      </c>
      <c r="B47" s="17" t="s">
        <v>34</v>
      </c>
      <c r="C47" s="17" t="s">
        <v>83</v>
      </c>
      <c r="D47" s="12" t="s">
        <v>39</v>
      </c>
      <c r="E47" s="18" t="s">
        <v>84</v>
      </c>
      <c r="F47" s="19" t="s">
        <v>75</v>
      </c>
      <c r="G47" s="20">
        <v>17.239999999999998</v>
      </c>
      <c r="H47" s="21">
        <v>0</v>
      </c>
      <c r="I47" s="21">
        <f>ROUND(ROUND(H47,2)*ROUND(G47,3),2)</f>
        <v>0</v>
      </c>
      <c r="O47">
        <f>(I47*0)/100</f>
        <v>0</v>
      </c>
      <c r="P47" t="s">
        <v>19</v>
      </c>
    </row>
    <row r="48" spans="1:18" x14ac:dyDescent="0.2">
      <c r="A48" s="22" t="s">
        <v>42</v>
      </c>
      <c r="E48" s="23" t="s">
        <v>39</v>
      </c>
    </row>
    <row r="49" spans="1:16" ht="25.5" x14ac:dyDescent="0.2">
      <c r="A49" s="24" t="s">
        <v>43</v>
      </c>
      <c r="E49" s="25" t="s">
        <v>85</v>
      </c>
    </row>
    <row r="50" spans="1:16" ht="114.75" x14ac:dyDescent="0.2">
      <c r="A50" t="s">
        <v>45</v>
      </c>
      <c r="E50" s="23" t="s">
        <v>86</v>
      </c>
    </row>
    <row r="51" spans="1:16" ht="25.5" x14ac:dyDescent="0.2">
      <c r="A51" s="12" t="s">
        <v>37</v>
      </c>
      <c r="B51" s="17" t="s">
        <v>87</v>
      </c>
      <c r="C51" s="17" t="s">
        <v>88</v>
      </c>
      <c r="D51" s="12" t="s">
        <v>39</v>
      </c>
      <c r="E51" s="18" t="s">
        <v>89</v>
      </c>
      <c r="F51" s="19" t="s">
        <v>75</v>
      </c>
      <c r="G51" s="20">
        <v>309.72199999999998</v>
      </c>
      <c r="H51" s="21">
        <v>0</v>
      </c>
      <c r="I51" s="21">
        <f>ROUND(ROUND(H51,2)*ROUND(G51,3),2)</f>
        <v>0</v>
      </c>
      <c r="O51">
        <f>(I51*0)/100</f>
        <v>0</v>
      </c>
      <c r="P51" t="s">
        <v>19</v>
      </c>
    </row>
    <row r="52" spans="1:16" x14ac:dyDescent="0.2">
      <c r="A52" s="22" t="s">
        <v>42</v>
      </c>
      <c r="E52" s="23" t="s">
        <v>39</v>
      </c>
    </row>
    <row r="53" spans="1:16" ht="51" x14ac:dyDescent="0.2">
      <c r="A53" s="24" t="s">
        <v>43</v>
      </c>
      <c r="E53" s="25" t="s">
        <v>90</v>
      </c>
    </row>
    <row r="54" spans="1:16" ht="89.25" x14ac:dyDescent="0.2">
      <c r="A54" t="s">
        <v>45</v>
      </c>
      <c r="E54" s="23" t="s">
        <v>91</v>
      </c>
    </row>
    <row r="55" spans="1:16" x14ac:dyDescent="0.2">
      <c r="A55" s="12" t="s">
        <v>37</v>
      </c>
      <c r="B55" s="17" t="s">
        <v>92</v>
      </c>
      <c r="C55" s="17" t="s">
        <v>93</v>
      </c>
      <c r="D55" s="12" t="s">
        <v>39</v>
      </c>
      <c r="E55" s="18" t="s">
        <v>94</v>
      </c>
      <c r="F55" s="19" t="s">
        <v>95</v>
      </c>
      <c r="G55" s="20">
        <v>157.80000000000001</v>
      </c>
      <c r="H55" s="21">
        <v>0</v>
      </c>
      <c r="I55" s="21">
        <f>ROUND(ROUND(H55,2)*ROUND(G55,3),2)</f>
        <v>0</v>
      </c>
      <c r="O55">
        <f>(I55*0)/100</f>
        <v>0</v>
      </c>
      <c r="P55" t="s">
        <v>19</v>
      </c>
    </row>
    <row r="56" spans="1:16" x14ac:dyDescent="0.2">
      <c r="A56" s="22" t="s">
        <v>42</v>
      </c>
      <c r="E56" s="23" t="s">
        <v>96</v>
      </c>
    </row>
    <row r="57" spans="1:16" x14ac:dyDescent="0.2">
      <c r="A57" s="24" t="s">
        <v>43</v>
      </c>
      <c r="E57" s="25" t="s">
        <v>39</v>
      </c>
    </row>
    <row r="58" spans="1:16" ht="89.25" x14ac:dyDescent="0.2">
      <c r="A58" t="s">
        <v>45</v>
      </c>
      <c r="E58" s="23" t="s">
        <v>91</v>
      </c>
    </row>
    <row r="59" spans="1:16" x14ac:dyDescent="0.2">
      <c r="A59" s="12" t="s">
        <v>37</v>
      </c>
      <c r="B59" s="17" t="s">
        <v>97</v>
      </c>
      <c r="C59" s="17" t="s">
        <v>98</v>
      </c>
      <c r="D59" s="12" t="s">
        <v>39</v>
      </c>
      <c r="E59" s="18" t="s">
        <v>99</v>
      </c>
      <c r="F59" s="19" t="s">
        <v>95</v>
      </c>
      <c r="G59" s="20">
        <v>199.2</v>
      </c>
      <c r="H59" s="21">
        <v>0</v>
      </c>
      <c r="I59" s="21">
        <f>ROUND(ROUND(H59,2)*ROUND(G59,3),2)</f>
        <v>0</v>
      </c>
      <c r="O59">
        <f>(I59*0)/100</f>
        <v>0</v>
      </c>
      <c r="P59" t="s">
        <v>19</v>
      </c>
    </row>
    <row r="60" spans="1:16" x14ac:dyDescent="0.2">
      <c r="A60" s="22" t="s">
        <v>42</v>
      </c>
      <c r="E60" s="23" t="s">
        <v>96</v>
      </c>
    </row>
    <row r="61" spans="1:16" x14ac:dyDescent="0.2">
      <c r="A61" s="24" t="s">
        <v>43</v>
      </c>
      <c r="E61" s="25" t="s">
        <v>39</v>
      </c>
    </row>
    <row r="62" spans="1:16" ht="89.25" x14ac:dyDescent="0.2">
      <c r="A62" t="s">
        <v>45</v>
      </c>
      <c r="E62" s="23" t="s">
        <v>91</v>
      </c>
    </row>
    <row r="63" spans="1:16" x14ac:dyDescent="0.2">
      <c r="A63" s="12" t="s">
        <v>37</v>
      </c>
      <c r="B63" s="17" t="s">
        <v>100</v>
      </c>
      <c r="C63" s="17" t="s">
        <v>101</v>
      </c>
      <c r="D63" s="12" t="s">
        <v>39</v>
      </c>
      <c r="E63" s="18" t="s">
        <v>102</v>
      </c>
      <c r="F63" s="19" t="s">
        <v>75</v>
      </c>
      <c r="G63" s="20">
        <v>89.655000000000001</v>
      </c>
      <c r="H63" s="21">
        <v>0</v>
      </c>
      <c r="I63" s="21">
        <f>ROUND(ROUND(H63,2)*ROUND(G63,3),2)</f>
        <v>0</v>
      </c>
      <c r="O63">
        <f>(I63*21)/100</f>
        <v>0</v>
      </c>
      <c r="P63" t="s">
        <v>16</v>
      </c>
    </row>
    <row r="64" spans="1:16" x14ac:dyDescent="0.2">
      <c r="A64" s="22" t="s">
        <v>42</v>
      </c>
      <c r="E64" s="23" t="s">
        <v>103</v>
      </c>
    </row>
    <row r="65" spans="1:16" x14ac:dyDescent="0.2">
      <c r="A65" s="24" t="s">
        <v>43</v>
      </c>
      <c r="E65" s="25" t="s">
        <v>104</v>
      </c>
    </row>
    <row r="66" spans="1:16" ht="63.75" x14ac:dyDescent="0.2">
      <c r="A66" t="s">
        <v>45</v>
      </c>
      <c r="E66" s="23" t="s">
        <v>78</v>
      </c>
    </row>
    <row r="67" spans="1:16" x14ac:dyDescent="0.2">
      <c r="A67" s="12" t="s">
        <v>37</v>
      </c>
      <c r="B67" s="17" t="s">
        <v>105</v>
      </c>
      <c r="C67" s="17" t="s">
        <v>106</v>
      </c>
      <c r="D67" s="12" t="s">
        <v>39</v>
      </c>
      <c r="E67" s="18" t="s">
        <v>107</v>
      </c>
      <c r="F67" s="19" t="s">
        <v>75</v>
      </c>
      <c r="G67" s="20">
        <v>359.06400000000002</v>
      </c>
      <c r="H67" s="21">
        <v>0</v>
      </c>
      <c r="I67" s="21">
        <f>ROUND(ROUND(H67,2)*ROUND(G67,3),2)</f>
        <v>0</v>
      </c>
      <c r="O67">
        <f>(I67*0)/100</f>
        <v>0</v>
      </c>
      <c r="P67" t="s">
        <v>19</v>
      </c>
    </row>
    <row r="68" spans="1:16" x14ac:dyDescent="0.2">
      <c r="A68" s="22" t="s">
        <v>42</v>
      </c>
      <c r="E68" s="23" t="s">
        <v>39</v>
      </c>
    </row>
    <row r="69" spans="1:16" ht="38.25" x14ac:dyDescent="0.2">
      <c r="A69" s="24" t="s">
        <v>43</v>
      </c>
      <c r="E69" s="25" t="s">
        <v>108</v>
      </c>
    </row>
    <row r="70" spans="1:16" ht="395.25" x14ac:dyDescent="0.2">
      <c r="A70" t="s">
        <v>45</v>
      </c>
      <c r="E70" s="23" t="s">
        <v>109</v>
      </c>
    </row>
    <row r="71" spans="1:16" x14ac:dyDescent="0.2">
      <c r="A71" s="12" t="s">
        <v>37</v>
      </c>
      <c r="B71" s="29" t="s">
        <v>110</v>
      </c>
      <c r="C71" s="29" t="s">
        <v>111</v>
      </c>
      <c r="D71" s="30" t="s">
        <v>39</v>
      </c>
      <c r="E71" s="31" t="s">
        <v>112</v>
      </c>
      <c r="F71" s="19" t="s">
        <v>75</v>
      </c>
      <c r="G71" s="20">
        <v>24</v>
      </c>
      <c r="H71" s="21">
        <v>0</v>
      </c>
      <c r="I71" s="21">
        <f>ROUND(ROUND(H71,2)*ROUND(G71,3),2)</f>
        <v>0</v>
      </c>
      <c r="O71">
        <f>(I71*0)/100</f>
        <v>0</v>
      </c>
      <c r="P71" t="s">
        <v>19</v>
      </c>
    </row>
    <row r="72" spans="1:16" x14ac:dyDescent="0.2">
      <c r="A72" s="22" t="s">
        <v>42</v>
      </c>
      <c r="E72" s="23" t="s">
        <v>39</v>
      </c>
    </row>
    <row r="73" spans="1:16" x14ac:dyDescent="0.2">
      <c r="A73" s="24" t="s">
        <v>43</v>
      </c>
      <c r="E73" s="25" t="s">
        <v>113</v>
      </c>
    </row>
    <row r="74" spans="1:16" ht="344.25" x14ac:dyDescent="0.2">
      <c r="A74" t="s">
        <v>45</v>
      </c>
      <c r="E74" s="23" t="s">
        <v>114</v>
      </c>
    </row>
    <row r="75" spans="1:16" x14ac:dyDescent="0.2">
      <c r="A75" s="12" t="s">
        <v>37</v>
      </c>
      <c r="B75" s="17" t="s">
        <v>115</v>
      </c>
      <c r="C75" s="17" t="s">
        <v>116</v>
      </c>
      <c r="D75" s="12" t="s">
        <v>39</v>
      </c>
      <c r="E75" s="18" t="s">
        <v>117</v>
      </c>
      <c r="F75" s="19" t="s">
        <v>75</v>
      </c>
      <c r="G75" s="20">
        <v>315.44</v>
      </c>
      <c r="H75" s="21">
        <v>0</v>
      </c>
      <c r="I75" s="21">
        <f>ROUND(ROUND(H75,2)*ROUND(G75,3),2)</f>
        <v>0</v>
      </c>
      <c r="O75">
        <f>(I75*0)/100</f>
        <v>0</v>
      </c>
      <c r="P75" t="s">
        <v>19</v>
      </c>
    </row>
    <row r="76" spans="1:16" x14ac:dyDescent="0.2">
      <c r="A76" s="22" t="s">
        <v>42</v>
      </c>
      <c r="E76" s="23" t="s">
        <v>118</v>
      </c>
    </row>
    <row r="77" spans="1:16" x14ac:dyDescent="0.2">
      <c r="A77" s="24" t="s">
        <v>43</v>
      </c>
      <c r="E77" s="25" t="s">
        <v>119</v>
      </c>
    </row>
    <row r="78" spans="1:16" ht="306" x14ac:dyDescent="0.2">
      <c r="A78" t="s">
        <v>45</v>
      </c>
      <c r="E78" s="23" t="s">
        <v>120</v>
      </c>
    </row>
    <row r="79" spans="1:16" x14ac:dyDescent="0.2">
      <c r="A79" s="12" t="s">
        <v>37</v>
      </c>
      <c r="B79" s="29" t="s">
        <v>121</v>
      </c>
      <c r="C79" s="29" t="s">
        <v>122</v>
      </c>
      <c r="D79" s="30" t="s">
        <v>39</v>
      </c>
      <c r="E79" s="31" t="s">
        <v>123</v>
      </c>
      <c r="F79" s="19" t="s">
        <v>75</v>
      </c>
      <c r="G79" s="20">
        <v>24</v>
      </c>
      <c r="H79" s="21">
        <v>0</v>
      </c>
      <c r="I79" s="21">
        <f>ROUND(ROUND(H79,2)*ROUND(G79,3),2)</f>
        <v>0</v>
      </c>
      <c r="O79">
        <f>(I79*0)/100</f>
        <v>0</v>
      </c>
      <c r="P79" t="s">
        <v>19</v>
      </c>
    </row>
    <row r="80" spans="1:16" x14ac:dyDescent="0.2">
      <c r="A80" s="22" t="s">
        <v>42</v>
      </c>
      <c r="E80" s="23" t="s">
        <v>39</v>
      </c>
    </row>
    <row r="81" spans="1:18" x14ac:dyDescent="0.2">
      <c r="A81" s="24" t="s">
        <v>43</v>
      </c>
      <c r="E81" s="25" t="s">
        <v>39</v>
      </c>
    </row>
    <row r="82" spans="1:18" ht="255" x14ac:dyDescent="0.2">
      <c r="A82" t="s">
        <v>45</v>
      </c>
      <c r="E82" s="23" t="s">
        <v>124</v>
      </c>
    </row>
    <row r="83" spans="1:18" x14ac:dyDescent="0.2">
      <c r="A83" s="12" t="s">
        <v>37</v>
      </c>
      <c r="B83" s="17" t="s">
        <v>125</v>
      </c>
      <c r="C83" s="17" t="s">
        <v>126</v>
      </c>
      <c r="D83" s="12" t="s">
        <v>39</v>
      </c>
      <c r="E83" s="18" t="s">
        <v>127</v>
      </c>
      <c r="F83" s="19" t="s">
        <v>128</v>
      </c>
      <c r="G83" s="20">
        <v>1161.5</v>
      </c>
      <c r="H83" s="21">
        <v>0</v>
      </c>
      <c r="I83" s="21">
        <f>ROUND(ROUND(H83,2)*ROUND(G83,3),2)</f>
        <v>0</v>
      </c>
      <c r="O83">
        <f>(I83*0)/100</f>
        <v>0</v>
      </c>
      <c r="P83" t="s">
        <v>19</v>
      </c>
    </row>
    <row r="84" spans="1:18" x14ac:dyDescent="0.2">
      <c r="A84" s="22" t="s">
        <v>42</v>
      </c>
      <c r="E84" s="23" t="s">
        <v>39</v>
      </c>
    </row>
    <row r="85" spans="1:18" x14ac:dyDescent="0.2">
      <c r="A85" s="24" t="s">
        <v>43</v>
      </c>
      <c r="E85" s="25" t="s">
        <v>129</v>
      </c>
    </row>
    <row r="86" spans="1:18" ht="51" x14ac:dyDescent="0.2">
      <c r="A86" t="s">
        <v>45</v>
      </c>
      <c r="E86" s="23" t="s">
        <v>130</v>
      </c>
    </row>
    <row r="87" spans="1:18" ht="12.75" customHeight="1" x14ac:dyDescent="0.2">
      <c r="A87" s="2" t="s">
        <v>35</v>
      </c>
      <c r="B87" s="2"/>
      <c r="C87" s="26" t="s">
        <v>27</v>
      </c>
      <c r="D87" s="2"/>
      <c r="E87" s="15" t="s">
        <v>9</v>
      </c>
      <c r="F87" s="2"/>
      <c r="G87" s="2"/>
      <c r="H87" s="2"/>
      <c r="I87" s="27">
        <f>0+Q87</f>
        <v>0</v>
      </c>
      <c r="O87">
        <f>0+R87</f>
        <v>0</v>
      </c>
      <c r="Q87">
        <f>0+I88+I92+I96+I100+I104+I108+I112+I116+I120+I124</f>
        <v>0</v>
      </c>
      <c r="R87">
        <f>0+O88+O92+O96+O100+O104+O108+O112+O116+O120+O124</f>
        <v>0</v>
      </c>
    </row>
    <row r="88" spans="1:18" x14ac:dyDescent="0.2">
      <c r="A88" s="12" t="s">
        <v>37</v>
      </c>
      <c r="B88" s="17" t="s">
        <v>131</v>
      </c>
      <c r="C88" s="17" t="s">
        <v>132</v>
      </c>
      <c r="D88" s="12" t="s">
        <v>39</v>
      </c>
      <c r="E88" s="18" t="s">
        <v>133</v>
      </c>
      <c r="F88" s="19" t="s">
        <v>128</v>
      </c>
      <c r="G88" s="20">
        <v>373.4</v>
      </c>
      <c r="H88" s="21">
        <v>0</v>
      </c>
      <c r="I88" s="21">
        <f>ROUND(ROUND(H88,2)*ROUND(G88,3),2)</f>
        <v>0</v>
      </c>
      <c r="O88">
        <f>(I88*21)/100</f>
        <v>0</v>
      </c>
      <c r="P88" t="s">
        <v>16</v>
      </c>
    </row>
    <row r="89" spans="1:18" x14ac:dyDescent="0.2">
      <c r="A89" s="22" t="s">
        <v>42</v>
      </c>
      <c r="E89" s="23" t="s">
        <v>134</v>
      </c>
    </row>
    <row r="90" spans="1:18" ht="38.25" x14ac:dyDescent="0.2">
      <c r="A90" s="24" t="s">
        <v>43</v>
      </c>
      <c r="E90" s="25" t="s">
        <v>135</v>
      </c>
    </row>
    <row r="91" spans="1:18" ht="140.25" x14ac:dyDescent="0.2">
      <c r="A91" t="s">
        <v>45</v>
      </c>
      <c r="E91" s="23" t="s">
        <v>136</v>
      </c>
    </row>
    <row r="92" spans="1:18" x14ac:dyDescent="0.2">
      <c r="A92" s="12" t="s">
        <v>37</v>
      </c>
      <c r="B92" s="17" t="s">
        <v>137</v>
      </c>
      <c r="C92" s="17" t="s">
        <v>138</v>
      </c>
      <c r="D92" s="12" t="s">
        <v>39</v>
      </c>
      <c r="E92" s="18" t="s">
        <v>139</v>
      </c>
      <c r="F92" s="19" t="s">
        <v>128</v>
      </c>
      <c r="G92" s="20">
        <v>1950.1</v>
      </c>
      <c r="H92" s="21">
        <v>0</v>
      </c>
      <c r="I92" s="21">
        <f>ROUND(ROUND(H92,2)*ROUND(G92,3),2)</f>
        <v>0</v>
      </c>
      <c r="O92">
        <f>(I92*0)/100</f>
        <v>0</v>
      </c>
      <c r="P92" t="s">
        <v>19</v>
      </c>
    </row>
    <row r="93" spans="1:18" x14ac:dyDescent="0.2">
      <c r="A93" s="22" t="s">
        <v>42</v>
      </c>
      <c r="E93" s="23" t="s">
        <v>39</v>
      </c>
    </row>
    <row r="94" spans="1:18" ht="51" x14ac:dyDescent="0.2">
      <c r="A94" s="24" t="s">
        <v>43</v>
      </c>
      <c r="E94" s="25" t="s">
        <v>140</v>
      </c>
    </row>
    <row r="95" spans="1:18" ht="76.5" x14ac:dyDescent="0.2">
      <c r="A95" t="s">
        <v>45</v>
      </c>
      <c r="E95" s="23" t="s">
        <v>141</v>
      </c>
    </row>
    <row r="96" spans="1:18" x14ac:dyDescent="0.2">
      <c r="A96" s="12" t="s">
        <v>37</v>
      </c>
      <c r="B96" s="17" t="s">
        <v>142</v>
      </c>
      <c r="C96" s="17" t="s">
        <v>143</v>
      </c>
      <c r="D96" s="12" t="s">
        <v>39</v>
      </c>
      <c r="E96" s="18" t="s">
        <v>144</v>
      </c>
      <c r="F96" s="19" t="s">
        <v>128</v>
      </c>
      <c r="G96" s="20">
        <v>788.6</v>
      </c>
      <c r="H96" s="21">
        <v>0</v>
      </c>
      <c r="I96" s="21">
        <f>ROUND(ROUND(H96,2)*ROUND(G96,3),2)</f>
        <v>0</v>
      </c>
      <c r="O96">
        <f>(I96*0)/100</f>
        <v>0</v>
      </c>
      <c r="P96" t="s">
        <v>19</v>
      </c>
    </row>
    <row r="97" spans="1:16" x14ac:dyDescent="0.2">
      <c r="A97" s="22" t="s">
        <v>42</v>
      </c>
      <c r="E97" s="23" t="s">
        <v>145</v>
      </c>
    </row>
    <row r="98" spans="1:16" x14ac:dyDescent="0.2">
      <c r="A98" s="24" t="s">
        <v>43</v>
      </c>
      <c r="E98" s="25" t="s">
        <v>39</v>
      </c>
    </row>
    <row r="99" spans="1:16" ht="89.25" x14ac:dyDescent="0.2">
      <c r="A99" t="s">
        <v>45</v>
      </c>
      <c r="E99" s="23" t="s">
        <v>146</v>
      </c>
    </row>
    <row r="100" spans="1:16" x14ac:dyDescent="0.2">
      <c r="A100" s="12" t="s">
        <v>37</v>
      </c>
      <c r="B100" s="17" t="s">
        <v>147</v>
      </c>
      <c r="C100" s="17" t="s">
        <v>148</v>
      </c>
      <c r="D100" s="12" t="s">
        <v>39</v>
      </c>
      <c r="E100" s="18" t="s">
        <v>149</v>
      </c>
      <c r="F100" s="19" t="s">
        <v>128</v>
      </c>
      <c r="G100" s="20">
        <v>788.6</v>
      </c>
      <c r="H100" s="21">
        <v>0</v>
      </c>
      <c r="I100" s="21">
        <f>ROUND(ROUND(H100,2)*ROUND(G100,3),2)</f>
        <v>0</v>
      </c>
      <c r="O100">
        <f>(I100*0)/100</f>
        <v>0</v>
      </c>
      <c r="P100" t="s">
        <v>19</v>
      </c>
    </row>
    <row r="101" spans="1:16" x14ac:dyDescent="0.2">
      <c r="A101" s="22" t="s">
        <v>42</v>
      </c>
      <c r="E101" s="23" t="s">
        <v>150</v>
      </c>
    </row>
    <row r="102" spans="1:16" x14ac:dyDescent="0.2">
      <c r="A102" s="24" t="s">
        <v>43</v>
      </c>
      <c r="E102" s="25" t="s">
        <v>39</v>
      </c>
    </row>
    <row r="103" spans="1:16" ht="89.25" x14ac:dyDescent="0.2">
      <c r="A103" t="s">
        <v>45</v>
      </c>
      <c r="E103" s="23" t="s">
        <v>146</v>
      </c>
    </row>
    <row r="104" spans="1:16" x14ac:dyDescent="0.2">
      <c r="A104" s="12" t="s">
        <v>37</v>
      </c>
      <c r="B104" s="17" t="s">
        <v>151</v>
      </c>
      <c r="C104" s="17" t="s">
        <v>152</v>
      </c>
      <c r="D104" s="12" t="s">
        <v>39</v>
      </c>
      <c r="E104" s="18" t="s">
        <v>153</v>
      </c>
      <c r="F104" s="19" t="s">
        <v>128</v>
      </c>
      <c r="G104" s="20">
        <v>788.6</v>
      </c>
      <c r="H104" s="21">
        <v>0</v>
      </c>
      <c r="I104" s="21">
        <f>ROUND(ROUND(H104,2)*ROUND(G104,3),2)</f>
        <v>0</v>
      </c>
      <c r="O104">
        <f>(I104*21)/100</f>
        <v>0</v>
      </c>
      <c r="P104" t="s">
        <v>16</v>
      </c>
    </row>
    <row r="105" spans="1:16" x14ac:dyDescent="0.2">
      <c r="A105" s="22" t="s">
        <v>42</v>
      </c>
      <c r="E105" s="23" t="s">
        <v>39</v>
      </c>
    </row>
    <row r="106" spans="1:16" x14ac:dyDescent="0.2">
      <c r="A106" s="24" t="s">
        <v>43</v>
      </c>
      <c r="E106" s="25" t="s">
        <v>39</v>
      </c>
    </row>
    <row r="107" spans="1:16" ht="140.25" x14ac:dyDescent="0.2">
      <c r="A107" t="s">
        <v>45</v>
      </c>
      <c r="E107" s="23" t="s">
        <v>154</v>
      </c>
    </row>
    <row r="108" spans="1:16" x14ac:dyDescent="0.2">
      <c r="A108" s="12" t="s">
        <v>37</v>
      </c>
      <c r="B108" s="17" t="s">
        <v>155</v>
      </c>
      <c r="C108" s="17" t="s">
        <v>156</v>
      </c>
      <c r="D108" s="12" t="s">
        <v>39</v>
      </c>
      <c r="E108" s="18" t="s">
        <v>157</v>
      </c>
      <c r="F108" s="19" t="s">
        <v>128</v>
      </c>
      <c r="G108" s="20">
        <v>788.6</v>
      </c>
      <c r="H108" s="21">
        <v>0</v>
      </c>
      <c r="I108" s="21">
        <f>ROUND(ROUND(H108,2)*ROUND(G108,3),2)</f>
        <v>0</v>
      </c>
      <c r="O108">
        <f>(I108*21)/100</f>
        <v>0</v>
      </c>
      <c r="P108" t="s">
        <v>16</v>
      </c>
    </row>
    <row r="109" spans="1:16" x14ac:dyDescent="0.2">
      <c r="A109" s="22" t="s">
        <v>42</v>
      </c>
      <c r="E109" s="23" t="s">
        <v>39</v>
      </c>
    </row>
    <row r="110" spans="1:16" x14ac:dyDescent="0.2">
      <c r="A110" s="24" t="s">
        <v>43</v>
      </c>
      <c r="E110" s="25" t="s">
        <v>39</v>
      </c>
    </row>
    <row r="111" spans="1:16" ht="165.75" x14ac:dyDescent="0.2">
      <c r="A111" t="s">
        <v>45</v>
      </c>
      <c r="E111" s="23" t="s">
        <v>158</v>
      </c>
    </row>
    <row r="112" spans="1:16" x14ac:dyDescent="0.2">
      <c r="A112" s="12" t="s">
        <v>37</v>
      </c>
      <c r="B112" s="29" t="s">
        <v>159</v>
      </c>
      <c r="C112" s="29" t="s">
        <v>160</v>
      </c>
      <c r="D112" s="30" t="s">
        <v>39</v>
      </c>
      <c r="E112" s="31" t="s">
        <v>161</v>
      </c>
      <c r="F112" s="19" t="s">
        <v>128</v>
      </c>
      <c r="G112" s="20">
        <v>282.60000000000002</v>
      </c>
      <c r="H112" s="21">
        <v>0</v>
      </c>
      <c r="I112" s="21">
        <f>ROUND(ROUND(H112,2)*ROUND(G112,3),2)</f>
        <v>0</v>
      </c>
      <c r="O112">
        <f>(I112*0)/100</f>
        <v>0</v>
      </c>
      <c r="P112" t="s">
        <v>19</v>
      </c>
    </row>
    <row r="113" spans="1:18" x14ac:dyDescent="0.2">
      <c r="A113" s="22" t="s">
        <v>42</v>
      </c>
      <c r="E113" s="23" t="s">
        <v>39</v>
      </c>
    </row>
    <row r="114" spans="1:18" x14ac:dyDescent="0.2">
      <c r="A114" s="24" t="s">
        <v>43</v>
      </c>
      <c r="E114" s="25" t="s">
        <v>162</v>
      </c>
    </row>
    <row r="115" spans="1:18" ht="191.25" x14ac:dyDescent="0.2">
      <c r="A115" t="s">
        <v>45</v>
      </c>
      <c r="E115" s="23" t="s">
        <v>163</v>
      </c>
    </row>
    <row r="116" spans="1:18" x14ac:dyDescent="0.2">
      <c r="A116" s="12" t="s">
        <v>37</v>
      </c>
      <c r="B116" s="17" t="s">
        <v>164</v>
      </c>
      <c r="C116" s="17" t="s">
        <v>165</v>
      </c>
      <c r="D116" s="12" t="s">
        <v>39</v>
      </c>
      <c r="E116" s="18" t="s">
        <v>166</v>
      </c>
      <c r="F116" s="19" t="s">
        <v>128</v>
      </c>
      <c r="G116" s="20">
        <v>64.8</v>
      </c>
      <c r="H116" s="21">
        <v>0</v>
      </c>
      <c r="I116" s="21">
        <f>ROUND(ROUND(H116,2)*ROUND(G116,3),2)</f>
        <v>0</v>
      </c>
      <c r="O116">
        <f>(I116*0)/100</f>
        <v>0</v>
      </c>
      <c r="P116" t="s">
        <v>19</v>
      </c>
    </row>
    <row r="117" spans="1:18" x14ac:dyDescent="0.2">
      <c r="A117" s="22" t="s">
        <v>42</v>
      </c>
      <c r="E117" s="23" t="s">
        <v>39</v>
      </c>
    </row>
    <row r="118" spans="1:18" x14ac:dyDescent="0.2">
      <c r="A118" s="24" t="s">
        <v>43</v>
      </c>
      <c r="E118" s="25" t="s">
        <v>167</v>
      </c>
    </row>
    <row r="119" spans="1:18" ht="191.25" x14ac:dyDescent="0.2">
      <c r="A119" t="s">
        <v>45</v>
      </c>
      <c r="E119" s="23" t="s">
        <v>163</v>
      </c>
    </row>
    <row r="120" spans="1:18" ht="25.5" x14ac:dyDescent="0.2">
      <c r="A120" s="12" t="s">
        <v>37</v>
      </c>
      <c r="B120" s="29" t="s">
        <v>168</v>
      </c>
      <c r="C120" s="29" t="s">
        <v>169</v>
      </c>
      <c r="D120" s="30" t="s">
        <v>39</v>
      </c>
      <c r="E120" s="31" t="s">
        <v>170</v>
      </c>
      <c r="F120" s="19" t="s">
        <v>128</v>
      </c>
      <c r="G120" s="20">
        <v>11.1</v>
      </c>
      <c r="H120" s="21">
        <v>0</v>
      </c>
      <c r="I120" s="21">
        <f>ROUND(ROUND(H120,2)*ROUND(G120,3),2)</f>
        <v>0</v>
      </c>
      <c r="O120">
        <f>(I120*21)/100</f>
        <v>0</v>
      </c>
      <c r="P120" t="s">
        <v>16</v>
      </c>
    </row>
    <row r="121" spans="1:18" x14ac:dyDescent="0.2">
      <c r="A121" s="22" t="s">
        <v>42</v>
      </c>
      <c r="E121" s="23" t="s">
        <v>39</v>
      </c>
    </row>
    <row r="122" spans="1:18" x14ac:dyDescent="0.2">
      <c r="A122" s="24" t="s">
        <v>43</v>
      </c>
      <c r="E122" s="25" t="s">
        <v>39</v>
      </c>
    </row>
    <row r="123" spans="1:18" ht="191.25" x14ac:dyDescent="0.2">
      <c r="A123" t="s">
        <v>45</v>
      </c>
      <c r="E123" s="23" t="s">
        <v>163</v>
      </c>
    </row>
    <row r="124" spans="1:18" ht="25.5" x14ac:dyDescent="0.2">
      <c r="A124" s="12" t="s">
        <v>37</v>
      </c>
      <c r="B124" s="17" t="s">
        <v>171</v>
      </c>
      <c r="C124" s="17" t="s">
        <v>172</v>
      </c>
      <c r="D124" s="12" t="s">
        <v>39</v>
      </c>
      <c r="E124" s="18" t="s">
        <v>173</v>
      </c>
      <c r="F124" s="19" t="s">
        <v>128</v>
      </c>
      <c r="G124" s="20">
        <v>14.4</v>
      </c>
      <c r="H124" s="21">
        <v>0</v>
      </c>
      <c r="I124" s="21">
        <f>ROUND(ROUND(H124,2)*ROUND(G124,3),2)</f>
        <v>0</v>
      </c>
      <c r="O124">
        <f>(I124*0)/100</f>
        <v>0</v>
      </c>
      <c r="P124" t="s">
        <v>19</v>
      </c>
    </row>
    <row r="125" spans="1:18" x14ac:dyDescent="0.2">
      <c r="A125" s="22" t="s">
        <v>42</v>
      </c>
      <c r="E125" s="23" t="s">
        <v>39</v>
      </c>
    </row>
    <row r="126" spans="1:18" x14ac:dyDescent="0.2">
      <c r="A126" s="24" t="s">
        <v>43</v>
      </c>
      <c r="E126" s="25" t="s">
        <v>174</v>
      </c>
    </row>
    <row r="127" spans="1:18" ht="191.25" x14ac:dyDescent="0.2">
      <c r="A127" t="s">
        <v>45</v>
      </c>
      <c r="E127" s="23" t="s">
        <v>163</v>
      </c>
    </row>
    <row r="128" spans="1:18" ht="12.75" customHeight="1" x14ac:dyDescent="0.2">
      <c r="A128" s="2" t="s">
        <v>35</v>
      </c>
      <c r="B128" s="2"/>
      <c r="C128" s="26" t="s">
        <v>67</v>
      </c>
      <c r="D128" s="2"/>
      <c r="E128" s="15" t="s">
        <v>175</v>
      </c>
      <c r="F128" s="2"/>
      <c r="G128" s="2"/>
      <c r="H128" s="2"/>
      <c r="I128" s="27">
        <f>0+Q128</f>
        <v>0</v>
      </c>
      <c r="O128">
        <f>0+R128</f>
        <v>0</v>
      </c>
      <c r="Q128">
        <f>0+I129</f>
        <v>0</v>
      </c>
      <c r="R128">
        <f>0+O129</f>
        <v>0</v>
      </c>
    </row>
    <row r="129" spans="1:18" x14ac:dyDescent="0.2">
      <c r="A129" s="12" t="s">
        <v>37</v>
      </c>
      <c r="B129" s="29" t="s">
        <v>176</v>
      </c>
      <c r="C129" s="29" t="s">
        <v>177</v>
      </c>
      <c r="D129" s="30" t="s">
        <v>39</v>
      </c>
      <c r="E129" s="31" t="s">
        <v>178</v>
      </c>
      <c r="F129" s="19" t="s">
        <v>128</v>
      </c>
      <c r="G129" s="20">
        <v>49.8</v>
      </c>
      <c r="H129" s="21">
        <v>0</v>
      </c>
      <c r="I129" s="21">
        <f>ROUND(ROUND(H129,2)*ROUND(G129,3),2)</f>
        <v>0</v>
      </c>
      <c r="O129">
        <f>(I129*0)/100</f>
        <v>0</v>
      </c>
      <c r="P129" t="s">
        <v>19</v>
      </c>
    </row>
    <row r="130" spans="1:18" x14ac:dyDescent="0.2">
      <c r="A130" s="22" t="s">
        <v>42</v>
      </c>
      <c r="E130" s="23" t="s">
        <v>39</v>
      </c>
    </row>
    <row r="131" spans="1:18" ht="25.5" x14ac:dyDescent="0.2">
      <c r="A131" s="24" t="s">
        <v>43</v>
      </c>
      <c r="E131" s="25" t="s">
        <v>179</v>
      </c>
    </row>
    <row r="132" spans="1:18" ht="204" x14ac:dyDescent="0.2">
      <c r="A132" t="s">
        <v>45</v>
      </c>
      <c r="E132" s="23" t="s">
        <v>180</v>
      </c>
    </row>
    <row r="133" spans="1:18" ht="12.75" customHeight="1" x14ac:dyDescent="0.2">
      <c r="A133" s="2" t="s">
        <v>35</v>
      </c>
      <c r="B133" s="2"/>
      <c r="C133" s="26" t="s">
        <v>72</v>
      </c>
      <c r="D133" s="2"/>
      <c r="E133" s="15" t="s">
        <v>181</v>
      </c>
      <c r="F133" s="2"/>
      <c r="G133" s="2"/>
      <c r="H133" s="2"/>
      <c r="I133" s="27">
        <f>0+Q133</f>
        <v>0</v>
      </c>
      <c r="O133">
        <f>0+R133</f>
        <v>0</v>
      </c>
      <c r="Q133">
        <f>0+I134+I138+I142+I146+I150+I154</f>
        <v>0</v>
      </c>
      <c r="R133">
        <f>0+O134+O138+O142+O146+O150+O154</f>
        <v>0</v>
      </c>
    </row>
    <row r="134" spans="1:18" x14ac:dyDescent="0.2">
      <c r="A134" s="12" t="s">
        <v>37</v>
      </c>
      <c r="B134" s="17" t="s">
        <v>182</v>
      </c>
      <c r="C134" s="17" t="s">
        <v>183</v>
      </c>
      <c r="D134" s="12" t="s">
        <v>39</v>
      </c>
      <c r="E134" s="18" t="s">
        <v>184</v>
      </c>
      <c r="F134" s="19" t="s">
        <v>95</v>
      </c>
      <c r="G134" s="20">
        <v>30</v>
      </c>
      <c r="H134" s="21">
        <v>0</v>
      </c>
      <c r="I134" s="21">
        <f>ROUND(ROUND(H134,2)*ROUND(G134,3),2)</f>
        <v>0</v>
      </c>
      <c r="O134">
        <f>(I134*0)/100</f>
        <v>0</v>
      </c>
      <c r="P134" t="s">
        <v>19</v>
      </c>
    </row>
    <row r="135" spans="1:18" x14ac:dyDescent="0.2">
      <c r="A135" s="22" t="s">
        <v>42</v>
      </c>
      <c r="E135" s="23" t="s">
        <v>39</v>
      </c>
    </row>
    <row r="136" spans="1:18" ht="25.5" x14ac:dyDescent="0.2">
      <c r="A136" s="24" t="s">
        <v>43</v>
      </c>
      <c r="E136" s="25" t="s">
        <v>185</v>
      </c>
    </row>
    <row r="137" spans="1:18" ht="255" x14ac:dyDescent="0.2">
      <c r="A137" t="s">
        <v>45</v>
      </c>
      <c r="E137" s="23" t="s">
        <v>186</v>
      </c>
    </row>
    <row r="138" spans="1:18" x14ac:dyDescent="0.2">
      <c r="A138" s="12" t="s">
        <v>37</v>
      </c>
      <c r="B138" s="29" t="s">
        <v>187</v>
      </c>
      <c r="C138" s="29" t="s">
        <v>188</v>
      </c>
      <c r="D138" s="30" t="s">
        <v>39</v>
      </c>
      <c r="E138" s="31" t="s">
        <v>189</v>
      </c>
      <c r="F138" s="19" t="s">
        <v>95</v>
      </c>
      <c r="G138" s="20">
        <v>96</v>
      </c>
      <c r="H138" s="21">
        <v>0</v>
      </c>
      <c r="I138" s="21">
        <f>ROUND(ROUND(H138,2)*ROUND(G138,3),2)</f>
        <v>0</v>
      </c>
      <c r="O138">
        <f>(I138*0)/100</f>
        <v>0</v>
      </c>
      <c r="P138" t="s">
        <v>19</v>
      </c>
    </row>
    <row r="139" spans="1:18" x14ac:dyDescent="0.2">
      <c r="A139" s="22" t="s">
        <v>42</v>
      </c>
      <c r="E139" s="23" t="s">
        <v>190</v>
      </c>
    </row>
    <row r="140" spans="1:18" x14ac:dyDescent="0.2">
      <c r="A140" s="24" t="s">
        <v>43</v>
      </c>
      <c r="E140" s="25" t="s">
        <v>39</v>
      </c>
    </row>
    <row r="141" spans="1:18" ht="255" x14ac:dyDescent="0.2">
      <c r="A141" t="s">
        <v>45</v>
      </c>
      <c r="E141" s="23" t="s">
        <v>191</v>
      </c>
    </row>
    <row r="142" spans="1:18" x14ac:dyDescent="0.2">
      <c r="A142" s="12" t="s">
        <v>37</v>
      </c>
      <c r="B142" s="29" t="s">
        <v>192</v>
      </c>
      <c r="C142" s="29" t="s">
        <v>193</v>
      </c>
      <c r="D142" s="30" t="s">
        <v>39</v>
      </c>
      <c r="E142" s="31" t="s">
        <v>194</v>
      </c>
      <c r="F142" s="19" t="s">
        <v>195</v>
      </c>
      <c r="G142" s="20">
        <v>6</v>
      </c>
      <c r="H142" s="21">
        <v>0</v>
      </c>
      <c r="I142" s="21">
        <f>ROUND(ROUND(H142,2)*ROUND(G142,3),2)</f>
        <v>0</v>
      </c>
      <c r="O142">
        <f>(I142*0)/100</f>
        <v>0</v>
      </c>
      <c r="P142" t="s">
        <v>19</v>
      </c>
    </row>
    <row r="143" spans="1:18" x14ac:dyDescent="0.2">
      <c r="A143" s="22" t="s">
        <v>42</v>
      </c>
      <c r="E143" s="23" t="s">
        <v>39</v>
      </c>
    </row>
    <row r="144" spans="1:18" x14ac:dyDescent="0.2">
      <c r="A144" s="24" t="s">
        <v>43</v>
      </c>
      <c r="E144" s="25" t="s">
        <v>39</v>
      </c>
    </row>
    <row r="145" spans="1:18" ht="102" x14ac:dyDescent="0.2">
      <c r="A145" t="s">
        <v>45</v>
      </c>
      <c r="E145" s="23" t="s">
        <v>196</v>
      </c>
    </row>
    <row r="146" spans="1:18" x14ac:dyDescent="0.2">
      <c r="A146" s="12" t="s">
        <v>37</v>
      </c>
      <c r="B146" s="17" t="s">
        <v>197</v>
      </c>
      <c r="C146" s="17" t="s">
        <v>198</v>
      </c>
      <c r="D146" s="12" t="s">
        <v>39</v>
      </c>
      <c r="E146" s="18" t="s">
        <v>199</v>
      </c>
      <c r="F146" s="19" t="s">
        <v>195</v>
      </c>
      <c r="G146" s="20">
        <v>1</v>
      </c>
      <c r="H146" s="21">
        <v>0</v>
      </c>
      <c r="I146" s="21">
        <f>ROUND(ROUND(H146,2)*ROUND(G146,3),2)</f>
        <v>0</v>
      </c>
      <c r="O146">
        <f>(I146*21)/100</f>
        <v>0</v>
      </c>
      <c r="P146" t="s">
        <v>16</v>
      </c>
    </row>
    <row r="147" spans="1:18" x14ac:dyDescent="0.2">
      <c r="A147" s="22" t="s">
        <v>42</v>
      </c>
      <c r="E147" s="23" t="s">
        <v>39</v>
      </c>
    </row>
    <row r="148" spans="1:18" x14ac:dyDescent="0.2">
      <c r="A148" s="24" t="s">
        <v>43</v>
      </c>
      <c r="E148" s="25" t="s">
        <v>39</v>
      </c>
    </row>
    <row r="149" spans="1:18" ht="38.25" x14ac:dyDescent="0.2">
      <c r="A149" t="s">
        <v>45</v>
      </c>
      <c r="E149" s="23" t="s">
        <v>200</v>
      </c>
    </row>
    <row r="150" spans="1:18" x14ac:dyDescent="0.2">
      <c r="A150" s="12" t="s">
        <v>37</v>
      </c>
      <c r="B150" s="17" t="s">
        <v>201</v>
      </c>
      <c r="C150" s="17" t="s">
        <v>202</v>
      </c>
      <c r="D150" s="12" t="s">
        <v>39</v>
      </c>
      <c r="E150" s="18" t="s">
        <v>203</v>
      </c>
      <c r="F150" s="19" t="s">
        <v>195</v>
      </c>
      <c r="G150" s="20">
        <v>6</v>
      </c>
      <c r="H150" s="21">
        <v>0</v>
      </c>
      <c r="I150" s="21">
        <f>ROUND(ROUND(H150,2)*ROUND(G150,3),2)</f>
        <v>0</v>
      </c>
      <c r="O150">
        <f>(I150*0)/100</f>
        <v>0</v>
      </c>
      <c r="P150" t="s">
        <v>19</v>
      </c>
    </row>
    <row r="151" spans="1:18" x14ac:dyDescent="0.2">
      <c r="A151" s="22" t="s">
        <v>42</v>
      </c>
      <c r="E151" s="23" t="s">
        <v>39</v>
      </c>
    </row>
    <row r="152" spans="1:18" x14ac:dyDescent="0.2">
      <c r="A152" s="24" t="s">
        <v>43</v>
      </c>
      <c r="E152" s="25" t="s">
        <v>39</v>
      </c>
    </row>
    <row r="153" spans="1:18" ht="63.75" x14ac:dyDescent="0.2">
      <c r="A153" t="s">
        <v>45</v>
      </c>
      <c r="E153" s="23" t="s">
        <v>204</v>
      </c>
    </row>
    <row r="154" spans="1:18" x14ac:dyDescent="0.2">
      <c r="A154" s="12" t="s">
        <v>37</v>
      </c>
      <c r="B154" s="17" t="s">
        <v>205</v>
      </c>
      <c r="C154" s="17" t="s">
        <v>206</v>
      </c>
      <c r="D154" s="12" t="s">
        <v>39</v>
      </c>
      <c r="E154" s="18" t="s">
        <v>207</v>
      </c>
      <c r="F154" s="19" t="s">
        <v>195</v>
      </c>
      <c r="G154" s="20">
        <v>3</v>
      </c>
      <c r="H154" s="21">
        <v>0</v>
      </c>
      <c r="I154" s="21">
        <f>ROUND(ROUND(H154,2)*ROUND(G154,3),2)</f>
        <v>0</v>
      </c>
      <c r="O154">
        <f>(I154*0)/100</f>
        <v>0</v>
      </c>
      <c r="P154" t="s">
        <v>19</v>
      </c>
    </row>
    <row r="155" spans="1:18" x14ac:dyDescent="0.2">
      <c r="A155" s="22" t="s">
        <v>42</v>
      </c>
      <c r="E155" s="23" t="s">
        <v>39</v>
      </c>
    </row>
    <row r="156" spans="1:18" x14ac:dyDescent="0.2">
      <c r="A156" s="24" t="s">
        <v>43</v>
      </c>
      <c r="E156" s="25" t="s">
        <v>39</v>
      </c>
    </row>
    <row r="157" spans="1:18" ht="63.75" x14ac:dyDescent="0.2">
      <c r="A157" t="s">
        <v>45</v>
      </c>
      <c r="E157" s="23" t="s">
        <v>204</v>
      </c>
    </row>
    <row r="158" spans="1:18" ht="12.75" customHeight="1" x14ac:dyDescent="0.2">
      <c r="A158" s="2" t="s">
        <v>35</v>
      </c>
      <c r="B158" s="2"/>
      <c r="C158" s="26" t="s">
        <v>32</v>
      </c>
      <c r="D158" s="2"/>
      <c r="E158" s="15" t="s">
        <v>208</v>
      </c>
      <c r="F158" s="2"/>
      <c r="G158" s="2"/>
      <c r="H158" s="2"/>
      <c r="I158" s="27">
        <f>0+Q158</f>
        <v>0</v>
      </c>
      <c r="O158">
        <f>0+R158</f>
        <v>0</v>
      </c>
      <c r="Q158">
        <f>0+I159+I163+I167+I171+I175+I179+I183+I187</f>
        <v>0</v>
      </c>
      <c r="R158">
        <f>0+O159+O163+O167+O171+O175+O179+O183+O187</f>
        <v>0</v>
      </c>
    </row>
    <row r="159" spans="1:18" ht="25.5" x14ac:dyDescent="0.2">
      <c r="A159" s="12" t="s">
        <v>37</v>
      </c>
      <c r="B159" s="29" t="s">
        <v>209</v>
      </c>
      <c r="C159" s="29" t="s">
        <v>210</v>
      </c>
      <c r="D159" s="30" t="s">
        <v>39</v>
      </c>
      <c r="E159" s="31" t="s">
        <v>211</v>
      </c>
      <c r="F159" s="19" t="s">
        <v>195</v>
      </c>
      <c r="G159" s="20">
        <v>1</v>
      </c>
      <c r="H159" s="21">
        <v>0</v>
      </c>
      <c r="I159" s="21">
        <f>ROUND(ROUND(H159,2)*ROUND(G159,3),2)</f>
        <v>0</v>
      </c>
      <c r="O159">
        <f>(I159*0)/100</f>
        <v>0</v>
      </c>
      <c r="P159" t="s">
        <v>19</v>
      </c>
    </row>
    <row r="160" spans="1:18" x14ac:dyDescent="0.2">
      <c r="A160" s="22" t="s">
        <v>42</v>
      </c>
      <c r="E160" s="23" t="s">
        <v>212</v>
      </c>
    </row>
    <row r="161" spans="1:16" x14ac:dyDescent="0.2">
      <c r="A161" s="24" t="s">
        <v>43</v>
      </c>
      <c r="E161" s="25" t="s">
        <v>39</v>
      </c>
    </row>
    <row r="162" spans="1:16" ht="51" x14ac:dyDescent="0.2">
      <c r="A162" t="s">
        <v>45</v>
      </c>
      <c r="E162" s="23" t="s">
        <v>213</v>
      </c>
    </row>
    <row r="163" spans="1:16" ht="25.5" x14ac:dyDescent="0.2">
      <c r="A163" s="12" t="s">
        <v>37</v>
      </c>
      <c r="B163" s="17" t="s">
        <v>214</v>
      </c>
      <c r="C163" s="17" t="s">
        <v>215</v>
      </c>
      <c r="D163" s="12" t="s">
        <v>39</v>
      </c>
      <c r="E163" s="18" t="s">
        <v>216</v>
      </c>
      <c r="F163" s="19" t="s">
        <v>128</v>
      </c>
      <c r="G163" s="20">
        <v>14.625</v>
      </c>
      <c r="H163" s="21">
        <v>0</v>
      </c>
      <c r="I163" s="21">
        <f>ROUND(ROUND(H163,2)*ROUND(G163,3),2)</f>
        <v>0</v>
      </c>
      <c r="O163">
        <f>(I163*0)/100</f>
        <v>0</v>
      </c>
      <c r="P163" t="s">
        <v>19</v>
      </c>
    </row>
    <row r="164" spans="1:16" x14ac:dyDescent="0.2">
      <c r="A164" s="22" t="s">
        <v>42</v>
      </c>
      <c r="E164" s="23" t="s">
        <v>39</v>
      </c>
    </row>
    <row r="165" spans="1:16" x14ac:dyDescent="0.2">
      <c r="A165" s="24" t="s">
        <v>43</v>
      </c>
      <c r="E165" s="25" t="s">
        <v>217</v>
      </c>
    </row>
    <row r="166" spans="1:16" ht="89.25" x14ac:dyDescent="0.2">
      <c r="A166" t="s">
        <v>45</v>
      </c>
      <c r="E166" s="23" t="s">
        <v>218</v>
      </c>
    </row>
    <row r="167" spans="1:16" x14ac:dyDescent="0.2">
      <c r="A167" s="12" t="s">
        <v>37</v>
      </c>
      <c r="B167" s="17" t="s">
        <v>219</v>
      </c>
      <c r="C167" s="17" t="s">
        <v>220</v>
      </c>
      <c r="D167" s="12" t="s">
        <v>39</v>
      </c>
      <c r="E167" s="18" t="s">
        <v>221</v>
      </c>
      <c r="F167" s="19" t="s">
        <v>95</v>
      </c>
      <c r="G167" s="20">
        <v>124</v>
      </c>
      <c r="H167" s="21">
        <v>0</v>
      </c>
      <c r="I167" s="21">
        <f>ROUND(ROUND(H167,2)*ROUND(G167,3),2)</f>
        <v>0</v>
      </c>
      <c r="O167">
        <f>(I167*21)/100</f>
        <v>0</v>
      </c>
      <c r="P167" t="s">
        <v>16</v>
      </c>
    </row>
    <row r="168" spans="1:16" x14ac:dyDescent="0.2">
      <c r="A168" s="22" t="s">
        <v>42</v>
      </c>
      <c r="E168" s="23" t="s">
        <v>39</v>
      </c>
    </row>
    <row r="169" spans="1:16" x14ac:dyDescent="0.2">
      <c r="A169" s="24" t="s">
        <v>43</v>
      </c>
      <c r="E169" s="25" t="s">
        <v>39</v>
      </c>
    </row>
    <row r="170" spans="1:16" ht="51" x14ac:dyDescent="0.2">
      <c r="A170" t="s">
        <v>45</v>
      </c>
      <c r="E170" s="23" t="s">
        <v>222</v>
      </c>
    </row>
    <row r="171" spans="1:16" x14ac:dyDescent="0.2">
      <c r="A171" s="12" t="s">
        <v>37</v>
      </c>
      <c r="B171" s="17" t="s">
        <v>223</v>
      </c>
      <c r="C171" s="17" t="s">
        <v>224</v>
      </c>
      <c r="D171" s="12" t="s">
        <v>39</v>
      </c>
      <c r="E171" s="18" t="s">
        <v>225</v>
      </c>
      <c r="F171" s="19" t="s">
        <v>95</v>
      </c>
      <c r="G171" s="20">
        <v>26.3</v>
      </c>
      <c r="H171" s="21">
        <v>0</v>
      </c>
      <c r="I171" s="21">
        <f>ROUND(ROUND(H171,2)*ROUND(G171,3),2)</f>
        <v>0</v>
      </c>
      <c r="O171">
        <f>(I171*0)/100</f>
        <v>0</v>
      </c>
      <c r="P171" t="s">
        <v>19</v>
      </c>
    </row>
    <row r="172" spans="1:16" x14ac:dyDescent="0.2">
      <c r="A172" s="22" t="s">
        <v>42</v>
      </c>
      <c r="E172" s="23" t="s">
        <v>39</v>
      </c>
    </row>
    <row r="173" spans="1:16" x14ac:dyDescent="0.2">
      <c r="A173" s="24" t="s">
        <v>43</v>
      </c>
      <c r="E173" s="25" t="s">
        <v>39</v>
      </c>
    </row>
    <row r="174" spans="1:16" ht="76.5" x14ac:dyDescent="0.2">
      <c r="A174" t="s">
        <v>45</v>
      </c>
      <c r="E174" s="23" t="s">
        <v>226</v>
      </c>
    </row>
    <row r="175" spans="1:16" x14ac:dyDescent="0.2">
      <c r="A175" s="12" t="s">
        <v>37</v>
      </c>
      <c r="B175" s="17" t="s">
        <v>227</v>
      </c>
      <c r="C175" s="17" t="s">
        <v>228</v>
      </c>
      <c r="D175" s="12" t="s">
        <v>39</v>
      </c>
      <c r="E175" s="18" t="s">
        <v>229</v>
      </c>
      <c r="F175" s="19" t="s">
        <v>95</v>
      </c>
      <c r="G175" s="20">
        <v>198.1</v>
      </c>
      <c r="H175" s="21">
        <v>0</v>
      </c>
      <c r="I175" s="21">
        <f>ROUND(ROUND(H175,2)*ROUND(G175,3),2)</f>
        <v>0</v>
      </c>
      <c r="O175">
        <f>(I175*21)/100</f>
        <v>0</v>
      </c>
      <c r="P175" t="s">
        <v>16</v>
      </c>
    </row>
    <row r="176" spans="1:16" x14ac:dyDescent="0.2">
      <c r="A176" s="22" t="s">
        <v>42</v>
      </c>
      <c r="E176" s="23" t="s">
        <v>39</v>
      </c>
    </row>
    <row r="177" spans="1:16" x14ac:dyDescent="0.2">
      <c r="A177" s="24" t="s">
        <v>43</v>
      </c>
      <c r="E177" s="25" t="s">
        <v>39</v>
      </c>
    </row>
    <row r="178" spans="1:16" ht="51" x14ac:dyDescent="0.2">
      <c r="A178" t="s">
        <v>45</v>
      </c>
      <c r="E178" s="23" t="s">
        <v>222</v>
      </c>
    </row>
    <row r="179" spans="1:16" x14ac:dyDescent="0.2">
      <c r="A179" s="12" t="s">
        <v>37</v>
      </c>
      <c r="B179" s="17" t="s">
        <v>230</v>
      </c>
      <c r="C179" s="17" t="s">
        <v>231</v>
      </c>
      <c r="D179" s="12" t="s">
        <v>39</v>
      </c>
      <c r="E179" s="18" t="s">
        <v>232</v>
      </c>
      <c r="F179" s="19" t="s">
        <v>95</v>
      </c>
      <c r="G179" s="20">
        <v>28.5</v>
      </c>
      <c r="H179" s="21">
        <v>0</v>
      </c>
      <c r="I179" s="21">
        <f>ROUND(ROUND(H179,2)*ROUND(G179,3),2)</f>
        <v>0</v>
      </c>
      <c r="O179">
        <f>(I179*0)/100</f>
        <v>0</v>
      </c>
      <c r="P179" t="s">
        <v>19</v>
      </c>
    </row>
    <row r="180" spans="1:16" x14ac:dyDescent="0.2">
      <c r="A180" s="22" t="s">
        <v>42</v>
      </c>
      <c r="E180" s="23" t="s">
        <v>39</v>
      </c>
    </row>
    <row r="181" spans="1:16" x14ac:dyDescent="0.2">
      <c r="A181" s="24" t="s">
        <v>43</v>
      </c>
      <c r="E181" s="25" t="s">
        <v>39</v>
      </c>
    </row>
    <row r="182" spans="1:16" ht="63.75" x14ac:dyDescent="0.2">
      <c r="A182" t="s">
        <v>45</v>
      </c>
      <c r="E182" s="23" t="s">
        <v>233</v>
      </c>
    </row>
    <row r="183" spans="1:16" x14ac:dyDescent="0.2">
      <c r="A183" s="12" t="s">
        <v>37</v>
      </c>
      <c r="B183" s="17" t="s">
        <v>234</v>
      </c>
      <c r="C183" s="17" t="s">
        <v>235</v>
      </c>
      <c r="D183" s="12" t="s">
        <v>39</v>
      </c>
      <c r="E183" s="18" t="s">
        <v>236</v>
      </c>
      <c r="F183" s="19" t="s">
        <v>95</v>
      </c>
      <c r="G183" s="20">
        <v>226.6</v>
      </c>
      <c r="H183" s="21">
        <v>0</v>
      </c>
      <c r="I183" s="21">
        <f>ROUND(ROUND(H183,2)*ROUND(G183,3),2)</f>
        <v>0</v>
      </c>
      <c r="O183">
        <f>(I183*21)/100</f>
        <v>0</v>
      </c>
      <c r="P183" t="s">
        <v>16</v>
      </c>
    </row>
    <row r="184" spans="1:16" x14ac:dyDescent="0.2">
      <c r="A184" s="22" t="s">
        <v>42</v>
      </c>
      <c r="E184" s="23" t="s">
        <v>39</v>
      </c>
    </row>
    <row r="185" spans="1:16" x14ac:dyDescent="0.2">
      <c r="A185" s="24" t="s">
        <v>43</v>
      </c>
      <c r="E185" s="25" t="s">
        <v>237</v>
      </c>
    </row>
    <row r="186" spans="1:16" ht="38.25" x14ac:dyDescent="0.2">
      <c r="A186" t="s">
        <v>45</v>
      </c>
      <c r="E186" s="23" t="s">
        <v>238</v>
      </c>
    </row>
    <row r="187" spans="1:16" x14ac:dyDescent="0.2">
      <c r="A187" s="12" t="s">
        <v>37</v>
      </c>
      <c r="B187" s="17" t="s">
        <v>239</v>
      </c>
      <c r="C187" s="17" t="s">
        <v>240</v>
      </c>
      <c r="D187" s="12" t="s">
        <v>39</v>
      </c>
      <c r="E187" s="18" t="s">
        <v>241</v>
      </c>
      <c r="F187" s="19" t="s">
        <v>195</v>
      </c>
      <c r="G187" s="20">
        <v>6</v>
      </c>
      <c r="H187" s="21">
        <v>0</v>
      </c>
      <c r="I187" s="21">
        <f>ROUND(ROUND(H187,2)*ROUND(G187,3),2)</f>
        <v>0</v>
      </c>
      <c r="O187">
        <f>(I187*0)/100</f>
        <v>0</v>
      </c>
      <c r="P187" t="s">
        <v>19</v>
      </c>
    </row>
    <row r="188" spans="1:16" x14ac:dyDescent="0.2">
      <c r="A188" s="22" t="s">
        <v>42</v>
      </c>
      <c r="E188" s="23" t="s">
        <v>39</v>
      </c>
    </row>
    <row r="189" spans="1:16" x14ac:dyDescent="0.2">
      <c r="A189" s="24" t="s">
        <v>43</v>
      </c>
      <c r="E189" s="25" t="s">
        <v>39</v>
      </c>
    </row>
    <row r="190" spans="1:16" ht="102" x14ac:dyDescent="0.2">
      <c r="A190" t="s">
        <v>45</v>
      </c>
      <c r="E190" s="23" t="s">
        <v>242</v>
      </c>
    </row>
  </sheetData>
  <sheetProtection algorithmName="SHA-512" hashValue="1jXWJGTjoGrAjyYTOvHRgiMnYsRn2fRTBDO/qhHiiNlLgS+lP6ynHHsBqeviPNAl4l1V0mBxkPbdgGjE+gFZlQ==" saltValue="E15cQqAD32giZ3WQTnUMdg==" spinCount="100000" sheet="1" objects="1" scenarios="1"/>
  <protectedRanges>
    <protectedRange sqref="H10:H187" name="Oblast1"/>
  </protectedRanges>
  <mergeCells count="11">
    <mergeCell ref="A6:A7"/>
    <mergeCell ref="B6:B7"/>
    <mergeCell ref="C6:C7"/>
    <mergeCell ref="D6:D7"/>
    <mergeCell ref="E6:E7"/>
    <mergeCell ref="F6:F7"/>
    <mergeCell ref="G6:G7"/>
    <mergeCell ref="H6:I6"/>
    <mergeCell ref="C3:D3"/>
    <mergeCell ref="C4:D4"/>
    <mergeCell ref="C5:D5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101_101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Martina Hofmanová</dc:creator>
  <cp:keywords/>
  <dc:description/>
  <cp:lastModifiedBy>Mgr. Bc. Magdalena Hadrovská</cp:lastModifiedBy>
  <dcterms:created xsi:type="dcterms:W3CDTF">2024-07-29T11:11:53Z</dcterms:created>
  <dcterms:modified xsi:type="dcterms:W3CDTF">2024-07-29T12:12:56Z</dcterms:modified>
  <cp:category/>
  <cp:contentStatus/>
</cp:coreProperties>
</file>