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T\2025\Údržba a opravy komunikací\"/>
    </mc:Choice>
  </mc:AlternateContent>
  <xr:revisionPtr revIDLastSave="0" documentId="13_ncr:1_{1B0AAB3B-96AF-4483-AE24-9C805927421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kapitulace" sheetId="1" r:id="rId1"/>
    <sheet name="SO.101" sheetId="2" r:id="rId2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62" i="2" l="1"/>
  <c r="O1162" i="2" s="1"/>
  <c r="I1158" i="2"/>
  <c r="O1158" i="2" s="1"/>
  <c r="I1154" i="2"/>
  <c r="O1154" i="2" s="1"/>
  <c r="I1150" i="2"/>
  <c r="O1150" i="2" s="1"/>
  <c r="I1146" i="2"/>
  <c r="O1146" i="2" s="1"/>
  <c r="I1142" i="2"/>
  <c r="O1142" i="2" s="1"/>
  <c r="I1138" i="2"/>
  <c r="O1138" i="2" s="1"/>
  <c r="I1134" i="2"/>
  <c r="O1134" i="2" s="1"/>
  <c r="I1130" i="2"/>
  <c r="O1130" i="2" s="1"/>
  <c r="I1126" i="2"/>
  <c r="O1126" i="2" s="1"/>
  <c r="I1122" i="2"/>
  <c r="O1122" i="2" s="1"/>
  <c r="I1118" i="2"/>
  <c r="O1118" i="2" s="1"/>
  <c r="I1114" i="2"/>
  <c r="O1114" i="2" s="1"/>
  <c r="I1110" i="2"/>
  <c r="O1110" i="2" s="1"/>
  <c r="I1106" i="2"/>
  <c r="O1106" i="2" s="1"/>
  <c r="I1102" i="2"/>
  <c r="O1102" i="2" s="1"/>
  <c r="I1098" i="2"/>
  <c r="O1098" i="2" s="1"/>
  <c r="I1094" i="2"/>
  <c r="O1094" i="2" s="1"/>
  <c r="I1090" i="2"/>
  <c r="O1090" i="2" s="1"/>
  <c r="I1086" i="2"/>
  <c r="O1086" i="2" s="1"/>
  <c r="I1082" i="2"/>
  <c r="O1082" i="2" s="1"/>
  <c r="I1078" i="2"/>
  <c r="O1078" i="2" s="1"/>
  <c r="I1074" i="2"/>
  <c r="O1074" i="2" s="1"/>
  <c r="I1070" i="2"/>
  <c r="O1070" i="2" s="1"/>
  <c r="I1066" i="2"/>
  <c r="O1066" i="2" s="1"/>
  <c r="I1062" i="2"/>
  <c r="O1062" i="2" s="1"/>
  <c r="I1058" i="2"/>
  <c r="O1058" i="2" s="1"/>
  <c r="I1054" i="2"/>
  <c r="O1054" i="2" s="1"/>
  <c r="I1050" i="2"/>
  <c r="O1050" i="2" s="1"/>
  <c r="I1046" i="2"/>
  <c r="O1046" i="2" s="1"/>
  <c r="I1042" i="2"/>
  <c r="O1042" i="2" s="1"/>
  <c r="I1038" i="2"/>
  <c r="O1038" i="2" s="1"/>
  <c r="I1034" i="2"/>
  <c r="O1034" i="2" s="1"/>
  <c r="I1030" i="2"/>
  <c r="O1030" i="2" s="1"/>
  <c r="I1026" i="2"/>
  <c r="O1026" i="2" s="1"/>
  <c r="I1022" i="2"/>
  <c r="O1022" i="2" s="1"/>
  <c r="I1018" i="2"/>
  <c r="O1018" i="2" s="1"/>
  <c r="I1014" i="2"/>
  <c r="O1014" i="2" s="1"/>
  <c r="I1010" i="2"/>
  <c r="O1010" i="2" s="1"/>
  <c r="I1006" i="2"/>
  <c r="O1006" i="2" s="1"/>
  <c r="I1002" i="2"/>
  <c r="O1002" i="2" s="1"/>
  <c r="I998" i="2"/>
  <c r="O998" i="2" s="1"/>
  <c r="I994" i="2"/>
  <c r="O994" i="2" s="1"/>
  <c r="I990" i="2"/>
  <c r="O990" i="2" s="1"/>
  <c r="I986" i="2"/>
  <c r="O986" i="2" s="1"/>
  <c r="I982" i="2"/>
  <c r="O982" i="2" s="1"/>
  <c r="I978" i="2"/>
  <c r="O978" i="2" s="1"/>
  <c r="I974" i="2"/>
  <c r="O974" i="2" s="1"/>
  <c r="I970" i="2"/>
  <c r="O970" i="2" s="1"/>
  <c r="I966" i="2"/>
  <c r="O966" i="2" s="1"/>
  <c r="I962" i="2"/>
  <c r="O962" i="2" s="1"/>
  <c r="I958" i="2"/>
  <c r="O958" i="2" s="1"/>
  <c r="I954" i="2"/>
  <c r="O954" i="2" s="1"/>
  <c r="I950" i="2"/>
  <c r="O950" i="2" s="1"/>
  <c r="I946" i="2"/>
  <c r="O946" i="2" s="1"/>
  <c r="I942" i="2"/>
  <c r="O942" i="2" s="1"/>
  <c r="I938" i="2"/>
  <c r="O938" i="2" s="1"/>
  <c r="I934" i="2"/>
  <c r="O934" i="2" s="1"/>
  <c r="I930" i="2"/>
  <c r="O930" i="2" s="1"/>
  <c r="I926" i="2"/>
  <c r="O926" i="2" s="1"/>
  <c r="I922" i="2"/>
  <c r="O922" i="2" s="1"/>
  <c r="I918" i="2"/>
  <c r="O918" i="2" s="1"/>
  <c r="I914" i="2"/>
  <c r="O914" i="2" s="1"/>
  <c r="I910" i="2"/>
  <c r="O910" i="2" s="1"/>
  <c r="I906" i="2"/>
  <c r="O906" i="2" s="1"/>
  <c r="I902" i="2"/>
  <c r="O902" i="2" s="1"/>
  <c r="I898" i="2"/>
  <c r="O898" i="2" s="1"/>
  <c r="I894" i="2"/>
  <c r="O894" i="2" s="1"/>
  <c r="I890" i="2"/>
  <c r="O890" i="2" s="1"/>
  <c r="I886" i="2"/>
  <c r="O886" i="2" s="1"/>
  <c r="I882" i="2"/>
  <c r="O882" i="2" s="1"/>
  <c r="I878" i="2"/>
  <c r="O878" i="2" s="1"/>
  <c r="I874" i="2"/>
  <c r="O874" i="2" s="1"/>
  <c r="I870" i="2"/>
  <c r="O870" i="2" s="1"/>
  <c r="I866" i="2"/>
  <c r="O866" i="2" s="1"/>
  <c r="I862" i="2"/>
  <c r="O862" i="2" s="1"/>
  <c r="I858" i="2"/>
  <c r="O858" i="2" s="1"/>
  <c r="I854" i="2"/>
  <c r="O854" i="2" s="1"/>
  <c r="I850" i="2"/>
  <c r="O850" i="2" s="1"/>
  <c r="I846" i="2"/>
  <c r="O846" i="2" s="1"/>
  <c r="I842" i="2"/>
  <c r="O842" i="2" s="1"/>
  <c r="I838" i="2"/>
  <c r="O838" i="2" s="1"/>
  <c r="I834" i="2"/>
  <c r="O834" i="2" s="1"/>
  <c r="I830" i="2"/>
  <c r="O830" i="2" s="1"/>
  <c r="I826" i="2"/>
  <c r="O826" i="2" s="1"/>
  <c r="I822" i="2"/>
  <c r="O822" i="2" s="1"/>
  <c r="I818" i="2"/>
  <c r="O818" i="2" s="1"/>
  <c r="I814" i="2"/>
  <c r="O814" i="2" s="1"/>
  <c r="I810" i="2"/>
  <c r="O810" i="2" s="1"/>
  <c r="I806" i="2"/>
  <c r="O806" i="2" s="1"/>
  <c r="I802" i="2"/>
  <c r="O802" i="2" s="1"/>
  <c r="I798" i="2"/>
  <c r="O798" i="2" s="1"/>
  <c r="I794" i="2"/>
  <c r="O794" i="2" s="1"/>
  <c r="I790" i="2"/>
  <c r="O790" i="2" s="1"/>
  <c r="I786" i="2"/>
  <c r="O786" i="2" s="1"/>
  <c r="I782" i="2"/>
  <c r="O782" i="2" s="1"/>
  <c r="I778" i="2"/>
  <c r="O778" i="2" s="1"/>
  <c r="I774" i="2"/>
  <c r="O774" i="2" s="1"/>
  <c r="I770" i="2"/>
  <c r="O770" i="2" s="1"/>
  <c r="I766" i="2"/>
  <c r="O766" i="2" s="1"/>
  <c r="I762" i="2"/>
  <c r="O762" i="2" s="1"/>
  <c r="I758" i="2"/>
  <c r="O758" i="2" s="1"/>
  <c r="I754" i="2"/>
  <c r="O754" i="2" s="1"/>
  <c r="I750" i="2"/>
  <c r="O750" i="2" s="1"/>
  <c r="I746" i="2"/>
  <c r="O746" i="2" s="1"/>
  <c r="I742" i="2"/>
  <c r="O742" i="2" s="1"/>
  <c r="I738" i="2"/>
  <c r="O738" i="2" s="1"/>
  <c r="I734" i="2"/>
  <c r="O734" i="2" s="1"/>
  <c r="I730" i="2"/>
  <c r="O730" i="2" s="1"/>
  <c r="I726" i="2"/>
  <c r="O726" i="2" s="1"/>
  <c r="I722" i="2"/>
  <c r="O722" i="2" s="1"/>
  <c r="I717" i="2"/>
  <c r="O717" i="2" s="1"/>
  <c r="I713" i="2"/>
  <c r="O713" i="2" s="1"/>
  <c r="I709" i="2"/>
  <c r="O709" i="2" s="1"/>
  <c r="I705" i="2"/>
  <c r="O705" i="2" s="1"/>
  <c r="I701" i="2"/>
  <c r="O701" i="2" s="1"/>
  <c r="I697" i="2"/>
  <c r="O697" i="2" s="1"/>
  <c r="I693" i="2"/>
  <c r="O693" i="2" s="1"/>
  <c r="I689" i="2"/>
  <c r="O689" i="2" s="1"/>
  <c r="I685" i="2"/>
  <c r="O685" i="2" s="1"/>
  <c r="I681" i="2"/>
  <c r="O681" i="2" s="1"/>
  <c r="I677" i="2"/>
  <c r="O677" i="2" s="1"/>
  <c r="I673" i="2"/>
  <c r="O673" i="2" s="1"/>
  <c r="I669" i="2"/>
  <c r="O669" i="2" s="1"/>
  <c r="I665" i="2"/>
  <c r="O665" i="2" s="1"/>
  <c r="I661" i="2"/>
  <c r="O661" i="2" s="1"/>
  <c r="I657" i="2"/>
  <c r="O657" i="2" s="1"/>
  <c r="I653" i="2"/>
  <c r="O653" i="2" s="1"/>
  <c r="I649" i="2"/>
  <c r="O649" i="2" s="1"/>
  <c r="I645" i="2"/>
  <c r="O645" i="2" s="1"/>
  <c r="I641" i="2"/>
  <c r="O641" i="2" s="1"/>
  <c r="I637" i="2"/>
  <c r="O637" i="2" s="1"/>
  <c r="I633" i="2"/>
  <c r="O633" i="2" s="1"/>
  <c r="I629" i="2"/>
  <c r="O629" i="2" s="1"/>
  <c r="I625" i="2"/>
  <c r="O625" i="2" s="1"/>
  <c r="I621" i="2"/>
  <c r="O621" i="2" s="1"/>
  <c r="I617" i="2"/>
  <c r="O617" i="2" s="1"/>
  <c r="I613" i="2"/>
  <c r="O613" i="2" s="1"/>
  <c r="I609" i="2"/>
  <c r="O609" i="2" s="1"/>
  <c r="I605" i="2"/>
  <c r="O605" i="2" s="1"/>
  <c r="I601" i="2"/>
  <c r="O601" i="2" s="1"/>
  <c r="I597" i="2"/>
  <c r="O597" i="2" s="1"/>
  <c r="I592" i="2"/>
  <c r="O592" i="2" s="1"/>
  <c r="I588" i="2"/>
  <c r="O588" i="2" s="1"/>
  <c r="I584" i="2"/>
  <c r="O584" i="2" s="1"/>
  <c r="I580" i="2"/>
  <c r="O580" i="2" s="1"/>
  <c r="I576" i="2"/>
  <c r="O576" i="2" s="1"/>
  <c r="I572" i="2"/>
  <c r="O572" i="2" s="1"/>
  <c r="I568" i="2"/>
  <c r="O568" i="2" s="1"/>
  <c r="I564" i="2"/>
  <c r="O564" i="2" s="1"/>
  <c r="I560" i="2"/>
  <c r="O560" i="2" s="1"/>
  <c r="I556" i="2"/>
  <c r="O556" i="2" s="1"/>
  <c r="I551" i="2"/>
  <c r="O551" i="2" s="1"/>
  <c r="I547" i="2"/>
  <c r="O547" i="2" s="1"/>
  <c r="I543" i="2"/>
  <c r="I539" i="2"/>
  <c r="O539" i="2" s="1"/>
  <c r="I535" i="2"/>
  <c r="O535" i="2" s="1"/>
  <c r="I530" i="2"/>
  <c r="O530" i="2" s="1"/>
  <c r="I526" i="2"/>
  <c r="O526" i="2" s="1"/>
  <c r="I522" i="2"/>
  <c r="O522" i="2" s="1"/>
  <c r="I518" i="2"/>
  <c r="O518" i="2" s="1"/>
  <c r="I514" i="2"/>
  <c r="O514" i="2" s="1"/>
  <c r="I510" i="2"/>
  <c r="O510" i="2" s="1"/>
  <c r="I506" i="2"/>
  <c r="O506" i="2" s="1"/>
  <c r="I502" i="2"/>
  <c r="O502" i="2" s="1"/>
  <c r="I498" i="2"/>
  <c r="O498" i="2" s="1"/>
  <c r="I494" i="2"/>
  <c r="O494" i="2" s="1"/>
  <c r="I490" i="2"/>
  <c r="O490" i="2" s="1"/>
  <c r="I486" i="2"/>
  <c r="O486" i="2" s="1"/>
  <c r="I482" i="2"/>
  <c r="O482" i="2" s="1"/>
  <c r="I478" i="2"/>
  <c r="O478" i="2" s="1"/>
  <c r="I474" i="2"/>
  <c r="O474" i="2" s="1"/>
  <c r="I470" i="2"/>
  <c r="O470" i="2" s="1"/>
  <c r="I466" i="2"/>
  <c r="O466" i="2" s="1"/>
  <c r="I462" i="2"/>
  <c r="O462" i="2" s="1"/>
  <c r="I458" i="2"/>
  <c r="O458" i="2" s="1"/>
  <c r="I454" i="2"/>
  <c r="O454" i="2" s="1"/>
  <c r="I450" i="2"/>
  <c r="O450" i="2" s="1"/>
  <c r="I446" i="2"/>
  <c r="O446" i="2" s="1"/>
  <c r="I442" i="2"/>
  <c r="O442" i="2" s="1"/>
  <c r="I438" i="2"/>
  <c r="O438" i="2" s="1"/>
  <c r="I434" i="2"/>
  <c r="O434" i="2" s="1"/>
  <c r="I430" i="2"/>
  <c r="O430" i="2" s="1"/>
  <c r="I426" i="2"/>
  <c r="O426" i="2" s="1"/>
  <c r="I422" i="2"/>
  <c r="O422" i="2" s="1"/>
  <c r="I418" i="2"/>
  <c r="O418" i="2" s="1"/>
  <c r="I414" i="2"/>
  <c r="O414" i="2" s="1"/>
  <c r="I410" i="2"/>
  <c r="O410" i="2" s="1"/>
  <c r="I406" i="2"/>
  <c r="O406" i="2" s="1"/>
  <c r="I402" i="2"/>
  <c r="O402" i="2" s="1"/>
  <c r="I398" i="2"/>
  <c r="O398" i="2" s="1"/>
  <c r="I394" i="2"/>
  <c r="O394" i="2" s="1"/>
  <c r="I390" i="2"/>
  <c r="O390" i="2" s="1"/>
  <c r="I386" i="2"/>
  <c r="O386" i="2" s="1"/>
  <c r="I382" i="2"/>
  <c r="O382" i="2" s="1"/>
  <c r="I378" i="2"/>
  <c r="O378" i="2" s="1"/>
  <c r="I374" i="2"/>
  <c r="O374" i="2" s="1"/>
  <c r="I370" i="2"/>
  <c r="O370" i="2" s="1"/>
  <c r="I366" i="2"/>
  <c r="O366" i="2" s="1"/>
  <c r="I362" i="2"/>
  <c r="O362" i="2" s="1"/>
  <c r="I358" i="2"/>
  <c r="O358" i="2" s="1"/>
  <c r="I354" i="2"/>
  <c r="O354" i="2" s="1"/>
  <c r="I350" i="2"/>
  <c r="O350" i="2" s="1"/>
  <c r="I346" i="2"/>
  <c r="O346" i="2" s="1"/>
  <c r="I342" i="2"/>
  <c r="O342" i="2" s="1"/>
  <c r="I338" i="2"/>
  <c r="O338" i="2" s="1"/>
  <c r="I334" i="2"/>
  <c r="O334" i="2" s="1"/>
  <c r="I330" i="2"/>
  <c r="O330" i="2" s="1"/>
  <c r="I326" i="2"/>
  <c r="O326" i="2" s="1"/>
  <c r="I322" i="2"/>
  <c r="O322" i="2" s="1"/>
  <c r="I318" i="2"/>
  <c r="O318" i="2" s="1"/>
  <c r="I314" i="2"/>
  <c r="O314" i="2" s="1"/>
  <c r="I310" i="2"/>
  <c r="O310" i="2" s="1"/>
  <c r="I306" i="2"/>
  <c r="O306" i="2" s="1"/>
  <c r="I302" i="2"/>
  <c r="O302" i="2" s="1"/>
  <c r="I298" i="2"/>
  <c r="I293" i="2"/>
  <c r="O293" i="2" s="1"/>
  <c r="I289" i="2"/>
  <c r="O289" i="2" s="1"/>
  <c r="I285" i="2"/>
  <c r="O285" i="2" s="1"/>
  <c r="I281" i="2"/>
  <c r="O281" i="2" s="1"/>
  <c r="I277" i="2"/>
  <c r="O277" i="2" s="1"/>
  <c r="I273" i="2"/>
  <c r="O273" i="2" s="1"/>
  <c r="I269" i="2"/>
  <c r="O269" i="2" s="1"/>
  <c r="I265" i="2"/>
  <c r="O265" i="2" s="1"/>
  <c r="I260" i="2"/>
  <c r="O260" i="2" s="1"/>
  <c r="I256" i="2"/>
  <c r="O256" i="2" s="1"/>
  <c r="I252" i="2"/>
  <c r="O252" i="2" s="1"/>
  <c r="I248" i="2"/>
  <c r="O248" i="2" s="1"/>
  <c r="I244" i="2"/>
  <c r="O244" i="2" s="1"/>
  <c r="I240" i="2"/>
  <c r="O240" i="2" s="1"/>
  <c r="I236" i="2"/>
  <c r="O236" i="2" s="1"/>
  <c r="I232" i="2"/>
  <c r="I227" i="2"/>
  <c r="O227" i="2" s="1"/>
  <c r="I223" i="2"/>
  <c r="O223" i="2" s="1"/>
  <c r="I219" i="2"/>
  <c r="O219" i="2" s="1"/>
  <c r="I215" i="2"/>
  <c r="O215" i="2" s="1"/>
  <c r="I210" i="2"/>
  <c r="O210" i="2" s="1"/>
  <c r="I206" i="2"/>
  <c r="O206" i="2" s="1"/>
  <c r="I202" i="2"/>
  <c r="O202" i="2" s="1"/>
  <c r="I198" i="2"/>
  <c r="O198" i="2" s="1"/>
  <c r="I194" i="2"/>
  <c r="O194" i="2" s="1"/>
  <c r="I190" i="2"/>
  <c r="O190" i="2" s="1"/>
  <c r="I186" i="2"/>
  <c r="O186" i="2" s="1"/>
  <c r="I182" i="2"/>
  <c r="O182" i="2" s="1"/>
  <c r="I178" i="2"/>
  <c r="O178" i="2" s="1"/>
  <c r="I174" i="2"/>
  <c r="O174" i="2" s="1"/>
  <c r="I170" i="2"/>
  <c r="O170" i="2" s="1"/>
  <c r="I166" i="2"/>
  <c r="O166" i="2" s="1"/>
  <c r="I162" i="2"/>
  <c r="O162" i="2" s="1"/>
  <c r="I158" i="2"/>
  <c r="O158" i="2" s="1"/>
  <c r="I154" i="2"/>
  <c r="O154" i="2" s="1"/>
  <c r="I150" i="2"/>
  <c r="O150" i="2" s="1"/>
  <c r="I146" i="2"/>
  <c r="O146" i="2" s="1"/>
  <c r="I142" i="2"/>
  <c r="O142" i="2" s="1"/>
  <c r="I138" i="2"/>
  <c r="O138" i="2" s="1"/>
  <c r="I134" i="2"/>
  <c r="O134" i="2" s="1"/>
  <c r="I130" i="2"/>
  <c r="O130" i="2" s="1"/>
  <c r="I126" i="2"/>
  <c r="O126" i="2" s="1"/>
  <c r="I122" i="2"/>
  <c r="O122" i="2" s="1"/>
  <c r="I118" i="2"/>
  <c r="O118" i="2" s="1"/>
  <c r="I114" i="2"/>
  <c r="O114" i="2" s="1"/>
  <c r="I110" i="2"/>
  <c r="O110" i="2" s="1"/>
  <c r="I106" i="2"/>
  <c r="O106" i="2" s="1"/>
  <c r="I102" i="2"/>
  <c r="O102" i="2" s="1"/>
  <c r="I98" i="2"/>
  <c r="O98" i="2" s="1"/>
  <c r="I94" i="2"/>
  <c r="O94" i="2" s="1"/>
  <c r="I90" i="2"/>
  <c r="O90" i="2" s="1"/>
  <c r="I86" i="2"/>
  <c r="O86" i="2" s="1"/>
  <c r="I82" i="2"/>
  <c r="O82" i="2" s="1"/>
  <c r="I78" i="2"/>
  <c r="O78" i="2" s="1"/>
  <c r="I74" i="2"/>
  <c r="O74" i="2" s="1"/>
  <c r="I70" i="2"/>
  <c r="O70" i="2" s="1"/>
  <c r="I66" i="2"/>
  <c r="O66" i="2" s="1"/>
  <c r="I62" i="2"/>
  <c r="O62" i="2" s="1"/>
  <c r="I58" i="2"/>
  <c r="O58" i="2" s="1"/>
  <c r="I54" i="2"/>
  <c r="O54" i="2" s="1"/>
  <c r="I50" i="2"/>
  <c r="O50" i="2" s="1"/>
  <c r="I46" i="2"/>
  <c r="I41" i="2"/>
  <c r="O41" i="2" s="1"/>
  <c r="I37" i="2"/>
  <c r="O37" i="2" s="1"/>
  <c r="I33" i="2"/>
  <c r="O33" i="2" s="1"/>
  <c r="I29" i="2"/>
  <c r="O29" i="2" s="1"/>
  <c r="I25" i="2"/>
  <c r="O25" i="2" s="1"/>
  <c r="I21" i="2"/>
  <c r="O21" i="2" s="1"/>
  <c r="I17" i="2"/>
  <c r="O17" i="2" s="1"/>
  <c r="I13" i="2"/>
  <c r="O13" i="2" s="1"/>
  <c r="Q534" i="2" l="1"/>
  <c r="I534" i="2" s="1"/>
  <c r="R264" i="2"/>
  <c r="O264" i="2" s="1"/>
  <c r="R214" i="2"/>
  <c r="O214" i="2" s="1"/>
  <c r="R721" i="2"/>
  <c r="O721" i="2" s="1"/>
  <c r="R555" i="2"/>
  <c r="O555" i="2" s="1"/>
  <c r="Q721" i="2"/>
  <c r="I721" i="2" s="1"/>
  <c r="O543" i="2"/>
  <c r="R534" i="2" s="1"/>
  <c r="O534" i="2" s="1"/>
  <c r="Q214" i="2"/>
  <c r="I214" i="2" s="1"/>
  <c r="Q596" i="2"/>
  <c r="I596" i="2" s="1"/>
  <c r="Q231" i="2"/>
  <c r="I231" i="2" s="1"/>
  <c r="O232" i="2"/>
  <c r="R231" i="2" s="1"/>
  <c r="O231" i="2" s="1"/>
  <c r="Q264" i="2"/>
  <c r="I264" i="2" s="1"/>
  <c r="Q45" i="2"/>
  <c r="I45" i="2" s="1"/>
  <c r="R596" i="2"/>
  <c r="O596" i="2" s="1"/>
  <c r="Q297" i="2"/>
  <c r="I297" i="2" s="1"/>
  <c r="O46" i="2"/>
  <c r="R45" i="2" s="1"/>
  <c r="O45" i="2" s="1"/>
  <c r="O298" i="2"/>
  <c r="R297" i="2" s="1"/>
  <c r="O297" i="2" s="1"/>
  <c r="Q555" i="2"/>
  <c r="I555" i="2" s="1"/>
  <c r="I9" i="2"/>
  <c r="Q8" i="2" s="1"/>
  <c r="I8" i="2" s="1"/>
  <c r="I3" i="2" l="1"/>
  <c r="O9" i="2"/>
  <c r="R8" i="2" s="1"/>
  <c r="O8" i="2" s="1"/>
  <c r="O2" i="2" s="1"/>
  <c r="D10" i="1" s="1"/>
  <c r="C10" i="1" l="1"/>
  <c r="C6" i="1" s="1"/>
  <c r="E10" i="1" l="1"/>
  <c r="C7" i="1" s="1"/>
</calcChain>
</file>

<file path=xl/sharedStrings.xml><?xml version="1.0" encoding="utf-8"?>
<sst xmlns="http://schemas.openxmlformats.org/spreadsheetml/2006/main" count="3812" uniqueCount="976">
  <si>
    <t>Rekapitulace ceny</t>
  </si>
  <si>
    <t>Stavba: 2022-08-01x - Údržbové práce komunikací a zpevněných ploch ve správní oblasti Česká Lípa</t>
  </si>
  <si>
    <t xml:space="preserve">Varianta: 1 -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</si>
  <si>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</si>
  <si>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</si>
  <si>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</si>
  <si>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</si>
  <si>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</si>
  <si>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</si>
  <si>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</si>
  <si>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</si>
  <si>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</si>
  <si>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</si>
  <si>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</si>
  <si>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2022-08-01x</t>
  </si>
  <si>
    <t>Údržbové práce komunikací a zpevněných ploch ve správní oblasti Česká Lípa</t>
  </si>
  <si>
    <t>O</t>
  </si>
  <si>
    <t>Rozpočet:</t>
  </si>
  <si>
    <t>0,00</t>
  </si>
  <si>
    <t>15,00</t>
  </si>
  <si>
    <t>21,00</t>
  </si>
  <si>
    <t>3</t>
  </si>
  <si>
    <t>2</t>
  </si>
  <si>
    <t>SO.101</t>
  </si>
  <si>
    <t>Opravy vozovek a chodníků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</si>
  <si>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</si>
  <si>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</si>
  <si>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</si>
  <si>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</si>
  <si>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</si>
  <si>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</si>
  <si>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</si>
  <si>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</si>
  <si>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</si>
  <si>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</si>
  <si>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</si>
  <si>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</si>
  <si>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</si>
  <si>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</si>
  <si>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</si>
  <si>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</si>
  <si>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</si>
  <si>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</si>
  <si>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</si>
  <si>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</si>
  <si>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014112</t>
  </si>
  <si>
    <t/>
  </si>
  <si>
    <t>POPLATKY ZA SKLÁDKU TYP S-IO (INERTNÍ ODPAD)</t>
  </si>
  <si>
    <t>T</t>
  </si>
  <si>
    <t>PP</t>
  </si>
  <si>
    <t>VV</t>
  </si>
  <si>
    <t>TS</t>
  </si>
  <si>
    <t>zahrnuje veškeré poplatky provozovateli skládky související s uložením odpadu na skládce.</t>
  </si>
  <si>
    <t>POPLATKY ZA SKLÁDKU TYP S-IO (ASFALTOVÝ ODPAD BEZ OBSAHU NEBEZPEČNÝCH LÁTEK)</t>
  </si>
  <si>
    <t>014132</t>
  </si>
  <si>
    <t>POPLATKY ZA SKLÁDKU TYP S-NO (NEBEZPEČNÝ ODPAD)</t>
  </si>
  <si>
    <t>02520</t>
  </si>
  <si>
    <t>PROVEDENÍ PRACÍ ZA ÚČELEM ZATŘÍDĚNÍ ASFALTOVÝCH VRSTEV</t>
  </si>
  <si>
    <t>KPL</t>
  </si>
  <si>
    <t>zahrnuje veškeré náklady spojené s objednatelem požadovanými zkouškami</t>
  </si>
  <si>
    <t>029111</t>
  </si>
  <si>
    <t>VYTÝČENÍ TRASY STAVBY</t>
  </si>
  <si>
    <t>M</t>
  </si>
  <si>
    <t>zahrnuje veškeré náklady spojené s objednatelem požadovanými pracemi</t>
  </si>
  <si>
    <t>VYTYČOVACÍ PRÁCE PODZEMNÍCH SÍTÍ PŘED ZAHÁJENÍM STAVBY</t>
  </si>
  <si>
    <t>HOD</t>
  </si>
  <si>
    <t>7</t>
  </si>
  <si>
    <t>02950</t>
  </si>
  <si>
    <t>OSTATNÍ POŽADAVKY - POSUDKY, KONTROLY, REVIZNÍ ZPRÁVY</t>
  </si>
  <si>
    <t>Hutnící zkoušky</t>
  </si>
  <si>
    <t>8</t>
  </si>
  <si>
    <t>03720</t>
  </si>
  <si>
    <t>UMÍSTĚNÍ SOUBORU DOPRAVNÍHO ZNAČENÍ PRO ZAJIŠTĚNÍ BEZPEČNOSTI SILNIČNÍHO PROVOZU PŘED A BĚHEM STAV. ČINNOSTI</t>
  </si>
  <si>
    <t>KUS</t>
  </si>
  <si>
    <t>zahrnuje dopravu DZ na místo i odstranění po ukončení činnosti</t>
  </si>
  <si>
    <t>03780</t>
  </si>
  <si>
    <t>POMOC PRÁCE ZAJIŠŤ NEBO ZŘÍZ ZEMNÍKY A SKLÁDKY</t>
  </si>
  <si>
    <t>Stavební materiály objednatele, jejich přetřídění na deponii. Jedná se z části o ruční vybrání žulových a čedičových kostek a strojní roztřídění hrubých a jemných sypanin bez příměsí asfaltů –  v této položce musí být zahrnutá i vnitřní strojní doprava.  (kromě drcení)</t>
  </si>
  <si>
    <t>Zemní práce</t>
  </si>
  <si>
    <t>111206</t>
  </si>
  <si>
    <t>ODSTRANĚNÍ KŘOVIN S ODVOZEM DO 10KM A POPLATKEM ZA SKLÁDKU</t>
  </si>
  <si>
    <t>M2</t>
  </si>
  <si>
    <t>položka zahrnuje:   
- odstranění náletových křovin a porostů do průměru 100 mm   
- doprava dřevin na předepsanou vzdálenost   
- uložení na skládku a poplatek za skládku</t>
  </si>
  <si>
    <t>11</t>
  </si>
  <si>
    <t>ODSTRANĚNÍ KŘOVIN S ODVOZEM DO 10KM S DRCENÍM NA SKLÁDCE K DALŠÍMU ZPRACOVÁNÍ</t>
  </si>
  <si>
    <t>položka zahrnuje:   
- odstranění náletových křovin a porostů do průměru 100 mm   
- doprava dřevin na předepsanou vzdálenost   
- uložení na skládku a poplatek za skládku   
- spálení na hromadách nebo štěpkování</t>
  </si>
  <si>
    <t>12</t>
  </si>
  <si>
    <t>11313</t>
  </si>
  <si>
    <t>ODSTRANĚNÍ KRYTU ZPEVNĚNÝCH PLOCH Z LITÉHO ASFALTU ODTRŽENÍM - RUČNĚ</t>
  </si>
  <si>
    <t>Položka zahrnuje veškerou manipulaci s vybouranou sutí a s vybouranými hmotami vč. dopravy, uložení na skládku.   
Položka neobsahuje:   
Poplatek za skládku, tento je uveden v pol.č. 0141xx</t>
  </si>
  <si>
    <t>13</t>
  </si>
  <si>
    <t>ODSTRANĚNÍ KRYTU ZPEVNĚNÝCH PLOCH S ASFALTOVÝM POJIVEM TL. 40 - 60MM - RUČNĚ</t>
  </si>
  <si>
    <t>14</t>
  </si>
  <si>
    <t>ODSTRANĚNÍ KRYTU ZPEVNĚNÝCH PLOCH S ASFALTOVÝM POJIVEM TL. 70 - 100MM - RUČNĚ</t>
  </si>
  <si>
    <t>15</t>
  </si>
  <si>
    <t>ODSTRANĚNÍ KRYTU ZPEVNĚNÝCH PLOCH Z LITÉHO ASFALTU ODTRŽENÍM - STROJNĚ</t>
  </si>
  <si>
    <t>16</t>
  </si>
  <si>
    <t>ODSTRANĚNÍ KRYTU ZPEVNĚNÝCH PLOCH S ASFALTOVÝM POJIVEM TL. 40 - 60MM - STROJNĚ</t>
  </si>
  <si>
    <t>17</t>
  </si>
  <si>
    <t>ODSTRANĚNÍ KRYTU ZPEVNĚNÝCH PLOCH S ASFALTOVÝM POJIVEM TL. 70 - 100MM - STROJNĚ</t>
  </si>
  <si>
    <t>18</t>
  </si>
  <si>
    <t>ODSTRANĚNÍ KRYTU ZPEVNĚNÝCH PLOCH S ASFALTOVÝM POJIVEM BOURACÍM KLADIVEM - RUČNĚ</t>
  </si>
  <si>
    <t>M3</t>
  </si>
  <si>
    <t>19</t>
  </si>
  <si>
    <t>ODSTRANĚNÍ KRYTU ZPEVNĚNÝCH PLOCH S ASFALTOVÝM POJIVEM BOURACÍM KLADIVEM - STROJNĚ</t>
  </si>
  <si>
    <t>20</t>
  </si>
  <si>
    <t>113164</t>
  </si>
  <si>
    <t>ODSTRANĚNÍ KRYTU ZPEVNĚNÝCH PLOCH ZE SILNIČNÍCH DÍLCŮ, ODVOZ DO 5KM</t>
  </si>
  <si>
    <t>Položka zahrnuje veškerou manipulaci s vybouranou sutí a s vybouranými hmotami vč. uložení na deponii</t>
  </si>
  <si>
    <t>21</t>
  </si>
  <si>
    <t>11351</t>
  </si>
  <si>
    <t>ODSTRANĚNÍ ZÁHONOVÝCH OBRUBNÍKŮ</t>
  </si>
  <si>
    <t>Položka zahrnuje veškerou manipulaci s vybouranou sutí a s vybouranými hmotami vč. dopravy, uložení na skládku a poplatku za skládku.</t>
  </si>
  <si>
    <t>22</t>
  </si>
  <si>
    <t>11352</t>
  </si>
  <si>
    <t>ODSTRANĚNÍ CHODNÍKOVÝCH A SILNIČNÍCH OBRUBNÍKŮ BETONOVÝCH</t>
  </si>
  <si>
    <t>23</t>
  </si>
  <si>
    <t>11353</t>
  </si>
  <si>
    <t>ODSTRANĚNÍ CHODNÍKOVÝCH KAMENNÝCH OBRUBNÍKŮ</t>
  </si>
  <si>
    <t>Položka zahrnuje veškerou manipulaci s vybouranou sutí a s vybouranými hmotami vč. uložení na deponii.</t>
  </si>
  <si>
    <t>24</t>
  </si>
  <si>
    <t>11372</t>
  </si>
  <si>
    <t>FRÉZOVÁNÍ ZPEVNĚNÝCH PLOCH ASFALTOVÝCH TL. 40-50MM</t>
  </si>
  <si>
    <t>Položka zahrnuje veškerou manipulaci s vybouranou sutí a s vybouranými hmotami vč. dopravy, uložení na skládku nebo deponii investora.   
Položka neobsahuje:   
Poplatek za skládku, tento je uveden v pol.č. 0141xx</t>
  </si>
  <si>
    <t>25</t>
  </si>
  <si>
    <t>FRÉZOVÁNÍ ZPEVNĚNÝCH PLOCH ASFALTOVÝCH TL. 60MM</t>
  </si>
  <si>
    <t>26</t>
  </si>
  <si>
    <t>FRÉZOVÁNÍ ZPEVNĚNÝCH PLOCH ASFALTOVÝCH TL. 70MM</t>
  </si>
  <si>
    <t>27</t>
  </si>
  <si>
    <t>11373</t>
  </si>
  <si>
    <t>FRÉZOVÁNÍ ZPEVNĚNÝCH PLOCH BETONOVÝCH</t>
  </si>
  <si>
    <t>Položka zahrnuje veškerou manipulaci s vybouranou sutí a s vybouranými hmotami vč. uložení na skládku nebo deponii investora.   
Položka neobsahuje:   
Poplatek za skládku, tento je uveden v pol.č. 0141xx</t>
  </si>
  <si>
    <t>28</t>
  </si>
  <si>
    <t>121104</t>
  </si>
  <si>
    <t>SEJMUTÍ ORNICE NEBO LESNÍ PŮDY S ODVOZEM DO 5KM</t>
  </si>
  <si>
    <t>položka zahrnuje sejmutí ornice bez ohledu na tloušťku vrstvy a její vodorovnou dopravu   
nezahrnuje uložení na trvalou skládku</t>
  </si>
  <si>
    <t>29</t>
  </si>
  <si>
    <t>123734</t>
  </si>
  <si>
    <t>ODKOP PRO SPOD STAVBU SILNIC A ŽELEZNIC TŘ. I, ODVOZ DO 5KM DEPONII</t>
  </si>
  <si>
    <t>položka zahrnuje:   
- vodorovná a svislá doprava, přemístění, přeložení, manipulace s výkopkem včetně uložení na deponii (bez poplatku za skládku)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zhutnění podloží, případně i svahů vč. svahování   
- zřízení stupňů v podloží a lavic na svazích, není-li pro tyto práce zřízena samostatná položka   
- udržování výkopiště a jeho ochrana proti vodě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</t>
  </si>
  <si>
    <t>30</t>
  </si>
  <si>
    <t>ODKOP PRO SPOD STAVBU SILNIC A ŽELEZNIC TŘ. I, ODVOZ NA SKLÁDKU</t>
  </si>
  <si>
    <t>položka zahrnuje:   
- vodorovná a svislá doprava, přemístění, přeložení, manipulace s výkopkem včetně uložení na skládku a poplatku za skládku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zhutnění podloží, případně i svahů vč. svahování   
- zřízení stupňů v podloží a lavic na svazích, není-li pro tyto práce zřízena samostatná položka   
- udržování výkopiště a jeho ochrana proti vodě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</t>
  </si>
  <si>
    <t>31</t>
  </si>
  <si>
    <t>12893</t>
  </si>
  <si>
    <t>PŘEDRCENÍ VYBOURANÝCH BETONOVÝCH HMOT URČENÝCH K RECYKLACI</t>
  </si>
  <si>
    <t>položka zahrnuje veškerou manipulaci s výkopkem v místě (nakládání, vnitrostaveništní doprava)</t>
  </si>
  <si>
    <t>32</t>
  </si>
  <si>
    <t>12922</t>
  </si>
  <si>
    <t>ČIŠTĚNÍ KRAJNIC OD NÁNOSU TL. DO 100MM</t>
  </si>
  <si>
    <t>Součástí položky je vodorovná a svislá doprava, přemístění, přeložení, manipulace s materiálem a uložení na skládku a poplatek za skládku.</t>
  </si>
  <si>
    <t>33</t>
  </si>
  <si>
    <t>12924</t>
  </si>
  <si>
    <t>ČIŠTĚNÍ KRAJNIC OD NÁNOSU TL. DO 200MM</t>
  </si>
  <si>
    <t>34</t>
  </si>
  <si>
    <t>12932</t>
  </si>
  <si>
    <t>ČIŠTĚNÍ PŘÍKOPŮ OD NÁNOSU DO 0,5M3/M</t>
  </si>
  <si>
    <t>35</t>
  </si>
  <si>
    <t>129971</t>
  </si>
  <si>
    <t>ČIŠTĚNÍ POTRUBÍ PROPUSTKŮ TLAKOVOU VODOU S ODTĚŽENÍM USAZENIN, ODVOZ NA SKLÁDKU</t>
  </si>
  <si>
    <t>36</t>
  </si>
  <si>
    <t>132734</t>
  </si>
  <si>
    <t>HLOUBENÍ RÝH ŠÍŘ DO 2M PAŽ I NEPAŽ TŘ. I, ODVOZ DO 5KM NA DEPONII</t>
  </si>
  <si>
    <t>položka zahrnuje:   
- vodorovná a svislá doprava, přemístění, přeložení, manipulace s výkopkem včetně uložení na deponii (bez poplatku za skládku)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</t>
  </si>
  <si>
    <t>37</t>
  </si>
  <si>
    <t>HLOUBENÍ RÝH ŠÍŘ DO 2M PAŽ I NEPAŽ TŘ. I, ODVOZ NA SKLÁDKU</t>
  </si>
  <si>
    <t>položka zahrnuje:   
- vodorovná a svislá doprava, přemístění, přeložení, manipulace s výkopkem včetně uložení na skládku a poplatku za skládku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</t>
  </si>
  <si>
    <t>38</t>
  </si>
  <si>
    <t>133734</t>
  </si>
  <si>
    <t>HLOUBENÍ ŠACHET ZAPAŽ I NEPAŽ TŘ. I, ODVOZ DO 5KM</t>
  </si>
  <si>
    <t>provádění zemních ručních výkopů (do 1 m3) s odvozem výkopku do 5 km a naložením na dopravní prostředek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</si>
  <si>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uložení zeminy (na skládku, do násypu) ani poplatky za skládku, vykazují se v položce č.0141**</t>
  </si>
  <si>
    <t>39</t>
  </si>
  <si>
    <t>16120</t>
  </si>
  <si>
    <t>VODOROVNÉ PŘEMÍSTĚNÍ KONSTRUKCÍ, MATERIÁLŮ</t>
  </si>
  <si>
    <t>KM</t>
  </si>
  <si>
    <t>Zahrnuje vodorovné přemístění, dopravu, přeložení a manipulaci na místo určení, potřebnou mechanizaci.</t>
  </si>
  <si>
    <t>40</t>
  </si>
  <si>
    <t>16220</t>
  </si>
  <si>
    <t>VODOROVNÉ PŘEMÍSTĚNÍ DROBNÝCH ŽELEZOBETONOVÝCH PRVKŮ</t>
  </si>
  <si>
    <t>položka zahrnuje:   
- vodorovné přemístění, dopravu, přeložení a manipulaci s jednotlivými prvky   
- převoz na místo určení a zpět na deponii   
- potřebnou mechanizaci</t>
  </si>
  <si>
    <t>41</t>
  </si>
  <si>
    <t>DODÁVKA ŽELEZOBETONOVÝCH PREFABRIKÁTŮ (CITY BLOK VÝŠKY 500MM)</t>
  </si>
  <si>
    <t>položka zahrnuje:   
- dodávku a vodorovné přemístění, dopravu, přeložení a manipulaci na deponii, veškerý spojovací materiál</t>
  </si>
  <si>
    <t>42</t>
  </si>
  <si>
    <t>DODÁVKA ŽELEZOBETONOVÝCH PREFABRIKÁTŮ (CITY BLOK VÝŠKY 800MM)</t>
  </si>
  <si>
    <t>43</t>
  </si>
  <si>
    <t>17481</t>
  </si>
  <si>
    <t>ZÁSYP JAM A RÝH Z TŘÍDĚNÉHO RECYKLÁTU (BEZ DODÁVKY MATERIÁLU)</t>
  </si>
  <si>
    <t>položka zahrnuje:   
- kompletní provedení zemní konstrukce včetně dopravy materiálu dle zadávací dokumentace   
- úprava  ukládaného  materiálu  vlhčením,  tříděním,  promícháním  nebo  vysoušením,  příp. jiné úpravy za účelem zlepšení jeho  mech. vlastností   
- hutnění i různé míry hutnění    
- ošetření úložiště po celou dobu práce v něm vč. klimatických opatření   
- ztížení v okolí vedení, konstrukcí a objektů a jejich dočasné zajištění   
- ztížení provádění vč. hutnění ve ztížených podmínkách a stísněných prostorech   
- ztížené ukládání sypaniny pod vodu   
- ukládání po vrstvách a po jiných nutných částech (figurách) vč. dosypávek   
- spouštění a nošení materiálu   
- výměna částí zemní konstrukce znehodnocené klimatickými vlivy   
- udržování úložiště a jeho ochrana proti vodě   
- odvedení nebo obvedení vody v okolí úložiště a v úložišti   
- veškeré  pomocné konstrukce umožňující provedení  zemní konstrukce  (příjezdy,  sjezdy,  nájezdy, lešení, podpěrné konstrukce, přemostění, zpevněné plochy, zakrytí a pod.)</t>
  </si>
  <si>
    <t>44</t>
  </si>
  <si>
    <t>ZÁSYP JAM A RÝH Z TŘÍDĚNÉHO KAMENIVA</t>
  </si>
  <si>
    <t>položka zahrnuje:   
- kompletní provedení zemní konstrukce včetně nákupu a dopravy materiálu dle zadávací dokumentace   
- úprava  ukládaného  materiálu  vlhčením,  tříděním,  promícháním  nebo  vysoušením,  příp. jiné úpravy za účelem zlepšení jeho  mech. vlastností   
- hutnění i různé míry hutnění    
- ošetření úložiště po celou dobu práce v něm vč. klimatických opatření   
- ztížení v okolí vedení, konstrukcí a objektů a jejich dočasné zajištění   
- ztížení provádění vč. hutnění ve ztížených podmínkách a stísněných prostorech   
- ztížené ukládání sypaniny pod vodu   
- ukládání po vrstvách a po jiných nutných částech (figurách) vč. dosypávek   
- spouštění a nošení materiálu   
- výměna částí zemní konstrukce znehodnocené klimatickými vlivy   
- udržování úložiště a jeho ochrana proti vodě   
- odvedení nebo obvedení vody v okolí úložiště a v úložišti   
- veškeré  pomocné konstrukce umožňující provedení  zemní konstrukce  (příjezdy,  sjezdy,  nájezdy, lešení, podpěrné konstrukce, přemostění, zpevněné plochy, zakrytí a pod.)</t>
  </si>
  <si>
    <t>45</t>
  </si>
  <si>
    <t>17511</t>
  </si>
  <si>
    <t>OBSYP POTRUBÍ A OBJEKTŮ SE ZHUTNĚNÍM</t>
  </si>
  <si>
    <t>položka zahrnuje:   
- kompletní provedení zemní konstrukce vč. výběru vhodného materiálu   
- úprava  ukládaného  materiálu  vlhčením,  tříděním,  promícháním  nebo  vysoušením,  příp. jiné úpravy za účelem zlepšení jeho  mech. vlastností   
- hutnění i různé míry hutnění    
- ošetření úložiště po celou dobu práce v něm vč. klimatických opatření   
- ztížení v okolí vedení, konstrukcí a objektů a jejich dočasné zajištění   
- ztížení provádění vč. hutnění ve ztížených podmínkách a stísněných prostorech   
- ztížené ukládání sypaniny pod vodu   
- ukládání po vrstvách a po jiných nutných částech (figurách) vč. dosypávek   
- spouštění a nošení materiálu   
- výměna částí zemní konstrukce znehodnocené klimatickými vlivy   
- ruční hutnění a výplň jam a prohlubní v podloží   
- úprava, očištění, ochrana a zhutnění podloží   
- svahování, hutnění a uzavírání povrchů svahů   
- zřízení lavic na svazích   
- udržování úložiště a jeho ochrana proti vodě   
- odvedení nebo obvedení vody v okolí úložiště a v úložišti   
- veškeré  pomocné konstrukce umožňující provedení  zemní konstrukce  (příjezdy,  sjezdy,  nájezdy, lešení, podpěrné konstrukce, přemostění, zpevněné plochy, zakrytí a pod.)   
- zemina vytlačená potrubím o DN do 180mm se od kubatury obsypů neodečítá</t>
  </si>
  <si>
    <t>46</t>
  </si>
  <si>
    <t>18110</t>
  </si>
  <si>
    <t>ÚPRAVA PLÁNĚ SE ZHUTNĚNÍM</t>
  </si>
  <si>
    <t>položka zahrnuje úpravu pláně včetně vyrovnání výškových rozdílů. Míru zhutnění určuje projekt.</t>
  </si>
  <si>
    <t>47</t>
  </si>
  <si>
    <t>18210</t>
  </si>
  <si>
    <t>ÚPRAVA POVRCHŮ SROVNÁNÍM ÚZEMÍ</t>
  </si>
  <si>
    <t>položka zahrnuje srovnání výškových rozdílů terénu</t>
  </si>
  <si>
    <t>48</t>
  </si>
  <si>
    <t>ÚPRAVA TERÉNU KOLEM BETONOVÝCH VKLÁDANÝCH PRVKŮ VČETNĚ ZHUTNĚNÍ, UHRABÁNÍ</t>
  </si>
  <si>
    <t>49</t>
  </si>
  <si>
    <t>18230</t>
  </si>
  <si>
    <t>ROZPROSTŘENÍ ORNICE V ROVINĚ</t>
  </si>
  <si>
    <t>položka zahrnuje:   
nutné přemístění ornice z dočasných skládek vzdálených do 50m   
rozprostření ornice v předepsané tloušťce v rovině a ve svahu do 1:5</t>
  </si>
  <si>
    <t>50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</si>
  <si>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</si>
  <si>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</si>
  <si>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</si>
  <si>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51</t>
  </si>
  <si>
    <t>18247</t>
  </si>
  <si>
    <t>OŠETŘOVÁNÍ TRÁVNÍKU</t>
  </si>
  <si>
    <t>sekání příkopů strojně s ruční dosekávkou a odvozem posekané hmoty</t>
  </si>
  <si>
    <t>Položka zahrnuje:  
- pokosení se shrabáním, naložení shrabků na dopravní prostředek, s odvozem a se složením, to vše bez ohledu na sklon terénu  
- nutné zalití a hnojení  
Položka nezahrnuje:  
- x</t>
  </si>
  <si>
    <t>Základy</t>
  </si>
  <si>
    <t>52</t>
  </si>
  <si>
    <t>21202</t>
  </si>
  <si>
    <t>ULOŽENÍ PVC DRENÁŽNÍHO TRATIVODU DO HLOUBKY MAX. 800MM, OBSYP TŘÍDĚNÝM KAMENIVEM</t>
  </si>
  <si>
    <t>Položka platí pro kompletní konstrukce trativodů a zahrnuje zejména:   
- výkop rýhy předepsaného tvaru v dané třídě těžitelnosti, výplň, zásyp trativodu včetně dopravy, uložení přebytečného materiálu na skládku a poplatku za skládku, dodávky předepsaného materiálu pro výplň a zásyp   
- zřízení spojovací vrstvy   
- zřízení podkladu a lože trativodu z předepsaného materiálu   
- uložení trativodu   
- obsyp trativodu předepsaným materiálem   
- ukončení trativodu zaústěním do potrubí nebo vodoteče, případně vybudování ukončujícího objektu (kapličky) dle VL   
- veškerý materiál, výrobky a polotovary, včetně mimostaveništní a vnitrostaveništní dopravy   
- opláštění z geotextilie, fólie   
položka neobsahuje:   
- dodávku trativodu předepsaného materiálu a profilu</t>
  </si>
  <si>
    <t>53</t>
  </si>
  <si>
    <t>PVC DRENÁŽNÍ POTRUBÍ DN DO 100MM</t>
  </si>
  <si>
    <t>položka obsahuje:   
- dodávku trativodu předepsaného materiálu a profilu</t>
  </si>
  <si>
    <t>54</t>
  </si>
  <si>
    <t>PVC DRENÁŽNÍ POTRUBÍ DN DO 150MM</t>
  </si>
  <si>
    <t>55</t>
  </si>
  <si>
    <t>27211</t>
  </si>
  <si>
    <t>ZÁKLADY Z DÍLCŮ BETONOVÝCH</t>
  </si>
  <si>
    <t>základové vibrobetonové kostky o rozměru 0,4 x 0,4 x0,4 m jako základ pod litinové odpadkové koše. Do kostky budou osazené závitové tyče na chemickou kotvu a koš na ně upevněný.</t>
  </si>
  <si>
    <t>Položka zahrnuje:  
- dodání  dílce  požadovaného  tvaru  a  vlastností,  jeho  skladování,  doprava  a  osazení  do  definitivní polohy, včetně komplexní technologie výroby a montáže dílců, ošetření a ochrana dílců,  
- u dílců betonových 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  
Položka  nezahrnuje:  
- x</t>
  </si>
  <si>
    <t>Svislé konstrukce</t>
  </si>
  <si>
    <t>56</t>
  </si>
  <si>
    <t>31112</t>
  </si>
  <si>
    <t>MONTÁŽ OPĚRNÉ ZDI Z TVÁRNIC ZTRACENÉHO BEDNĚNÍ VČETNĚ VÝZTUŽE A VÝPLNĚ Z BETONU</t>
  </si>
  <si>
    <t>- osazení do definitivní polohy, včetně komplexní technologie výroby a montáže dílců, ošetření a ochrana dílců,   
- u dílců železobetonových a předpjatých veškerá výztuž, případně i tuhé kovové prvky a závěsná oka,   
- úpravy a zařízení pro uložení a transport dílce,   
- veškeré požadované úpravy dílců, včetně doplňkových konstrukcí a vybavení,   
- sestavení dílce na stavbě včetně montážních zařízení, plošin a prahů a pod.,   
- výplň, těsnění a tmelení spár a spojů,   
- očištění a ošetření úložných ploch,   
- zednické výpomoce pro montáž dílců,   
- označení dílce výrobním štítkem nebo jiným způsobem,   
- úpravy dílce pro dodržení požadované přesnosti jeho osazení, včetně případných měření,   
- veškerá zařízení pro zajištění stability v každém okamžiku,   
- další práce dané případně specifikací k příslušnému prefabrik. dílci (úprava pohledových ploch, příp. rubových ploch, osazení měřících zařízení, zkoušení a měření dílců a pod.)</t>
  </si>
  <si>
    <t>57</t>
  </si>
  <si>
    <t>DODÁVKA PRVKŮ ZTRACENÉHO BEDNĚNÍ ŠÍŘKY 200MM</t>
  </si>
  <si>
    <t>- dodání dílce požadovaného  tvaru a vlastností, jeho skladování, doprava</t>
  </si>
  <si>
    <t>58</t>
  </si>
  <si>
    <t>DODÁVKA PRVKŮ ZTRACENÉHO BEDNĚNÍ ŠÍŘKY 300MM</t>
  </si>
  <si>
    <t>59</t>
  </si>
  <si>
    <t>348174</t>
  </si>
  <si>
    <t>OCELOVÉ KONSTRUKCE POZINKOVANÉ - ZÁBRADLÍ</t>
  </si>
  <si>
    <t>KG</t>
  </si>
  <si>
    <t>- dodání  materiálu  v požadované kvalitě a výroba konstrukce (včetně  pomůcek,  přípravků a prostředků pro výrobu) bez ohledu na náročnost a její hmotnost,   
- dodání spojovacího materiálu,   
- zřízení  montážních  a  dilatačních  spojů,  spar, včetně potřebných úprav, vložek, opracování, očištění a ošetření,   
- veškeré druhy protikorozní ochrany a nátěry konstrukcí,   
- zvláštní spojovací prostředky, rozebíratelnost konstrukce,</t>
  </si>
  <si>
    <t>60</t>
  </si>
  <si>
    <t>OCELOVÉ KONSTRUKCE POZINKOVANÉ - MONTÁŽ NA CHEM. KOTVY</t>
  </si>
  <si>
    <t>- dodání spojovacího materiálu,   
- podpěr. konstr. a lešení všech druhů pro montáž konstrukcí i doplňkových, včetně požadovaných otvorů, ochranných a bezpečnostních opatření a základů pro tyto konstrukce a lešení,   
- montáž konstrukce na staveništi, včetně montážních prostředků a pomůcek a zednických výpomocí,                                 
- výplň, těsnění a tmelení spar a spojů,   
- všechny druhy ocelového kotvení,   
- zřízení kotevních otvorů nebo jam, nejsou-li částí jiné konstrukce,   
- osazení kotvení nebo přímo částí konstrukce do podpůrné konstrukce nebo do zeminy,   
- výplň kotevních otvorů  (příp.  podlití  patních  desek) maltou,  betonem  nebo  jinou speciální hmotou, vyplnění jam zeminou,</t>
  </si>
  <si>
    <t>61</t>
  </si>
  <si>
    <t>OCELOVÉ KONSTRUKCE POZINKOVANÉ - MONTÁŽ DO BETONOVÝCH PATEK</t>
  </si>
  <si>
    <t>- dodání spojovacího materiálu,   
- podpěr. konstr. a lešení všech druhů pro montáž konstrukcí i doplňkových, včetně požadovaných otvorů, ochranných a bezpečnostních opatření a základů pro tyto konstrukce a lešení,   
- montáž konstrukce na staveništi, včetně montážních prostředků a pomůcek a zednických výpomocí,                                 
- výplň, těsnění a tmelení spar a spojů,   
- všechny druhy ocelového kotvení,   
- zřízení kotevních otvorů nebo jam, nejsou-li částí jiné konstrukce,   
- osazení kotvení nebo přímo částí konstrukce do podpůrné konstrukce nebo do zeminy,   
- základové konstruke včetně zemních prací, odvozu na skládku apoplatku za skládku,   
- výplň kotevních otvorů  (příp.  podlití  patních  desek) maltou,  betonem  nebo  jinou speciální hmotou, vyplnění jam zeminou,</t>
  </si>
  <si>
    <t>62</t>
  </si>
  <si>
    <t>36135</t>
  </si>
  <si>
    <t>NOSNÁ KONSTRUKCE ZE DŘEVA (BEDNĚNÍ), ZPRACOVÁNÍ + DODÁVKA ŘEZIVA</t>
  </si>
  <si>
    <t>Položka obsahuje dopravu, dodání, zřízení, údržbu a odstranění bednění s úpravou povrchu podle požadované kvality povrchu betonu, včetně odbědňovacích prostředků, podpěrných a pomocných konstrukcí a materiálů;    
- nátěry zabraňující soudržnost betonu a bednění;    
- bednění pracovních a dilatačních spár;    
- rozepření bednění;    
- zřízení otvorů pro ukládání betonu a pro jeho řádné zpracování;    
-  montážní plošiny nebo lešení nutné pro provedení prací.</t>
  </si>
  <si>
    <t>63</t>
  </si>
  <si>
    <t>PROVIZORNÍ DŘEVĚNÁ MOSTOVKA PRO LEŠENÍ POD MOST</t>
  </si>
  <si>
    <t>Položka zahrnuje dovoz z mezideponie, montáž, údržbu, demontáž, odvoz.</t>
  </si>
  <si>
    <t>Vodorovné konstrukce</t>
  </si>
  <si>
    <t>64</t>
  </si>
  <si>
    <t>41112</t>
  </si>
  <si>
    <t>DODÁVKA A MONTÁŽ SAMONOSNÝCH ŽELBET PREFABRIKÁTŮ (PZD) - NÁHRADA ZÁKRYTOVÝCH DESEK ŠACHET VČ.OČIŠTĚNÍ OPĚR, PODMAZÁNÍ CEMENTOVOU MALTOU, UTĚSNĚNÍ POVRCHU MALTOU VC</t>
  </si>
  <si>
    <t>osazení vč.specifikace - zde se uvažují bet.prefabrikáty do délky 1,20 m pro náhradu za chybějící zákrytové desky šachet vodovodních, kanalizačních a drenážních zařízení</t>
  </si>
  <si>
    <t>- dodání dílce požadovaného tvaru a vlastností, jeho skladování, doprava a osazení do definitivní polohy, včetně komplexní technologie výroby a montáže dílců, ošetření a ochrana dílců,   
- u dílců železobetonových a předpjatých veškerá výztuž, případně i tuhé kovové prvky a závěsná oka,   
- úpravy a zařízení pro uložení a transport dílce,   
- veškeré požadované úpravy dílců, včetně doplňkových konstrukcí a vybavení,   
- sestavení dílce na stavbě včetně montážních zařízení, plošin a prahů a pod.,   
- výplň, těsnění a tmelení spár a spojů,   
- očištění a ošetření úložných ploch,   
- zednické výpomoce pro montáž dílců,   
- označení dílce výrobním štítkem nebo jiným způsobem,   
- úpravy dílce pro dodržení požadované přesnosti jeho osazení, včetně případných měření,   
- veškerá zařízení pro zajištění stability v každém okamžiku,   
- další práce dané případně specifikací k příslušnému prefabrik. dílci (úprava pohledových ploch, příp. rubových ploch, osazení měřících zařízení, zkoušení a měření dílců a pod.).</t>
  </si>
  <si>
    <t>65</t>
  </si>
  <si>
    <t>43411</t>
  </si>
  <si>
    <t>VÝMĚNA BETONOVÝCH SCHODŮ Z JEDNOTLIVÝCH BETONOVÝCH STUPŇŮ ŠÍŘKY DO 350MM S PODBETONOVÁNÍM</t>
  </si>
  <si>
    <t>- kompletní bourací práce včetně nezbytného rozsahu zemních prací.   
- veškerou manipulaci s vybouranou sutí a hmotami včetně uložení na skládku a poplatku za skládku.   
- dodání dílce požadovaného tvaru a vlastností, jeho skladování, doprava a osazení do definitivní polohy, včetně komplexní technologie výroby a montáže dílců, ošetření a ochrana dílců,   
- u dílců železobetonových a předpjatých veškerá výztuž, případně i tuhé kovové prvky a závěsná oka,   
- úpravy a zařízení pro uložení a transport dílce,   
- veškeré požadované úpravy dílců, včetně doplňkových konstrukcí a vybavení,   
- sestavení dílce na stavbě včetně montážních zařízení, plošin a prahů a pod.,   
- výplň, těsnění a tmelení spár a spojů,   
- očištění a ošetření úložných ploch,   
- zednické výpomoce pro montáž dílců,   
- označení dílce výrobním štítkem nebo jiným způsobem,   
- úpravy dílce pro dodržení požadované přesnosti jeho osazení, včetně případných měření,   
- veškerá zařízení pro zajištění stability v každém okamžiku,   
- další práce dané případně specifikací k příslušnému prefabrik. dílci (úprava pohledových ploch, příp. rubových ploch, osazení měřících zařízení, zkoušení a měření dílců a pod.).</t>
  </si>
  <si>
    <t>66</t>
  </si>
  <si>
    <t>45152</t>
  </si>
  <si>
    <t>ZHOTOVENÍ VSAKOVACÍHO ZAŘÍZENÍ OBJEMU 1M3 ZE ŠD 32/63, S OBALENÍM GEOTEXTÍLIÍ A DOSYPEM SYPANINOU</t>
  </si>
  <si>
    <t>položka zahrnuje dodávku předepsaného materiálu, mimostaveništní a vnitrostaveništní dopravu a jeho uložení   
není-li v zadávací dokumentaci uvedeno jinak, jedná se o nakupovaný materiál</t>
  </si>
  <si>
    <t>67</t>
  </si>
  <si>
    <t>465923</t>
  </si>
  <si>
    <t>PŘEDLÁŽDĚNÍ DLAŽBY Z BETON DLAŽDIC</t>
  </si>
  <si>
    <t>- pod pojmem *předláždění* se rozumí rozebrání stávající dlažby a pokládka dlažby ze stávajícího dlažebního materiálu (bez dodávky nového)   
- zahrnuje nezbytnou manipulaci s tímto materiálem (nakládání, doprava, složení, očištění)   
- dodání a rozprostření materiálu pro lože z DDK 2-5 a jeho tloušťku 40 mm a pro předepsanou výplň spar   
- nutné zemní práce (svahování, úpravu pláně a pod.)   
- nezahrnuje podklad pod dlažbu, vykazuje se samostatně položkami SD 45</t>
  </si>
  <si>
    <t>68</t>
  </si>
  <si>
    <t>466921</t>
  </si>
  <si>
    <t>POKLÁDKA DLAŽBY VEGETAČNÍ Z BETONOVÝCH DLAŽDIC NA SUCHO - VÝPLŇ KAMENIVEM</t>
  </si>
  <si>
    <t>položka zahrnuje:   
- povrchovou úpravu podkladu   
- zřízení spojovací vrstvy   
- uložení předepsaných dlažebních prvků do předepsaného tvaru   
- spárování, těsnění, tmelení a vyplnění spar případně s vyklínováním   
- úprava povrchu pro odvedení srážkové vody   
- výplň otvorů předepsaným kamenivem   
- výplň spar předepsaným materiálem   
- nutné zemní práce (svahování, úpravu pláně a pod.)   
- podklad pod dlažbu</t>
  </si>
  <si>
    <t>69</t>
  </si>
  <si>
    <t>POKLÁDKA DLAŽBY VEGETAČNÍ Z BETONOVÝCH DLAŽDIC NA SUCHO - VÝPLŇ ZEMINOU</t>
  </si>
  <si>
    <t>položka zahrnuje:   
- povrchovou úpravu podkladu   
- zřízení spojovací vrstvy   
- uložení předepsaných dlažebních prvků do předepsaného tvaru   
- spárování, těsnění, tmelení a vyplnění spar případně s vyklínováním   
- úprava povrchu pro odvedení srážkové vody   
- výplň otvorů drnem nebo ornicí    
- výplň spar předepsaným materiálem   
- nutné zemní práce (svahování, úpravu pláně a pod.)   
- podklad pod dlažbu</t>
  </si>
  <si>
    <t>70</t>
  </si>
  <si>
    <t>DLAŽBA PLOŠNÁ BETONOVÁ VEGETAČNÍ 600x400x80MM</t>
  </si>
  <si>
    <t>položka zahrnuje:   
- dodávku předepsaných dlažebních prvků</t>
  </si>
  <si>
    <t>71</t>
  </si>
  <si>
    <t>DLAŽBA PLOŠNÁ BETONOVÁ VEGETAČNÍ 600x400x100MM</t>
  </si>
  <si>
    <t>Komunikace</t>
  </si>
  <si>
    <t>72</t>
  </si>
  <si>
    <t>56140</t>
  </si>
  <si>
    <t>KAMENIVO ZPEVNĚNÉ CEMENTEM</t>
  </si>
  <si>
    <t>- dodání směsi v požadované kvalitě   
- očištění podkladu   
- uložení směsi dle předepsaného technologického předpisu a zhutnění vrstvy v předepsané tloušťce   
- zřízení vrstvy bez rozlišení šířky, pokládání vrstvy po etapách, včetně pracovních spar a spojů   
- úpravu napojení, ukončení   
- úpravu dilatačních spar včetně předepsané výztuže   
- nezahrnuje postřiky, nátěry   
- nezahrnuje úpravu povrchu krytu</t>
  </si>
  <si>
    <t>73</t>
  </si>
  <si>
    <t>56330</t>
  </si>
  <si>
    <t>VOZOVKOVÉ VRSTVY ZE ŠTĚRKODRTI</t>
  </si>
  <si>
    <t>- dodání kameniva předepsané kvality a zrnitosti   
- rozprostření a zhutnění vrstvy v předepsané tloušťce   
- zřízení vrstvy bez rozlišení šířky, pokládání vrstvy po etapách   
- nezahrnuje postřiky, nátěry</t>
  </si>
  <si>
    <t>74</t>
  </si>
  <si>
    <t>56333</t>
  </si>
  <si>
    <t>VOZOVKOVÉ VRSTVY ZE ŠTĚRKODRTI TL. DO 150MM</t>
  </si>
  <si>
    <t>75</t>
  </si>
  <si>
    <t>56334</t>
  </si>
  <si>
    <t>VOZOVKOVÉ VRSTVY ZE ŠTĚRKODRTI TL. DO 200MM</t>
  </si>
  <si>
    <t>76</t>
  </si>
  <si>
    <t>56335</t>
  </si>
  <si>
    <t>VOZOVKOVÉ VRSTVY ZE ŠTĚRKODRTI TL. DO 250MM</t>
  </si>
  <si>
    <t>77</t>
  </si>
  <si>
    <t>567101</t>
  </si>
  <si>
    <t>POKLÁDKA BETONOVÉ SMĚSI Z BETONU DO 0,5M3</t>
  </si>
  <si>
    <t>- očištění podkladu   
- uložení směsi dle předepsaného technologického předpisu a zhutnění vrstvy v předepsané tloušťce   
- zřízení vrstvy bez rozlišení šířky, pokládání vrstvy po etapách, včetně pracovních spar a spojů   
- úpravu napojení, ukončení</t>
  </si>
  <si>
    <t>78</t>
  </si>
  <si>
    <t>POKLÁDKA BETONOVÉ SMĚSI Z BETONU PŘES 0,5M3</t>
  </si>
  <si>
    <t>79</t>
  </si>
  <si>
    <t>DODÁVKA BETONOVÉ SMĚSI Z BETONU C12/15</t>
  </si>
  <si>
    <t>- dodání směsi v požadované kvalitě</t>
  </si>
  <si>
    <t>80</t>
  </si>
  <si>
    <t>DODÁVKA BETONOVÉ SMĚSI Z BETONU C20/25</t>
  </si>
  <si>
    <t>81</t>
  </si>
  <si>
    <t>56963</t>
  </si>
  <si>
    <t>ZPEVNĚNÍ KRAJNIC Z RECYKLOVANÉHO ASFALTOVÉHO MATERIÁLU TL DO 150MM</t>
  </si>
  <si>
    <t>- dodání recyklátu v požadované kvalitě   
- očištění podkladu   
- uložení recyklátu dle předepsaného technologického předpisu, zhutnění vrstvy v předepsané tloušťce   
- zřízení vrstvy bez rozlišení šířky, pokládání vrstvy po etapách, včetně pracovních spar a spojů   
- úpravu napojení, ukončení    
- nezahrnuje postřiky, nátěry</t>
  </si>
  <si>
    <t>82</t>
  </si>
  <si>
    <t>572121</t>
  </si>
  <si>
    <t>INFILTRAČNÍ POSTŘIK ASFALTOVÝ DO 1,0KG/M2</t>
  </si>
  <si>
    <t>- dodání všech předepsaných materiálů pro postřiky v předepsaném množství   
- provedení dle předepsaného technologického předpisu   
- zřízení vrstvy bez rozlišení šířky, pokládání vrstvy po etapách   
- úpravu napojení, ukončení</t>
  </si>
  <si>
    <t>83</t>
  </si>
  <si>
    <t>572213</t>
  </si>
  <si>
    <t>SPOJOVACÍ POSTŘIK Z EMULZE DO 0,5KG/M2</t>
  </si>
  <si>
    <t>84</t>
  </si>
  <si>
    <t>57475</t>
  </si>
  <si>
    <t>VOZOVKOVÉ VÝZTUŽNÉ VRSTVY Z GEOMŘÍŽOVINY</t>
  </si>
  <si>
    <t>- dodání geomříže v požadované kvalitě a v množství včetně přesahů (přesahy započteny v jednotkové ceně)   
- očištění podkladu   
- pokládka geomříže dle předepsaného technologického předpisu</t>
  </si>
  <si>
    <t>85</t>
  </si>
  <si>
    <t>574A03</t>
  </si>
  <si>
    <t>ASFALTOVÝ KOBEREC PROVIZORNÍ VOZOVKY Z AB GRANULÁTU</t>
  </si>
  <si>
    <t>- dodání směsi AB granulátu   
- očištění podkladu   
- uložení směsi dle předepsaného technologického předpisu, zhutnění vrstvy v předepsané tloušťce   
- zřízení vrstvy bez rozlišení šířky, pokládání vrstvy po etapách, včetně pracovních spar a spojů   
- úpravu napojení, ukončení podél obrubníků, dilatačních zařízení, odvodňovacích proužků, odvodňovačů, vpustí, šachet a pod.   
- nezahrnuje postřiky, nátěry   
- nezahrnuje těsnění podél obrubníků, dilatačních zařízení, odvodňovacích proužků, odvodňovačů, vpustí, šachet a pod.</t>
  </si>
  <si>
    <t>86</t>
  </si>
  <si>
    <t>574A31</t>
  </si>
  <si>
    <t>ASFALTOVÝ BETON PRO OBRUSNÉ VRSTVY ACO 8 TL. 40MM</t>
  </si>
  <si>
    <t>- dodání směsi v požadované kvalitě   
- očištění podkladu   
- uložení směsi dle předepsaného technologického předpisu, zhutnění vrstvy v předepsané tloušťce   
- zřízení vrstvy bez rozlišení šířky, pokládání vrstvy po etapách, včetně pracovních spar a spojů   
- úpravu napojení, ukončení podél obrubníků, dilatačních zařízení, odvodňovacích proužků, odvodňovačů, vpustí, šachet a pod.   
- nezahrnuje postřiky, nátěry   
- nezahrnuje těsnění podél obrubníků, dilatačních zařízení, odvodňovacích proužků, odvodňovačů, vpustí, šachet a pod.</t>
  </si>
  <si>
    <t>87</t>
  </si>
  <si>
    <t>574A33</t>
  </si>
  <si>
    <t>ASFALTOVÝ BETON PRO OBRUSNÉ VRSTVY ACO 11 TL. 40MM</t>
  </si>
  <si>
    <t>88</t>
  </si>
  <si>
    <t>574A41</t>
  </si>
  <si>
    <t>ASFALTOVÝ BETON PRO OBRUSNÉ VRSTVY ACO 8 TL. 50MM</t>
  </si>
  <si>
    <t>89</t>
  </si>
  <si>
    <t>574A43</t>
  </si>
  <si>
    <t>ASFALTOVÝ BETON PRO OBRUSNÉ VRSTVY ACO 11 TL. 50MM</t>
  </si>
  <si>
    <t>90</t>
  </si>
  <si>
    <t>574B34</t>
  </si>
  <si>
    <t>ASFALTOVÝ BETON PRO OBRUSNÉ VRSTVY MODIFIK ACO 11+, 11S TL. 40MM</t>
  </si>
  <si>
    <t>91</t>
  </si>
  <si>
    <t>574B44</t>
  </si>
  <si>
    <t>ASFALTOVÝ BETON PRO OBRUSNÉ VRSTVY MODIFIK ACO 11+, 11S TL. 50MM</t>
  </si>
  <si>
    <t>92</t>
  </si>
  <si>
    <t>574C05</t>
  </si>
  <si>
    <t>ASFALTOVÝ BETON PRO LOŽNÍ VRSTVY ACL 16 - VYROVNÁVKA</t>
  </si>
  <si>
    <t>93</t>
  </si>
  <si>
    <t>574E46</t>
  </si>
  <si>
    <t>ASFALTOVÝ BETON PRO PODKLADNÍ VRSTVY ACP 16 TL. 50MM</t>
  </si>
  <si>
    <t>94</t>
  </si>
  <si>
    <t>57623</t>
  </si>
  <si>
    <t>POSYP KAMENIVEM DRCENÝM 15KG/M2</t>
  </si>
  <si>
    <t>vysypává spáry mezi kostkami drobným kamenivem fr. 0 – 2 mm s ručním přemetením a mechanickým vibrováním</t>
  </si>
  <si>
    <t>Položka zahrnuje:  
- dodání kameniva předepsané kvality a zrnitosti  
- posyp předepsaným množstvím  
Položka nezahrnuje:  
- x</t>
  </si>
  <si>
    <t>95</t>
  </si>
  <si>
    <t>5774AB</t>
  </si>
  <si>
    <t>OPRAVA KRYTU KOMUNIKACE PRO PĚŠÍ Z ASF BETONU ACO 8 TL. DO 60MM - PLOCHY DO 2,5M2</t>
  </si>
  <si>
    <t>- zaříznutí hran   
- kompletní bourací práce včetně nezbytného rozsahu zemních prací   
- veškerou manipulaci s vybouranou sutí a hmotami včetně uložení na skládku a poplatku za skládku   
- dodání směsi v požadované kvalitě   
- očištění podkladu   
- postřiky, nátěry   
- uložení směsi dle předepsaného technologického předpisu, zhutnění vrstvy v předepsané tloušťce   
- zřízení vrstvy bez rozlišení šířky, pokládání vrstvy po etapách, včetně pracovních spar a spojů   
- asfaltová zálivka   
- úpravu napojení, ukončení podél obrubníků, dilatačních zařízení, odvodňovacích proužků, odvodňovačů, vpustí, šachet a pod.</t>
  </si>
  <si>
    <t>96</t>
  </si>
  <si>
    <t>OPRAVA KRYTU KOMUNIKACE PRO PĚŠÍ Z ASF BETONU ACO 8 TL. DO 60MM - PLOCHY PŘES 2,5M2 DO 10M2</t>
  </si>
  <si>
    <t>97</t>
  </si>
  <si>
    <t>OPRAVA KRYTU KOMUNIKACE PRO PĚŠÍ Z ASF BETONU ACO 8 TL. DO 60MM - PLOCHY PŘES 10M2 DO 50M2</t>
  </si>
  <si>
    <t>98</t>
  </si>
  <si>
    <t>57791A</t>
  </si>
  <si>
    <t>VÝSPRAVA VÝTLUKŮ SMĚSÍ ACO (HMOTNOST)</t>
  </si>
  <si>
    <t>- odfrézování nebo jiné odstranění vozovkových vrstev   
- veškerou manipulaci s vybouranou sutí a s vybouranými hmotami vč. dopravy, uložení na skládku a poplatku za skládku   
- zaříznutí hran   
- vyčištění   
- nátěr   
- dodání a výplň předepsanou zhutněnou balenou asfaltovou směsí   
- asfaltová zálivka</t>
  </si>
  <si>
    <t>99</t>
  </si>
  <si>
    <t>LETMÁ VÝSPRAVA VÝTLUKŮ SMĚSÍ ACO (HMOTNOST)</t>
  </si>
  <si>
    <t>- vyčištění   
- dodání a výplň předepsanou zhutněnou balenou asfaltovou směsí</t>
  </si>
  <si>
    <t>100</t>
  </si>
  <si>
    <t>58211</t>
  </si>
  <si>
    <t>OPRAVA (DOPLNĚNÍ) DLAŽBY Z VELKÝCH KOSTEK</t>
  </si>
  <si>
    <t>- rozebrání dlažby   
- veškerou manipulaci s vybouranou sutí a s vybouranými hmotami vč. dopravy, uložení na skládku a poplatku za skládku   
- dodání materiálu pro předepsané  lože z DDK 2-5 v tloušťce 40mm a pro předepsanou výplň spar   
- očištění podkladu   
- uložení dlažby dle předepsaného technologického předpisu včetně předepsané podkladní vrstvy a předepsané výplně spar   
- zřízení vrstvy bez rozlišení šířky, pokládání vrstvy po etapách    
- úpravu napojení, ukončení podél obrubníků, dilatačních zařízení, odvodňovacích proužků, odvodňovačů, vpustí, šachet a pod., nestanoví-li zadávací dokumentace jinak   
- nezahrnuje postřiky, nátěry   
- nezahrnuje těsnění podél obrubníků, dilatačních zařízení, odvodňovacích proužků, odvodňovačů, vpustí, šachet a pod.</t>
  </si>
  <si>
    <t>101</t>
  </si>
  <si>
    <t>KOSTKA DLAŽEBNÍ VELKÁ 15/17</t>
  </si>
  <si>
    <t>dodání dlažebního materiálu v požadované kvalitě, dodání materiálu pro předepsané  lože v tloušťce předepsané dokumentací a pro předepsanou výplň spar   
- očištění podkladu   
- uložení dlažby dle předepsaného technologického předpisu včetně předepsané podkladní vrstvy a předepsané výplně spar   
- zřízení vrstvy bez rozlišení šířky, pokládání vrstvy po etapách    
- úpravu napojení, ukončení podél obrubníků, dilatačních zařízení, odvodňovacích proužků, odvodňovačů, vpustí, šachet a pod., nestanoví-li zadávací dokumentace jinak   
- nezahrnuje postřiky, nátěry   
- nezahrnuje těsnění podél obrubníků, dilatačních zařízení, odvodňovacích proužků, odvodňovačů, vpustí, šachet a pod.</t>
  </si>
  <si>
    <t>102</t>
  </si>
  <si>
    <t>58221</t>
  </si>
  <si>
    <t>OPRAVA (DOPLNĚNÍ) DLAŽBY Z DROBNÝCH KOSTEK</t>
  </si>
  <si>
    <t>103</t>
  </si>
  <si>
    <t>KOSTKA DLAŽEBNÍ DROBNÁ ŽULOVÁ 8/10</t>
  </si>
  <si>
    <t>- dodání dlažebního materiálu v požadované kvalitě</t>
  </si>
  <si>
    <t>104</t>
  </si>
  <si>
    <t>582311</t>
  </si>
  <si>
    <t>OPRAVA (DOPLNĚNÍ) KOSTEK DLAŽBY Z MOZAIKY</t>
  </si>
  <si>
    <t>105</t>
  </si>
  <si>
    <t>KOSTKA DLAŽEBNÍ MOZAIKA ČEDIČOVÁ 4/6</t>
  </si>
  <si>
    <t>106</t>
  </si>
  <si>
    <t>KOSTKA DLAŽEBNÍ MOZAIKA ŽULOVÁ 4/6</t>
  </si>
  <si>
    <t>107</t>
  </si>
  <si>
    <t>58251</t>
  </si>
  <si>
    <t>POKLÁDKA BETONOVÝCH DLAŽDIC DO LOŽE Z KAMENIVA</t>
  </si>
  <si>
    <t>- dodání materiálu pro předepsané  lože z DDK 2-5 v tloušťce 40mm a pro předepsanou výplň spar   
- očištění podkladu   
- uložení dlažby dle předepsaného technologického předpisu včetně předepsané podkladní vrstvy a předepsané výplně spar   
- zřízení vrstvy bez rozlišení šířky, pokládání vrstvy po etapách    
- úpravu napojení, ukončení podél obrubníků, dilatačních zařízení, odvodňovacích proužků, odvodňovačů, vpustí, šachet a pod., nestanoví-li zadávací dokumentace jinak   
- nezahrnuje postřiky, nátěry   
- nezahrnuje těsnění podél obrubníků, dilatačních zařízení, odvodňovacích proužků, odvodňovačů, vpustí, šachet a pod.</t>
  </si>
  <si>
    <t>108</t>
  </si>
  <si>
    <t>DLAŽBA Z BETONOVÝCH DLAŽDIC</t>
  </si>
  <si>
    <t>- dodání dlažebního materiálu v požadované kvalitě.</t>
  </si>
  <si>
    <t>109</t>
  </si>
  <si>
    <t>58252</t>
  </si>
  <si>
    <t>OPRAVA KRYTU Z BETONOVÝCH DLAŽDIC DO LOŽE Z KAMENIVA S ROZEBRÁNÍM POŠKOZENÝCH DLAŽDIC</t>
  </si>
  <si>
    <t>- rozebrání dlažby   
- veškerou manipulaci s vybouranou sutí a s vybouranými hmotami vč. dopravy, uložení na skládku a poplatku za skládku   
- dodání materiálu pro předepsané  lože z DDK 2-5 v tloušťce 40mm a pro předepsanou výplň spar   
- očištění podkladu   
- uložení dlažby dle předepsaného technologického předpisu včetně předepsané podkladní vrstvy a předepsané výplně spar   
- zřízení vrstvy bez rozlišení šířky, pokládání vrstvy po etapách</t>
  </si>
  <si>
    <t>110</t>
  </si>
  <si>
    <t>OPRAVA KRYTU Z BETONOVÝCH DLAŽDIC DO ZAVLHLÉHO BETONU S VYBOURÁNÍM POŠKOZENÝCH DLAŽDIC</t>
  </si>
  <si>
    <t>111</t>
  </si>
  <si>
    <t>582611</t>
  </si>
  <si>
    <t>01</t>
  </si>
  <si>
    <t>OPRAVA KRYTU KOMUNIKACE PRO PĚŠÍ ZE ZÁMKOVÉ DLAŽBY - PLOCHY DO 10M2</t>
  </si>
  <si>
    <t>112</t>
  </si>
  <si>
    <t>POKLÁDKA BETON DLAŽDIC SE ZÁMKEM TL 60MM DO LOŽE Z KAM</t>
  </si>
  <si>
    <t>113</t>
  </si>
  <si>
    <t>DLAŽBA TVAR OBDÉLNÍK BETONOVÁ 200x100x60MM PŘÍRODNÍ</t>
  </si>
  <si>
    <t>114</t>
  </si>
  <si>
    <t>DLAŽBA TVAR OBDÉLNÍK BETONOVÁ 200x100x60MM BAREVNÁ</t>
  </si>
  <si>
    <t>115</t>
  </si>
  <si>
    <t>DLAŽBA TVARU I BETONOVÁ 200x165x60MM PŘÍRODNÍ</t>
  </si>
  <si>
    <t>116</t>
  </si>
  <si>
    <t>DLAŽBA TVARU I BETONOVÁ 200x165x60MM BAREVNÁ</t>
  </si>
  <si>
    <t>117</t>
  </si>
  <si>
    <t>DLAŽBA TVAR OBDÉLNÍK BETONOVÁ PRO NEVIDOMÉ 200x100x60MM PŘÍRODNÍ</t>
  </si>
  <si>
    <t>118</t>
  </si>
  <si>
    <t>DLAŽBA TVAR OBDÉLNÍK BETONOVÁ PRO NEVIDOMÉ 200x100x60MM BAREVNÁ</t>
  </si>
  <si>
    <t>119</t>
  </si>
  <si>
    <t>582612</t>
  </si>
  <si>
    <t>POKLÁDKA BETON DLAŽDIC SE ZÁMKEM TL 80MM DO LOŽE Z KAM</t>
  </si>
  <si>
    <t>120</t>
  </si>
  <si>
    <t>DLAŽBA TVAR OBDÉLNÍK BETONOVÁ 200x100x80MM PŘÍRODNÍ</t>
  </si>
  <si>
    <t>121</t>
  </si>
  <si>
    <t>DLAŽBA TVAR OBDÉLNÍK BETONOVÁ 200x100x80MM BAREVNÁ</t>
  </si>
  <si>
    <t>122</t>
  </si>
  <si>
    <t>DLAŽBA TVARU I BETONOVÁ 200x165x80MM PŘÍRODNÍ</t>
  </si>
  <si>
    <t>123</t>
  </si>
  <si>
    <t>DLAŽBA TVARU I BETONOVÁ 200x165x80MM BAREVNÁ</t>
  </si>
  <si>
    <t>124</t>
  </si>
  <si>
    <t>DLAŽBA TVAR OBDÉLNÍK BETONOVÁ PRO NEVIDOMÉ 200x100x80MM PŘÍRODNÍ</t>
  </si>
  <si>
    <t>125</t>
  </si>
  <si>
    <t>DLAŽBA TVAR OBDÉLNÍK BETONOVÁ PRO NEVIDOMÉ 200x100x80MM BAREVNÁ</t>
  </si>
  <si>
    <t>126</t>
  </si>
  <si>
    <t>58301</t>
  </si>
  <si>
    <t>POKLÁDKA BETONOVÝCH SILNIČNÍCH DÍLCŮ (PANELŮ) 3,0x1,0x0,150M</t>
  </si>
  <si>
    <t>- očištění podkladu   
- uložení dílců dle předepsaného technologického předpisu včetně předepsané podkladní vrstvy a předepsané výplně spar   
- zřízení vrstvy bez rozlišení šířky, pokládání vrstvy po etapách    
- úpravu napojení, ukončení podél obrubníků, dilatačních zařízení, odvodňovacích proužků, odvodňovačů, vpustí, šachet a pod., nestanoví-li zadávací dokumentace jinak   
- nezahrnuje postřiky, nátěry   
- nezahrnuje těsnění podél obrubníků, dilatačních zařízení, odvodňovacích proužků, odvodňovačů, vpustí, šachet a pod.</t>
  </si>
  <si>
    <t>127</t>
  </si>
  <si>
    <t>DODÁVKA BETONOVÝCH SILNIČNÍCH DÍLCŮ (PANELŮ) 3,0x1,0x0,150M</t>
  </si>
  <si>
    <t>- dodání dílců v požadované kvalitě</t>
  </si>
  <si>
    <t>128</t>
  </si>
  <si>
    <t>587201</t>
  </si>
  <si>
    <t>PŘEDLÁŽDĚNÍ KRYTU Z VELKÝCH KOSTEK</t>
  </si>
  <si>
    <t>- pod pojmem *předláždění* se rozumí rozebrání stávající dlažby a pokládka dlažby ze stávajícího dlažebního materiálu (bez dodávky nového)   
- zahrnuje nezbytnou manipulaci s tímto materiálem (nakládání, doprava, složení, očištění)   
- dodání a rozprostření materiálu pro lože z DDK 2-5 v tloušťce 40mm a pro předepsanou výplň spar   
- eventuelní doplnění plochy s použitím nového materiálu se vykazuje v položce č.582</t>
  </si>
  <si>
    <t>129</t>
  </si>
  <si>
    <t>587202</t>
  </si>
  <si>
    <t>PŘEDLÁŽDĚNÍ KRYTU Z DROBNÝCH KOSTEK</t>
  </si>
  <si>
    <t>130</t>
  </si>
  <si>
    <t>587203</t>
  </si>
  <si>
    <t>PŘEDLÁŽDĚNÍ KRYTU Z MOZAIKOVÝCH KOSTEK</t>
  </si>
  <si>
    <t>Úpravy povrchů, podlahy, výplně otvorů</t>
  </si>
  <si>
    <t>131</t>
  </si>
  <si>
    <t>61542</t>
  </si>
  <si>
    <t>OMÍTKA JÁDROVÁ</t>
  </si>
  <si>
    <t>položka zahrnuje:   
dodávku veškerého materiálu potřebného pro předepsanou úpravu v předepsané kvalitě   
nutné vyspravení podkladu, případně zatření spar zdiva   
položení vrstvy v předepsané tloušťce   
potřebná lešení a podpěrné konstrukce</t>
  </si>
  <si>
    <t>132</t>
  </si>
  <si>
    <t>DISPERZE AKRYLÁTOVÁ DIN 28</t>
  </si>
  <si>
    <t>L</t>
  </si>
  <si>
    <t>položka zahrnuje:   
dodávku veškerého materiálu v předepsané kvalitě</t>
  </si>
  <si>
    <t>133</t>
  </si>
  <si>
    <t>626111</t>
  </si>
  <si>
    <t>LEPIDLO TENKOVRSTVÉ FLEXIBILNÍ MRAZUVZDORNÉ NA BÁZI CEMENTU, VČETNĚ APLIKACE</t>
  </si>
  <si>
    <t>použití:   
- lepení dlažeb, obkladů, izolačních hmot</t>
  </si>
  <si>
    <t>134</t>
  </si>
  <si>
    <t>MALTA TENKOVRSTVÁ OPRAVNÁ NA BETONY VČETNĚ APLIKACE</t>
  </si>
  <si>
    <t>použití:   
- hrubé reprofilace a vyhlazování nerovností nosných a pohledových betonů   
- stěrkování povrchu pohledových betonů</t>
  </si>
  <si>
    <t>135</t>
  </si>
  <si>
    <t>63147</t>
  </si>
  <si>
    <t>POTĚR BETONOVÝ</t>
  </si>
  <si>
    <t>položka zahrnuje:   
- dodávku veškerého materiálu potřebného pro předepsanou úpravu v předepsané kvalitě   
- nutné vyspravení podkladu, případně zatření spar   
- položení vrstvy v předepsané tloušťce   
- potřebná lešení a podpěrné konstrukce</t>
  </si>
  <si>
    <t>Přidružená stavební výroba</t>
  </si>
  <si>
    <t>136</t>
  </si>
  <si>
    <t>702211</t>
  </si>
  <si>
    <t>ULOŽENÍ CHRÁNIČKY DN 100 MM DO HLOUBKY 800MM VČETNĚ OBSYPU TŘÍDĚNÝM KAMENIVEM</t>
  </si>
  <si>
    <t>zahrnuje:   
- dodání veškerého trubního a pomocného materiálu  (trouby,  trubky,  tvarovky,  spojovací a těsnící  materiál a pod.), podpěrných, závěsných a upevňovacích prvků, včetně potřebných úprav   
- úprava a příprava podkladu a podpěr, očištění a ošetření podkladu a podpěr   
položka obsahuje:   
- zřízení plně funkční kompletní soustavy, podle příslušného technologického předpisu   
- zřízení i jednotlivých částí po etapách, včetně pracovních spar a spojů, pracovního zaslepení konců a pod.   
- úprava prostupů, průchodů  šachtami a komorami, okolí podpěr a vyústění, zaústění, napojení, vyvedení a upevnění odpad. výustí   
- úprava, očištění a ošetření prostoru kolem potrubí   
- položky platí pro práce prováděné v prostoru zapaženém i nezapaženém   
- položky zahrnují i práce spojené s nutnými obtoky, převáděním a čerpáním vody</t>
  </si>
  <si>
    <t>137</t>
  </si>
  <si>
    <t>72124</t>
  </si>
  <si>
    <t>VÝMĚNA LAPAČE STŘEŠNÍCH SPLAVENIN</t>
  </si>
  <si>
    <t>- dodání veškerého instalačního a  pomocného  materiálu  (trouby,  trubky,  armatury,  tvarové  kusy,  spojovací a těsnící materiál a pod.), podpěrných, závěsných, upevňovacích prvků, včetně potřebných úprav   
- zednické výpomoci, jako je vysekávání kapes a rýh, jejich vyplnění a začištění   
- úprava podkladu a osazení podpěr, osazení a očištění podkladu a podpěr   
- zřízení plně funkční instalace, kompletní soustavy, podle příslušného technologického předpisu   
- úprava a příprava prostupů, okolí podpěr, zaústění a napojení a upevnění odpadních výustek   
- úprava, očištění a ošetření prostoru kolem instalace   
- rozebrání povrchu přilehlé komunikace, zpětná úprava povrchu do původního stavu   
- veškerou manipulaci s vybouranou sutí a hmotami včetně uložení na skládku a poplatku za skládku</t>
  </si>
  <si>
    <t>138</t>
  </si>
  <si>
    <t>LAPAČE STŘEŠNÍCH SPLAVENIN Z PLASTU</t>
  </si>
  <si>
    <t>- dodání požadovaného materiálu</t>
  </si>
  <si>
    <t>139</t>
  </si>
  <si>
    <t>LAPAČE STŘEŠNÍCH SPLAVENIN Z LITINY</t>
  </si>
  <si>
    <t>140</t>
  </si>
  <si>
    <t>748211</t>
  </si>
  <si>
    <t>POVRCHOVÁ ÚPRAVA NÁTĚREM - SYNTETICKOU BARVOU - ZÁBRADLÍ, SLOUPKY, VČETNĚ OČIŠTĚNÍ, BROUŠENÍ ČI OŠKRÁBÁNÍ, VYSPRAVENÍ PODKLADU ZÁKLADOVOU BARVOU, MASKOVÁNÍ A ÚKLIDU</t>
  </si>
  <si>
    <t>1. Položka obsahuje:   
- veškeré příslušenství pro montáž   
- pořízení bezpečného prostoru pro pracovníky, svislé dopravní značení, pásky PVC atd.   
2. Položka neobsahuje:   
 X   
3. Způsob měření:   
Měří se plocha v metrech čtverečných.</t>
  </si>
  <si>
    <t>141</t>
  </si>
  <si>
    <t>POVRCHOVÁ ÚPRAVA NÁTĚREM - OPATŘENÍ POVRCHU OCELOVÝCH KONSTRUKCÍ PRÁŠKOVOU BARVOU</t>
  </si>
  <si>
    <t>142</t>
  </si>
  <si>
    <t>76792</t>
  </si>
  <si>
    <t>OPLOCENÍ Z DRÁTĚNÉHO PLETIVA POTAŽENÉHO PLASTEM (OKO 50x50MM) VÝŠKY DO 1,8M S OSAZENÍM SLOUPKŮ DN 38MM VÝŠKY 2,5M, VZPĚR SLOUPKŮ, ZÁKLADOVÝCH PATEK</t>
  </si>
  <si>
    <t>položka zahrnuje:   
- základové konstrukce, pletivo, sloupky, rámy, rošty, lišty, kování, podpěrné, závěsné, upevňovací prvky, spojovací a těsnící materiál, pomocný materiál, kompletní povrchovou úpravu   
- kompletní provedení vykopávky   
- vodorovná a svislá doprava, přemístění, přeložení, manipulace s výkopkem včetně uložení na skládku a poplatku za skládku   
- veškerou manipulaci s vybouranou sutí a hmotami včetně uložení na skládku a poplatku za skládku   
položka nezahrnuje:   
- podhrabové desky</t>
  </si>
  <si>
    <t>143</t>
  </si>
  <si>
    <t>PODHRABOVÉ DESKY VÝŠKY 500MM</t>
  </si>
  <si>
    <t>položka zahrnuje:   
- dodání a pokládku betonových podhrabových desek o rozměrech předepsaných zadávací dokumentací   
- základové konstrukce, upevňovací prvky, spojovací a těsnící materiál, pomocný materiál, kompletní povrchovou úpravu</t>
  </si>
  <si>
    <t>144</t>
  </si>
  <si>
    <t>76796</t>
  </si>
  <si>
    <t>UMÍSTĚNÍ VSTUPNÍ BRANKY JEDNOKŘÍDLÉ ŠÍŘKY 1000MM, VÝPLŇ VNITŘNÍ RÁM S PLETIVEM, KLIKA SE ZÁMKEM NA DOZICKÝ KLÍČ</t>
  </si>
  <si>
    <t>- položka zahrnuje vedle vlastní branky i rámy, rošty, lišty, kování, podpěrné, závěsné, upevňovací prvky, spojovací a těsnící materiál, pomocný materiál, kompletní povrchovou úpravu.   
- je zahrnuta i předepsaná výplň.</t>
  </si>
  <si>
    <t>145</t>
  </si>
  <si>
    <t>UMÍSTĚNÍ VJEZDOVÉ BRÁNY DVOUKŘÍDLÉ ŠÍŘKY DO 3600MM, VÝPLŇ VNITŘNÍ RÁM S PLETIVEM, KLIKA SE ZÁMKEM NA DOZICKÝ KLÍČ</t>
  </si>
  <si>
    <t>- položka zahrnuje vedle vlastní brány i rámy, rošty, lišty, kování, podpěrné, závěsné, upevňovací prvky, spojovací a těsnící materiál, pomocný materiál, kompletní povrchovou úpravu.   
- je zahrnuta i předepsaná výplň.</t>
  </si>
  <si>
    <t>Potrubí</t>
  </si>
  <si>
    <t>146</t>
  </si>
  <si>
    <t>87433</t>
  </si>
  <si>
    <t>POTRUBÍ Z TRUB PLASTOVÝCH ODPADNÍCH DN DO 150MM DO PÍSKOVÉHO LOŽE TL. 100MM, ULOŽENÍ DO HL. 800MM</t>
  </si>
  <si>
    <t>položka zahrnuje:   
- dodání veškerého trubního a pomocného materiálu  (trouby,  trubky,  tvarovky,  spojovací a těsnící  materiál a pod.), podpěrných, závěsných a upevňovacích prvků, včetně potřebných úprav   
- úprava a příprava podkladu a podpěr, očištění a ošetření podkladu a podpěr   
- zřízení plně funkčního potrubí, kompletní soustavy, podle příslušného technologického předpisu   
- zřízení potrubí i jednotlivých částí po etapách, včetně pracovních spar a spojů, pracovního zaslepení konců a pod.   
- úprava prostupů, průchodů  šachtami a komorami, okolí podpěr a vyústění, zaústění, napojení, vyvedení a upevnění odpad. výustí   
- ochrana potrubí nátěrem (vč. úpravy povrchu), případně izolací, nejsou-li tyto práce předmětem jiné položky   
- úprava, očištění a ošetření prostoru kolem potrubí   
- položky platí pro práce prováděné v prostoru zapaženém i nezapaženém a i v kolektorech, chráničkách   
- položky zahrnují i práce spojené s nutnými obtoky, převáděním a čerpáním vody</t>
  </si>
  <si>
    <t>147</t>
  </si>
  <si>
    <t>87434</t>
  </si>
  <si>
    <t>POTRUBÍ Z TRUB PLASTOVÝCH ODPADNÍCH DN DO 200MM DO PÍSKOVÉHO LOŽE TL. 100MM, ULOŽENÍ DO HL. 800MM</t>
  </si>
  <si>
    <t>148</t>
  </si>
  <si>
    <t>891915</t>
  </si>
  <si>
    <t>VÝMĚNA POKLOPU ŠOUPÁTKA</t>
  </si>
  <si>
    <t>- Položka zahrnuje kompletní demontáž a montáž dle technologického předpisu, dodávku poklopu, veškerou mimostaveništní a vnitrostaveništní dopravu, uložení vybouraných hmot na skládku a poplatek za skládku.</t>
  </si>
  <si>
    <t>149</t>
  </si>
  <si>
    <t>89413</t>
  </si>
  <si>
    <t>ŠACHTY KANALIZAČNÍ Z BETON DÍLCŮ PRŮMĚR 1,0M - 2x SKRUŽ V.500MM, 1x PŘECHOD.SKRUŽ 1000/600MM, 1X VYROVNÁVACÍ PRSTENEC V. 50MM, LITINOVÉ VÍKO S PANTEM DN 600MM ZATÍŽ D400</t>
  </si>
  <si>
    <t>položka zahrnuje:   
- poklopy s rámem, mříže s rámem, stupadla, žebříky, stropy z bet. dílců a pod.   
- předepsané betonové skruže, prefabrikované nebo monolitické betonové dno   
- dodání  dílce  požadovaného  tvaru  a  vlastností,  jeho  skladování,  doprava  a  osazení  do  definitivní polohy, včetně komplexní technologie výroby a montáže dílců, ošetření a ochrana dílců,   
- u dílců železobetonových a předpjatých veškerá výztuž, případně i tuhé kovové prvky a závěsná oka,   
- úpravy a zařízení pro uložení a transport dílce,   
- veškeré požadované úpravy dílců, včetně doplňkových konstrukcí a vybavení,   
- sestavení dílce na stavbě včetně montážních zařízení, plošin a prahů a pod.,   
- výplň, těsnění a tmelení spár a spojů,   
- očištění a ošetření úložných ploch,   
- zednické výpomoce pro montáž dílců,   
- označení dílce výrobním štítkem nebo jiným způsobem,   
- úpravy dílce pro dodržení požadované přesnosti jeho osazení, včetně případných měření,   
- veškerá zařízení pro zajištění stability v každém okamžiku   
- předepsané podkladní konstrukce</t>
  </si>
  <si>
    <t>150</t>
  </si>
  <si>
    <t>89712</t>
  </si>
  <si>
    <t>VPUSŤ KANALIZAČNÍ ULIČNÍ KOMPLETNÍ Z BETONOVÝCH DÍLCŮ - MONTÁŽ VČ. OBETONOVÁNÍ, OBSYPU</t>
  </si>
  <si>
    <t>položka zahrnuje:   
- osazení předepsaných dílů včetně mříže   
- výplň, těsnění  a tmelení spar a spojů,   
- opatření  povrchů  betonu  izolací  proti zemní vlhkosti v částech, kde přijdou do styku se zeminou nebo kamenivem,   
- předepsané podkladní konstrukce   
položka nezahrnuje:   
betonové dílce</t>
  </si>
  <si>
    <t>151</t>
  </si>
  <si>
    <t>02</t>
  </si>
  <si>
    <t>SKRUŽ PRO KANALIZAČNÍ VPUST BETONOVÁ 450x570x50MM</t>
  </si>
  <si>
    <t>položka zahrnuje:   
- dodávku předepsaných dílů</t>
  </si>
  <si>
    <t>152</t>
  </si>
  <si>
    <t>03</t>
  </si>
  <si>
    <t>SKRUŽ PRO KANALIZAČNÍ VPUST BETONOVÁ 450x195x50MM</t>
  </si>
  <si>
    <t>153</t>
  </si>
  <si>
    <t>04</t>
  </si>
  <si>
    <t>SKRUŽ PRO KANALIZAČNÍ VPUST BETONOVÁ 450x295x50MM</t>
  </si>
  <si>
    <t>154</t>
  </si>
  <si>
    <t>05</t>
  </si>
  <si>
    <t>SKRUŽ PRO KANALIZAČNÍ VPUST PŘECHODOVÁ BETONOVÁ 450-270x295x50MM</t>
  </si>
  <si>
    <t>položka zahrnuje:   
- dodávku předepsaných</t>
  </si>
  <si>
    <t>155</t>
  </si>
  <si>
    <t>06</t>
  </si>
  <si>
    <t>SKRUŽ PRO KANALIZAČNÍ VPUST S VÝTOKOVÝM OTVOREM PVC BETONOVÁ 450x350x50MM</t>
  </si>
  <si>
    <t>položka zahrnuje:   
- dodávku apředepsaných dílů</t>
  </si>
  <si>
    <t>156</t>
  </si>
  <si>
    <t>07</t>
  </si>
  <si>
    <t>DNO PRO VPUSŤ KANALIZAČNÍ S KALOVOU PROHLUBNÍ BETONOVÉ 450x300x50MM</t>
  </si>
  <si>
    <t>157</t>
  </si>
  <si>
    <t>08</t>
  </si>
  <si>
    <t>DNO PRO VPUSŤ KANALIZAČNÍ S VÝTOKOVÝM OTVOREM BETONOVÉ 450x330x50MM</t>
  </si>
  <si>
    <t>158</t>
  </si>
  <si>
    <t>09</t>
  </si>
  <si>
    <t>PRSTENEC PRO VPUSŤ KANALIZAČNÍ VYROVNÁVACÍ BETONOVÝ 390x60x130MM</t>
  </si>
  <si>
    <t>159</t>
  </si>
  <si>
    <t>MŘÍŽ VTOKOVÁ LITINOVÁ PRO VPUSŤ KANALIZAČNÍ VČETNĚ RÁMU 500x500MM, D400</t>
  </si>
  <si>
    <t>položka zahrnuje:   
- dodávku a osazení předepsaných dílů včetně mříže   
- výplň, těsnění  a tmelení spar a spojů,   
- opatření  povrchů  betonu  izolací  proti zemní vlhkosti v částech, kde přijdou do styku se zeminou nebo kamenivem</t>
  </si>
  <si>
    <t>160</t>
  </si>
  <si>
    <t>KALOVÝ KOŠ NÍZKÝ PRO KANALIZAČNÍ VPUST ŽÁROVĚ PZ PLECH PRO RÁM 500/500MM</t>
  </si>
  <si>
    <t>161</t>
  </si>
  <si>
    <t>KALOVÝ KOŠ VYSOKÝ PRO KANALIZAČNÍ VPUST ŽÁROVĚ PZ PLECH PRO RÁM 500/500MM</t>
  </si>
  <si>
    <t>162</t>
  </si>
  <si>
    <t>89742</t>
  </si>
  <si>
    <t>VPUSŤ CHODNÍKOVÁ Z BETON DÍLCŮ</t>
  </si>
  <si>
    <t>položka zahrnuje:   
dodávku a osazení předepsaného dílce včetně mříže   
předepsané podkladní konstrukce z betonu prostého tl. do 150mm</t>
  </si>
  <si>
    <t>163</t>
  </si>
  <si>
    <t>897624</t>
  </si>
  <si>
    <t>VPUSŤ ŠTĚRBINOVÝCH ŽLABŮ Z BETON DÍLCŮ SV. ŠÍŘKY DO 250MM</t>
  </si>
  <si>
    <t>položka zahrnuje    
dodávku a osazení předepsaného dílce včetně mříže   
předepsané podkladní konstrukce z betonu prostého tl. do 150mm</t>
  </si>
  <si>
    <t>164</t>
  </si>
  <si>
    <t>897625</t>
  </si>
  <si>
    <t>VPUSŤ ŠTĚRBINOVÝCH ŽLABŮ Z BETON DÍLCŮ SV. ŠÍŘKY DO 300MM</t>
  </si>
  <si>
    <t>položka zahrnuje   
dodávku a osazení předepsaného dílce včetně mříže   
předepsané podkladní konstrukce z betonu prostého tl. do 150mm</t>
  </si>
  <si>
    <t>165</t>
  </si>
  <si>
    <t>897724</t>
  </si>
  <si>
    <t>ČISTÍCÍ KUSY ŠTĚRBIN ŽLABŮ Z BETON DÍLCŮ SV. ŠÍŘKY DO 250MM</t>
  </si>
  <si>
    <t>položka zahrnuje   
dodávku a osazení předepsaného dílce   
předepsané podkladní konstrukce z betonu prostého tl. do 150mm</t>
  </si>
  <si>
    <t>166</t>
  </si>
  <si>
    <t>897725</t>
  </si>
  <si>
    <t>ČISTÍCÍ KUSY ŠTĚRBIN ŽLABŮ Z BETON DÍLCŮ SV. ŠÍŘKY DO 300MM</t>
  </si>
  <si>
    <t>167</t>
  </si>
  <si>
    <t>899122</t>
  </si>
  <si>
    <t>VÝMĚNA MŘÍŽE LITINOVÉ</t>
  </si>
  <si>
    <t>Položka zahrnuje kompletní demontáž, dodávku a osazení předepsané mříže včetně rámu, veškerou mimostaveništní a vnitrostaveništní dopravu, uložení vybouraných hmot na skládku a poplatek za skládku.</t>
  </si>
  <si>
    <t>168</t>
  </si>
  <si>
    <t>89914</t>
  </si>
  <si>
    <t>MONTÁŽ ŠACHTOVÉ BETONOVÉ SKRUŽE SAMOSTATNÉ</t>
  </si>
  <si>
    <t>- Položka zahrnuje veškerý materiál, výrobky a polotovary, včetně mimostaveništní a vnitrostaveništní dopravy (rovněž přesuny), včetně naložení a složení,případně s uložením.   
- Položka neobsahuje dodání materiálu skruží</t>
  </si>
  <si>
    <t>169</t>
  </si>
  <si>
    <t>ŠACHTOVÉ BETONOVÉ SKRUŽE SAMOSTATNÉ - DN 1000MM, VÝŠKY 250MM</t>
  </si>
  <si>
    <t>- Položka zahrnuje dodání materiálu</t>
  </si>
  <si>
    <t>170</t>
  </si>
  <si>
    <t>ŠACHTOVÉ BETONOVÉ SKRUŽE SAMOSTATNÉ - DN 1000MM, VÝŠKY 500MM</t>
  </si>
  <si>
    <t>171</t>
  </si>
  <si>
    <t>89921</t>
  </si>
  <si>
    <t>KOMPLETNÍ VÝMĚNA POKLOPU KANALIZAČNÍ ŠACHTY DN 600MM</t>
  </si>
  <si>
    <t>položka zahrnuje všechny nutné práce a materiály pro provedení výměny poklopu:   
- výřez v asfaltovém souvrství a vybourání asfaltových vrstev vč. odvozu na skládku a poplatku za skládku   
- vybourání stávajícího poklopu a rámu vč. odvozu na skládku a poplatku za skládku   
- úprava pro osazení nového rámu, dodání nového poklopu a jeho usazení   
- podkládka nových asfaltových vrstev   
- zálivka/zatření spár</t>
  </si>
  <si>
    <t>172</t>
  </si>
  <si>
    <t>89922</t>
  </si>
  <si>
    <t>VÝŠKOVÁ ÚPRAVA POKLOPŮ ARMATURNÍCH ŠACHET, KANALIZAČNÍCH POKLOPŮ</t>
  </si>
  <si>
    <t>- položka výškové úpravy zahrnuje všechny nutné práce a materiály pro zvýšení nebo snížení zařízení (včetně nutné úpravy stávajícího povrchu vozovky nebo chodníku).</t>
  </si>
  <si>
    <t>173</t>
  </si>
  <si>
    <t>BETONOVÝ VYROVNÁVACÍ PRSTENEC 40MM (DN 625MM)</t>
  </si>
  <si>
    <t>- položka zahrnuje všechny nutné práce a materiály související s dodáním požadovaných prvků na místo stavby (manipulace, doprava).</t>
  </si>
  <si>
    <t>174</t>
  </si>
  <si>
    <t>BETONOVÝ VYROVNÁVACÍ PRSTENEC 60MM (DN 625MM)</t>
  </si>
  <si>
    <t>175</t>
  </si>
  <si>
    <t>BETONOVÝ VYROVNÁVACÍ PRSTENEC 80MM (DN 625MM)</t>
  </si>
  <si>
    <t>176</t>
  </si>
  <si>
    <t>89923</t>
  </si>
  <si>
    <t>VÝŠKOVÁ ÚPRAVA KRYCÍCH HRNCŮ - POKLOPŮ ŠOUPAT, CHODNÍKOVÝCH UZÁVĚRŮ A HYDRANTŮ</t>
  </si>
  <si>
    <t>Ostatní konstrukce a práce</t>
  </si>
  <si>
    <t>177</t>
  </si>
  <si>
    <t>91297</t>
  </si>
  <si>
    <t>DOPRAVNÍ ZRCADLO - DEMONTÁŽ ZE STÁVAJÍCÍHO SLOUPKU SE ZACHOVÁNÍM SLOUPKU</t>
  </si>
  <si>
    <t>položka zahrnuje:   
- dodání a osazení zrcadla včetně nutných zemních prací   
- předepsaná povrchová úprava   
- vnitrostaveništní a mimostaveništní doprava   
- odrazky plastové nebo z retroreflexní fólie.</t>
  </si>
  <si>
    <t>178</t>
  </si>
  <si>
    <t>DOPRAVNÍ ZRCADLO - DODÁVKA A MONTÁŽ VČETNĚ SLOUPKU V. 4 M PRO DOPRAVNÍ ZRCADLO DO BETONOVÉ PATKY</t>
  </si>
  <si>
    <t>položka zahrnuje:   
- dodání a osazení zrcadla včetně nutných zemních prací   
- předepsaná povrchová úprava   
- vnitrostaveništní a mimostaveništní doprava   
- odrazky plastové nebo z retroreflexní fólie.   
- sloupky a upevňovací zařízení včetně jejich osazení (betonová patka, zemní práce, vytýčení stávajících podzemních sítí)</t>
  </si>
  <si>
    <t>179</t>
  </si>
  <si>
    <t>DOPRAVNÍ ZRCADLO - DODÁVKA A MONTÁŽ - KRUHOVÉ PRŮMĚR 600MM</t>
  </si>
  <si>
    <t>180</t>
  </si>
  <si>
    <t>DOPRAVNÍ ZRCADLO - DODÁVKA A MONTÁŽ - KRUHOVÉ PRŮMĚR 800MM</t>
  </si>
  <si>
    <t>181</t>
  </si>
  <si>
    <t>DOPRAVNÍ ZRCADLO - DODÁVKA A MONTÁŽ - OBDÉLNÍKOVÉ 600x800MM</t>
  </si>
  <si>
    <t>182</t>
  </si>
  <si>
    <t>DOPRAVNÍ ZRCADLO - DODÁVKA A MONTÁŽ - OBDÉLNÍKOVÉ 800x1000MM</t>
  </si>
  <si>
    <t>183</t>
  </si>
  <si>
    <t>914131</t>
  </si>
  <si>
    <t>DOPRAVNÍ ZNAČKY ZÁKLADNÍ VELIKOSTI OCELOVÉ - DODÁVKA A MONTÁŽ</t>
  </si>
  <si>
    <t>položka zahrnuje:   
- dodávku a montáž značek na sloupek v požadovaném provedení   
položka nezahrnuje:   
- dodávku sloupku, základové konstrukce</t>
  </si>
  <si>
    <t>184</t>
  </si>
  <si>
    <t>DOPRAVNÍ ZNAČKY ZÁKLADNÍ VELIKOSTI OCELOVÉ - NAROVNÁNÍ SLOUPKU S BETONOVOU PATKOU</t>
  </si>
  <si>
    <t>položka zahrnuje:   
- zemní a všechny ostatní potřebné práce</t>
  </si>
  <si>
    <t>185</t>
  </si>
  <si>
    <t>914133</t>
  </si>
  <si>
    <t>DOPRAVNÍ ZNAČKY ZÁKLADNÍ VELIKOSTI OCELOVÉ - DEMONTÁŽ ZE SLOUPKU SE ZACHOVÁNÍM SLOUPKU</t>
  </si>
  <si>
    <t>Položka zahrnuje odstranění, demontáž a odklizení materiálu s odvozem na předepsané místo</t>
  </si>
  <si>
    <t>186</t>
  </si>
  <si>
    <t>DOPRAVNÍ ZNAČKY ZÁKLADNÍ VELIKOSTI OCELOVÉ - DEMONTÁŽ VČETNĚ ODSTRANĚNÍ SLOUPKU A ZÁKLADU</t>
  </si>
  <si>
    <t>187</t>
  </si>
  <si>
    <t>DOPRAVNÍ ZNAČKY ZÁKLADNÍ VELIKOSTI OCELOVÉ - DEMONTÁŽ SLOUPKU</t>
  </si>
  <si>
    <t>188</t>
  </si>
  <si>
    <t>DOPRAVNÍ ZNAČKY ZÁKLADNÍ VELIKOSTI OCELOVÉ - VÝMĚNA HLINÍKOVÉ PATKY</t>
  </si>
  <si>
    <t>Položka zahrnuje odstranění, demontáž a odklizení materiálu s odvozem na předepsané místo   
Patky a upevňovací zařízení včetně jejich osazení (zemní a všechny ostatní potřebné práce)</t>
  </si>
  <si>
    <t>189</t>
  </si>
  <si>
    <t>914139</t>
  </si>
  <si>
    <t>DIO - MONTÁŽ S PŘEMÍSTĚNÍM</t>
  </si>
  <si>
    <t>DIO umístěné v rámci veřejných akcí a může zahrnovat širší prostorové rozmístění</t>
  </si>
  <si>
    <t>položka zahrnuje:   
- dopravu značky, příp. plotových mobilních zábran   
- osazení a montáž na určeném místě   
- nutnou opravu poškozených částí   
nezahrnuje dodávku značky, příp. konstrukcí</t>
  </si>
  <si>
    <t>190</t>
  </si>
  <si>
    <t>DIO - NÁJEMNÉ</t>
  </si>
  <si>
    <t>KSDEN</t>
  </si>
  <si>
    <t>položka zahrnuje sazbu za pronájem dopravních značek a zařízení, počet jednotek je určen jako součin počtu značek a počtu dní použití</t>
  </si>
  <si>
    <t>191</t>
  </si>
  <si>
    <t>DIO - DEMONTÁŽ S PŘEMÍSTĚNÍM</t>
  </si>
  <si>
    <t>Položka zahrnuje odstranění, demontáž a odklizení materiálu s odvozem</t>
  </si>
  <si>
    <t>192</t>
  </si>
  <si>
    <t>914311</t>
  </si>
  <si>
    <t>DOPRAVNÍ ZNAČKY DODATKOVÉ OCELOVÉ - DODÁVKA A MONTÁŽ</t>
  </si>
  <si>
    <t>položka zahrnuje:   
- dodávku a montáž značek v požadovaném provedení</t>
  </si>
  <si>
    <t>193</t>
  </si>
  <si>
    <t>914411</t>
  </si>
  <si>
    <t>DOPRAVNÍ ZNAČKY 100X150CM OCELOVÉ - DODÁVKA A MONTÁŽ</t>
  </si>
  <si>
    <t>194</t>
  </si>
  <si>
    <t>914851</t>
  </si>
  <si>
    <t>STÁLÁ DOPRAV ZAŘÍZ Z4 HLINÍK DODÁVKA A MONTÁŽ</t>
  </si>
  <si>
    <t>Osazení směrového plastového sloupku/patníku – včetně jeho pořízení; řada Z4 pevné ukotvení botky sloupku na hmoždinky.</t>
  </si>
  <si>
    <t>Položka zahrnuje:  
- dodávku a montáž značek v požadovaném provedení  
Položka nezahrnuje:  
- x</t>
  </si>
  <si>
    <t>195</t>
  </si>
  <si>
    <t>914911</t>
  </si>
  <si>
    <t>MONTÁŽ SLOUPKU DOPRAVNÍCH ZNAČEK SE ZABETONOVÁNÍM</t>
  </si>
  <si>
    <t>položka zahrnuje:   
- osazení sloupku (betonová patka, zemní práce, vytýčení stávajících podzemních sítí)   
položka nezahrnuje:   
- dodávku sloupku</t>
  </si>
  <si>
    <t>196</t>
  </si>
  <si>
    <t>DODÁVKA SLOUPKU Z OCELOVÝCH TRUBEK</t>
  </si>
  <si>
    <t>položka zahrnuje:   
- dodávka sloupku</t>
  </si>
  <si>
    <t>197</t>
  </si>
  <si>
    <t>914913</t>
  </si>
  <si>
    <t>SLOUPKY A STOJKY DOPRAVNÍCH ZNAČEK Z OCEL TRUBEK - VÝMĚNA ODŘÍZNUTÍM A NAVAŘENÍM NOVÉHO SLOUPKU</t>
  </si>
  <si>
    <t>Položka zahrnuje odstranění, demontáž a odklizení materiálu s odvozem na předepsané místo, dodávku   
Sloupky a upevňovací zařízení včetně jejich osazení (zemní a všechny ostatní potřebné práce)</t>
  </si>
  <si>
    <t>198</t>
  </si>
  <si>
    <t>914921</t>
  </si>
  <si>
    <t>MONTÁŽ SLOUPKU DOPRAVNÍCH ZNAČEK DO AL PATKY</t>
  </si>
  <si>
    <t>položka zahrnuje:   
- upevňovací zařízení včetně osazení sloupku (betonová patka, hliníková patka, zemní práce, vytýčení stávajících podzemních sítí)   
položka nezahrnuje:   
- dodávku sloupku</t>
  </si>
  <si>
    <t>199</t>
  </si>
  <si>
    <t>915111</t>
  </si>
  <si>
    <t>VODOROVNÉ DOPRAVNÍ ZNAČENÍ BARVOU HLADKÉ - DODÁVKA A POKLÁDKA - PŘECHOD PRO CHODCE</t>
  </si>
  <si>
    <t>položka zahrnuje:   
- dodání a pokládku nátěrového materiálu (měří se pouze natíraná plocha)   
- předznačení</t>
  </si>
  <si>
    <t>200</t>
  </si>
  <si>
    <t>VODOROVNÉ DOPRAVNÍ ZNAČENÍ BARVOU - DODÁVKA A POKLÁDKA - BÍLÁ ČÁRA Š. 125MM</t>
  </si>
  <si>
    <t>201</t>
  </si>
  <si>
    <t>VODOROVNÉ DOPRAVNÍ ZNAČENÍ BARVOU - DODÁVKA A POKLÁDKA - BÍLÁ ČÁRA Š. 250MM</t>
  </si>
  <si>
    <t>202</t>
  </si>
  <si>
    <t>VODOROVNÉ DOPRAVNÍ ZNAČENÍ BARVOU - DODÁVKA A POKLÁDKA - ŽLUTÁ ČÁRA Š. 125MM</t>
  </si>
  <si>
    <t>203</t>
  </si>
  <si>
    <t>VODOROVNÉ DOPRAVNÍ ZNAČENÍ BARVOU - DODÁVKA A POKLÁDKA - ŽLUTÁ ČÁRA Š. 250MM</t>
  </si>
  <si>
    <t>204</t>
  </si>
  <si>
    <t>VODOROVNÉ DOPRAVNÍ ZNAČENÍ BARVOU - DODÁVKA A POKLÁDKA - MODRÁ ČÁRA Š. 125MM</t>
  </si>
  <si>
    <t>205</t>
  </si>
  <si>
    <t>915112</t>
  </si>
  <si>
    <t>VODOROVNÉ DOPRAVNÍ ZNAČENÍ BARVOU HLADKÉ - ODSTRANĚNÍ ZATŘENÍM</t>
  </si>
  <si>
    <t>zahrnuje odstranění značení předepsaným způsobem provedení a odklizení vzniklé suti</t>
  </si>
  <si>
    <t>206</t>
  </si>
  <si>
    <t>915114</t>
  </si>
  <si>
    <t>VODOR DOPRAV ZNAČ BARVOU HLADKÉ - ODSTRANĚNÍ BROUŠENÍM</t>
  </si>
  <si>
    <t>207</t>
  </si>
  <si>
    <t>915211</t>
  </si>
  <si>
    <t>VODOROVNÉ DOPRAVNÍ ZNAČENÍ PLASTEM HLADKÉ - DODÁVKA A POKLÁDKA - PŘECHOD PRO CHODCE</t>
  </si>
  <si>
    <t>208</t>
  </si>
  <si>
    <t>VODOROVNÉ DOPRAVNÍ ZNAČENÍ PLASTEM - DODÁVKA A POKLÁDKA - BÍLÁ ČÁRA Š. 125MM</t>
  </si>
  <si>
    <t>209</t>
  </si>
  <si>
    <t>VODOROVNÉ DOPRAVNÍ ZNAČENÍ PLASTEM - DODÁVKA A POKLÁDKA - BÍLÁ ČÁRA Š. 250MM</t>
  </si>
  <si>
    <t>210</t>
  </si>
  <si>
    <t>915311</t>
  </si>
  <si>
    <t>VODOROVNÉ DOPRAVNÍ ZNAČENÍ - PŘEDFORMÁTOVANÉ ZNAČENÍ VODÍCÍ PÁS PRO SLABOZRAKÉ - DODÁVKA A POKLÁDKA</t>
  </si>
  <si>
    <t>položka zahrnuje:   
- dodání a pokládku předepsané fólie   
- zahrnuje předznačení</t>
  </si>
  <si>
    <t>211</t>
  </si>
  <si>
    <t>91551</t>
  </si>
  <si>
    <t>VODOROVNÉ DOPRAVNÍ ZNAČENÍ BARVOU - PŘEDEM PŘIPRAVENÉ SYMBOLY (INVALIDA, KOLO, CHODEC, PÍSMENA, ...) - DODÁVKA A POKLÁDKA - BÍLÁ BARVA</t>
  </si>
  <si>
    <t>položka zahrnuje:   
- dodání a pokládku předepsaného symbolu   
- zahrnuje předznačení</t>
  </si>
  <si>
    <t>212</t>
  </si>
  <si>
    <t>VODOROVNÉ DOPRAVNÍ ZNAČENÍ PLASTEM - PŘEDEM PŘIPRAVENÉ SYMBOLY (INVALIDA, KOLO, CHODEC, PÍSMENA, ...) - DODÁVKA A POKLÁDKA - BÍLÝ PLAST</t>
  </si>
  <si>
    <t>213</t>
  </si>
  <si>
    <t>917211</t>
  </si>
  <si>
    <t>ZÁHONOVÉ OBRUBY Z BETONOVÝCH OBRUBNÍKŮ ŠÍŘ 50MM</t>
  </si>
  <si>
    <t>Položka zahrnuje:   
dodání a pokládku betonových obrubníků o rozměrech předepsaných zadávací dokumentací   
betonové lože i boční betonovou opěrku.</t>
  </si>
  <si>
    <t>214</t>
  </si>
  <si>
    <t>917212</t>
  </si>
  <si>
    <t>ZÁHONOVÉ OBRUBY Z BETONOVÝCH OBRUBNÍKŮ ŠÍŘ 80MM</t>
  </si>
  <si>
    <t>215</t>
  </si>
  <si>
    <t>917223</t>
  </si>
  <si>
    <t>SILNIČNÍ A CHODNÍKOVÉ OBRUBY Z BETONOVÝCH OBRUBNÍKŮ ŠÍŘ 100MM</t>
  </si>
  <si>
    <t>216</t>
  </si>
  <si>
    <t>917224</t>
  </si>
  <si>
    <t>SILNIČNÍ A CHODNÍKOVÉ OBRUBY Z BETONOVÝCH OBRUBNÍKŮ ŠÍŘ 150MM</t>
  </si>
  <si>
    <t>217</t>
  </si>
  <si>
    <t>SILNIČNÍ A CHODNÍKOVÉ OBRUBY Z BETONOVÝCH OBRUBNÍKŮ ŠÍŘ 150MM - PŘEJEZDY, OBLOUKY</t>
  </si>
  <si>
    <t>218</t>
  </si>
  <si>
    <t>91725</t>
  </si>
  <si>
    <t>ZASTÁVKOVÉ NÁSTUPIŠTNÍ BEZBARIÉROVÉ OBRUBNÍKY BETONOVÉ</t>
  </si>
  <si>
    <t>219</t>
  </si>
  <si>
    <t>917424</t>
  </si>
  <si>
    <t>CHODNÍKOVÉ OBRUBY Z KAMENNÝCH OBRUBNÍKŮ HMOTNOSTI DO 80KG - MONTÁŽ (BEZ DODÁVKY OBRUB)</t>
  </si>
  <si>
    <t>Položka zahrnuje:   
pokládku kamenných obrubníků o předepsaných rozměrech   
betonové lože i boční betonovou opěrku   
dopravu obrub z deponie do 5km</t>
  </si>
  <si>
    <t>220</t>
  </si>
  <si>
    <t>CHODNÍKOVÉ OBRUBY Z KAMENNÝCH OBRUBNÍKŮ - ŘEZÁNÍ OBRUB NA DÉLKU</t>
  </si>
  <si>
    <t>221</t>
  </si>
  <si>
    <t>91781</t>
  </si>
  <si>
    <t>VÝŠKOVÁ ÚPRAVA OBRUBNÍKŮ BETONOVÝCH SILNIČNÍCH</t>
  </si>
  <si>
    <t>Položka výšková úprava obrub zahrnuje jejich vytrhání, očištění, manipulaci, nové betonové lože a osazení. Případné nutné doplnění novými obrubami se uvede v položkách 9172 až 9177.</t>
  </si>
  <si>
    <t>222</t>
  </si>
  <si>
    <t>91782</t>
  </si>
  <si>
    <t>VÝŠKOVÁ ÚPRAVA OBRUBNÍKŮ KAMENNÝCH KS2</t>
  </si>
  <si>
    <t>223</t>
  </si>
  <si>
    <t>91783</t>
  </si>
  <si>
    <t>VÝŠKOVÁ ÚPRAVA OBRUB Z KRAJNÍKŮ ŠÍŘKY DO 100MM</t>
  </si>
  <si>
    <t>224</t>
  </si>
  <si>
    <t>91797</t>
  </si>
  <si>
    <t>ZPOMALOVACÍ PRAHY Z PLASTŮ - MONTÁŽ</t>
  </si>
  <si>
    <t>Položka zahrnuje:   
pokládku prahů z požadovaného materiálu   
kotevní a upevňovací materiál</t>
  </si>
  <si>
    <t>225</t>
  </si>
  <si>
    <t>ZPOMALOVACÍ PRAHY PRO RYCHLOST 30 KM/H Z PLASTŮ - DODÁVKA</t>
  </si>
  <si>
    <t>Položka zahrnuje:   
dodávku jednotlivých prvků prahů z plastu</t>
  </si>
  <si>
    <t>226</t>
  </si>
  <si>
    <t>9181D</t>
  </si>
  <si>
    <t>ČELA PROPUSTU Z TRUB DN DO 600MM Z BETONU</t>
  </si>
  <si>
    <t>Položka zahrnuje kompletní čelo (základ, dřík, římsu)   
- dodání  čerstvého  betonu  (betonové  směsi)  požadované  kvality,  jeho  uložení  do požadovaného tvaru při jakékoliv hustotě výztuže, konzistenci čerstvého betonu a způsobu hutnění, ošetření a ochranu betonu,   
- dodání a osazení výztuže,   
- případně dokumentací předepsaný kamenný obklad,   
- zhotovení nepropustného, mrazuvzdorného betonu a betonu požadované trvanlivosti a vlastností,   
- užití potřebných přísad a technologií výroby betonu,   
- zřízení pracovních a dilatačních spar, včetně potřebných úprav, výplně, vložek, opracování, očištění a ošetření,   
- bednění  požadovaných  konstr. (i ztracené) s úpravou  dle požadované  kvality povrchu betonu, včetně odbedňovacích a odskružovacích prostředků,   
- podpěrné  konstr. (skruže) a lešení všech druhů pro bednění, uložení čerstvého betonu, výztuže a doplňkových konstr., vč. požadovaných otvorů, ochranných a bezpečnostních opatření a základů těchto konstrukcí a lešení,   
- vytvoření kotevních čel, kapes, nálitků, a sedel,   
- zřízení  všech  požadovaných  otvorů, kapes, výklenků, prostupů, dutin, drážek a pod., vč. ztížení práce a úprav  kolem nich,   
- úpravy pro osazení výztuže, doplňkových konstrukcí a vybavení,   
- úpravy povrchu pro položení požadované izolace, povlaků a nátěrů, případně vyspravení,   
- ztížení práce u kabelových a injektážních trubek a ostatních zařízení osazovaných do betonu,   
- konstrukce betonových kloubů, upevnění kotevních prvků a doplňkových konstrukcí,   
- nátěry zabraňující soudržnost betonu a bednění,   
- výplň, těsnění  a tmelení spar a spojů,   
- opatření  povrchů  betonu  izolací  proti zemní vlhkosti v částech, kde přijdou do styku se zeminou nebo kamenivem,   
- případné zřízení spojovací vrstvy u základů,   
- úpravy pro osazení zařízení ochrany konstrukce proti vlivu bludných proudů.   
Nezahrnuje zábradlí.</t>
  </si>
  <si>
    <t>227</t>
  </si>
  <si>
    <t>9181F</t>
  </si>
  <si>
    <t>ČELA PROPUSTU Z TRUB DN DO 1000MM Z BETONU</t>
  </si>
  <si>
    <t>228</t>
  </si>
  <si>
    <t>918345</t>
  </si>
  <si>
    <t>PROPUSTY Z TRUB BETONOVÝCH DN 300MM</t>
  </si>
  <si>
    <t>Položka zahrnuje:   
- dodání a položení potrubí z trub z předepsaného materiálu a předepsaného průměru   
- případné úpravy trub (zkrácení, šikmé seříznutí)   
- podkladní vrstvy a obetonování.</t>
  </si>
  <si>
    <t>229</t>
  </si>
  <si>
    <t>918346</t>
  </si>
  <si>
    <t>PROPUSTY Z TRUB BETONOVÝCH DN 400MM</t>
  </si>
  <si>
    <t>230</t>
  </si>
  <si>
    <t>918358</t>
  </si>
  <si>
    <t>PROPUSTY Z TRUB BETONOVÝCH DN 600MM</t>
  </si>
  <si>
    <t>231</t>
  </si>
  <si>
    <t>91836</t>
  </si>
  <si>
    <t>PROPUSTY Z TRUB BETONOVÝCH DN 800MM</t>
  </si>
  <si>
    <t>232</t>
  </si>
  <si>
    <t>9185D2</t>
  </si>
  <si>
    <t>ČELA KAMENNÁ PROPUSTU Z TRUB DN DO 600MM</t>
  </si>
  <si>
    <t>Položka zahrnuje:   
zdivo z lomového kamen na MC ve tvaru, předepsaným zadávací dokumentací   
vyspárování zdiva MC   
římsu ze železobetonu včetně výztuže, pokud je předepsaná zadávací dokumentací   
Nezahrnuje zábradlí</t>
  </si>
  <si>
    <t>233</t>
  </si>
  <si>
    <t>9185F2</t>
  </si>
  <si>
    <t>ČELA KAMENNÁ PROPUSTU Z TRUB DN DO 1000MM</t>
  </si>
  <si>
    <t>234</t>
  </si>
  <si>
    <t>919111</t>
  </si>
  <si>
    <t>ŘEZÁNÍ ASFALTOVÉHO KRYTU VOZOVEK TL DO 50MM</t>
  </si>
  <si>
    <t>položka zahrnuje řezání vozovkové vrstvy v předepsané tloušťce, včetně spotřeby vody</t>
  </si>
  <si>
    <t>235</t>
  </si>
  <si>
    <t>919112</t>
  </si>
  <si>
    <t>ŘEZÁNÍ ASFALTOVÉHO KRYTU VOZOVEK TL DO 100MM</t>
  </si>
  <si>
    <t>236</t>
  </si>
  <si>
    <t>919113</t>
  </si>
  <si>
    <t>ŘEZÁNÍ ASFALTOVÉHO KRYTU VOZOVEK TL DO 150MM</t>
  </si>
  <si>
    <t>237</t>
  </si>
  <si>
    <t>919123</t>
  </si>
  <si>
    <t>ŘEZÁNÍ BETONOVÉHO KRYTU VOZOVEK TL DO 150MM</t>
  </si>
  <si>
    <t>238</t>
  </si>
  <si>
    <t>919R01</t>
  </si>
  <si>
    <t>OSTATNÍ NEUVEDENÉ PRÁCE PROVÁDĚNÉ V HZS</t>
  </si>
  <si>
    <t>239</t>
  </si>
  <si>
    <t>919R02</t>
  </si>
  <si>
    <t>PROJEKTOVÉ PRÁCE, TECHNICKÁ POMOC, ZAJIŠTĚNÍ INŽENÝRINGU</t>
  </si>
  <si>
    <t>240</t>
  </si>
  <si>
    <t>919R03</t>
  </si>
  <si>
    <t>STROJHODINA</t>
  </si>
  <si>
    <t>241</t>
  </si>
  <si>
    <t>931316</t>
  </si>
  <si>
    <t>TĚSNĚNÍ DILATAČNÍCH SPAR ASFALTOVOU ZÁLIVKOU</t>
  </si>
  <si>
    <t>položka zahrnuje dodávku a osazení předepsaného materiálu, očištění ploch spáry před úpravou, očištění okolí spáry po úpravě   
nezahrnuje těsnící profil</t>
  </si>
  <si>
    <t>242</t>
  </si>
  <si>
    <t>935111</t>
  </si>
  <si>
    <t>ŠTĚRBINOVÉ ŽLABY Z BETONOVÝCH DÍLCŮ ŠÍŘ DO 200MM VČETNĚ LOŽE A OBETONOVÁNÍ</t>
  </si>
  <si>
    <t>položka zahrnuje:   
- veškerý materiál, výrobky a polotovary, včetně mimostaveništní a vnitrostaveništní dopravy (rovněž přesuny), včetně naložení a složení,případně s uložením.   
- veškeré práce nutné pro zřízení těchto konstrukcí, včetně zemních prací, lože, ukončení, patek, spárování, úpravy vtoku a výtoku, čerpání vody.</t>
  </si>
  <si>
    <t>243</t>
  </si>
  <si>
    <t>93513</t>
  </si>
  <si>
    <t>ŠTĚRBINOVÉ ŽLABY Z BETONOVÝCH DÍLCŮ ŠÍŘ DO 300MM VČETNĚ LOŽE A OBETONOVÁNÍ</t>
  </si>
  <si>
    <t>244</t>
  </si>
  <si>
    <t>935211</t>
  </si>
  <si>
    <t>PŘÍKOPOVÉ ŽLABY Z BETON TVÁRNIC ŠÍŘ DO 600MM DO ŠTĚRKOPÍSKU TL 100MM</t>
  </si>
  <si>
    <t>položka zahrnuje:   
- dodávku a uložení příkopových tvárnic předepsaného rozměru a kvality   
- dodání a rozprostření lože z předepsaného materiálu v předepsané kvalitěa v předepsané tloušťce   
- veškerou manipulaci s materiálem, vnitrostaveništní i mimostaveništní dopravu   
- ukončení, patky, spárování   
- měří se v metrech běžných délky osy žlabu</t>
  </si>
  <si>
    <t>245</t>
  </si>
  <si>
    <t>935212</t>
  </si>
  <si>
    <t>PŘÍKOPOVÉ ŽLABY Z BETON TVÁRNIC ŠÍŘ DO 600MM DO BETONU TL 100MM</t>
  </si>
  <si>
    <t>246</t>
  </si>
  <si>
    <t>9352A2</t>
  </si>
  <si>
    <t>PŘÍKOPOVÉ ŽLABY Z BETON TVÁRNIC ŠÍŘ DO 250MM DO BETONU TL 200MM</t>
  </si>
  <si>
    <t>247</t>
  </si>
  <si>
    <t>93542</t>
  </si>
  <si>
    <t>ŽLABY Z DÍLCŮ Z POLYMERBETONU SVĚTLÉ ŠÍŘKY DO 150MM VČETNĚ MŘÍŽÍ</t>
  </si>
  <si>
    <t>položka zahrnuje:   
- dodávku a uložení dílců žlabu z předepsaného materiálu předepsaných rozměrů včetně mříže   
- spárování, úpravy vtoku a výtoku   
- nutné zemní práce, předepsané lože, obetonování</t>
  </si>
  <si>
    <t>248</t>
  </si>
  <si>
    <t>ŽLABY Z DÍLCŮ Z POLYMERBETONU SVĚTLÉ ŠÍŘKY DO 150MM - ČELNÍ STĚNA</t>
  </si>
  <si>
    <t>položka zahrnuje:   
- dodávku a uložení dílců žlabu z předepsaného materiálu předepsaných rozměrů   
- spárování, úpravy vtoku a výtoku   
- nutné zemní práce, předepsané lože, obetonování</t>
  </si>
  <si>
    <t>249</t>
  </si>
  <si>
    <t>ŽLABY Z DÍLCŮ Z POLYMERBETONU SVĚTLÉ ŠÍŘKY DO 150MM - VPUSŤOVÝ DÍL KOMPLETNÍ</t>
  </si>
  <si>
    <t>250</t>
  </si>
  <si>
    <t>93543</t>
  </si>
  <si>
    <t>ŽLABY Z DÍLCŮ Z POLYMERBETONU SVĚTLÉ ŠÍŘKY DO 200MM VČETNĚ MŘÍŽÍ</t>
  </si>
  <si>
    <t>251</t>
  </si>
  <si>
    <t>ŽLABY Z DÍLCŮ Z POLYMERBETONU SVĚTLÉ ŠÍŘKY DO 200MM - ČELNÍ STĚNA</t>
  </si>
  <si>
    <t>252</t>
  </si>
  <si>
    <t>ŽLABY Z DÍLCŮ Z POLYMERBETONU SVĚTLÉ ŠÍŘKY DO 200MM - VPUSŤOVÝ DÍL KOMPLETNÍ</t>
  </si>
  <si>
    <t>253</t>
  </si>
  <si>
    <t>93545</t>
  </si>
  <si>
    <t>ŽLABY Z DÍLCŮ Z POLYMERBETONU SVĚTLÉ ŠÍŘKY DO 300MM VČETNĚ MŘÍŽÍ</t>
  </si>
  <si>
    <t>254</t>
  </si>
  <si>
    <t>ŽLABY Z DÍLCŮ Z POLYMERBETONU SVĚTLÉ ŠÍŘKY DO 300MM - ČELNÍ STĚNA</t>
  </si>
  <si>
    <t>položka zahrnuje:   
- dodávku a uložení dílců žlabu z předepsaného materiálu předepsaných rozměrů    
- spárování, úpravy vtoku a výtoku   
- nutné zemní práce, předepsané lože, obetonování</t>
  </si>
  <si>
    <t>255</t>
  </si>
  <si>
    <t>ŽLABY Z DÍLCŮ Z POLYMERBETONU SVĚTLÉ ŠÍŘKY DO 300MM - VPUSŤOVÝ DÍL KOMPLETNÍ</t>
  </si>
  <si>
    <t>256</t>
  </si>
  <si>
    <t>NAPOJENÍ NOVÉHO ŽLABU NA STÁVAJÍCÍ POTRUBÍ DO D 200MM V DÉLCE DO 1,0M VČETNĚ PVC TVAROVEK A OBETONOVÁNÍ</t>
  </si>
  <si>
    <t>položka zahrnuje:   
- dodávku a uložení potrubí z předepsaného materiálu předepsaných rozměrů   
- nutné zemní práce, předepsané lože, obetonování, čerpání vody</t>
  </si>
  <si>
    <t>257</t>
  </si>
  <si>
    <t>93553</t>
  </si>
  <si>
    <t>ŽLABY Z DÍLCŮ BETONOVÝCH SVĚTLÉ ŠÍŘKY DO 200MM S LITINOVOU MŘÍŽÍ VČETNĚ LOŽE A OBETONOVÁNÍ</t>
  </si>
  <si>
    <t>položka zahrnuje:   
- dodávku a uložení dílců žlabu z předepsaného materiálu předepsaných rozměrů včetně mříže   
- spárování, úpravy vtoku a výtoku   
- nutné zemní práce, předepsané lože, obetonování, čerpání vody   
- měří se v metrech běžných délky osy žlabu, odečítají se čistící kusy a vpustě</t>
  </si>
  <si>
    <t>258</t>
  </si>
  <si>
    <t>ŽLABY Z DÍLCŮ BETONOVÝCH SVĚTLÉ ŠÍŘKY DO 200MM - VÝMĚNA ROŠTU</t>
  </si>
  <si>
    <t>položka zahrnuje:   
- uložení mříží z předepsaného materiálu předepsaných rozměrů    
- nutné související práce</t>
  </si>
  <si>
    <t>259</t>
  </si>
  <si>
    <t>ŽLABY Z DÍLCŮ BETONOVÝCH SVĚTLÉ ŠÍŘKY DO 200MM - LITINOVÝ ROŠT ŠÍŘKY 200MM</t>
  </si>
  <si>
    <t>položka zahrnuje:   
- dodávku mříží z předepsaného materiálu předepsaných rozměrů</t>
  </si>
  <si>
    <t>260</t>
  </si>
  <si>
    <t>93555</t>
  </si>
  <si>
    <t>ŽLABY Z DÍLCŮ BETONOVÝCH SVĚTLÉ ŠÍŘKY DO 300MM S LITINOVOU MŘÍŽÍ VČETNĚ LOŽE A OBETONOVÁNÍ</t>
  </si>
  <si>
    <t>261</t>
  </si>
  <si>
    <t>ŽLABY Z DÍLCŮ BETONOVÝCH SVĚTLÉ ŠÍŘKY DO 300MM - VÝMĚNA ROŠTU</t>
  </si>
  <si>
    <t>262</t>
  </si>
  <si>
    <t>ŽLABY Z DÍLCŮ BETONOVÝCH SVĚTLÉ ŠÍŘKY DO 300MM - LITINOVÝ ROŠT ŠÍŘKY 300MM</t>
  </si>
  <si>
    <t>263</t>
  </si>
  <si>
    <t>93751</t>
  </si>
  <si>
    <t>MOBILIÁŘ - MONTÁŽ LAVIČKY STABILNÍ PARKOVÉ PŘICHYCENÉ ŠROUBY BEZ ZABETONOVÁNÍ NOH</t>
  </si>
  <si>
    <t>Položka zahrnuje:   
- montáž, osazení kompletního zařízení, předepsaného zadávací dokumentací   
- mimostavništní a vnitrostaveništní dopravu   
- nezbytné práce a kotevní materiál (4ks šroubů na 1 lavičku)   
Položka neobsahuje:    
dodávku lavičky</t>
  </si>
  <si>
    <t>264</t>
  </si>
  <si>
    <t>MOBILIÁŘ - MONTÁŽ LAVIČKY STABILNÍ PARKOVÉ KOTVENÉ ŠROUBY NA PEVNÝ PODKLAD</t>
  </si>
  <si>
    <t>Položka zahrnuje:   
- montáž, osazení a dodávku kompletního zařízení, předepsaného zadávací dokumentací   
- mimostavništní a vnitrostaveništní dopravu   
- nezbytné práce a kotevní materiál (4ks šroubů na 1 lavičku)   
Položka neobsahuje:    
dodávku lavičky</t>
  </si>
  <si>
    <t>265</t>
  </si>
  <si>
    <t>93753</t>
  </si>
  <si>
    <t>MOBILIÁŘ - MONTÁŽ ODPADKOVÉHO KOŠE DO BETONOVÉ PATKY</t>
  </si>
  <si>
    <t>Položka zahrnuje:   
- montáž, osazení kompletního zařízení, předepsaného zadávací dokumentací   
- mimostavništní a vnitrostaveništní dopravu   
- nezbytné zemní práce a základové konstrukce (1x patka 40x40x60cm)   
Položka neobsahuje:    
dodávku koše</t>
  </si>
  <si>
    <t>266</t>
  </si>
  <si>
    <t>MOBILIÁŘ - MONTÁŽ ODPADKOVÉHO KOŠE NA SLOUPEK</t>
  </si>
  <si>
    <t>Položka zahrnuje:   
- montáž, osazení kompletního zařízení, předepsaného zadávací dokumentací   
- mimostavništní a vnitrostaveništní dopravu   
Položka neobsahuje:    
dodávku koše</t>
  </si>
  <si>
    <t>267</t>
  </si>
  <si>
    <t>MOBILIÁŘ - MONTÁŽ ODPADKOVÉHO KOŠE PŘICHYCENÍM KOTEVNÍMI ŠROUBY</t>
  </si>
  <si>
    <t>Položka zahrnuje:   
- montáž, osazení kompletního zařízení, předepsaného zadávací dokumentací   
- mimostavništní a vnitrostaveništní dopravu   
- nezbytné práce a kotevní materiál (4ks šroubů do betonové patky na 1 koš)   
Položka neobsahuje:    
dodávku koše</t>
  </si>
  <si>
    <t>268</t>
  </si>
  <si>
    <t>93808</t>
  </si>
  <si>
    <t>OČIŠTĚNÍ VOZOVEK ZAMETENÍM STROJNĚ</t>
  </si>
  <si>
    <t>položka zahrnuje očištění předepsaným způsobem včetně odklizení vzniklého odpadu</t>
  </si>
  <si>
    <t>269</t>
  </si>
  <si>
    <t>OČIŠTĚNÍ VOZOVEK ZAMETENÍM RUČNĚ</t>
  </si>
  <si>
    <t>270</t>
  </si>
  <si>
    <t>93861</t>
  </si>
  <si>
    <t>OČIŠTĚNÍ DOPRAVNÍCH ZNAČEK OMYTÍM VODOU A SAPONÁTEM</t>
  </si>
  <si>
    <t>položka zahrnuje očištění předepsaným způsobem včetně dopravy a odklizení vzniklého odpadu</t>
  </si>
  <si>
    <t>271</t>
  </si>
  <si>
    <t>93863</t>
  </si>
  <si>
    <t>OČIŠTĚNÍ DOPRAVNÍCH ZNAČEK OD GRAFFITI CHEMICKY</t>
  </si>
  <si>
    <t>272</t>
  </si>
  <si>
    <t>9661101</t>
  </si>
  <si>
    <t>VYBOURÁNÍ PRVKU ZPOMALOVACÍHO PRAHU VČ. ZALITÍ MONTÁŽNÍCH OTVORŮ</t>
  </si>
  <si>
    <t>položka zahrnuje:   
- rozbourání konstrukce bez ohledu na použitou technologii   
- veškeré pomocné konstrukce   
- veškerou manipulaci s vybouranou sutí a hmotami včetně uložení na skládku a poplatku za skládku.   
- veškeré další práce plynoucí z technologického předpisu a z platných předpisů</t>
  </si>
  <si>
    <t>273</t>
  </si>
  <si>
    <t>966134</t>
  </si>
  <si>
    <t>BOURÁNÍ KONSTRUKCÍ Z KAMENE NA MC S ODVOZEM DO 5KM NA DEPONII</t>
  </si>
  <si>
    <t>položka zahrnuje:   
- rozbourání konstrukce bez ohledu na použitou technologii   
- veškeré pomocné konstrukce (lešení a pod.)   
- veškerou manipulaci s vybouranou sutí a hmotami včetně uložení na deponii (bez poplatku za skládku)   
- veškeré další práce plynoucí z technologického předpisu a z platných předpisů</t>
  </si>
  <si>
    <t>274</t>
  </si>
  <si>
    <t>BOURÁNÍ KONSTRUKCÍ Z KAMENE NA MC S ODVOZEM NA SKLÁDKU</t>
  </si>
  <si>
    <t>položka zahrnuje:   
- rozbourání konstrukce bez ohledu na použitou technologii   
- veškeré pomocné konstrukce (lešení a pod.)   
- veškerou manipulaci s vybouranou sutí a hmotami včetně uložení na skládku a poplatku za skládku   
- veškeré další práce plynoucí z technologického předpisu a z platných předpisů</t>
  </si>
  <si>
    <t>275</t>
  </si>
  <si>
    <t>966144</t>
  </si>
  <si>
    <t>BOURÁNÍ KONSTRUKCÍ Z CIHEL A TVÁRNIC S ODVOZEM DO 5KM NA DEPONII</t>
  </si>
  <si>
    <t>276</t>
  </si>
  <si>
    <t>BOURÁNÍ KONSTRUKCÍ Z CIHEL A TVÁRNIC S ODVOZEM NA SKLÁDKU</t>
  </si>
  <si>
    <t>277</t>
  </si>
  <si>
    <t>966154</t>
  </si>
  <si>
    <t>BOURÁNÍ KONSTRUKCÍ Z PROST BETONU S ODVOZEM DO 5KM NA DEPONII</t>
  </si>
  <si>
    <t>278</t>
  </si>
  <si>
    <t>BOURÁNÍ KONSTRUKCÍ Z PROST BETONU S ODVOZEM NA SKLÁDKU</t>
  </si>
  <si>
    <t>279</t>
  </si>
  <si>
    <t>966164</t>
  </si>
  <si>
    <t>BOURÁNÍ KONSTRUKCÍ ZE ŽELEZOBETONU S ODVOZEM DO 5KM NA DEPONII</t>
  </si>
  <si>
    <t>280</t>
  </si>
  <si>
    <t>BOURÁNÍ KONSTRUKCÍ ZE ŽELEZOBETONU S ODVOZEM NA SKLÁDKU</t>
  </si>
  <si>
    <t>281</t>
  </si>
  <si>
    <t>96618</t>
  </si>
  <si>
    <t>BOURÁNÍ KONSTRUKCÍ KOVOVÝCH - ODŘEZÁNÍM A VYBOURÁNÍM BETONOVÝCH PATEK - 1 SLOUPEK, 1 PATKA</t>
  </si>
  <si>
    <t>položka zahrnuje:   
- rozebrání konstrukce bez ohledu na použitou technologii   
- veškeré pomocné konstrukce (lešení a pod.)   
- veškerou manipulaci s vybouranou sutí a hmotami včetně uložení na skládku a poplatku za skládku   
- veškeré další práce plynoucí z technologického předpisu a z platných předpisů</t>
  </si>
  <si>
    <t>282</t>
  </si>
  <si>
    <t>966184</t>
  </si>
  <si>
    <t>DEMONTÁŽ KONSTRUKCÍ KOVOVÝCH S ODVOZEM DO 5KM</t>
  </si>
  <si>
    <t>Odstranění kovových konstrukcí včetně likvidace</t>
  </si>
  <si>
    <t>Položka zahrnuje:  
- rozebrání konstrukce bez ohledu na použitou technologii  
- veškeré pomocné konstrukce (lešení a pod.)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</si>
  <si>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283</t>
  </si>
  <si>
    <t>96653</t>
  </si>
  <si>
    <t>ODSTRANĚNÍ ŽLABŮ BETONOVÝCH Z DÍLCŮ (VČET ŠTĚRBINOVÝCH) ŠÍŘKY DO 200MM</t>
  </si>
  <si>
    <t>- zahrnuje vybourání žlabů včetně podkladních vrstev a eventuelních mříží   
- zahrnuje veškerou manipulaci s vybouranou sutí a hmotami včetně uložení na skládku a poplatku za skládku.</t>
  </si>
  <si>
    <t>284</t>
  </si>
  <si>
    <t>96654</t>
  </si>
  <si>
    <t>ODSTRANĚNÍ ŽLABŮ BETONOVÝCH Z DÍLCŮ (VČET ŠTĚRBINOVÝCH) ŠÍŘKY PŘES 200MM</t>
  </si>
  <si>
    <t>285</t>
  </si>
  <si>
    <t>96687</t>
  </si>
  <si>
    <t>VYBOURÁNÍ ULIČNÍCH VPUSTÍ KOMPLETNÍCH HL. DO 1,0M</t>
  </si>
  <si>
    <t>položka zahrnuje:   
- kompletní bourací práce včetně nezbytného rozsahu zemních prací,   
- veškerou manipulaci s vybouranou sutí a hmotami včetně uložení na skládku a poplatku za skládku.   
- veškeré další práce plynoucí z technologického předpisu a z platných předpisů,</t>
  </si>
  <si>
    <t>286</t>
  </si>
  <si>
    <t>VYBOURÁNÍ ULIČNÍCH VPUSTÍ KOMPLETNÍCH HL. PŘES 1,0M</t>
  </si>
  <si>
    <t>287</t>
  </si>
  <si>
    <t>969234</t>
  </si>
  <si>
    <t>VYBOURÁNÍ POTRUBÍ BETONOVÉHO DN DO 200MM KANALIZAČ</t>
  </si>
  <si>
    <t>- položka zahrnuje veškerou manipulaci s vybouranou sutí a hmotami včetně uložení na skládku a poplatku za skládku.   
- položka zahrnuje veškeré další práce plynoucí z technologického předpisu a z platných předpisů</t>
  </si>
  <si>
    <t xml:space="preserve">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</si>
</sst>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9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51">
    <xf numFmtId="0" fontId="0" fillId="0" borderId="0" xfId="0"/>
    <xf numFmtId="0" fontId="0" fillId="2" borderId="2" xfId="6" applyFont="1" applyFill="1" applyBorder="1"/>
    <xf numFmtId="0" fontId="0" fillId="2" borderId="0" xfId="6" applyFont="1" applyFill="1"/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4" fontId="3" fillId="2" borderId="0" xfId="6" applyNumberFormat="1" applyFont="1" applyFill="1" applyAlignment="1">
      <alignment horizontal="right"/>
    </xf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4" fontId="0" fillId="0" borderId="1" xfId="6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2" xfId="6" applyFont="1" applyFill="1" applyBorder="1" applyProtection="1">
      <protection locked="0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0" fillId="0" borderId="0" xfId="0" applyProtection="1"/>
    <xf numFmtId="0" fontId="0" fillId="2" borderId="0" xfId="6" applyFont="1" applyFill="1" applyProtection="1"/>
    <xf numFmtId="0" fontId="1" fillId="2" borderId="0" xfId="6" applyFont="1" applyFill="1" applyAlignment="1" applyProtection="1">
      <alignment horizontal="center" vertical="center"/>
    </xf>
    <xf numFmtId="0" fontId="0" fillId="2" borderId="2" xfId="6" applyFont="1" applyFill="1" applyBorder="1" applyProtection="1"/>
    <xf numFmtId="0" fontId="5" fillId="2" borderId="0" xfId="6" applyFont="1" applyFill="1" applyProtection="1"/>
    <xf numFmtId="0" fontId="5" fillId="2" borderId="0" xfId="6" applyFont="1" applyFill="1" applyAlignment="1" applyProtection="1">
      <alignment horizontal="right"/>
    </xf>
    <xf numFmtId="0" fontId="0" fillId="2" borderId="0" xfId="6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3" xfId="6" applyFont="1" applyFill="1" applyBorder="1" applyProtection="1"/>
    <xf numFmtId="0" fontId="0" fillId="2" borderId="1" xfId="6" applyFont="1" applyFill="1" applyBorder="1" applyAlignment="1" applyProtection="1">
      <alignment horizontal="center"/>
    </xf>
    <xf numFmtId="4" fontId="0" fillId="2" borderId="1" xfId="6" applyNumberFormat="1" applyFont="1" applyFill="1" applyBorder="1" applyAlignment="1" applyProtection="1">
      <alignment horizontal="center"/>
    </xf>
    <xf numFmtId="0" fontId="5" fillId="2" borderId="2" xfId="6" applyFont="1" applyFill="1" applyBorder="1" applyProtection="1"/>
    <xf numFmtId="0" fontId="5" fillId="2" borderId="2" xfId="6" applyFont="1" applyFill="1" applyBorder="1" applyAlignment="1" applyProtection="1">
      <alignment horizontal="right"/>
    </xf>
    <xf numFmtId="0" fontId="0" fillId="2" borderId="2" xfId="6" applyFont="1" applyFill="1" applyBorder="1" applyProtection="1"/>
    <xf numFmtId="0" fontId="5" fillId="2" borderId="2" xfId="6" applyFont="1" applyFill="1" applyBorder="1" applyAlignment="1" applyProtection="1">
      <alignment horizontal="left"/>
    </xf>
    <xf numFmtId="0" fontId="0" fillId="2" borderId="5" xfId="6" applyFont="1" applyFill="1" applyBorder="1" applyProtection="1"/>
    <xf numFmtId="0" fontId="4" fillId="3" borderId="1" xfId="6" applyFont="1" applyFill="1" applyBorder="1" applyAlignment="1" applyProtection="1">
      <alignment horizontal="center" vertical="center" wrapText="1"/>
    </xf>
    <xf numFmtId="0" fontId="4" fillId="3" borderId="1" xfId="6" applyFont="1" applyFill="1" applyBorder="1" applyAlignment="1" applyProtection="1">
      <alignment horizontal="center" vertical="center" wrapText="1"/>
    </xf>
    <xf numFmtId="0" fontId="3" fillId="2" borderId="5" xfId="6" applyFont="1" applyFill="1" applyBorder="1" applyAlignment="1" applyProtection="1">
      <alignment horizontal="right"/>
    </xf>
    <xf numFmtId="0" fontId="3" fillId="2" borderId="5" xfId="6" applyFont="1" applyFill="1" applyBorder="1" applyAlignment="1" applyProtection="1">
      <alignment wrapText="1"/>
    </xf>
    <xf numFmtId="4" fontId="3" fillId="2" borderId="5" xfId="6" applyNumberFormat="1" applyFont="1" applyFill="1" applyBorder="1" applyAlignment="1" applyProtection="1">
      <alignment horizontal="center"/>
    </xf>
    <xf numFmtId="0" fontId="0" fillId="0" borderId="1" xfId="6" applyFont="1" applyBorder="1" applyProtection="1"/>
    <xf numFmtId="0" fontId="0" fillId="0" borderId="1" xfId="6" applyFont="1" applyBorder="1" applyAlignment="1" applyProtection="1">
      <alignment horizontal="right"/>
    </xf>
    <xf numFmtId="0" fontId="0" fillId="0" borderId="1" xfId="6" applyFont="1" applyBorder="1" applyAlignment="1" applyProtection="1">
      <alignment wrapText="1"/>
    </xf>
    <xf numFmtId="0" fontId="0" fillId="0" borderId="1" xfId="6" applyFont="1" applyBorder="1" applyAlignment="1" applyProtection="1">
      <alignment horizontal="center"/>
    </xf>
    <xf numFmtId="164" fontId="0" fillId="0" borderId="1" xfId="6" applyNumberFormat="1" applyFont="1" applyBorder="1" applyAlignment="1" applyProtection="1">
      <alignment horizontal="center"/>
    </xf>
    <xf numFmtId="4" fontId="0" fillId="0" borderId="1" xfId="6" applyNumberFormat="1" applyFont="1" applyBorder="1" applyAlignment="1" applyProtection="1">
      <alignment horizontal="center"/>
    </xf>
    <xf numFmtId="0" fontId="0" fillId="0" borderId="4" xfId="6" applyFont="1" applyBorder="1" applyAlignment="1" applyProtection="1">
      <alignment vertical="top"/>
    </xf>
    <xf numFmtId="0" fontId="0" fillId="0" borderId="1" xfId="6" applyFont="1" applyBorder="1" applyAlignment="1" applyProtection="1">
      <alignment horizontal="left" vertical="center" wrapText="1"/>
    </xf>
    <xf numFmtId="0" fontId="0" fillId="0" borderId="0" xfId="6" applyFont="1" applyAlignment="1" applyProtection="1">
      <alignment vertical="top"/>
    </xf>
    <xf numFmtId="0" fontId="6" fillId="0" borderId="1" xfId="6" applyFont="1" applyBorder="1" applyAlignment="1" applyProtection="1">
      <alignment horizontal="left" vertical="center" wrapText="1"/>
    </xf>
    <xf numFmtId="0" fontId="3" fillId="2" borderId="2" xfId="6" applyFont="1" applyFill="1" applyBorder="1" applyAlignment="1" applyProtection="1">
      <alignment horizontal="right"/>
    </xf>
    <xf numFmtId="4" fontId="3" fillId="2" borderId="2" xfId="6" applyNumberFormat="1" applyFont="1" applyFill="1" applyBorder="1" applyAlignment="1" applyProtection="1">
      <alignment horizontal="center"/>
    </xf>
    <xf numFmtId="0" fontId="8" fillId="0" borderId="1" xfId="6" applyFont="1" applyBorder="1" applyAlignment="1" applyProtection="1">
      <alignment horizontal="left" vertical="center" wrapText="1"/>
    </xf>
    <xf numFmtId="4" fontId="0" fillId="0" borderId="1" xfId="6" applyNumberFormat="1" applyFont="1" applyFill="1" applyBorder="1" applyAlignment="1" applyProtection="1">
      <alignment horizontal="center"/>
      <protection locked="0"/>
    </xf>
    <xf numFmtId="4" fontId="0" fillId="4" borderId="1" xfId="6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workbookViewId="0">
      <selection activeCell="C21" sqref="C21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11"/>
      <c r="B1" s="2"/>
      <c r="C1" s="2"/>
      <c r="D1" s="2"/>
      <c r="E1" s="2"/>
    </row>
    <row r="2" spans="1:5" ht="12.75" customHeight="1" x14ac:dyDescent="0.2">
      <c r="A2" s="11"/>
      <c r="B2" s="12" t="s">
        <v>0</v>
      </c>
      <c r="C2" s="2"/>
      <c r="D2" s="2"/>
      <c r="E2" s="2"/>
    </row>
    <row r="3" spans="1:5" ht="20.100000000000001" customHeight="1" x14ac:dyDescent="0.2">
      <c r="A3" s="11"/>
      <c r="B3" s="11"/>
      <c r="C3" s="2"/>
      <c r="D3" s="2"/>
      <c r="E3" s="2"/>
    </row>
    <row r="4" spans="1:5" ht="20.100000000000001" customHeight="1" x14ac:dyDescent="0.3">
      <c r="A4" s="2"/>
      <c r="B4" s="13" t="s">
        <v>1</v>
      </c>
      <c r="C4" s="11"/>
      <c r="D4" s="11"/>
      <c r="E4" s="2"/>
    </row>
    <row r="5" spans="1:5" ht="12.75" customHeight="1" x14ac:dyDescent="0.2">
      <c r="A5" s="2"/>
      <c r="B5" s="11" t="s">
        <v>2</v>
      </c>
      <c r="C5" s="11"/>
      <c r="D5" s="11"/>
      <c r="E5" s="2"/>
    </row>
    <row r="6" spans="1:5" ht="12.75" customHeight="1" x14ac:dyDescent="0.2">
      <c r="A6" s="2"/>
      <c r="B6" s="3" t="s">
        <v>3</v>
      </c>
      <c r="C6" s="5">
        <f>SUM(C10:C10)</f>
        <v>0</v>
      </c>
      <c r="D6" s="2"/>
      <c r="E6" s="2"/>
    </row>
    <row r="7" spans="1:5" ht="12.75" customHeight="1" x14ac:dyDescent="0.2">
      <c r="A7" s="2"/>
      <c r="B7" s="3" t="s">
        <v>4</v>
      </c>
      <c r="C7" s="5">
        <f>SUM(E10:E10)</f>
        <v>0</v>
      </c>
      <c r="D7" s="2"/>
      <c r="E7" s="2"/>
    </row>
    <row r="8" spans="1:5" ht="12.75" customHeight="1" x14ac:dyDescent="0.2">
      <c r="A8" s="1"/>
      <c r="B8" s="1"/>
      <c r="C8" s="1"/>
      <c r="D8" s="1"/>
      <c r="E8" s="1"/>
    </row>
    <row r="9" spans="1:5" ht="18" customHeight="1" x14ac:dyDescent="0.2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41.25" customHeight="1" x14ac:dyDescent="0.2">
      <c r="A10" s="6" t="s">
        <v>23</v>
      </c>
      <c r="B10" s="6" t="s">
        <v>24</v>
      </c>
      <c r="C10" s="7">
        <f>SO.101!I3</f>
        <v>0</v>
      </c>
      <c r="D10" s="7">
        <f>SO.101!O2</f>
        <v>0</v>
      </c>
      <c r="E10" s="7">
        <f>C10+D10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166"/>
  <sheetViews>
    <sheetView topLeftCell="B1" workbookViewId="0">
      <pane ySplit="7" topLeftCell="A8" activePane="bottomLeft" state="frozen"/>
      <selection pane="bottomLeft" activeCell="X11" sqref="W11:X11"/>
    </sheetView>
  </sheetViews>
  <sheetFormatPr defaultColWidth="9.140625" defaultRowHeight="12.75" customHeight="1" x14ac:dyDescent="0.2"/>
  <cols>
    <col min="1" max="1" width="9.140625" style="14" hidden="1" customWidth="1"/>
    <col min="2" max="2" width="11.7109375" style="14" customWidth="1"/>
    <col min="3" max="3" width="14.7109375" style="14" customWidth="1"/>
    <col min="4" max="4" width="9.7109375" style="14" customWidth="1"/>
    <col min="5" max="5" width="70.7109375" style="14" customWidth="1"/>
    <col min="6" max="6" width="11.7109375" style="14" customWidth="1"/>
    <col min="7" max="9" width="16.7109375" style="14" customWidth="1"/>
    <col min="10" max="14" width="9.140625" style="14"/>
    <col min="15" max="18" width="9.140625" style="14" hidden="1" customWidth="1"/>
    <col min="19" max="16384" width="9.140625" style="14"/>
  </cols>
  <sheetData>
    <row r="1" spans="1:18" ht="12.75" customHeight="1" x14ac:dyDescent="0.2">
      <c r="A1" s="14" t="s">
        <v>10</v>
      </c>
      <c r="B1" s="15"/>
      <c r="C1" s="15"/>
      <c r="D1" s="15"/>
      <c r="E1" s="15"/>
      <c r="F1" s="15"/>
      <c r="G1" s="15"/>
      <c r="H1" s="15"/>
      <c r="I1" s="15"/>
      <c r="P1" s="14" t="s">
        <v>21</v>
      </c>
    </row>
    <row r="2" spans="1:18" ht="24.95" customHeight="1" x14ac:dyDescent="0.2">
      <c r="B2" s="15"/>
      <c r="C2" s="15"/>
      <c r="D2" s="15"/>
      <c r="E2" s="16" t="s">
        <v>12</v>
      </c>
      <c r="F2" s="15"/>
      <c r="G2" s="15"/>
      <c r="H2" s="17"/>
      <c r="I2" s="17"/>
      <c r="O2" s="14">
        <f>0+O8+O45+O214+O231+O264+O297+O534+O555+O596+O721</f>
        <v>0</v>
      </c>
      <c r="P2" s="14" t="s">
        <v>21</v>
      </c>
    </row>
    <row r="3" spans="1:18" ht="15" customHeight="1" x14ac:dyDescent="0.25">
      <c r="A3" s="14" t="s">
        <v>11</v>
      </c>
      <c r="B3" s="18" t="s">
        <v>13</v>
      </c>
      <c r="C3" s="19" t="s">
        <v>14</v>
      </c>
      <c r="D3" s="20"/>
      <c r="E3" s="21" t="s">
        <v>15</v>
      </c>
      <c r="F3" s="15"/>
      <c r="G3" s="22"/>
      <c r="H3" s="23" t="s">
        <v>23</v>
      </c>
      <c r="I3" s="24">
        <f>0+I8+I45+I214+I231+I264+I297+I534+I555+I596+I721</f>
        <v>0</v>
      </c>
      <c r="O3" s="14" t="s">
        <v>18</v>
      </c>
      <c r="P3" s="14" t="s">
        <v>22</v>
      </c>
    </row>
    <row r="4" spans="1:18" ht="15" customHeight="1" x14ac:dyDescent="0.25">
      <c r="A4" s="14" t="s">
        <v>16</v>
      </c>
      <c r="B4" s="25" t="s">
        <v>17</v>
      </c>
      <c r="C4" s="26" t="s">
        <v>23</v>
      </c>
      <c r="D4" s="27"/>
      <c r="E4" s="28" t="s">
        <v>24</v>
      </c>
      <c r="F4" s="17"/>
      <c r="G4" s="17"/>
      <c r="H4" s="29"/>
      <c r="I4" s="29"/>
      <c r="O4" s="14" t="s">
        <v>19</v>
      </c>
      <c r="P4" s="14" t="s">
        <v>22</v>
      </c>
    </row>
    <row r="5" spans="1:18" ht="12.75" customHeight="1" x14ac:dyDescent="0.2">
      <c r="A5" s="30" t="s">
        <v>25</v>
      </c>
      <c r="B5" s="30" t="s">
        <v>27</v>
      </c>
      <c r="C5" s="30" t="s">
        <v>29</v>
      </c>
      <c r="D5" s="30" t="s">
        <v>30</v>
      </c>
      <c r="E5" s="30" t="s">
        <v>31</v>
      </c>
      <c r="F5" s="30" t="s">
        <v>33</v>
      </c>
      <c r="G5" s="30" t="s">
        <v>35</v>
      </c>
      <c r="H5" s="30" t="s">
        <v>37</v>
      </c>
      <c r="I5" s="30"/>
      <c r="O5" s="14" t="s">
        <v>20</v>
      </c>
      <c r="P5" s="14" t="s">
        <v>22</v>
      </c>
    </row>
    <row r="6" spans="1:18" ht="12.75" customHeight="1" x14ac:dyDescent="0.2">
      <c r="A6" s="30"/>
      <c r="B6" s="30"/>
      <c r="C6" s="30"/>
      <c r="D6" s="30"/>
      <c r="E6" s="30"/>
      <c r="F6" s="30"/>
      <c r="G6" s="30"/>
      <c r="H6" s="31" t="s">
        <v>38</v>
      </c>
      <c r="I6" s="31" t="s">
        <v>40</v>
      </c>
    </row>
    <row r="7" spans="1:18" ht="12.75" customHeight="1" x14ac:dyDescent="0.2">
      <c r="A7" s="31" t="s">
        <v>26</v>
      </c>
      <c r="B7" s="31" t="s">
        <v>28</v>
      </c>
      <c r="C7" s="31" t="s">
        <v>22</v>
      </c>
      <c r="D7" s="31" t="s">
        <v>21</v>
      </c>
      <c r="E7" s="31" t="s">
        <v>32</v>
      </c>
      <c r="F7" s="31" t="s">
        <v>34</v>
      </c>
      <c r="G7" s="31" t="s">
        <v>36</v>
      </c>
      <c r="H7" s="31" t="s">
        <v>39</v>
      </c>
      <c r="I7" s="31" t="s">
        <v>41</v>
      </c>
    </row>
    <row r="8" spans="1:18" ht="12.75" customHeight="1" x14ac:dyDescent="0.2">
      <c r="A8" s="29" t="s">
        <v>42</v>
      </c>
      <c r="B8" s="29"/>
      <c r="C8" s="32" t="s">
        <v>26</v>
      </c>
      <c r="D8" s="29"/>
      <c r="E8" s="33" t="s">
        <v>43</v>
      </c>
      <c r="F8" s="29"/>
      <c r="G8" s="29"/>
      <c r="H8" s="29"/>
      <c r="I8" s="34">
        <f>0+Q8</f>
        <v>0</v>
      </c>
      <c r="O8" s="14">
        <f>0+R8</f>
        <v>0</v>
      </c>
      <c r="Q8" s="14">
        <f>0+I9+I13+I17+I21+I25+I29+I33+I37+I41</f>
        <v>0</v>
      </c>
      <c r="R8" s="14">
        <f>0+O9+O13+O17+O21+O25+O29+O33+O37+O41</f>
        <v>0</v>
      </c>
    </row>
    <row r="9" spans="1:18" x14ac:dyDescent="0.2">
      <c r="A9" s="35" t="s">
        <v>44</v>
      </c>
      <c r="B9" s="36" t="s">
        <v>28</v>
      </c>
      <c r="C9" s="36" t="s">
        <v>45</v>
      </c>
      <c r="D9" s="35" t="s">
        <v>46</v>
      </c>
      <c r="E9" s="37" t="s">
        <v>47</v>
      </c>
      <c r="F9" s="38" t="s">
        <v>48</v>
      </c>
      <c r="G9" s="39">
        <v>700</v>
      </c>
      <c r="H9" s="48">
        <v>0</v>
      </c>
      <c r="I9" s="40">
        <f>ROUND(ROUND(H9,2)*ROUND(G9,3),2)</f>
        <v>0</v>
      </c>
      <c r="O9" s="14">
        <f>(I9*21)/100</f>
        <v>0</v>
      </c>
      <c r="P9" s="14" t="s">
        <v>22</v>
      </c>
    </row>
    <row r="10" spans="1:18" x14ac:dyDescent="0.2">
      <c r="A10" s="41" t="s">
        <v>49</v>
      </c>
      <c r="E10" s="42" t="s">
        <v>46</v>
      </c>
      <c r="H10" s="9"/>
    </row>
    <row r="11" spans="1:18" x14ac:dyDescent="0.2">
      <c r="A11" s="43" t="s">
        <v>50</v>
      </c>
      <c r="E11" s="44" t="s">
        <v>46</v>
      </c>
      <c r="H11" s="9"/>
    </row>
    <row r="12" spans="1:18" ht="25.5" x14ac:dyDescent="0.2">
      <c r="A12" s="14" t="s">
        <v>51</v>
      </c>
      <c r="E12" s="42" t="s">
        <v>52</v>
      </c>
      <c r="H12" s="9"/>
    </row>
    <row r="13" spans="1:18" ht="25.5" x14ac:dyDescent="0.2">
      <c r="A13" s="35" t="s">
        <v>44</v>
      </c>
      <c r="B13" s="36" t="s">
        <v>22</v>
      </c>
      <c r="C13" s="36" t="s">
        <v>45</v>
      </c>
      <c r="D13" s="35" t="s">
        <v>28</v>
      </c>
      <c r="E13" s="37" t="s">
        <v>53</v>
      </c>
      <c r="F13" s="38" t="s">
        <v>48</v>
      </c>
      <c r="G13" s="39">
        <v>5000</v>
      </c>
      <c r="H13" s="48">
        <v>0</v>
      </c>
      <c r="I13" s="40">
        <f>ROUND(ROUND(H13,2)*ROUND(G13,3),2)</f>
        <v>0</v>
      </c>
      <c r="O13" s="14">
        <f>(I13*21)/100</f>
        <v>0</v>
      </c>
      <c r="P13" s="14" t="s">
        <v>22</v>
      </c>
    </row>
    <row r="14" spans="1:18" x14ac:dyDescent="0.2">
      <c r="A14" s="41" t="s">
        <v>49</v>
      </c>
      <c r="E14" s="42" t="s">
        <v>46</v>
      </c>
      <c r="H14" s="9"/>
    </row>
    <row r="15" spans="1:18" x14ac:dyDescent="0.2">
      <c r="A15" s="43" t="s">
        <v>50</v>
      </c>
      <c r="E15" s="44" t="s">
        <v>46</v>
      </c>
      <c r="H15" s="9"/>
    </row>
    <row r="16" spans="1:18" ht="25.5" x14ac:dyDescent="0.2">
      <c r="A16" s="14" t="s">
        <v>51</v>
      </c>
      <c r="E16" s="42" t="s">
        <v>52</v>
      </c>
      <c r="H16" s="9"/>
    </row>
    <row r="17" spans="1:16" x14ac:dyDescent="0.2">
      <c r="A17" s="35" t="s">
        <v>44</v>
      </c>
      <c r="B17" s="36" t="s">
        <v>21</v>
      </c>
      <c r="C17" s="36" t="s">
        <v>54</v>
      </c>
      <c r="D17" s="35" t="s">
        <v>46</v>
      </c>
      <c r="E17" s="37" t="s">
        <v>55</v>
      </c>
      <c r="F17" s="38" t="s">
        <v>48</v>
      </c>
      <c r="G17" s="39">
        <v>90</v>
      </c>
      <c r="H17" s="48">
        <v>0</v>
      </c>
      <c r="I17" s="40">
        <f>ROUND(ROUND(H17,2)*ROUND(G17,3),2)</f>
        <v>0</v>
      </c>
      <c r="O17" s="14">
        <f>(I17*21)/100</f>
        <v>0</v>
      </c>
      <c r="P17" s="14" t="s">
        <v>22</v>
      </c>
    </row>
    <row r="18" spans="1:16" x14ac:dyDescent="0.2">
      <c r="A18" s="41" t="s">
        <v>49</v>
      </c>
      <c r="E18" s="42" t="s">
        <v>46</v>
      </c>
      <c r="H18" s="9"/>
    </row>
    <row r="19" spans="1:16" x14ac:dyDescent="0.2">
      <c r="A19" s="43" t="s">
        <v>50</v>
      </c>
      <c r="E19" s="44" t="s">
        <v>46</v>
      </c>
      <c r="H19" s="9"/>
    </row>
    <row r="20" spans="1:16" ht="25.5" x14ac:dyDescent="0.2">
      <c r="A20" s="14" t="s">
        <v>51</v>
      </c>
      <c r="E20" s="42" t="s">
        <v>52</v>
      </c>
      <c r="H20" s="9"/>
    </row>
    <row r="21" spans="1:16" x14ac:dyDescent="0.2">
      <c r="A21" s="35" t="s">
        <v>44</v>
      </c>
      <c r="B21" s="36" t="s">
        <v>32</v>
      </c>
      <c r="C21" s="36" t="s">
        <v>56</v>
      </c>
      <c r="D21" s="35" t="s">
        <v>28</v>
      </c>
      <c r="E21" s="37" t="s">
        <v>57</v>
      </c>
      <c r="F21" s="38" t="s">
        <v>58</v>
      </c>
      <c r="G21" s="39">
        <v>7</v>
      </c>
      <c r="H21" s="48">
        <v>0</v>
      </c>
      <c r="I21" s="40">
        <f>ROUND(ROUND(H21,2)*ROUND(G21,3),2)</f>
        <v>0</v>
      </c>
      <c r="O21" s="14">
        <f>(I21*21)/100</f>
        <v>0</v>
      </c>
      <c r="P21" s="14" t="s">
        <v>22</v>
      </c>
    </row>
    <row r="22" spans="1:16" x14ac:dyDescent="0.2">
      <c r="A22" s="41" t="s">
        <v>49</v>
      </c>
      <c r="E22" s="42" t="s">
        <v>46</v>
      </c>
      <c r="H22" s="9"/>
    </row>
    <row r="23" spans="1:16" x14ac:dyDescent="0.2">
      <c r="A23" s="43" t="s">
        <v>50</v>
      </c>
      <c r="E23" s="44" t="s">
        <v>46</v>
      </c>
      <c r="H23" s="9"/>
    </row>
    <row r="24" spans="1:16" x14ac:dyDescent="0.2">
      <c r="A24" s="14" t="s">
        <v>51</v>
      </c>
      <c r="E24" s="42" t="s">
        <v>59</v>
      </c>
      <c r="H24" s="9"/>
    </row>
    <row r="25" spans="1:16" x14ac:dyDescent="0.2">
      <c r="A25" s="35" t="s">
        <v>44</v>
      </c>
      <c r="B25" s="36" t="s">
        <v>34</v>
      </c>
      <c r="C25" s="36" t="s">
        <v>60</v>
      </c>
      <c r="D25" s="35" t="s">
        <v>28</v>
      </c>
      <c r="E25" s="37" t="s">
        <v>61</v>
      </c>
      <c r="F25" s="38" t="s">
        <v>62</v>
      </c>
      <c r="G25" s="39">
        <v>1300</v>
      </c>
      <c r="H25" s="48">
        <v>0</v>
      </c>
      <c r="I25" s="40">
        <f>ROUND(ROUND(H25,2)*ROUND(G25,3),2)</f>
        <v>0</v>
      </c>
      <c r="O25" s="14">
        <f>(I25*21)/100</f>
        <v>0</v>
      </c>
      <c r="P25" s="14" t="s">
        <v>22</v>
      </c>
    </row>
    <row r="26" spans="1:16" x14ac:dyDescent="0.2">
      <c r="A26" s="41" t="s">
        <v>49</v>
      </c>
      <c r="E26" s="42" t="s">
        <v>46</v>
      </c>
      <c r="H26" s="9"/>
    </row>
    <row r="27" spans="1:16" x14ac:dyDescent="0.2">
      <c r="A27" s="43" t="s">
        <v>50</v>
      </c>
      <c r="E27" s="44" t="s">
        <v>46</v>
      </c>
      <c r="H27" s="9"/>
    </row>
    <row r="28" spans="1:16" x14ac:dyDescent="0.2">
      <c r="A28" s="14" t="s">
        <v>51</v>
      </c>
      <c r="E28" s="42" t="s">
        <v>63</v>
      </c>
      <c r="H28" s="9"/>
    </row>
    <row r="29" spans="1:16" x14ac:dyDescent="0.2">
      <c r="A29" s="35" t="s">
        <v>44</v>
      </c>
      <c r="B29" s="36" t="s">
        <v>36</v>
      </c>
      <c r="C29" s="36" t="s">
        <v>60</v>
      </c>
      <c r="D29" s="35" t="s">
        <v>22</v>
      </c>
      <c r="E29" s="37" t="s">
        <v>64</v>
      </c>
      <c r="F29" s="38" t="s">
        <v>65</v>
      </c>
      <c r="G29" s="39">
        <v>90</v>
      </c>
      <c r="H29" s="48">
        <v>0</v>
      </c>
      <c r="I29" s="40">
        <f>ROUND(ROUND(H29,2)*ROUND(G29,3),2)</f>
        <v>0</v>
      </c>
      <c r="O29" s="14">
        <f>(I29*21)/100</f>
        <v>0</v>
      </c>
      <c r="P29" s="14" t="s">
        <v>22</v>
      </c>
    </row>
    <row r="30" spans="1:16" x14ac:dyDescent="0.2">
      <c r="A30" s="41" t="s">
        <v>49</v>
      </c>
      <c r="E30" s="42" t="s">
        <v>46</v>
      </c>
      <c r="H30" s="9"/>
    </row>
    <row r="31" spans="1:16" x14ac:dyDescent="0.2">
      <c r="A31" s="43" t="s">
        <v>50</v>
      </c>
      <c r="E31" s="44" t="s">
        <v>46</v>
      </c>
      <c r="H31" s="9"/>
    </row>
    <row r="32" spans="1:16" x14ac:dyDescent="0.2">
      <c r="A32" s="14" t="s">
        <v>51</v>
      </c>
      <c r="E32" s="42" t="s">
        <v>63</v>
      </c>
      <c r="H32" s="9"/>
    </row>
    <row r="33" spans="1:18" x14ac:dyDescent="0.2">
      <c r="A33" s="35" t="s">
        <v>44</v>
      </c>
      <c r="B33" s="36" t="s">
        <v>66</v>
      </c>
      <c r="C33" s="36" t="s">
        <v>67</v>
      </c>
      <c r="D33" s="35" t="s">
        <v>46</v>
      </c>
      <c r="E33" s="37" t="s">
        <v>68</v>
      </c>
      <c r="F33" s="38" t="s">
        <v>58</v>
      </c>
      <c r="G33" s="39">
        <v>10</v>
      </c>
      <c r="H33" s="48">
        <v>0</v>
      </c>
      <c r="I33" s="40">
        <f>ROUND(ROUND(H33,2)*ROUND(G33,3),2)</f>
        <v>0</v>
      </c>
      <c r="O33" s="14">
        <f>(I33*21)/100</f>
        <v>0</v>
      </c>
      <c r="P33" s="14" t="s">
        <v>22</v>
      </c>
    </row>
    <row r="34" spans="1:18" x14ac:dyDescent="0.2">
      <c r="A34" s="41" t="s">
        <v>49</v>
      </c>
      <c r="E34" s="42" t="s">
        <v>69</v>
      </c>
      <c r="H34" s="9"/>
    </row>
    <row r="35" spans="1:18" x14ac:dyDescent="0.2">
      <c r="A35" s="43" t="s">
        <v>50</v>
      </c>
      <c r="E35" s="44" t="s">
        <v>46</v>
      </c>
      <c r="H35" s="9"/>
    </row>
    <row r="36" spans="1:18" x14ac:dyDescent="0.2">
      <c r="A36" s="14" t="s">
        <v>51</v>
      </c>
      <c r="E36" s="42" t="s">
        <v>63</v>
      </c>
      <c r="H36" s="9"/>
    </row>
    <row r="37" spans="1:18" ht="25.5" x14ac:dyDescent="0.2">
      <c r="A37" s="35" t="s">
        <v>44</v>
      </c>
      <c r="B37" s="36" t="s">
        <v>70</v>
      </c>
      <c r="C37" s="36" t="s">
        <v>71</v>
      </c>
      <c r="D37" s="35" t="s">
        <v>28</v>
      </c>
      <c r="E37" s="37" t="s">
        <v>72</v>
      </c>
      <c r="F37" s="38" t="s">
        <v>73</v>
      </c>
      <c r="G37" s="39">
        <v>40</v>
      </c>
      <c r="H37" s="48">
        <v>0</v>
      </c>
      <c r="I37" s="40">
        <f>ROUND(ROUND(H37,2)*ROUND(G37,3),2)</f>
        <v>0</v>
      </c>
      <c r="O37" s="14">
        <f>(I37*21)/100</f>
        <v>0</v>
      </c>
      <c r="P37" s="14" t="s">
        <v>22</v>
      </c>
    </row>
    <row r="38" spans="1:18" x14ac:dyDescent="0.2">
      <c r="A38" s="41" t="s">
        <v>49</v>
      </c>
      <c r="E38" s="42" t="s">
        <v>46</v>
      </c>
      <c r="H38" s="9"/>
    </row>
    <row r="39" spans="1:18" x14ac:dyDescent="0.2">
      <c r="A39" s="43" t="s">
        <v>50</v>
      </c>
      <c r="E39" s="44" t="s">
        <v>46</v>
      </c>
      <c r="H39" s="9"/>
    </row>
    <row r="40" spans="1:18" x14ac:dyDescent="0.2">
      <c r="A40" s="14" t="s">
        <v>51</v>
      </c>
      <c r="E40" s="42" t="s">
        <v>74</v>
      </c>
      <c r="H40" s="9"/>
    </row>
    <row r="41" spans="1:18" x14ac:dyDescent="0.2">
      <c r="A41" s="35" t="s">
        <v>44</v>
      </c>
      <c r="B41" s="36" t="s">
        <v>39</v>
      </c>
      <c r="C41" s="36" t="s">
        <v>75</v>
      </c>
      <c r="D41" s="35" t="s">
        <v>28</v>
      </c>
      <c r="E41" s="37" t="s">
        <v>76</v>
      </c>
      <c r="F41" s="38" t="s">
        <v>48</v>
      </c>
      <c r="G41" s="39">
        <v>3000</v>
      </c>
      <c r="H41" s="48">
        <v>0</v>
      </c>
      <c r="I41" s="40">
        <f>ROUND(ROUND(H41,2)*ROUND(G41,3),2)</f>
        <v>0</v>
      </c>
      <c r="O41" s="14">
        <f>(I41*21)/100</f>
        <v>0</v>
      </c>
      <c r="P41" s="14" t="s">
        <v>22</v>
      </c>
    </row>
    <row r="42" spans="1:18" ht="51" x14ac:dyDescent="0.2">
      <c r="A42" s="41" t="s">
        <v>49</v>
      </c>
      <c r="E42" s="42" t="s">
        <v>77</v>
      </c>
      <c r="H42" s="9"/>
    </row>
    <row r="43" spans="1:18" x14ac:dyDescent="0.2">
      <c r="A43" s="43" t="s">
        <v>50</v>
      </c>
      <c r="E43" s="44" t="s">
        <v>46</v>
      </c>
      <c r="H43" s="9"/>
    </row>
    <row r="44" spans="1:18" x14ac:dyDescent="0.2">
      <c r="A44" s="14" t="s">
        <v>51</v>
      </c>
      <c r="E44" s="42" t="s">
        <v>46</v>
      </c>
      <c r="H44" s="9"/>
    </row>
    <row r="45" spans="1:18" ht="12.75" customHeight="1" x14ac:dyDescent="0.2">
      <c r="A45" s="17" t="s">
        <v>42</v>
      </c>
      <c r="B45" s="17"/>
      <c r="C45" s="45" t="s">
        <v>28</v>
      </c>
      <c r="D45" s="17"/>
      <c r="E45" s="33" t="s">
        <v>78</v>
      </c>
      <c r="F45" s="17"/>
      <c r="G45" s="17"/>
      <c r="H45" s="10"/>
      <c r="I45" s="46">
        <f>0+Q45</f>
        <v>0</v>
      </c>
      <c r="O45" s="14">
        <f>0+R45</f>
        <v>0</v>
      </c>
      <c r="Q45" s="14">
        <f>0+I46+I50+I54+I58+I62+I66+I70+I74+I78+I82+I86+I90+I94+I98+I102+I106+I110+I114+I118+I122+I126+I130+I134+I138+I142+I146+I150+I154+I158+I162+I166+I170+I174+I178+I182+I186+I190+I194+I198+I202+I206+I210</f>
        <v>0</v>
      </c>
      <c r="R45" s="14">
        <f>0+O46+O50+O54+O58+O62+O66+O70+O74+O78+O82+O86+O90+O94+O98+O102+O106+O110+O114+O118+O122+O126+O130+O134+O138+O142+O146+O150+O154+O158+O162+O166+O170+O174+O178+O182+O186+O190+O194+O198+O202+O206+O210</f>
        <v>0</v>
      </c>
    </row>
    <row r="46" spans="1:18" x14ac:dyDescent="0.2">
      <c r="A46" s="35" t="s">
        <v>44</v>
      </c>
      <c r="B46" s="36" t="s">
        <v>41</v>
      </c>
      <c r="C46" s="36" t="s">
        <v>79</v>
      </c>
      <c r="D46" s="35" t="s">
        <v>28</v>
      </c>
      <c r="E46" s="37" t="s">
        <v>80</v>
      </c>
      <c r="F46" s="38" t="s">
        <v>81</v>
      </c>
      <c r="G46" s="39">
        <v>140</v>
      </c>
      <c r="H46" s="48">
        <v>0</v>
      </c>
      <c r="I46" s="40">
        <f>ROUND(ROUND(H46,2)*ROUND(G46,3),2)</f>
        <v>0</v>
      </c>
      <c r="O46" s="14">
        <f>(I46*21)/100</f>
        <v>0</v>
      </c>
      <c r="P46" s="14" t="s">
        <v>22</v>
      </c>
    </row>
    <row r="47" spans="1:18" x14ac:dyDescent="0.2">
      <c r="A47" s="41" t="s">
        <v>49</v>
      </c>
      <c r="E47" s="42" t="s">
        <v>46</v>
      </c>
      <c r="H47" s="9"/>
    </row>
    <row r="48" spans="1:18" x14ac:dyDescent="0.2">
      <c r="A48" s="43" t="s">
        <v>50</v>
      </c>
      <c r="E48" s="44" t="s">
        <v>46</v>
      </c>
      <c r="H48" s="9"/>
    </row>
    <row r="49" spans="1:16" ht="51" x14ac:dyDescent="0.2">
      <c r="A49" s="14" t="s">
        <v>51</v>
      </c>
      <c r="E49" s="42" t="s">
        <v>82</v>
      </c>
      <c r="H49" s="9"/>
    </row>
    <row r="50" spans="1:16" ht="25.5" x14ac:dyDescent="0.2">
      <c r="A50" s="35" t="s">
        <v>44</v>
      </c>
      <c r="B50" s="36" t="s">
        <v>83</v>
      </c>
      <c r="C50" s="36" t="s">
        <v>79</v>
      </c>
      <c r="D50" s="35" t="s">
        <v>22</v>
      </c>
      <c r="E50" s="37" t="s">
        <v>84</v>
      </c>
      <c r="F50" s="38" t="s">
        <v>81</v>
      </c>
      <c r="G50" s="39">
        <v>140</v>
      </c>
      <c r="H50" s="48">
        <v>0</v>
      </c>
      <c r="I50" s="40">
        <f>ROUND(ROUND(H50,2)*ROUND(G50,3),2)</f>
        <v>0</v>
      </c>
      <c r="O50" s="14">
        <f>(I50*21)/100</f>
        <v>0</v>
      </c>
      <c r="P50" s="14" t="s">
        <v>22</v>
      </c>
    </row>
    <row r="51" spans="1:16" x14ac:dyDescent="0.2">
      <c r="A51" s="41" t="s">
        <v>49</v>
      </c>
      <c r="E51" s="42" t="s">
        <v>46</v>
      </c>
      <c r="H51" s="9"/>
    </row>
    <row r="52" spans="1:16" x14ac:dyDescent="0.2">
      <c r="A52" s="43" t="s">
        <v>50</v>
      </c>
      <c r="E52" s="44" t="s">
        <v>46</v>
      </c>
      <c r="H52" s="9"/>
    </row>
    <row r="53" spans="1:16" ht="63.75" x14ac:dyDescent="0.2">
      <c r="A53" s="14" t="s">
        <v>51</v>
      </c>
      <c r="E53" s="42" t="s">
        <v>85</v>
      </c>
      <c r="H53" s="9"/>
    </row>
    <row r="54" spans="1:16" ht="25.5" x14ac:dyDescent="0.2">
      <c r="A54" s="35" t="s">
        <v>44</v>
      </c>
      <c r="B54" s="36" t="s">
        <v>86</v>
      </c>
      <c r="C54" s="36" t="s">
        <v>87</v>
      </c>
      <c r="D54" s="35" t="s">
        <v>28</v>
      </c>
      <c r="E54" s="37" t="s">
        <v>88</v>
      </c>
      <c r="F54" s="38" t="s">
        <v>48</v>
      </c>
      <c r="G54" s="39">
        <v>50</v>
      </c>
      <c r="H54" s="48">
        <v>0</v>
      </c>
      <c r="I54" s="40">
        <f>ROUND(ROUND(H54,2)*ROUND(G54,3),2)</f>
        <v>0</v>
      </c>
      <c r="O54" s="14">
        <f>(I54*21)/100</f>
        <v>0</v>
      </c>
      <c r="P54" s="14" t="s">
        <v>22</v>
      </c>
    </row>
    <row r="55" spans="1:16" x14ac:dyDescent="0.2">
      <c r="A55" s="41" t="s">
        <v>49</v>
      </c>
      <c r="E55" s="42" t="s">
        <v>46</v>
      </c>
      <c r="H55" s="9"/>
    </row>
    <row r="56" spans="1:16" x14ac:dyDescent="0.2">
      <c r="A56" s="43" t="s">
        <v>50</v>
      </c>
      <c r="E56" s="44" t="s">
        <v>46</v>
      </c>
      <c r="H56" s="9"/>
    </row>
    <row r="57" spans="1:16" ht="51" x14ac:dyDescent="0.2">
      <c r="A57" s="14" t="s">
        <v>51</v>
      </c>
      <c r="E57" s="42" t="s">
        <v>89</v>
      </c>
      <c r="H57" s="9"/>
    </row>
    <row r="58" spans="1:16" ht="25.5" x14ac:dyDescent="0.2">
      <c r="A58" s="35" t="s">
        <v>44</v>
      </c>
      <c r="B58" s="36" t="s">
        <v>90</v>
      </c>
      <c r="C58" s="36" t="s">
        <v>87</v>
      </c>
      <c r="D58" s="35" t="s">
        <v>22</v>
      </c>
      <c r="E58" s="37" t="s">
        <v>91</v>
      </c>
      <c r="F58" s="38" t="s">
        <v>48</v>
      </c>
      <c r="G58" s="39">
        <v>100</v>
      </c>
      <c r="H58" s="48">
        <v>0</v>
      </c>
      <c r="I58" s="40">
        <f>ROUND(ROUND(H58,2)*ROUND(G58,3),2)</f>
        <v>0</v>
      </c>
      <c r="O58" s="14">
        <f>(I58*21)/100</f>
        <v>0</v>
      </c>
      <c r="P58" s="14" t="s">
        <v>22</v>
      </c>
    </row>
    <row r="59" spans="1:16" x14ac:dyDescent="0.2">
      <c r="A59" s="41" t="s">
        <v>49</v>
      </c>
      <c r="E59" s="42" t="s">
        <v>46</v>
      </c>
      <c r="H59" s="9"/>
    </row>
    <row r="60" spans="1:16" x14ac:dyDescent="0.2">
      <c r="A60" s="43" t="s">
        <v>50</v>
      </c>
      <c r="E60" s="44" t="s">
        <v>46</v>
      </c>
      <c r="H60" s="9"/>
    </row>
    <row r="61" spans="1:16" ht="51" x14ac:dyDescent="0.2">
      <c r="A61" s="14" t="s">
        <v>51</v>
      </c>
      <c r="E61" s="42" t="s">
        <v>89</v>
      </c>
      <c r="H61" s="9"/>
    </row>
    <row r="62" spans="1:16" ht="25.5" x14ac:dyDescent="0.2">
      <c r="A62" s="35" t="s">
        <v>44</v>
      </c>
      <c r="B62" s="36" t="s">
        <v>92</v>
      </c>
      <c r="C62" s="36" t="s">
        <v>87</v>
      </c>
      <c r="D62" s="35" t="s">
        <v>21</v>
      </c>
      <c r="E62" s="37" t="s">
        <v>93</v>
      </c>
      <c r="F62" s="38" t="s">
        <v>48</v>
      </c>
      <c r="G62" s="39">
        <v>120</v>
      </c>
      <c r="H62" s="48">
        <v>0</v>
      </c>
      <c r="I62" s="40">
        <f>ROUND(ROUND(H62,2)*ROUND(G62,3),2)</f>
        <v>0</v>
      </c>
      <c r="O62" s="14">
        <f>(I62*21)/100</f>
        <v>0</v>
      </c>
      <c r="P62" s="14" t="s">
        <v>22</v>
      </c>
    </row>
    <row r="63" spans="1:16" x14ac:dyDescent="0.2">
      <c r="A63" s="41" t="s">
        <v>49</v>
      </c>
      <c r="E63" s="42" t="s">
        <v>46</v>
      </c>
      <c r="H63" s="9"/>
    </row>
    <row r="64" spans="1:16" x14ac:dyDescent="0.2">
      <c r="A64" s="43" t="s">
        <v>50</v>
      </c>
      <c r="E64" s="44" t="s">
        <v>46</v>
      </c>
      <c r="H64" s="9"/>
    </row>
    <row r="65" spans="1:16" ht="51" x14ac:dyDescent="0.2">
      <c r="A65" s="14" t="s">
        <v>51</v>
      </c>
      <c r="E65" s="42" t="s">
        <v>89</v>
      </c>
      <c r="H65" s="9"/>
    </row>
    <row r="66" spans="1:16" ht="25.5" x14ac:dyDescent="0.2">
      <c r="A66" s="35" t="s">
        <v>44</v>
      </c>
      <c r="B66" s="36" t="s">
        <v>94</v>
      </c>
      <c r="C66" s="36" t="s">
        <v>87</v>
      </c>
      <c r="D66" s="35" t="s">
        <v>32</v>
      </c>
      <c r="E66" s="37" t="s">
        <v>95</v>
      </c>
      <c r="F66" s="38" t="s">
        <v>48</v>
      </c>
      <c r="G66" s="39">
        <v>150</v>
      </c>
      <c r="H66" s="48">
        <v>0</v>
      </c>
      <c r="I66" s="40">
        <f>ROUND(ROUND(H66,2)*ROUND(G66,3),2)</f>
        <v>0</v>
      </c>
      <c r="O66" s="14">
        <f>(I66*21)/100</f>
        <v>0</v>
      </c>
      <c r="P66" s="14" t="s">
        <v>22</v>
      </c>
    </row>
    <row r="67" spans="1:16" x14ac:dyDescent="0.2">
      <c r="A67" s="41" t="s">
        <v>49</v>
      </c>
      <c r="E67" s="42" t="s">
        <v>46</v>
      </c>
      <c r="H67" s="9"/>
    </row>
    <row r="68" spans="1:16" x14ac:dyDescent="0.2">
      <c r="A68" s="43" t="s">
        <v>50</v>
      </c>
      <c r="E68" s="44" t="s">
        <v>46</v>
      </c>
      <c r="H68" s="9"/>
    </row>
    <row r="69" spans="1:16" ht="51" x14ac:dyDescent="0.2">
      <c r="A69" s="14" t="s">
        <v>51</v>
      </c>
      <c r="E69" s="42" t="s">
        <v>89</v>
      </c>
      <c r="H69" s="9"/>
    </row>
    <row r="70" spans="1:16" ht="25.5" x14ac:dyDescent="0.2">
      <c r="A70" s="35" t="s">
        <v>44</v>
      </c>
      <c r="B70" s="36" t="s">
        <v>96</v>
      </c>
      <c r="C70" s="36" t="s">
        <v>87</v>
      </c>
      <c r="D70" s="35" t="s">
        <v>34</v>
      </c>
      <c r="E70" s="37" t="s">
        <v>97</v>
      </c>
      <c r="F70" s="38" t="s">
        <v>48</v>
      </c>
      <c r="G70" s="39">
        <v>600</v>
      </c>
      <c r="H70" s="48">
        <v>0</v>
      </c>
      <c r="I70" s="40">
        <f>ROUND(ROUND(H70,2)*ROUND(G70,3),2)</f>
        <v>0</v>
      </c>
      <c r="O70" s="14">
        <f>(I70*21)/100</f>
        <v>0</v>
      </c>
      <c r="P70" s="14" t="s">
        <v>22</v>
      </c>
    </row>
    <row r="71" spans="1:16" x14ac:dyDescent="0.2">
      <c r="A71" s="41" t="s">
        <v>49</v>
      </c>
      <c r="E71" s="42" t="s">
        <v>46</v>
      </c>
      <c r="H71" s="9"/>
    </row>
    <row r="72" spans="1:16" x14ac:dyDescent="0.2">
      <c r="A72" s="43" t="s">
        <v>50</v>
      </c>
      <c r="E72" s="44" t="s">
        <v>46</v>
      </c>
      <c r="H72" s="9"/>
    </row>
    <row r="73" spans="1:16" ht="51" x14ac:dyDescent="0.2">
      <c r="A73" s="14" t="s">
        <v>51</v>
      </c>
      <c r="E73" s="42" t="s">
        <v>89</v>
      </c>
      <c r="H73" s="9"/>
    </row>
    <row r="74" spans="1:16" ht="25.5" x14ac:dyDescent="0.2">
      <c r="A74" s="35" t="s">
        <v>44</v>
      </c>
      <c r="B74" s="36" t="s">
        <v>98</v>
      </c>
      <c r="C74" s="36" t="s">
        <v>87</v>
      </c>
      <c r="D74" s="35" t="s">
        <v>36</v>
      </c>
      <c r="E74" s="37" t="s">
        <v>99</v>
      </c>
      <c r="F74" s="38" t="s">
        <v>48</v>
      </c>
      <c r="G74" s="39">
        <v>1200</v>
      </c>
      <c r="H74" s="48">
        <v>0</v>
      </c>
      <c r="I74" s="40">
        <f>ROUND(ROUND(H74,2)*ROUND(G74,3),2)</f>
        <v>0</v>
      </c>
      <c r="O74" s="14">
        <f>(I74*21)/100</f>
        <v>0</v>
      </c>
      <c r="P74" s="14" t="s">
        <v>22</v>
      </c>
    </row>
    <row r="75" spans="1:16" x14ac:dyDescent="0.2">
      <c r="A75" s="41" t="s">
        <v>49</v>
      </c>
      <c r="E75" s="42" t="s">
        <v>46</v>
      </c>
      <c r="H75" s="9"/>
    </row>
    <row r="76" spans="1:16" x14ac:dyDescent="0.2">
      <c r="A76" s="43" t="s">
        <v>50</v>
      </c>
      <c r="E76" s="44" t="s">
        <v>46</v>
      </c>
      <c r="H76" s="9"/>
    </row>
    <row r="77" spans="1:16" ht="51" x14ac:dyDescent="0.2">
      <c r="A77" s="14" t="s">
        <v>51</v>
      </c>
      <c r="E77" s="42" t="s">
        <v>89</v>
      </c>
      <c r="H77" s="9"/>
    </row>
    <row r="78" spans="1:16" ht="25.5" x14ac:dyDescent="0.2">
      <c r="A78" s="35" t="s">
        <v>44</v>
      </c>
      <c r="B78" s="36" t="s">
        <v>100</v>
      </c>
      <c r="C78" s="36" t="s">
        <v>87</v>
      </c>
      <c r="D78" s="35" t="s">
        <v>66</v>
      </c>
      <c r="E78" s="37" t="s">
        <v>101</v>
      </c>
      <c r="F78" s="38" t="s">
        <v>102</v>
      </c>
      <c r="G78" s="39">
        <v>80</v>
      </c>
      <c r="H78" s="48">
        <v>0</v>
      </c>
      <c r="I78" s="40">
        <f>ROUND(ROUND(H78,2)*ROUND(G78,3),2)</f>
        <v>0</v>
      </c>
      <c r="O78" s="14">
        <f>(I78*21)/100</f>
        <v>0</v>
      </c>
      <c r="P78" s="14" t="s">
        <v>22</v>
      </c>
    </row>
    <row r="79" spans="1:16" x14ac:dyDescent="0.2">
      <c r="A79" s="41" t="s">
        <v>49</v>
      </c>
      <c r="E79" s="42" t="s">
        <v>46</v>
      </c>
      <c r="H79" s="9"/>
    </row>
    <row r="80" spans="1:16" x14ac:dyDescent="0.2">
      <c r="A80" s="43" t="s">
        <v>50</v>
      </c>
      <c r="E80" s="44" t="s">
        <v>46</v>
      </c>
      <c r="H80" s="9"/>
    </row>
    <row r="81" spans="1:16" ht="51" x14ac:dyDescent="0.2">
      <c r="A81" s="14" t="s">
        <v>51</v>
      </c>
      <c r="E81" s="42" t="s">
        <v>89</v>
      </c>
      <c r="H81" s="9"/>
    </row>
    <row r="82" spans="1:16" ht="25.5" x14ac:dyDescent="0.2">
      <c r="A82" s="35" t="s">
        <v>44</v>
      </c>
      <c r="B82" s="36" t="s">
        <v>103</v>
      </c>
      <c r="C82" s="36" t="s">
        <v>87</v>
      </c>
      <c r="D82" s="35" t="s">
        <v>70</v>
      </c>
      <c r="E82" s="37" t="s">
        <v>104</v>
      </c>
      <c r="F82" s="38" t="s">
        <v>102</v>
      </c>
      <c r="G82" s="39">
        <v>250</v>
      </c>
      <c r="H82" s="48">
        <v>0</v>
      </c>
      <c r="I82" s="40">
        <f>ROUND(ROUND(H82,2)*ROUND(G82,3),2)</f>
        <v>0</v>
      </c>
      <c r="O82" s="14">
        <f>(I82*21)/100</f>
        <v>0</v>
      </c>
      <c r="P82" s="14" t="s">
        <v>22</v>
      </c>
    </row>
    <row r="83" spans="1:16" x14ac:dyDescent="0.2">
      <c r="A83" s="41" t="s">
        <v>49</v>
      </c>
      <c r="E83" s="42" t="s">
        <v>46</v>
      </c>
      <c r="H83" s="9"/>
    </row>
    <row r="84" spans="1:16" x14ac:dyDescent="0.2">
      <c r="A84" s="43" t="s">
        <v>50</v>
      </c>
      <c r="E84" s="44" t="s">
        <v>46</v>
      </c>
      <c r="H84" s="9"/>
    </row>
    <row r="85" spans="1:16" ht="51" x14ac:dyDescent="0.2">
      <c r="A85" s="14" t="s">
        <v>51</v>
      </c>
      <c r="E85" s="42" t="s">
        <v>89</v>
      </c>
      <c r="H85" s="9"/>
    </row>
    <row r="86" spans="1:16" ht="25.5" x14ac:dyDescent="0.2">
      <c r="A86" s="35" t="s">
        <v>44</v>
      </c>
      <c r="B86" s="36" t="s">
        <v>105</v>
      </c>
      <c r="C86" s="36" t="s">
        <v>106</v>
      </c>
      <c r="D86" s="35" t="s">
        <v>46</v>
      </c>
      <c r="E86" s="37" t="s">
        <v>107</v>
      </c>
      <c r="F86" s="38" t="s">
        <v>102</v>
      </c>
      <c r="G86" s="39">
        <v>18</v>
      </c>
      <c r="H86" s="48">
        <v>0</v>
      </c>
      <c r="I86" s="40">
        <f>ROUND(ROUND(H86,2)*ROUND(G86,3),2)</f>
        <v>0</v>
      </c>
      <c r="O86" s="14">
        <f>(I86*21)/100</f>
        <v>0</v>
      </c>
      <c r="P86" s="14" t="s">
        <v>22</v>
      </c>
    </row>
    <row r="87" spans="1:16" x14ac:dyDescent="0.2">
      <c r="A87" s="41" t="s">
        <v>49</v>
      </c>
      <c r="E87" s="42" t="s">
        <v>46</v>
      </c>
      <c r="H87" s="9"/>
    </row>
    <row r="88" spans="1:16" x14ac:dyDescent="0.2">
      <c r="A88" s="43" t="s">
        <v>50</v>
      </c>
      <c r="E88" s="44" t="s">
        <v>46</v>
      </c>
      <c r="H88" s="9"/>
    </row>
    <row r="89" spans="1:16" ht="25.5" x14ac:dyDescent="0.2">
      <c r="A89" s="14" t="s">
        <v>51</v>
      </c>
      <c r="E89" s="42" t="s">
        <v>108</v>
      </c>
      <c r="H89" s="9"/>
    </row>
    <row r="90" spans="1:16" x14ac:dyDescent="0.2">
      <c r="A90" s="35" t="s">
        <v>44</v>
      </c>
      <c r="B90" s="36" t="s">
        <v>109</v>
      </c>
      <c r="C90" s="36" t="s">
        <v>110</v>
      </c>
      <c r="D90" s="35" t="s">
        <v>46</v>
      </c>
      <c r="E90" s="37" t="s">
        <v>111</v>
      </c>
      <c r="F90" s="38" t="s">
        <v>62</v>
      </c>
      <c r="G90" s="39">
        <v>250</v>
      </c>
      <c r="H90" s="48">
        <v>0</v>
      </c>
      <c r="I90" s="40">
        <f>ROUND(ROUND(H90,2)*ROUND(G90,3),2)</f>
        <v>0</v>
      </c>
      <c r="O90" s="14">
        <f>(I90*21)/100</f>
        <v>0</v>
      </c>
      <c r="P90" s="14" t="s">
        <v>22</v>
      </c>
    </row>
    <row r="91" spans="1:16" x14ac:dyDescent="0.2">
      <c r="A91" s="41" t="s">
        <v>49</v>
      </c>
      <c r="E91" s="42" t="s">
        <v>46</v>
      </c>
      <c r="H91" s="9"/>
    </row>
    <row r="92" spans="1:16" x14ac:dyDescent="0.2">
      <c r="A92" s="43" t="s">
        <v>50</v>
      </c>
      <c r="E92" s="44" t="s">
        <v>46</v>
      </c>
      <c r="H92" s="9"/>
    </row>
    <row r="93" spans="1:16" ht="25.5" x14ac:dyDescent="0.2">
      <c r="A93" s="14" t="s">
        <v>51</v>
      </c>
      <c r="E93" s="42" t="s">
        <v>112</v>
      </c>
      <c r="H93" s="9"/>
    </row>
    <row r="94" spans="1:16" x14ac:dyDescent="0.2">
      <c r="A94" s="35" t="s">
        <v>44</v>
      </c>
      <c r="B94" s="36" t="s">
        <v>113</v>
      </c>
      <c r="C94" s="36" t="s">
        <v>114</v>
      </c>
      <c r="D94" s="35" t="s">
        <v>46</v>
      </c>
      <c r="E94" s="37" t="s">
        <v>115</v>
      </c>
      <c r="F94" s="38" t="s">
        <v>62</v>
      </c>
      <c r="G94" s="39">
        <v>550</v>
      </c>
      <c r="H94" s="48">
        <v>0</v>
      </c>
      <c r="I94" s="40">
        <f>ROUND(ROUND(H94,2)*ROUND(G94,3),2)</f>
        <v>0</v>
      </c>
      <c r="O94" s="14">
        <f>(I94*21)/100</f>
        <v>0</v>
      </c>
      <c r="P94" s="14" t="s">
        <v>22</v>
      </c>
    </row>
    <row r="95" spans="1:16" x14ac:dyDescent="0.2">
      <c r="A95" s="41" t="s">
        <v>49</v>
      </c>
      <c r="E95" s="42" t="s">
        <v>46</v>
      </c>
      <c r="H95" s="9"/>
    </row>
    <row r="96" spans="1:16" x14ac:dyDescent="0.2">
      <c r="A96" s="43" t="s">
        <v>50</v>
      </c>
      <c r="E96" s="44" t="s">
        <v>46</v>
      </c>
      <c r="H96" s="9"/>
    </row>
    <row r="97" spans="1:16" ht="25.5" x14ac:dyDescent="0.2">
      <c r="A97" s="14" t="s">
        <v>51</v>
      </c>
      <c r="E97" s="42" t="s">
        <v>112</v>
      </c>
      <c r="H97" s="9"/>
    </row>
    <row r="98" spans="1:16" x14ac:dyDescent="0.2">
      <c r="A98" s="35" t="s">
        <v>44</v>
      </c>
      <c r="B98" s="36" t="s">
        <v>116</v>
      </c>
      <c r="C98" s="36" t="s">
        <v>117</v>
      </c>
      <c r="D98" s="35" t="s">
        <v>46</v>
      </c>
      <c r="E98" s="37" t="s">
        <v>118</v>
      </c>
      <c r="F98" s="38" t="s">
        <v>62</v>
      </c>
      <c r="G98" s="39">
        <v>100</v>
      </c>
      <c r="H98" s="48">
        <v>0</v>
      </c>
      <c r="I98" s="40">
        <f>ROUND(ROUND(H98,2)*ROUND(G98,3),2)</f>
        <v>0</v>
      </c>
      <c r="O98" s="14">
        <f>(I98*21)/100</f>
        <v>0</v>
      </c>
      <c r="P98" s="14" t="s">
        <v>22</v>
      </c>
    </row>
    <row r="99" spans="1:16" x14ac:dyDescent="0.2">
      <c r="A99" s="41" t="s">
        <v>49</v>
      </c>
      <c r="E99" s="42" t="s">
        <v>46</v>
      </c>
      <c r="H99" s="9"/>
    </row>
    <row r="100" spans="1:16" x14ac:dyDescent="0.2">
      <c r="A100" s="43" t="s">
        <v>50</v>
      </c>
      <c r="E100" s="44" t="s">
        <v>46</v>
      </c>
      <c r="H100" s="9"/>
    </row>
    <row r="101" spans="1:16" ht="25.5" x14ac:dyDescent="0.2">
      <c r="A101" s="14" t="s">
        <v>51</v>
      </c>
      <c r="E101" s="42" t="s">
        <v>119</v>
      </c>
      <c r="H101" s="9"/>
    </row>
    <row r="102" spans="1:16" x14ac:dyDescent="0.2">
      <c r="A102" s="35" t="s">
        <v>44</v>
      </c>
      <c r="B102" s="36" t="s">
        <v>120</v>
      </c>
      <c r="C102" s="36" t="s">
        <v>121</v>
      </c>
      <c r="D102" s="35" t="s">
        <v>28</v>
      </c>
      <c r="E102" s="37" t="s">
        <v>122</v>
      </c>
      <c r="F102" s="38" t="s">
        <v>81</v>
      </c>
      <c r="G102" s="39">
        <v>800</v>
      </c>
      <c r="H102" s="48">
        <v>0</v>
      </c>
      <c r="I102" s="40">
        <f>ROUND(ROUND(H102,2)*ROUND(G102,3),2)</f>
        <v>0</v>
      </c>
      <c r="O102" s="14">
        <f>(I102*21)/100</f>
        <v>0</v>
      </c>
      <c r="P102" s="14" t="s">
        <v>22</v>
      </c>
    </row>
    <row r="103" spans="1:16" x14ac:dyDescent="0.2">
      <c r="A103" s="41" t="s">
        <v>49</v>
      </c>
      <c r="E103" s="42" t="s">
        <v>46</v>
      </c>
      <c r="H103" s="9"/>
    </row>
    <row r="104" spans="1:16" x14ac:dyDescent="0.2">
      <c r="A104" s="43" t="s">
        <v>50</v>
      </c>
      <c r="E104" s="44" t="s">
        <v>46</v>
      </c>
      <c r="H104" s="9"/>
    </row>
    <row r="105" spans="1:16" ht="51" x14ac:dyDescent="0.2">
      <c r="A105" s="14" t="s">
        <v>51</v>
      </c>
      <c r="E105" s="42" t="s">
        <v>123</v>
      </c>
      <c r="H105" s="9"/>
    </row>
    <row r="106" spans="1:16" x14ac:dyDescent="0.2">
      <c r="A106" s="35" t="s">
        <v>44</v>
      </c>
      <c r="B106" s="36" t="s">
        <v>124</v>
      </c>
      <c r="C106" s="36" t="s">
        <v>121</v>
      </c>
      <c r="D106" s="35" t="s">
        <v>22</v>
      </c>
      <c r="E106" s="37" t="s">
        <v>125</v>
      </c>
      <c r="F106" s="38" t="s">
        <v>81</v>
      </c>
      <c r="G106" s="39">
        <v>800</v>
      </c>
      <c r="H106" s="48">
        <v>0</v>
      </c>
      <c r="I106" s="40">
        <f>ROUND(ROUND(H106,2)*ROUND(G106,3),2)</f>
        <v>0</v>
      </c>
      <c r="O106" s="14">
        <f>(I106*21)/100</f>
        <v>0</v>
      </c>
      <c r="P106" s="14" t="s">
        <v>22</v>
      </c>
    </row>
    <row r="107" spans="1:16" x14ac:dyDescent="0.2">
      <c r="A107" s="41" t="s">
        <v>49</v>
      </c>
      <c r="E107" s="42" t="s">
        <v>46</v>
      </c>
      <c r="H107" s="9"/>
    </row>
    <row r="108" spans="1:16" x14ac:dyDescent="0.2">
      <c r="A108" s="43" t="s">
        <v>50</v>
      </c>
      <c r="E108" s="44" t="s">
        <v>46</v>
      </c>
      <c r="H108" s="9"/>
    </row>
    <row r="109" spans="1:16" ht="51" x14ac:dyDescent="0.2">
      <c r="A109" s="14" t="s">
        <v>51</v>
      </c>
      <c r="E109" s="42" t="s">
        <v>123</v>
      </c>
      <c r="H109" s="9"/>
    </row>
    <row r="110" spans="1:16" x14ac:dyDescent="0.2">
      <c r="A110" s="35" t="s">
        <v>44</v>
      </c>
      <c r="B110" s="36" t="s">
        <v>126</v>
      </c>
      <c r="C110" s="36" t="s">
        <v>121</v>
      </c>
      <c r="D110" s="35" t="s">
        <v>21</v>
      </c>
      <c r="E110" s="37" t="s">
        <v>127</v>
      </c>
      <c r="F110" s="38" t="s">
        <v>81</v>
      </c>
      <c r="G110" s="39">
        <v>800</v>
      </c>
      <c r="H110" s="49">
        <v>0</v>
      </c>
      <c r="I110" s="40">
        <f>ROUND(ROUND(H110,2)*ROUND(G110,3),2)</f>
        <v>0</v>
      </c>
      <c r="O110" s="14">
        <f>(I110*21)/100</f>
        <v>0</v>
      </c>
      <c r="P110" s="14" t="s">
        <v>22</v>
      </c>
    </row>
    <row r="111" spans="1:16" x14ac:dyDescent="0.2">
      <c r="A111" s="41" t="s">
        <v>49</v>
      </c>
      <c r="E111" s="42" t="s">
        <v>46</v>
      </c>
      <c r="H111" s="9"/>
    </row>
    <row r="112" spans="1:16" x14ac:dyDescent="0.2">
      <c r="A112" s="43" t="s">
        <v>50</v>
      </c>
      <c r="E112" s="44" t="s">
        <v>46</v>
      </c>
      <c r="H112" s="9"/>
    </row>
    <row r="113" spans="1:16" ht="51" x14ac:dyDescent="0.2">
      <c r="A113" s="14" t="s">
        <v>51</v>
      </c>
      <c r="E113" s="42" t="s">
        <v>123</v>
      </c>
      <c r="H113" s="9"/>
    </row>
    <row r="114" spans="1:16" x14ac:dyDescent="0.2">
      <c r="A114" s="35" t="s">
        <v>44</v>
      </c>
      <c r="B114" s="36" t="s">
        <v>128</v>
      </c>
      <c r="C114" s="36" t="s">
        <v>129</v>
      </c>
      <c r="D114" s="35" t="s">
        <v>46</v>
      </c>
      <c r="E114" s="37" t="s">
        <v>130</v>
      </c>
      <c r="F114" s="38" t="s">
        <v>102</v>
      </c>
      <c r="G114" s="39">
        <v>200</v>
      </c>
      <c r="H114" s="48">
        <v>0</v>
      </c>
      <c r="I114" s="40">
        <f>ROUND(ROUND(H114,2)*ROUND(G114,3),2)</f>
        <v>0</v>
      </c>
      <c r="O114" s="14">
        <f>(I114*21)/100</f>
        <v>0</v>
      </c>
      <c r="P114" s="14" t="s">
        <v>22</v>
      </c>
    </row>
    <row r="115" spans="1:16" x14ac:dyDescent="0.2">
      <c r="A115" s="41" t="s">
        <v>49</v>
      </c>
      <c r="E115" s="42" t="s">
        <v>46</v>
      </c>
      <c r="H115" s="9"/>
    </row>
    <row r="116" spans="1:16" x14ac:dyDescent="0.2">
      <c r="A116" s="43" t="s">
        <v>50</v>
      </c>
      <c r="E116" s="44" t="s">
        <v>46</v>
      </c>
      <c r="H116" s="9"/>
    </row>
    <row r="117" spans="1:16" ht="51" x14ac:dyDescent="0.2">
      <c r="A117" s="14" t="s">
        <v>51</v>
      </c>
      <c r="E117" s="42" t="s">
        <v>131</v>
      </c>
      <c r="H117" s="9"/>
    </row>
    <row r="118" spans="1:16" x14ac:dyDescent="0.2">
      <c r="A118" s="35" t="s">
        <v>44</v>
      </c>
      <c r="B118" s="36" t="s">
        <v>132</v>
      </c>
      <c r="C118" s="36" t="s">
        <v>133</v>
      </c>
      <c r="D118" s="35" t="s">
        <v>46</v>
      </c>
      <c r="E118" s="37" t="s">
        <v>134</v>
      </c>
      <c r="F118" s="38" t="s">
        <v>102</v>
      </c>
      <c r="G118" s="39">
        <v>500</v>
      </c>
      <c r="H118" s="48">
        <v>0</v>
      </c>
      <c r="I118" s="40">
        <f>ROUND(ROUND(H118,2)*ROUND(G118,3),2)</f>
        <v>0</v>
      </c>
      <c r="O118" s="14">
        <f>(I118*21)/100</f>
        <v>0</v>
      </c>
      <c r="P118" s="14" t="s">
        <v>22</v>
      </c>
    </row>
    <row r="119" spans="1:16" x14ac:dyDescent="0.2">
      <c r="A119" s="41" t="s">
        <v>49</v>
      </c>
      <c r="E119" s="42" t="s">
        <v>46</v>
      </c>
      <c r="H119" s="9"/>
    </row>
    <row r="120" spans="1:16" x14ac:dyDescent="0.2">
      <c r="A120" s="43" t="s">
        <v>50</v>
      </c>
      <c r="E120" s="44" t="s">
        <v>46</v>
      </c>
      <c r="H120" s="9"/>
    </row>
    <row r="121" spans="1:16" ht="38.25" x14ac:dyDescent="0.2">
      <c r="A121" s="14" t="s">
        <v>51</v>
      </c>
      <c r="E121" s="42" t="s">
        <v>135</v>
      </c>
      <c r="H121" s="9"/>
    </row>
    <row r="122" spans="1:16" ht="25.5" x14ac:dyDescent="0.2">
      <c r="A122" s="35" t="s">
        <v>44</v>
      </c>
      <c r="B122" s="36" t="s">
        <v>136</v>
      </c>
      <c r="C122" s="36" t="s">
        <v>137</v>
      </c>
      <c r="D122" s="35" t="s">
        <v>28</v>
      </c>
      <c r="E122" s="37" t="s">
        <v>138</v>
      </c>
      <c r="F122" s="38" t="s">
        <v>102</v>
      </c>
      <c r="G122" s="39">
        <v>200</v>
      </c>
      <c r="H122" s="48">
        <v>0</v>
      </c>
      <c r="I122" s="40">
        <f>ROUND(ROUND(H122,2)*ROUND(G122,3),2)</f>
        <v>0</v>
      </c>
      <c r="O122" s="14">
        <f>(I122*21)/100</f>
        <v>0</v>
      </c>
      <c r="P122" s="14" t="s">
        <v>22</v>
      </c>
    </row>
    <row r="123" spans="1:16" x14ac:dyDescent="0.2">
      <c r="A123" s="41" t="s">
        <v>49</v>
      </c>
      <c r="E123" s="42" t="s">
        <v>46</v>
      </c>
      <c r="H123" s="9"/>
    </row>
    <row r="124" spans="1:16" x14ac:dyDescent="0.2">
      <c r="A124" s="43" t="s">
        <v>50</v>
      </c>
      <c r="E124" s="44" t="s">
        <v>46</v>
      </c>
      <c r="H124" s="9"/>
    </row>
    <row r="125" spans="1:16" ht="357" x14ac:dyDescent="0.2">
      <c r="A125" s="14" t="s">
        <v>51</v>
      </c>
      <c r="E125" s="42" t="s">
        <v>139</v>
      </c>
      <c r="H125" s="9"/>
    </row>
    <row r="126" spans="1:16" x14ac:dyDescent="0.2">
      <c r="A126" s="35" t="s">
        <v>44</v>
      </c>
      <c r="B126" s="36" t="s">
        <v>140</v>
      </c>
      <c r="C126" s="36" t="s">
        <v>137</v>
      </c>
      <c r="D126" s="35" t="s">
        <v>22</v>
      </c>
      <c r="E126" s="37" t="s">
        <v>141</v>
      </c>
      <c r="F126" s="38" t="s">
        <v>102</v>
      </c>
      <c r="G126" s="39">
        <v>500</v>
      </c>
      <c r="H126" s="48">
        <v>0</v>
      </c>
      <c r="I126" s="40">
        <f>ROUND(ROUND(H126,2)*ROUND(G126,3),2)</f>
        <v>0</v>
      </c>
      <c r="O126" s="14">
        <f>(I126*21)/100</f>
        <v>0</v>
      </c>
      <c r="P126" s="14" t="s">
        <v>22</v>
      </c>
    </row>
    <row r="127" spans="1:16" x14ac:dyDescent="0.2">
      <c r="A127" s="41" t="s">
        <v>49</v>
      </c>
      <c r="E127" s="42" t="s">
        <v>46</v>
      </c>
      <c r="H127" s="9"/>
    </row>
    <row r="128" spans="1:16" x14ac:dyDescent="0.2">
      <c r="A128" s="43" t="s">
        <v>50</v>
      </c>
      <c r="E128" s="44" t="s">
        <v>46</v>
      </c>
      <c r="H128" s="9"/>
    </row>
    <row r="129" spans="1:16" ht="357" x14ac:dyDescent="0.2">
      <c r="A129" s="14" t="s">
        <v>51</v>
      </c>
      <c r="E129" s="42" t="s">
        <v>142</v>
      </c>
      <c r="H129" s="9"/>
    </row>
    <row r="130" spans="1:16" ht="25.5" x14ac:dyDescent="0.2">
      <c r="A130" s="35" t="s">
        <v>44</v>
      </c>
      <c r="B130" s="36" t="s">
        <v>143</v>
      </c>
      <c r="C130" s="36" t="s">
        <v>144</v>
      </c>
      <c r="D130" s="35" t="s">
        <v>28</v>
      </c>
      <c r="E130" s="37" t="s">
        <v>145</v>
      </c>
      <c r="F130" s="38" t="s">
        <v>48</v>
      </c>
      <c r="G130" s="39">
        <v>400</v>
      </c>
      <c r="H130" s="48">
        <v>0</v>
      </c>
      <c r="I130" s="40">
        <f>ROUND(ROUND(H130,2)*ROUND(G130,3),2)</f>
        <v>0</v>
      </c>
      <c r="O130" s="14">
        <f>(I130*21)/100</f>
        <v>0</v>
      </c>
      <c r="P130" s="14" t="s">
        <v>22</v>
      </c>
    </row>
    <row r="131" spans="1:16" x14ac:dyDescent="0.2">
      <c r="A131" s="41" t="s">
        <v>49</v>
      </c>
      <c r="E131" s="42" t="s">
        <v>46</v>
      </c>
      <c r="H131" s="9"/>
    </row>
    <row r="132" spans="1:16" x14ac:dyDescent="0.2">
      <c r="A132" s="43" t="s">
        <v>50</v>
      </c>
      <c r="E132" s="44" t="s">
        <v>46</v>
      </c>
      <c r="H132" s="9"/>
    </row>
    <row r="133" spans="1:16" ht="25.5" x14ac:dyDescent="0.2">
      <c r="A133" s="14" t="s">
        <v>51</v>
      </c>
      <c r="E133" s="42" t="s">
        <v>146</v>
      </c>
      <c r="H133" s="9"/>
    </row>
    <row r="134" spans="1:16" x14ac:dyDescent="0.2">
      <c r="A134" s="35" t="s">
        <v>44</v>
      </c>
      <c r="B134" s="36" t="s">
        <v>147</v>
      </c>
      <c r="C134" s="36" t="s">
        <v>148</v>
      </c>
      <c r="D134" s="35" t="s">
        <v>46</v>
      </c>
      <c r="E134" s="37" t="s">
        <v>149</v>
      </c>
      <c r="F134" s="38" t="s">
        <v>81</v>
      </c>
      <c r="G134" s="39">
        <v>500</v>
      </c>
      <c r="H134" s="48">
        <v>0</v>
      </c>
      <c r="I134" s="40">
        <f>ROUND(ROUND(H134,2)*ROUND(G134,3),2)</f>
        <v>0</v>
      </c>
      <c r="O134" s="14">
        <f>(I134*21)/100</f>
        <v>0</v>
      </c>
      <c r="P134" s="14" t="s">
        <v>22</v>
      </c>
    </row>
    <row r="135" spans="1:16" x14ac:dyDescent="0.2">
      <c r="A135" s="41" t="s">
        <v>49</v>
      </c>
      <c r="E135" s="42" t="s">
        <v>46</v>
      </c>
      <c r="H135" s="9"/>
    </row>
    <row r="136" spans="1:16" x14ac:dyDescent="0.2">
      <c r="A136" s="43" t="s">
        <v>50</v>
      </c>
      <c r="E136" s="44" t="s">
        <v>46</v>
      </c>
      <c r="H136" s="9"/>
    </row>
    <row r="137" spans="1:16" ht="25.5" x14ac:dyDescent="0.2">
      <c r="A137" s="14" t="s">
        <v>51</v>
      </c>
      <c r="E137" s="42" t="s">
        <v>150</v>
      </c>
      <c r="H137" s="9"/>
    </row>
    <row r="138" spans="1:16" x14ac:dyDescent="0.2">
      <c r="A138" s="35" t="s">
        <v>44</v>
      </c>
      <c r="B138" s="36" t="s">
        <v>151</v>
      </c>
      <c r="C138" s="36" t="s">
        <v>152</v>
      </c>
      <c r="D138" s="35" t="s">
        <v>46</v>
      </c>
      <c r="E138" s="37" t="s">
        <v>153</v>
      </c>
      <c r="F138" s="38" t="s">
        <v>81</v>
      </c>
      <c r="G138" s="39">
        <v>400</v>
      </c>
      <c r="H138" s="48">
        <v>0</v>
      </c>
      <c r="I138" s="40">
        <f>ROUND(ROUND(H138,2)*ROUND(G138,3),2)</f>
        <v>0</v>
      </c>
      <c r="O138" s="14">
        <f>(I138*21)/100</f>
        <v>0</v>
      </c>
      <c r="P138" s="14" t="s">
        <v>22</v>
      </c>
    </row>
    <row r="139" spans="1:16" x14ac:dyDescent="0.2">
      <c r="A139" s="41" t="s">
        <v>49</v>
      </c>
      <c r="E139" s="42" t="s">
        <v>46</v>
      </c>
      <c r="H139" s="9"/>
    </row>
    <row r="140" spans="1:16" x14ac:dyDescent="0.2">
      <c r="A140" s="43" t="s">
        <v>50</v>
      </c>
      <c r="E140" s="44" t="s">
        <v>46</v>
      </c>
      <c r="H140" s="9"/>
    </row>
    <row r="141" spans="1:16" ht="25.5" x14ac:dyDescent="0.2">
      <c r="A141" s="14" t="s">
        <v>51</v>
      </c>
      <c r="E141" s="42" t="s">
        <v>150</v>
      </c>
      <c r="H141" s="9"/>
    </row>
    <row r="142" spans="1:16" x14ac:dyDescent="0.2">
      <c r="A142" s="35" t="s">
        <v>44</v>
      </c>
      <c r="B142" s="36" t="s">
        <v>154</v>
      </c>
      <c r="C142" s="36" t="s">
        <v>155</v>
      </c>
      <c r="D142" s="35" t="s">
        <v>46</v>
      </c>
      <c r="E142" s="37" t="s">
        <v>156</v>
      </c>
      <c r="F142" s="38" t="s">
        <v>62</v>
      </c>
      <c r="G142" s="39">
        <v>500</v>
      </c>
      <c r="H142" s="48">
        <v>0</v>
      </c>
      <c r="I142" s="40">
        <f>ROUND(ROUND(H142,2)*ROUND(G142,3),2)</f>
        <v>0</v>
      </c>
      <c r="O142" s="14">
        <f>(I142*21)/100</f>
        <v>0</v>
      </c>
      <c r="P142" s="14" t="s">
        <v>22</v>
      </c>
    </row>
    <row r="143" spans="1:16" x14ac:dyDescent="0.2">
      <c r="A143" s="41" t="s">
        <v>49</v>
      </c>
      <c r="E143" s="42" t="s">
        <v>46</v>
      </c>
      <c r="H143" s="9"/>
    </row>
    <row r="144" spans="1:16" x14ac:dyDescent="0.2">
      <c r="A144" s="43" t="s">
        <v>50</v>
      </c>
      <c r="E144" s="44" t="s">
        <v>46</v>
      </c>
      <c r="H144" s="9"/>
    </row>
    <row r="145" spans="1:16" ht="25.5" x14ac:dyDescent="0.2">
      <c r="A145" s="14" t="s">
        <v>51</v>
      </c>
      <c r="E145" s="42" t="s">
        <v>150</v>
      </c>
      <c r="H145" s="9"/>
    </row>
    <row r="146" spans="1:16" ht="25.5" x14ac:dyDescent="0.2">
      <c r="A146" s="35" t="s">
        <v>44</v>
      </c>
      <c r="B146" s="36" t="s">
        <v>157</v>
      </c>
      <c r="C146" s="36" t="s">
        <v>158</v>
      </c>
      <c r="D146" s="35" t="s">
        <v>28</v>
      </c>
      <c r="E146" s="37" t="s">
        <v>159</v>
      </c>
      <c r="F146" s="38" t="s">
        <v>62</v>
      </c>
      <c r="G146" s="39">
        <v>24</v>
      </c>
      <c r="H146" s="48">
        <v>0</v>
      </c>
      <c r="I146" s="40">
        <f>ROUND(ROUND(H146,2)*ROUND(G146,3),2)</f>
        <v>0</v>
      </c>
      <c r="O146" s="14">
        <f>(I146*21)/100</f>
        <v>0</v>
      </c>
      <c r="P146" s="14" t="s">
        <v>22</v>
      </c>
    </row>
    <row r="147" spans="1:16" x14ac:dyDescent="0.2">
      <c r="A147" s="41" t="s">
        <v>49</v>
      </c>
      <c r="E147" s="42" t="s">
        <v>46</v>
      </c>
      <c r="H147" s="9"/>
    </row>
    <row r="148" spans="1:16" x14ac:dyDescent="0.2">
      <c r="A148" s="43" t="s">
        <v>50</v>
      </c>
      <c r="E148" s="44" t="s">
        <v>46</v>
      </c>
      <c r="H148" s="9"/>
    </row>
    <row r="149" spans="1:16" ht="25.5" x14ac:dyDescent="0.2">
      <c r="A149" s="14" t="s">
        <v>51</v>
      </c>
      <c r="E149" s="42" t="s">
        <v>150</v>
      </c>
      <c r="H149" s="9"/>
    </row>
    <row r="150" spans="1:16" x14ac:dyDescent="0.2">
      <c r="A150" s="35" t="s">
        <v>44</v>
      </c>
      <c r="B150" s="36" t="s">
        <v>160</v>
      </c>
      <c r="C150" s="36" t="s">
        <v>161</v>
      </c>
      <c r="D150" s="35" t="s">
        <v>28</v>
      </c>
      <c r="E150" s="37" t="s">
        <v>162</v>
      </c>
      <c r="F150" s="38" t="s">
        <v>102</v>
      </c>
      <c r="G150" s="39">
        <v>300</v>
      </c>
      <c r="H150" s="48">
        <v>0</v>
      </c>
      <c r="I150" s="40">
        <f>ROUND(ROUND(H150,2)*ROUND(G150,3),2)</f>
        <v>0</v>
      </c>
      <c r="O150" s="14">
        <f>(I150*21)/100</f>
        <v>0</v>
      </c>
      <c r="P150" s="14" t="s">
        <v>22</v>
      </c>
    </row>
    <row r="151" spans="1:16" x14ac:dyDescent="0.2">
      <c r="A151" s="41" t="s">
        <v>49</v>
      </c>
      <c r="E151" s="42" t="s">
        <v>46</v>
      </c>
      <c r="H151" s="9"/>
    </row>
    <row r="152" spans="1:16" x14ac:dyDescent="0.2">
      <c r="A152" s="43" t="s">
        <v>50</v>
      </c>
      <c r="E152" s="44" t="s">
        <v>46</v>
      </c>
      <c r="H152" s="9"/>
    </row>
    <row r="153" spans="1:16" ht="306" x14ac:dyDescent="0.2">
      <c r="A153" s="14" t="s">
        <v>51</v>
      </c>
      <c r="E153" s="42" t="s">
        <v>163</v>
      </c>
      <c r="H153" s="9"/>
    </row>
    <row r="154" spans="1:16" x14ac:dyDescent="0.2">
      <c r="A154" s="35" t="s">
        <v>44</v>
      </c>
      <c r="B154" s="36" t="s">
        <v>164</v>
      </c>
      <c r="C154" s="36" t="s">
        <v>161</v>
      </c>
      <c r="D154" s="35" t="s">
        <v>22</v>
      </c>
      <c r="E154" s="37" t="s">
        <v>165</v>
      </c>
      <c r="F154" s="38" t="s">
        <v>102</v>
      </c>
      <c r="G154" s="39">
        <v>300</v>
      </c>
      <c r="H154" s="48">
        <v>0</v>
      </c>
      <c r="I154" s="40">
        <f>ROUND(ROUND(H154,2)*ROUND(G154,3),2)</f>
        <v>0</v>
      </c>
      <c r="O154" s="14">
        <f>(I154*21)/100</f>
        <v>0</v>
      </c>
      <c r="P154" s="14" t="s">
        <v>22</v>
      </c>
    </row>
    <row r="155" spans="1:16" x14ac:dyDescent="0.2">
      <c r="A155" s="41" t="s">
        <v>49</v>
      </c>
      <c r="E155" s="42" t="s">
        <v>46</v>
      </c>
      <c r="H155" s="9"/>
    </row>
    <row r="156" spans="1:16" x14ac:dyDescent="0.2">
      <c r="A156" s="43" t="s">
        <v>50</v>
      </c>
      <c r="E156" s="44" t="s">
        <v>46</v>
      </c>
      <c r="H156" s="9"/>
    </row>
    <row r="157" spans="1:16" ht="306" x14ac:dyDescent="0.2">
      <c r="A157" s="14" t="s">
        <v>51</v>
      </c>
      <c r="E157" s="42" t="s">
        <v>166</v>
      </c>
      <c r="H157" s="9"/>
    </row>
    <row r="158" spans="1:16" x14ac:dyDescent="0.2">
      <c r="A158" s="35" t="s">
        <v>44</v>
      </c>
      <c r="B158" s="36" t="s">
        <v>167</v>
      </c>
      <c r="C158" s="36" t="s">
        <v>168</v>
      </c>
      <c r="D158" s="35" t="s">
        <v>46</v>
      </c>
      <c r="E158" s="37" t="s">
        <v>169</v>
      </c>
      <c r="F158" s="38" t="s">
        <v>102</v>
      </c>
      <c r="G158" s="39">
        <v>60</v>
      </c>
      <c r="H158" s="48">
        <v>0</v>
      </c>
      <c r="I158" s="40">
        <f>ROUND(ROUND(H158,2)*ROUND(G158,3),2)</f>
        <v>0</v>
      </c>
      <c r="O158" s="14">
        <f>(I158*21)/100</f>
        <v>0</v>
      </c>
      <c r="P158" s="14" t="s">
        <v>22</v>
      </c>
    </row>
    <row r="159" spans="1:16" ht="25.5" x14ac:dyDescent="0.2">
      <c r="A159" s="41" t="s">
        <v>49</v>
      </c>
      <c r="E159" s="42" t="s">
        <v>170</v>
      </c>
      <c r="H159" s="9"/>
    </row>
    <row r="160" spans="1:16" x14ac:dyDescent="0.2">
      <c r="A160" s="43" t="s">
        <v>50</v>
      </c>
      <c r="E160" s="44" t="s">
        <v>46</v>
      </c>
      <c r="H160" s="9"/>
    </row>
    <row r="161" spans="1:16" ht="344.25" x14ac:dyDescent="0.2">
      <c r="A161" s="14" t="s">
        <v>51</v>
      </c>
      <c r="E161" s="42" t="s">
        <v>171</v>
      </c>
      <c r="H161" s="9"/>
    </row>
    <row r="162" spans="1:16" x14ac:dyDescent="0.2">
      <c r="A162" s="35" t="s">
        <v>44</v>
      </c>
      <c r="B162" s="36" t="s">
        <v>172</v>
      </c>
      <c r="C162" s="36" t="s">
        <v>173</v>
      </c>
      <c r="D162" s="35" t="s">
        <v>46</v>
      </c>
      <c r="E162" s="37" t="s">
        <v>174</v>
      </c>
      <c r="F162" s="38" t="s">
        <v>175</v>
      </c>
      <c r="G162" s="39">
        <v>2000</v>
      </c>
      <c r="H162" s="8">
        <v>0</v>
      </c>
      <c r="I162" s="40">
        <f>ROUND(ROUND(H162,2)*ROUND(G162,3),2)</f>
        <v>0</v>
      </c>
      <c r="O162" s="14">
        <f>(I162*21)/100</f>
        <v>0</v>
      </c>
      <c r="P162" s="14" t="s">
        <v>22</v>
      </c>
    </row>
    <row r="163" spans="1:16" x14ac:dyDescent="0.2">
      <c r="A163" s="41" t="s">
        <v>49</v>
      </c>
      <c r="E163" s="42" t="s">
        <v>46</v>
      </c>
      <c r="H163" s="9"/>
    </row>
    <row r="164" spans="1:16" x14ac:dyDescent="0.2">
      <c r="A164" s="43" t="s">
        <v>50</v>
      </c>
      <c r="E164" s="44" t="s">
        <v>46</v>
      </c>
      <c r="H164" s="9"/>
    </row>
    <row r="165" spans="1:16" ht="25.5" x14ac:dyDescent="0.2">
      <c r="A165" s="14" t="s">
        <v>51</v>
      </c>
      <c r="E165" s="42" t="s">
        <v>176</v>
      </c>
      <c r="H165" s="50"/>
    </row>
    <row r="166" spans="1:16" x14ac:dyDescent="0.2">
      <c r="A166" s="35" t="s">
        <v>44</v>
      </c>
      <c r="B166" s="36" t="s">
        <v>177</v>
      </c>
      <c r="C166" s="36" t="s">
        <v>178</v>
      </c>
      <c r="D166" s="35" t="s">
        <v>28</v>
      </c>
      <c r="E166" s="37" t="s">
        <v>179</v>
      </c>
      <c r="F166" s="38" t="s">
        <v>175</v>
      </c>
      <c r="G166" s="39">
        <v>350</v>
      </c>
      <c r="H166" s="48">
        <v>0</v>
      </c>
      <c r="I166" s="40">
        <f>ROUND(ROUND(H166,2)*ROUND(G166,3),2)</f>
        <v>0</v>
      </c>
      <c r="O166" s="14">
        <f>(I166*21)/100</f>
        <v>0</v>
      </c>
      <c r="P166" s="14" t="s">
        <v>22</v>
      </c>
    </row>
    <row r="167" spans="1:16" x14ac:dyDescent="0.2">
      <c r="A167" s="41" t="s">
        <v>49</v>
      </c>
      <c r="E167" s="42" t="s">
        <v>46</v>
      </c>
      <c r="H167" s="50"/>
    </row>
    <row r="168" spans="1:16" x14ac:dyDescent="0.2">
      <c r="A168" s="43" t="s">
        <v>50</v>
      </c>
      <c r="E168" s="44" t="s">
        <v>46</v>
      </c>
      <c r="H168" s="50"/>
    </row>
    <row r="169" spans="1:16" ht="51" x14ac:dyDescent="0.2">
      <c r="A169" s="14" t="s">
        <v>51</v>
      </c>
      <c r="E169" s="42" t="s">
        <v>180</v>
      </c>
      <c r="H169" s="50"/>
    </row>
    <row r="170" spans="1:16" ht="25.5" x14ac:dyDescent="0.2">
      <c r="A170" s="35" t="s">
        <v>44</v>
      </c>
      <c r="B170" s="36" t="s">
        <v>181</v>
      </c>
      <c r="C170" s="36" t="s">
        <v>178</v>
      </c>
      <c r="D170" s="35" t="s">
        <v>22</v>
      </c>
      <c r="E170" s="37" t="s">
        <v>182</v>
      </c>
      <c r="F170" s="38" t="s">
        <v>62</v>
      </c>
      <c r="G170" s="39">
        <v>20</v>
      </c>
      <c r="H170" s="48">
        <v>0</v>
      </c>
      <c r="I170" s="40">
        <f>ROUND(ROUND(H170,2)*ROUND(G170,3),2)</f>
        <v>0</v>
      </c>
      <c r="O170" s="14">
        <f>(I170*21)/100</f>
        <v>0</v>
      </c>
      <c r="P170" s="14" t="s">
        <v>22</v>
      </c>
    </row>
    <row r="171" spans="1:16" x14ac:dyDescent="0.2">
      <c r="A171" s="41" t="s">
        <v>49</v>
      </c>
      <c r="E171" s="42" t="s">
        <v>46</v>
      </c>
      <c r="H171" s="50"/>
    </row>
    <row r="172" spans="1:16" x14ac:dyDescent="0.2">
      <c r="A172" s="43" t="s">
        <v>50</v>
      </c>
      <c r="E172" s="44" t="s">
        <v>46</v>
      </c>
      <c r="H172" s="50"/>
    </row>
    <row r="173" spans="1:16" ht="38.25" x14ac:dyDescent="0.2">
      <c r="A173" s="14" t="s">
        <v>51</v>
      </c>
      <c r="E173" s="42" t="s">
        <v>183</v>
      </c>
      <c r="H173" s="50"/>
    </row>
    <row r="174" spans="1:16" ht="25.5" x14ac:dyDescent="0.2">
      <c r="A174" s="35" t="s">
        <v>44</v>
      </c>
      <c r="B174" s="36" t="s">
        <v>184</v>
      </c>
      <c r="C174" s="36" t="s">
        <v>178</v>
      </c>
      <c r="D174" s="35" t="s">
        <v>21</v>
      </c>
      <c r="E174" s="37" t="s">
        <v>185</v>
      </c>
      <c r="F174" s="38" t="s">
        <v>62</v>
      </c>
      <c r="G174" s="39">
        <v>20</v>
      </c>
      <c r="H174" s="48">
        <v>0</v>
      </c>
      <c r="I174" s="40">
        <f>ROUND(ROUND(H174,2)*ROUND(G174,3),2)</f>
        <v>0</v>
      </c>
      <c r="O174" s="14">
        <f>(I174*21)/100</f>
        <v>0</v>
      </c>
      <c r="P174" s="14" t="s">
        <v>22</v>
      </c>
    </row>
    <row r="175" spans="1:16" x14ac:dyDescent="0.2">
      <c r="A175" s="41" t="s">
        <v>49</v>
      </c>
      <c r="E175" s="42" t="s">
        <v>46</v>
      </c>
      <c r="H175" s="50"/>
    </row>
    <row r="176" spans="1:16" x14ac:dyDescent="0.2">
      <c r="A176" s="43" t="s">
        <v>50</v>
      </c>
      <c r="E176" s="44" t="s">
        <v>46</v>
      </c>
      <c r="H176" s="50"/>
    </row>
    <row r="177" spans="1:16" ht="38.25" x14ac:dyDescent="0.2">
      <c r="A177" s="14" t="s">
        <v>51</v>
      </c>
      <c r="E177" s="42" t="s">
        <v>183</v>
      </c>
      <c r="H177" s="50"/>
    </row>
    <row r="178" spans="1:16" x14ac:dyDescent="0.2">
      <c r="A178" s="35" t="s">
        <v>44</v>
      </c>
      <c r="B178" s="36" t="s">
        <v>186</v>
      </c>
      <c r="C178" s="36" t="s">
        <v>187</v>
      </c>
      <c r="D178" s="35" t="s">
        <v>28</v>
      </c>
      <c r="E178" s="37" t="s">
        <v>188</v>
      </c>
      <c r="F178" s="38" t="s">
        <v>102</v>
      </c>
      <c r="G178" s="39">
        <v>300</v>
      </c>
      <c r="H178" s="48">
        <v>0</v>
      </c>
      <c r="I178" s="40">
        <f>ROUND(ROUND(H178,2)*ROUND(G178,3),2)</f>
        <v>0</v>
      </c>
      <c r="O178" s="14">
        <f>(I178*21)/100</f>
        <v>0</v>
      </c>
      <c r="P178" s="14" t="s">
        <v>22</v>
      </c>
    </row>
    <row r="179" spans="1:16" x14ac:dyDescent="0.2">
      <c r="A179" s="41" t="s">
        <v>49</v>
      </c>
      <c r="E179" s="42" t="s">
        <v>46</v>
      </c>
      <c r="H179" s="50"/>
    </row>
    <row r="180" spans="1:16" x14ac:dyDescent="0.2">
      <c r="A180" s="43" t="s">
        <v>50</v>
      </c>
      <c r="E180" s="44" t="s">
        <v>46</v>
      </c>
      <c r="H180" s="50"/>
    </row>
    <row r="181" spans="1:16" ht="229.5" x14ac:dyDescent="0.2">
      <c r="A181" s="14" t="s">
        <v>51</v>
      </c>
      <c r="E181" s="42" t="s">
        <v>189</v>
      </c>
      <c r="H181" s="9"/>
    </row>
    <row r="182" spans="1:16" x14ac:dyDescent="0.2">
      <c r="A182" s="35" t="s">
        <v>44</v>
      </c>
      <c r="B182" s="36" t="s">
        <v>190</v>
      </c>
      <c r="C182" s="36" t="s">
        <v>187</v>
      </c>
      <c r="D182" s="35" t="s">
        <v>22</v>
      </c>
      <c r="E182" s="37" t="s">
        <v>191</v>
      </c>
      <c r="F182" s="38" t="s">
        <v>102</v>
      </c>
      <c r="G182" s="39">
        <v>300</v>
      </c>
      <c r="H182" s="48">
        <v>0</v>
      </c>
      <c r="I182" s="40">
        <f>ROUND(ROUND(H182,2)*ROUND(G182,3),2)</f>
        <v>0</v>
      </c>
      <c r="O182" s="14">
        <f>(I182*21)/100</f>
        <v>0</v>
      </c>
      <c r="P182" s="14" t="s">
        <v>22</v>
      </c>
    </row>
    <row r="183" spans="1:16" x14ac:dyDescent="0.2">
      <c r="A183" s="41" t="s">
        <v>49</v>
      </c>
      <c r="E183" s="42" t="s">
        <v>46</v>
      </c>
      <c r="H183" s="9"/>
    </row>
    <row r="184" spans="1:16" x14ac:dyDescent="0.2">
      <c r="A184" s="43" t="s">
        <v>50</v>
      </c>
      <c r="E184" s="44" t="s">
        <v>46</v>
      </c>
      <c r="H184" s="9"/>
    </row>
    <row r="185" spans="1:16" ht="229.5" x14ac:dyDescent="0.2">
      <c r="A185" s="14" t="s">
        <v>51</v>
      </c>
      <c r="E185" s="42" t="s">
        <v>192</v>
      </c>
      <c r="H185" s="9"/>
    </row>
    <row r="186" spans="1:16" x14ac:dyDescent="0.2">
      <c r="A186" s="35" t="s">
        <v>44</v>
      </c>
      <c r="B186" s="36" t="s">
        <v>193</v>
      </c>
      <c r="C186" s="36" t="s">
        <v>194</v>
      </c>
      <c r="D186" s="35" t="s">
        <v>46</v>
      </c>
      <c r="E186" s="37" t="s">
        <v>195</v>
      </c>
      <c r="F186" s="38" t="s">
        <v>102</v>
      </c>
      <c r="G186" s="39">
        <v>150</v>
      </c>
      <c r="H186" s="8">
        <v>0</v>
      </c>
      <c r="I186" s="40">
        <f>ROUND(ROUND(H186,2)*ROUND(G186,3),2)</f>
        <v>0</v>
      </c>
      <c r="O186" s="14">
        <f>(I186*21)/100</f>
        <v>0</v>
      </c>
      <c r="P186" s="14" t="s">
        <v>22</v>
      </c>
    </row>
    <row r="187" spans="1:16" x14ac:dyDescent="0.2">
      <c r="A187" s="41" t="s">
        <v>49</v>
      </c>
      <c r="E187" s="42" t="s">
        <v>46</v>
      </c>
      <c r="H187" s="9"/>
    </row>
    <row r="188" spans="1:16" x14ac:dyDescent="0.2">
      <c r="A188" s="43" t="s">
        <v>50</v>
      </c>
      <c r="E188" s="44" t="s">
        <v>46</v>
      </c>
      <c r="H188" s="9"/>
    </row>
    <row r="189" spans="1:16" ht="280.5" x14ac:dyDescent="0.2">
      <c r="A189" s="14" t="s">
        <v>51</v>
      </c>
      <c r="E189" s="42" t="s">
        <v>196</v>
      </c>
      <c r="H189" s="9"/>
    </row>
    <row r="190" spans="1:16" x14ac:dyDescent="0.2">
      <c r="A190" s="35" t="s">
        <v>44</v>
      </c>
      <c r="B190" s="36" t="s">
        <v>197</v>
      </c>
      <c r="C190" s="36" t="s">
        <v>198</v>
      </c>
      <c r="D190" s="35" t="s">
        <v>28</v>
      </c>
      <c r="E190" s="37" t="s">
        <v>199</v>
      </c>
      <c r="F190" s="38" t="s">
        <v>81</v>
      </c>
      <c r="G190" s="39">
        <v>2000</v>
      </c>
      <c r="H190" s="8">
        <v>0</v>
      </c>
      <c r="I190" s="40">
        <f>ROUND(ROUND(H190,2)*ROUND(G190,3),2)</f>
        <v>0</v>
      </c>
      <c r="O190" s="14">
        <f>(I190*21)/100</f>
        <v>0</v>
      </c>
      <c r="P190" s="14" t="s">
        <v>22</v>
      </c>
    </row>
    <row r="191" spans="1:16" x14ac:dyDescent="0.2">
      <c r="A191" s="41" t="s">
        <v>49</v>
      </c>
      <c r="E191" s="42" t="s">
        <v>46</v>
      </c>
      <c r="H191" s="9"/>
    </row>
    <row r="192" spans="1:16" x14ac:dyDescent="0.2">
      <c r="A192" s="43" t="s">
        <v>50</v>
      </c>
      <c r="E192" s="44" t="s">
        <v>46</v>
      </c>
      <c r="H192" s="9"/>
    </row>
    <row r="193" spans="1:16" ht="25.5" x14ac:dyDescent="0.2">
      <c r="A193" s="14" t="s">
        <v>51</v>
      </c>
      <c r="E193" s="42" t="s">
        <v>200</v>
      </c>
      <c r="H193" s="9"/>
    </row>
    <row r="194" spans="1:16" x14ac:dyDescent="0.2">
      <c r="A194" s="35" t="s">
        <v>44</v>
      </c>
      <c r="B194" s="36" t="s">
        <v>201</v>
      </c>
      <c r="C194" s="36" t="s">
        <v>202</v>
      </c>
      <c r="D194" s="35" t="s">
        <v>46</v>
      </c>
      <c r="E194" s="37" t="s">
        <v>203</v>
      </c>
      <c r="F194" s="38" t="s">
        <v>102</v>
      </c>
      <c r="G194" s="39">
        <v>2000</v>
      </c>
      <c r="H194" s="8">
        <v>0</v>
      </c>
      <c r="I194" s="40">
        <f>ROUND(ROUND(H194,2)*ROUND(G194,3),2)</f>
        <v>0</v>
      </c>
      <c r="O194" s="14">
        <f>(I194*21)/100</f>
        <v>0</v>
      </c>
      <c r="P194" s="14" t="s">
        <v>22</v>
      </c>
    </row>
    <row r="195" spans="1:16" x14ac:dyDescent="0.2">
      <c r="A195" s="41" t="s">
        <v>49</v>
      </c>
      <c r="E195" s="42" t="s">
        <v>46</v>
      </c>
      <c r="H195" s="9"/>
    </row>
    <row r="196" spans="1:16" x14ac:dyDescent="0.2">
      <c r="A196" s="43" t="s">
        <v>50</v>
      </c>
      <c r="E196" s="44" t="s">
        <v>46</v>
      </c>
      <c r="H196" s="9"/>
    </row>
    <row r="197" spans="1:16" x14ac:dyDescent="0.2">
      <c r="A197" s="14" t="s">
        <v>51</v>
      </c>
      <c r="E197" s="42" t="s">
        <v>204</v>
      </c>
      <c r="H197" s="9"/>
    </row>
    <row r="198" spans="1:16" ht="25.5" x14ac:dyDescent="0.2">
      <c r="A198" s="35" t="s">
        <v>44</v>
      </c>
      <c r="B198" s="36" t="s">
        <v>205</v>
      </c>
      <c r="C198" s="36" t="s">
        <v>202</v>
      </c>
      <c r="D198" s="35" t="s">
        <v>28</v>
      </c>
      <c r="E198" s="37" t="s">
        <v>206</v>
      </c>
      <c r="F198" s="38" t="s">
        <v>81</v>
      </c>
      <c r="G198" s="39">
        <v>350</v>
      </c>
      <c r="H198" s="8">
        <v>0</v>
      </c>
      <c r="I198" s="40">
        <f>ROUND(ROUND(H198,2)*ROUND(G198,3),2)</f>
        <v>0</v>
      </c>
      <c r="O198" s="14">
        <f>(I198*21)/100</f>
        <v>0</v>
      </c>
      <c r="P198" s="14" t="s">
        <v>22</v>
      </c>
    </row>
    <row r="199" spans="1:16" x14ac:dyDescent="0.2">
      <c r="A199" s="41" t="s">
        <v>49</v>
      </c>
      <c r="E199" s="42" t="s">
        <v>46</v>
      </c>
      <c r="H199" s="9"/>
    </row>
    <row r="200" spans="1:16" x14ac:dyDescent="0.2">
      <c r="A200" s="43" t="s">
        <v>50</v>
      </c>
      <c r="E200" s="44" t="s">
        <v>46</v>
      </c>
      <c r="H200" s="9"/>
    </row>
    <row r="201" spans="1:16" x14ac:dyDescent="0.2">
      <c r="A201" s="14" t="s">
        <v>51</v>
      </c>
      <c r="E201" s="42" t="s">
        <v>46</v>
      </c>
      <c r="H201" s="9"/>
    </row>
    <row r="202" spans="1:16" x14ac:dyDescent="0.2">
      <c r="A202" s="35" t="s">
        <v>44</v>
      </c>
      <c r="B202" s="36" t="s">
        <v>207</v>
      </c>
      <c r="C202" s="36" t="s">
        <v>208</v>
      </c>
      <c r="D202" s="35" t="s">
        <v>46</v>
      </c>
      <c r="E202" s="37" t="s">
        <v>209</v>
      </c>
      <c r="F202" s="38" t="s">
        <v>102</v>
      </c>
      <c r="G202" s="39">
        <v>350</v>
      </c>
      <c r="H202" s="8">
        <v>0</v>
      </c>
      <c r="I202" s="40">
        <f>ROUND(ROUND(H202,2)*ROUND(G202,3),2)</f>
        <v>0</v>
      </c>
      <c r="O202" s="14">
        <f>(I202*21)/100</f>
        <v>0</v>
      </c>
      <c r="P202" s="14" t="s">
        <v>22</v>
      </c>
    </row>
    <row r="203" spans="1:16" x14ac:dyDescent="0.2">
      <c r="A203" s="41" t="s">
        <v>49</v>
      </c>
      <c r="E203" s="42" t="s">
        <v>46</v>
      </c>
      <c r="H203" s="9"/>
    </row>
    <row r="204" spans="1:16" x14ac:dyDescent="0.2">
      <c r="A204" s="43" t="s">
        <v>50</v>
      </c>
      <c r="E204" s="44" t="s">
        <v>46</v>
      </c>
      <c r="H204" s="9"/>
    </row>
    <row r="205" spans="1:16" ht="38.25" x14ac:dyDescent="0.2">
      <c r="A205" s="14" t="s">
        <v>51</v>
      </c>
      <c r="E205" s="42" t="s">
        <v>210</v>
      </c>
      <c r="H205" s="9"/>
    </row>
    <row r="206" spans="1:16" x14ac:dyDescent="0.2">
      <c r="A206" s="35" t="s">
        <v>44</v>
      </c>
      <c r="B206" s="36" t="s">
        <v>211</v>
      </c>
      <c r="C206" s="36" t="s">
        <v>212</v>
      </c>
      <c r="D206" s="35" t="s">
        <v>46</v>
      </c>
      <c r="E206" s="37" t="s">
        <v>213</v>
      </c>
      <c r="F206" s="38" t="s">
        <v>81</v>
      </c>
      <c r="G206" s="39">
        <v>800</v>
      </c>
      <c r="H206" s="8">
        <v>0</v>
      </c>
      <c r="I206" s="40">
        <f>ROUND(ROUND(H206,2)*ROUND(G206,3),2)</f>
        <v>0</v>
      </c>
      <c r="O206" s="14">
        <f>(I206*21)/100</f>
        <v>0</v>
      </c>
      <c r="P206" s="14" t="s">
        <v>22</v>
      </c>
    </row>
    <row r="207" spans="1:16" x14ac:dyDescent="0.2">
      <c r="A207" s="41" t="s">
        <v>49</v>
      </c>
      <c r="E207" s="42" t="s">
        <v>46</v>
      </c>
      <c r="H207" s="9"/>
    </row>
    <row r="208" spans="1:16" x14ac:dyDescent="0.2">
      <c r="A208" s="43" t="s">
        <v>50</v>
      </c>
      <c r="E208" s="44" t="s">
        <v>46</v>
      </c>
      <c r="H208" s="9"/>
    </row>
    <row r="209" spans="1:18" ht="25.5" x14ac:dyDescent="0.2">
      <c r="A209" s="14" t="s">
        <v>51</v>
      </c>
      <c r="E209" s="42" t="s">
        <v>214</v>
      </c>
      <c r="H209" s="9"/>
    </row>
    <row r="210" spans="1:18" x14ac:dyDescent="0.2">
      <c r="A210" s="35" t="s">
        <v>44</v>
      </c>
      <c r="B210" s="36" t="s">
        <v>215</v>
      </c>
      <c r="C210" s="36" t="s">
        <v>216</v>
      </c>
      <c r="D210" s="35" t="s">
        <v>46</v>
      </c>
      <c r="E210" s="37" t="s">
        <v>217</v>
      </c>
      <c r="F210" s="38" t="s">
        <v>81</v>
      </c>
      <c r="G210" s="39">
        <v>2000</v>
      </c>
      <c r="H210" s="8">
        <v>0</v>
      </c>
      <c r="I210" s="40">
        <f>ROUND(ROUND(H210,2)*ROUND(G210,3),2)</f>
        <v>0</v>
      </c>
      <c r="O210" s="14">
        <f>(I210*21)/100</f>
        <v>0</v>
      </c>
      <c r="P210" s="14" t="s">
        <v>22</v>
      </c>
    </row>
    <row r="211" spans="1:18" x14ac:dyDescent="0.2">
      <c r="A211" s="41" t="s">
        <v>49</v>
      </c>
      <c r="E211" s="42" t="s">
        <v>218</v>
      </c>
      <c r="H211" s="9"/>
    </row>
    <row r="212" spans="1:18" x14ac:dyDescent="0.2">
      <c r="A212" s="43" t="s">
        <v>50</v>
      </c>
      <c r="E212" s="44" t="s">
        <v>46</v>
      </c>
      <c r="H212" s="9"/>
    </row>
    <row r="213" spans="1:18" ht="76.5" x14ac:dyDescent="0.2">
      <c r="A213" s="14" t="s">
        <v>51</v>
      </c>
      <c r="E213" s="42" t="s">
        <v>219</v>
      </c>
      <c r="H213" s="9"/>
    </row>
    <row r="214" spans="1:18" ht="12.75" customHeight="1" x14ac:dyDescent="0.2">
      <c r="A214" s="17" t="s">
        <v>42</v>
      </c>
      <c r="B214" s="17"/>
      <c r="C214" s="45" t="s">
        <v>22</v>
      </c>
      <c r="D214" s="17"/>
      <c r="E214" s="33" t="s">
        <v>220</v>
      </c>
      <c r="F214" s="17"/>
      <c r="G214" s="17"/>
      <c r="H214" s="10"/>
      <c r="I214" s="46">
        <f>0+Q214</f>
        <v>0</v>
      </c>
      <c r="O214" s="14">
        <f>0+R214</f>
        <v>0</v>
      </c>
      <c r="Q214" s="14">
        <f>0+I215+I219+I223+I227</f>
        <v>0</v>
      </c>
      <c r="R214" s="14">
        <f>0+O215+O219+O223+O227</f>
        <v>0</v>
      </c>
    </row>
    <row r="215" spans="1:18" ht="25.5" x14ac:dyDescent="0.2">
      <c r="A215" s="35" t="s">
        <v>44</v>
      </c>
      <c r="B215" s="36" t="s">
        <v>221</v>
      </c>
      <c r="C215" s="36" t="s">
        <v>222</v>
      </c>
      <c r="D215" s="35" t="s">
        <v>28</v>
      </c>
      <c r="E215" s="37" t="s">
        <v>223</v>
      </c>
      <c r="F215" s="38" t="s">
        <v>62</v>
      </c>
      <c r="G215" s="39">
        <v>80</v>
      </c>
      <c r="H215" s="8">
        <v>0</v>
      </c>
      <c r="I215" s="40">
        <f>ROUND(ROUND(H215,2)*ROUND(G215,3),2)</f>
        <v>0</v>
      </c>
      <c r="O215" s="14">
        <f>(I215*21)/100</f>
        <v>0</v>
      </c>
      <c r="P215" s="14" t="s">
        <v>22</v>
      </c>
    </row>
    <row r="216" spans="1:18" x14ac:dyDescent="0.2">
      <c r="A216" s="41" t="s">
        <v>49</v>
      </c>
      <c r="E216" s="42" t="s">
        <v>46</v>
      </c>
      <c r="H216" s="9"/>
    </row>
    <row r="217" spans="1:18" x14ac:dyDescent="0.2">
      <c r="A217" s="43" t="s">
        <v>50</v>
      </c>
      <c r="E217" s="44" t="s">
        <v>46</v>
      </c>
      <c r="H217" s="9"/>
    </row>
    <row r="218" spans="1:18" ht="191.25" x14ac:dyDescent="0.2">
      <c r="A218" s="14" t="s">
        <v>51</v>
      </c>
      <c r="E218" s="42" t="s">
        <v>224</v>
      </c>
      <c r="H218" s="9"/>
    </row>
    <row r="219" spans="1:18" x14ac:dyDescent="0.2">
      <c r="A219" s="35" t="s">
        <v>44</v>
      </c>
      <c r="B219" s="36" t="s">
        <v>225</v>
      </c>
      <c r="C219" s="36" t="s">
        <v>222</v>
      </c>
      <c r="D219" s="35" t="s">
        <v>22</v>
      </c>
      <c r="E219" s="37" t="s">
        <v>226</v>
      </c>
      <c r="F219" s="38" t="s">
        <v>62</v>
      </c>
      <c r="G219" s="39">
        <v>70</v>
      </c>
      <c r="H219" s="8">
        <v>0</v>
      </c>
      <c r="I219" s="40">
        <f>ROUND(ROUND(H219,2)*ROUND(G219,3),2)</f>
        <v>0</v>
      </c>
      <c r="O219" s="14">
        <f>(I219*21)/100</f>
        <v>0</v>
      </c>
      <c r="P219" s="14" t="s">
        <v>22</v>
      </c>
    </row>
    <row r="220" spans="1:18" x14ac:dyDescent="0.2">
      <c r="A220" s="41" t="s">
        <v>49</v>
      </c>
      <c r="E220" s="42" t="s">
        <v>46</v>
      </c>
      <c r="H220" s="9"/>
    </row>
    <row r="221" spans="1:18" x14ac:dyDescent="0.2">
      <c r="A221" s="43" t="s">
        <v>50</v>
      </c>
      <c r="E221" s="44" t="s">
        <v>46</v>
      </c>
      <c r="H221" s="9"/>
    </row>
    <row r="222" spans="1:18" ht="25.5" x14ac:dyDescent="0.2">
      <c r="A222" s="14" t="s">
        <v>51</v>
      </c>
      <c r="E222" s="42" t="s">
        <v>227</v>
      </c>
      <c r="H222" s="9"/>
    </row>
    <row r="223" spans="1:18" x14ac:dyDescent="0.2">
      <c r="A223" s="35" t="s">
        <v>44</v>
      </c>
      <c r="B223" s="36" t="s">
        <v>228</v>
      </c>
      <c r="C223" s="36" t="s">
        <v>222</v>
      </c>
      <c r="D223" s="35" t="s">
        <v>21</v>
      </c>
      <c r="E223" s="37" t="s">
        <v>229</v>
      </c>
      <c r="F223" s="38" t="s">
        <v>62</v>
      </c>
      <c r="G223" s="39">
        <v>80</v>
      </c>
      <c r="H223" s="8">
        <v>0</v>
      </c>
      <c r="I223" s="40">
        <f>ROUND(ROUND(H223,2)*ROUND(G223,3),2)</f>
        <v>0</v>
      </c>
      <c r="O223" s="14">
        <f>(I223*21)/100</f>
        <v>0</v>
      </c>
      <c r="P223" s="14" t="s">
        <v>22</v>
      </c>
    </row>
    <row r="224" spans="1:18" x14ac:dyDescent="0.2">
      <c r="A224" s="41" t="s">
        <v>49</v>
      </c>
      <c r="E224" s="42" t="s">
        <v>46</v>
      </c>
      <c r="H224" s="9"/>
    </row>
    <row r="225" spans="1:18" x14ac:dyDescent="0.2">
      <c r="A225" s="43" t="s">
        <v>50</v>
      </c>
      <c r="E225" s="44" t="s">
        <v>46</v>
      </c>
      <c r="H225" s="9"/>
    </row>
    <row r="226" spans="1:18" ht="25.5" x14ac:dyDescent="0.2">
      <c r="A226" s="14" t="s">
        <v>51</v>
      </c>
      <c r="E226" s="42" t="s">
        <v>227</v>
      </c>
      <c r="H226" s="9"/>
    </row>
    <row r="227" spans="1:18" x14ac:dyDescent="0.2">
      <c r="A227" s="35" t="s">
        <v>44</v>
      </c>
      <c r="B227" s="36" t="s">
        <v>230</v>
      </c>
      <c r="C227" s="36" t="s">
        <v>231</v>
      </c>
      <c r="D227" s="35" t="s">
        <v>46</v>
      </c>
      <c r="E227" s="37" t="s">
        <v>232</v>
      </c>
      <c r="F227" s="38" t="s">
        <v>102</v>
      </c>
      <c r="G227" s="39">
        <v>25</v>
      </c>
      <c r="H227" s="8">
        <v>0</v>
      </c>
      <c r="I227" s="40">
        <f>ROUND(ROUND(H227,2)*ROUND(G227,3),2)</f>
        <v>0</v>
      </c>
      <c r="O227" s="14">
        <f>(I227*21)/100</f>
        <v>0</v>
      </c>
      <c r="P227" s="14" t="s">
        <v>22</v>
      </c>
    </row>
    <row r="228" spans="1:18" ht="38.25" x14ac:dyDescent="0.2">
      <c r="A228" s="41" t="s">
        <v>49</v>
      </c>
      <c r="E228" s="42" t="s">
        <v>233</v>
      </c>
      <c r="H228" s="9"/>
    </row>
    <row r="229" spans="1:18" x14ac:dyDescent="0.2">
      <c r="A229" s="43" t="s">
        <v>50</v>
      </c>
      <c r="E229" s="44" t="s">
        <v>46</v>
      </c>
      <c r="H229" s="9"/>
    </row>
    <row r="230" spans="1:18" ht="255" x14ac:dyDescent="0.2">
      <c r="A230" s="14" t="s">
        <v>51</v>
      </c>
      <c r="E230" s="42" t="s">
        <v>234</v>
      </c>
      <c r="H230" s="9"/>
    </row>
    <row r="231" spans="1:18" ht="12.75" customHeight="1" x14ac:dyDescent="0.2">
      <c r="A231" s="17" t="s">
        <v>42</v>
      </c>
      <c r="B231" s="17"/>
      <c r="C231" s="45" t="s">
        <v>21</v>
      </c>
      <c r="D231" s="17"/>
      <c r="E231" s="33" t="s">
        <v>235</v>
      </c>
      <c r="F231" s="17"/>
      <c r="G231" s="17"/>
      <c r="H231" s="10"/>
      <c r="I231" s="46">
        <f>0+Q231</f>
        <v>0</v>
      </c>
      <c r="O231" s="14">
        <f>0+R231</f>
        <v>0</v>
      </c>
      <c r="Q231" s="14">
        <f>0+I232+I236+I240+I244+I248+I252+I256+I260</f>
        <v>0</v>
      </c>
      <c r="R231" s="14">
        <f>0+O232+O236+O240+O244+O248+O252+O256+O260</f>
        <v>0</v>
      </c>
    </row>
    <row r="232" spans="1:18" ht="25.5" x14ac:dyDescent="0.2">
      <c r="A232" s="35" t="s">
        <v>44</v>
      </c>
      <c r="B232" s="36" t="s">
        <v>236</v>
      </c>
      <c r="C232" s="36" t="s">
        <v>237</v>
      </c>
      <c r="D232" s="35" t="s">
        <v>28</v>
      </c>
      <c r="E232" s="37" t="s">
        <v>238</v>
      </c>
      <c r="F232" s="38" t="s">
        <v>102</v>
      </c>
      <c r="G232" s="39">
        <v>4.8</v>
      </c>
      <c r="H232" s="8">
        <v>0</v>
      </c>
      <c r="I232" s="40">
        <f>ROUND(ROUND(H232,2)*ROUND(G232,3),2)</f>
        <v>0</v>
      </c>
      <c r="O232" s="14">
        <f>(I232*21)/100</f>
        <v>0</v>
      </c>
      <c r="P232" s="14" t="s">
        <v>22</v>
      </c>
    </row>
    <row r="233" spans="1:18" x14ac:dyDescent="0.2">
      <c r="A233" s="41" t="s">
        <v>49</v>
      </c>
      <c r="E233" s="42" t="s">
        <v>46</v>
      </c>
      <c r="H233" s="9"/>
    </row>
    <row r="234" spans="1:18" x14ac:dyDescent="0.2">
      <c r="A234" s="43" t="s">
        <v>50</v>
      </c>
      <c r="E234" s="44" t="s">
        <v>46</v>
      </c>
      <c r="H234" s="9"/>
    </row>
    <row r="235" spans="1:18" ht="216.75" x14ac:dyDescent="0.2">
      <c r="A235" s="14" t="s">
        <v>51</v>
      </c>
      <c r="E235" s="42" t="s">
        <v>239</v>
      </c>
      <c r="H235" s="9"/>
    </row>
    <row r="236" spans="1:18" x14ac:dyDescent="0.2">
      <c r="A236" s="35" t="s">
        <v>44</v>
      </c>
      <c r="B236" s="36" t="s">
        <v>240</v>
      </c>
      <c r="C236" s="36" t="s">
        <v>237</v>
      </c>
      <c r="D236" s="35" t="s">
        <v>22</v>
      </c>
      <c r="E236" s="37" t="s">
        <v>241</v>
      </c>
      <c r="F236" s="38" t="s">
        <v>102</v>
      </c>
      <c r="G236" s="39">
        <v>15</v>
      </c>
      <c r="H236" s="8">
        <v>0</v>
      </c>
      <c r="I236" s="40">
        <f>ROUND(ROUND(H236,2)*ROUND(G236,3),2)</f>
        <v>0</v>
      </c>
      <c r="O236" s="14">
        <f>(I236*21)/100</f>
        <v>0</v>
      </c>
      <c r="P236" s="14" t="s">
        <v>22</v>
      </c>
    </row>
    <row r="237" spans="1:18" x14ac:dyDescent="0.2">
      <c r="A237" s="41" t="s">
        <v>49</v>
      </c>
      <c r="E237" s="42" t="s">
        <v>46</v>
      </c>
      <c r="H237" s="9"/>
    </row>
    <row r="238" spans="1:18" x14ac:dyDescent="0.2">
      <c r="A238" s="43" t="s">
        <v>50</v>
      </c>
      <c r="E238" s="44" t="s">
        <v>46</v>
      </c>
      <c r="H238" s="9"/>
    </row>
    <row r="239" spans="1:18" x14ac:dyDescent="0.2">
      <c r="A239" s="14" t="s">
        <v>51</v>
      </c>
      <c r="E239" s="42" t="s">
        <v>242</v>
      </c>
      <c r="H239" s="9"/>
    </row>
    <row r="240" spans="1:18" x14ac:dyDescent="0.2">
      <c r="A240" s="35" t="s">
        <v>44</v>
      </c>
      <c r="B240" s="36" t="s">
        <v>243</v>
      </c>
      <c r="C240" s="36" t="s">
        <v>237</v>
      </c>
      <c r="D240" s="35" t="s">
        <v>21</v>
      </c>
      <c r="E240" s="37" t="s">
        <v>244</v>
      </c>
      <c r="F240" s="38" t="s">
        <v>102</v>
      </c>
      <c r="G240" s="39">
        <v>8</v>
      </c>
      <c r="H240" s="8">
        <v>0</v>
      </c>
      <c r="I240" s="40">
        <f>ROUND(ROUND(H240,2)*ROUND(G240,3),2)</f>
        <v>0</v>
      </c>
      <c r="O240" s="14">
        <f>(I240*21)/100</f>
        <v>0</v>
      </c>
      <c r="P240" s="14" t="s">
        <v>22</v>
      </c>
    </row>
    <row r="241" spans="1:16" x14ac:dyDescent="0.2">
      <c r="A241" s="41" t="s">
        <v>49</v>
      </c>
      <c r="E241" s="42" t="s">
        <v>46</v>
      </c>
      <c r="H241" s="9"/>
    </row>
    <row r="242" spans="1:16" x14ac:dyDescent="0.2">
      <c r="A242" s="43" t="s">
        <v>50</v>
      </c>
      <c r="E242" s="44" t="s">
        <v>46</v>
      </c>
      <c r="H242" s="9"/>
    </row>
    <row r="243" spans="1:16" x14ac:dyDescent="0.2">
      <c r="A243" s="14" t="s">
        <v>51</v>
      </c>
      <c r="E243" s="42" t="s">
        <v>242</v>
      </c>
      <c r="H243" s="9"/>
    </row>
    <row r="244" spans="1:16" x14ac:dyDescent="0.2">
      <c r="A244" s="35" t="s">
        <v>44</v>
      </c>
      <c r="B244" s="36" t="s">
        <v>245</v>
      </c>
      <c r="C244" s="36" t="s">
        <v>246</v>
      </c>
      <c r="D244" s="35" t="s">
        <v>28</v>
      </c>
      <c r="E244" s="37" t="s">
        <v>247</v>
      </c>
      <c r="F244" s="38" t="s">
        <v>248</v>
      </c>
      <c r="G244" s="39">
        <v>600</v>
      </c>
      <c r="H244" s="8">
        <v>0</v>
      </c>
      <c r="I244" s="40">
        <f>ROUND(ROUND(H244,2)*ROUND(G244,3),2)</f>
        <v>0</v>
      </c>
      <c r="O244" s="14">
        <f>(I244*21)/100</f>
        <v>0</v>
      </c>
      <c r="P244" s="14" t="s">
        <v>22</v>
      </c>
    </row>
    <row r="245" spans="1:16" x14ac:dyDescent="0.2">
      <c r="A245" s="41" t="s">
        <v>49</v>
      </c>
      <c r="E245" s="42" t="s">
        <v>46</v>
      </c>
      <c r="H245" s="9"/>
    </row>
    <row r="246" spans="1:16" x14ac:dyDescent="0.2">
      <c r="A246" s="43" t="s">
        <v>50</v>
      </c>
      <c r="E246" s="44" t="s">
        <v>46</v>
      </c>
      <c r="H246" s="9"/>
    </row>
    <row r="247" spans="1:16" ht="89.25" x14ac:dyDescent="0.2">
      <c r="A247" s="14" t="s">
        <v>51</v>
      </c>
      <c r="E247" s="42" t="s">
        <v>249</v>
      </c>
      <c r="H247" s="9"/>
    </row>
    <row r="248" spans="1:16" x14ac:dyDescent="0.2">
      <c r="A248" s="35" t="s">
        <v>44</v>
      </c>
      <c r="B248" s="36" t="s">
        <v>250</v>
      </c>
      <c r="C248" s="36" t="s">
        <v>246</v>
      </c>
      <c r="D248" s="35" t="s">
        <v>22</v>
      </c>
      <c r="E248" s="37" t="s">
        <v>251</v>
      </c>
      <c r="F248" s="38" t="s">
        <v>62</v>
      </c>
      <c r="G248" s="39">
        <v>20</v>
      </c>
      <c r="H248" s="8">
        <v>0</v>
      </c>
      <c r="I248" s="40">
        <f>ROUND(ROUND(H248,2)*ROUND(G248,3),2)</f>
        <v>0</v>
      </c>
      <c r="O248" s="14">
        <f>(I248*21)/100</f>
        <v>0</v>
      </c>
      <c r="P248" s="14" t="s">
        <v>22</v>
      </c>
    </row>
    <row r="249" spans="1:16" x14ac:dyDescent="0.2">
      <c r="A249" s="41" t="s">
        <v>49</v>
      </c>
      <c r="E249" s="42" t="s">
        <v>46</v>
      </c>
      <c r="H249" s="9"/>
    </row>
    <row r="250" spans="1:16" x14ac:dyDescent="0.2">
      <c r="A250" s="43" t="s">
        <v>50</v>
      </c>
      <c r="E250" s="44" t="s">
        <v>46</v>
      </c>
      <c r="H250" s="9"/>
    </row>
    <row r="251" spans="1:16" ht="165.75" x14ac:dyDescent="0.2">
      <c r="A251" s="14" t="s">
        <v>51</v>
      </c>
      <c r="E251" s="42" t="s">
        <v>252</v>
      </c>
      <c r="H251" s="9"/>
    </row>
    <row r="252" spans="1:16" ht="25.5" x14ac:dyDescent="0.2">
      <c r="A252" s="35" t="s">
        <v>44</v>
      </c>
      <c r="B252" s="36" t="s">
        <v>253</v>
      </c>
      <c r="C252" s="36" t="s">
        <v>246</v>
      </c>
      <c r="D252" s="35" t="s">
        <v>21</v>
      </c>
      <c r="E252" s="37" t="s">
        <v>254</v>
      </c>
      <c r="F252" s="38" t="s">
        <v>62</v>
      </c>
      <c r="G252" s="39">
        <v>20</v>
      </c>
      <c r="H252" s="8">
        <v>0</v>
      </c>
      <c r="I252" s="40">
        <f>ROUND(ROUND(H252,2)*ROUND(G252,3),2)</f>
        <v>0</v>
      </c>
      <c r="O252" s="14">
        <f>(I252*21)/100</f>
        <v>0</v>
      </c>
      <c r="P252" s="14" t="s">
        <v>22</v>
      </c>
    </row>
    <row r="253" spans="1:16" x14ac:dyDescent="0.2">
      <c r="A253" s="41" t="s">
        <v>49</v>
      </c>
      <c r="E253" s="42" t="s">
        <v>46</v>
      </c>
      <c r="H253" s="9"/>
    </row>
    <row r="254" spans="1:16" x14ac:dyDescent="0.2">
      <c r="A254" s="43" t="s">
        <v>50</v>
      </c>
      <c r="E254" s="44" t="s">
        <v>46</v>
      </c>
      <c r="H254" s="9"/>
    </row>
    <row r="255" spans="1:16" ht="191.25" x14ac:dyDescent="0.2">
      <c r="A255" s="14" t="s">
        <v>51</v>
      </c>
      <c r="E255" s="42" t="s">
        <v>255</v>
      </c>
      <c r="H255" s="9"/>
    </row>
    <row r="256" spans="1:16" ht="25.5" x14ac:dyDescent="0.2">
      <c r="A256" s="35" t="s">
        <v>44</v>
      </c>
      <c r="B256" s="36" t="s">
        <v>256</v>
      </c>
      <c r="C256" s="36" t="s">
        <v>257</v>
      </c>
      <c r="D256" s="35" t="s">
        <v>28</v>
      </c>
      <c r="E256" s="37" t="s">
        <v>258</v>
      </c>
      <c r="F256" s="38" t="s">
        <v>102</v>
      </c>
      <c r="G256" s="39">
        <v>2</v>
      </c>
      <c r="H256" s="8">
        <v>0</v>
      </c>
      <c r="I256" s="40">
        <f>ROUND(ROUND(H256,2)*ROUND(G256,3),2)</f>
        <v>0</v>
      </c>
      <c r="O256" s="14">
        <f>(I256*21)/100</f>
        <v>0</v>
      </c>
      <c r="P256" s="14" t="s">
        <v>22</v>
      </c>
    </row>
    <row r="257" spans="1:18" x14ac:dyDescent="0.2">
      <c r="A257" s="41" t="s">
        <v>49</v>
      </c>
      <c r="E257" s="42" t="s">
        <v>46</v>
      </c>
      <c r="H257" s="9"/>
    </row>
    <row r="258" spans="1:18" x14ac:dyDescent="0.2">
      <c r="A258" s="43" t="s">
        <v>50</v>
      </c>
      <c r="E258" s="44" t="s">
        <v>46</v>
      </c>
      <c r="H258" s="9"/>
    </row>
    <row r="259" spans="1:18" ht="102" x14ac:dyDescent="0.2">
      <c r="A259" s="14" t="s">
        <v>51</v>
      </c>
      <c r="E259" s="42" t="s">
        <v>259</v>
      </c>
      <c r="H259" s="9"/>
    </row>
    <row r="260" spans="1:18" x14ac:dyDescent="0.2">
      <c r="A260" s="35" t="s">
        <v>44</v>
      </c>
      <c r="B260" s="36" t="s">
        <v>260</v>
      </c>
      <c r="C260" s="36" t="s">
        <v>257</v>
      </c>
      <c r="D260" s="35" t="s">
        <v>22</v>
      </c>
      <c r="E260" s="37" t="s">
        <v>261</v>
      </c>
      <c r="F260" s="38" t="s">
        <v>102</v>
      </c>
      <c r="G260" s="39">
        <v>3.5</v>
      </c>
      <c r="H260" s="8">
        <v>0</v>
      </c>
      <c r="I260" s="40">
        <f>ROUND(ROUND(H260,2)*ROUND(G260,3),2)</f>
        <v>0</v>
      </c>
      <c r="O260" s="14">
        <f>(I260*21)/100</f>
        <v>0</v>
      </c>
      <c r="P260" s="14" t="s">
        <v>22</v>
      </c>
    </row>
    <row r="261" spans="1:18" x14ac:dyDescent="0.2">
      <c r="A261" s="41" t="s">
        <v>49</v>
      </c>
      <c r="E261" s="42" t="s">
        <v>46</v>
      </c>
      <c r="H261" s="9"/>
    </row>
    <row r="262" spans="1:18" x14ac:dyDescent="0.2">
      <c r="A262" s="43" t="s">
        <v>50</v>
      </c>
      <c r="E262" s="44" t="s">
        <v>46</v>
      </c>
      <c r="H262" s="9"/>
    </row>
    <row r="263" spans="1:18" x14ac:dyDescent="0.2">
      <c r="A263" s="14" t="s">
        <v>51</v>
      </c>
      <c r="E263" s="42" t="s">
        <v>262</v>
      </c>
      <c r="H263" s="9"/>
    </row>
    <row r="264" spans="1:18" ht="12.75" customHeight="1" x14ac:dyDescent="0.2">
      <c r="A264" s="17" t="s">
        <v>42</v>
      </c>
      <c r="B264" s="17"/>
      <c r="C264" s="45" t="s">
        <v>32</v>
      </c>
      <c r="D264" s="17"/>
      <c r="E264" s="33" t="s">
        <v>263</v>
      </c>
      <c r="F264" s="17"/>
      <c r="G264" s="17"/>
      <c r="H264" s="10"/>
      <c r="I264" s="46">
        <f>0+Q264</f>
        <v>0</v>
      </c>
      <c r="O264" s="14">
        <f>0+R264</f>
        <v>0</v>
      </c>
      <c r="Q264" s="14">
        <f>0+I265+I269+I273+I277+I281+I285+I289+I293</f>
        <v>0</v>
      </c>
      <c r="R264" s="14">
        <f>0+O265+O269+O273+O277+O281+O285+O289+O293</f>
        <v>0</v>
      </c>
    </row>
    <row r="265" spans="1:18" ht="38.25" x14ac:dyDescent="0.2">
      <c r="A265" s="35" t="s">
        <v>44</v>
      </c>
      <c r="B265" s="36" t="s">
        <v>264</v>
      </c>
      <c r="C265" s="36" t="s">
        <v>265</v>
      </c>
      <c r="D265" s="35" t="s">
        <v>28</v>
      </c>
      <c r="E265" s="37" t="s">
        <v>266</v>
      </c>
      <c r="F265" s="38" t="s">
        <v>102</v>
      </c>
      <c r="G265" s="39">
        <v>2</v>
      </c>
      <c r="H265" s="8">
        <v>0</v>
      </c>
      <c r="I265" s="40">
        <f>ROUND(ROUND(H265,2)*ROUND(G265,3),2)</f>
        <v>0</v>
      </c>
      <c r="O265" s="14">
        <f>(I265*21)/100</f>
        <v>0</v>
      </c>
      <c r="P265" s="14" t="s">
        <v>22</v>
      </c>
    </row>
    <row r="266" spans="1:18" ht="38.25" x14ac:dyDescent="0.2">
      <c r="A266" s="41" t="s">
        <v>49</v>
      </c>
      <c r="E266" s="42" t="s">
        <v>267</v>
      </c>
      <c r="H266" s="9"/>
    </row>
    <row r="267" spans="1:18" x14ac:dyDescent="0.2">
      <c r="A267" s="43" t="s">
        <v>50</v>
      </c>
      <c r="E267" s="44" t="s">
        <v>46</v>
      </c>
      <c r="H267" s="9"/>
    </row>
    <row r="268" spans="1:18" ht="229.5" x14ac:dyDescent="0.2">
      <c r="A268" s="14" t="s">
        <v>51</v>
      </c>
      <c r="E268" s="42" t="s">
        <v>268</v>
      </c>
      <c r="H268" s="9"/>
    </row>
    <row r="269" spans="1:18" ht="25.5" x14ac:dyDescent="0.2">
      <c r="A269" s="35" t="s">
        <v>44</v>
      </c>
      <c r="B269" s="36" t="s">
        <v>269</v>
      </c>
      <c r="C269" s="36" t="s">
        <v>270</v>
      </c>
      <c r="D269" s="35" t="s">
        <v>28</v>
      </c>
      <c r="E269" s="37" t="s">
        <v>271</v>
      </c>
      <c r="F269" s="38" t="s">
        <v>62</v>
      </c>
      <c r="G269" s="39">
        <v>8</v>
      </c>
      <c r="H269" s="8">
        <v>0</v>
      </c>
      <c r="I269" s="40">
        <f>ROUND(ROUND(H269,2)*ROUND(G269,3),2)</f>
        <v>0</v>
      </c>
      <c r="O269" s="14">
        <f>(I269*21)/100</f>
        <v>0</v>
      </c>
      <c r="P269" s="14" t="s">
        <v>22</v>
      </c>
    </row>
    <row r="270" spans="1:18" x14ac:dyDescent="0.2">
      <c r="A270" s="41" t="s">
        <v>49</v>
      </c>
      <c r="E270" s="42" t="s">
        <v>46</v>
      </c>
      <c r="H270" s="9"/>
    </row>
    <row r="271" spans="1:18" x14ac:dyDescent="0.2">
      <c r="A271" s="43" t="s">
        <v>50</v>
      </c>
      <c r="E271" s="44" t="s">
        <v>46</v>
      </c>
      <c r="H271" s="9"/>
    </row>
    <row r="272" spans="1:18" ht="267.75" x14ac:dyDescent="0.2">
      <c r="A272" s="14" t="s">
        <v>51</v>
      </c>
      <c r="E272" s="42" t="s">
        <v>272</v>
      </c>
      <c r="H272" s="9"/>
    </row>
    <row r="273" spans="1:16" ht="25.5" x14ac:dyDescent="0.2">
      <c r="A273" s="35" t="s">
        <v>44</v>
      </c>
      <c r="B273" s="36" t="s">
        <v>273</v>
      </c>
      <c r="C273" s="36" t="s">
        <v>274</v>
      </c>
      <c r="D273" s="35" t="s">
        <v>28</v>
      </c>
      <c r="E273" s="37" t="s">
        <v>275</v>
      </c>
      <c r="F273" s="38" t="s">
        <v>102</v>
      </c>
      <c r="G273" s="39">
        <v>20</v>
      </c>
      <c r="H273" s="8">
        <v>0</v>
      </c>
      <c r="I273" s="40">
        <f>ROUND(ROUND(H273,2)*ROUND(G273,3),2)</f>
        <v>0</v>
      </c>
      <c r="O273" s="14">
        <f>(I273*21)/100</f>
        <v>0</v>
      </c>
      <c r="P273" s="14" t="s">
        <v>22</v>
      </c>
    </row>
    <row r="274" spans="1:16" x14ac:dyDescent="0.2">
      <c r="A274" s="41" t="s">
        <v>49</v>
      </c>
      <c r="E274" s="42" t="s">
        <v>46</v>
      </c>
      <c r="H274" s="9"/>
    </row>
    <row r="275" spans="1:16" x14ac:dyDescent="0.2">
      <c r="A275" s="43" t="s">
        <v>50</v>
      </c>
      <c r="E275" s="44" t="s">
        <v>46</v>
      </c>
      <c r="H275" s="9"/>
    </row>
    <row r="276" spans="1:16" ht="38.25" x14ac:dyDescent="0.2">
      <c r="A276" s="14" t="s">
        <v>51</v>
      </c>
      <c r="E276" s="42" t="s">
        <v>276</v>
      </c>
      <c r="H276" s="9"/>
    </row>
    <row r="277" spans="1:16" x14ac:dyDescent="0.2">
      <c r="A277" s="35" t="s">
        <v>44</v>
      </c>
      <c r="B277" s="36" t="s">
        <v>277</v>
      </c>
      <c r="C277" s="36" t="s">
        <v>278</v>
      </c>
      <c r="D277" s="35" t="s">
        <v>46</v>
      </c>
      <c r="E277" s="37" t="s">
        <v>279</v>
      </c>
      <c r="F277" s="38" t="s">
        <v>81</v>
      </c>
      <c r="G277" s="39">
        <v>40</v>
      </c>
      <c r="H277" s="8">
        <v>0</v>
      </c>
      <c r="I277" s="40">
        <f>ROUND(ROUND(H277,2)*ROUND(G277,3),2)</f>
        <v>0</v>
      </c>
      <c r="O277" s="14">
        <f>(I277*21)/100</f>
        <v>0</v>
      </c>
      <c r="P277" s="14" t="s">
        <v>22</v>
      </c>
    </row>
    <row r="278" spans="1:16" x14ac:dyDescent="0.2">
      <c r="A278" s="41" t="s">
        <v>49</v>
      </c>
      <c r="E278" s="42" t="s">
        <v>46</v>
      </c>
      <c r="H278" s="9"/>
    </row>
    <row r="279" spans="1:16" x14ac:dyDescent="0.2">
      <c r="A279" s="43" t="s">
        <v>50</v>
      </c>
      <c r="E279" s="44" t="s">
        <v>46</v>
      </c>
      <c r="H279" s="9"/>
    </row>
    <row r="280" spans="1:16" ht="102" x14ac:dyDescent="0.2">
      <c r="A280" s="14" t="s">
        <v>51</v>
      </c>
      <c r="E280" s="42" t="s">
        <v>280</v>
      </c>
      <c r="H280" s="9"/>
    </row>
    <row r="281" spans="1:16" ht="25.5" x14ac:dyDescent="0.2">
      <c r="A281" s="35" t="s">
        <v>44</v>
      </c>
      <c r="B281" s="36" t="s">
        <v>281</v>
      </c>
      <c r="C281" s="36" t="s">
        <v>282</v>
      </c>
      <c r="D281" s="35" t="s">
        <v>28</v>
      </c>
      <c r="E281" s="37" t="s">
        <v>283</v>
      </c>
      <c r="F281" s="38" t="s">
        <v>81</v>
      </c>
      <c r="G281" s="39">
        <v>30</v>
      </c>
      <c r="H281" s="8">
        <v>0</v>
      </c>
      <c r="I281" s="40">
        <f>ROUND(ROUND(H281,2)*ROUND(G281,3),2)</f>
        <v>0</v>
      </c>
      <c r="O281" s="14">
        <f>(I281*21)/100</f>
        <v>0</v>
      </c>
      <c r="P281" s="14" t="s">
        <v>22</v>
      </c>
    </row>
    <row r="282" spans="1:16" x14ac:dyDescent="0.2">
      <c r="A282" s="41" t="s">
        <v>49</v>
      </c>
      <c r="E282" s="42" t="s">
        <v>46</v>
      </c>
      <c r="H282" s="9"/>
    </row>
    <row r="283" spans="1:16" x14ac:dyDescent="0.2">
      <c r="A283" s="43" t="s">
        <v>50</v>
      </c>
      <c r="E283" s="44" t="s">
        <v>46</v>
      </c>
      <c r="H283" s="9"/>
    </row>
    <row r="284" spans="1:16" ht="127.5" x14ac:dyDescent="0.2">
      <c r="A284" s="14" t="s">
        <v>51</v>
      </c>
      <c r="E284" s="42" t="s">
        <v>284</v>
      </c>
      <c r="H284" s="9"/>
    </row>
    <row r="285" spans="1:16" ht="25.5" x14ac:dyDescent="0.2">
      <c r="A285" s="35" t="s">
        <v>44</v>
      </c>
      <c r="B285" s="36" t="s">
        <v>285</v>
      </c>
      <c r="C285" s="36" t="s">
        <v>282</v>
      </c>
      <c r="D285" s="35" t="s">
        <v>22</v>
      </c>
      <c r="E285" s="37" t="s">
        <v>286</v>
      </c>
      <c r="F285" s="38" t="s">
        <v>81</v>
      </c>
      <c r="G285" s="39">
        <v>30</v>
      </c>
      <c r="H285" s="8">
        <v>0</v>
      </c>
      <c r="I285" s="40">
        <f>ROUND(ROUND(H285,2)*ROUND(G285,3),2)</f>
        <v>0</v>
      </c>
      <c r="O285" s="14">
        <f>(I285*21)/100</f>
        <v>0</v>
      </c>
      <c r="P285" s="14" t="s">
        <v>22</v>
      </c>
    </row>
    <row r="286" spans="1:16" x14ac:dyDescent="0.2">
      <c r="A286" s="41" t="s">
        <v>49</v>
      </c>
      <c r="E286" s="42" t="s">
        <v>46</v>
      </c>
      <c r="H286" s="9"/>
    </row>
    <row r="287" spans="1:16" x14ac:dyDescent="0.2">
      <c r="A287" s="43" t="s">
        <v>50</v>
      </c>
      <c r="E287" s="44" t="s">
        <v>46</v>
      </c>
      <c r="H287" s="9"/>
    </row>
    <row r="288" spans="1:16" ht="127.5" x14ac:dyDescent="0.2">
      <c r="A288" s="14" t="s">
        <v>51</v>
      </c>
      <c r="E288" s="42" t="s">
        <v>287</v>
      </c>
      <c r="H288" s="9"/>
    </row>
    <row r="289" spans="1:18" x14ac:dyDescent="0.2">
      <c r="A289" s="35" t="s">
        <v>44</v>
      </c>
      <c r="B289" s="36" t="s">
        <v>288</v>
      </c>
      <c r="C289" s="36" t="s">
        <v>282</v>
      </c>
      <c r="D289" s="35" t="s">
        <v>21</v>
      </c>
      <c r="E289" s="37" t="s">
        <v>289</v>
      </c>
      <c r="F289" s="38" t="s">
        <v>81</v>
      </c>
      <c r="G289" s="39">
        <v>38</v>
      </c>
      <c r="H289" s="8">
        <v>0</v>
      </c>
      <c r="I289" s="40">
        <f>ROUND(ROUND(H289,2)*ROUND(G289,3),2)</f>
        <v>0</v>
      </c>
      <c r="O289" s="14">
        <f>(I289*21)/100</f>
        <v>0</v>
      </c>
      <c r="P289" s="14" t="s">
        <v>22</v>
      </c>
    </row>
    <row r="290" spans="1:18" x14ac:dyDescent="0.2">
      <c r="A290" s="41" t="s">
        <v>49</v>
      </c>
      <c r="E290" s="42" t="s">
        <v>46</v>
      </c>
      <c r="H290" s="9"/>
    </row>
    <row r="291" spans="1:18" x14ac:dyDescent="0.2">
      <c r="A291" s="43" t="s">
        <v>50</v>
      </c>
      <c r="E291" s="44" t="s">
        <v>46</v>
      </c>
      <c r="H291" s="9"/>
    </row>
    <row r="292" spans="1:18" ht="25.5" x14ac:dyDescent="0.2">
      <c r="A292" s="14" t="s">
        <v>51</v>
      </c>
      <c r="E292" s="42" t="s">
        <v>290</v>
      </c>
      <c r="H292" s="9"/>
    </row>
    <row r="293" spans="1:18" x14ac:dyDescent="0.2">
      <c r="A293" s="35" t="s">
        <v>44</v>
      </c>
      <c r="B293" s="36" t="s">
        <v>291</v>
      </c>
      <c r="C293" s="36" t="s">
        <v>282</v>
      </c>
      <c r="D293" s="35" t="s">
        <v>32</v>
      </c>
      <c r="E293" s="37" t="s">
        <v>292</v>
      </c>
      <c r="F293" s="38" t="s">
        <v>81</v>
      </c>
      <c r="G293" s="39">
        <v>38</v>
      </c>
      <c r="H293" s="8">
        <v>0</v>
      </c>
      <c r="I293" s="40">
        <f>ROUND(ROUND(H293,2)*ROUND(G293,3),2)</f>
        <v>0</v>
      </c>
      <c r="O293" s="14">
        <f>(I293*21)/100</f>
        <v>0</v>
      </c>
      <c r="P293" s="14" t="s">
        <v>22</v>
      </c>
    </row>
    <row r="294" spans="1:18" x14ac:dyDescent="0.2">
      <c r="A294" s="41" t="s">
        <v>49</v>
      </c>
      <c r="E294" s="42" t="s">
        <v>46</v>
      </c>
      <c r="G294" s="14" t="s">
        <v>975</v>
      </c>
      <c r="H294" s="9"/>
    </row>
    <row r="295" spans="1:18" x14ac:dyDescent="0.2">
      <c r="A295" s="43" t="s">
        <v>50</v>
      </c>
      <c r="E295" s="44" t="s">
        <v>46</v>
      </c>
      <c r="H295" s="9"/>
    </row>
    <row r="296" spans="1:18" ht="25.5" x14ac:dyDescent="0.2">
      <c r="A296" s="14" t="s">
        <v>51</v>
      </c>
      <c r="E296" s="42" t="s">
        <v>290</v>
      </c>
      <c r="H296" s="9"/>
    </row>
    <row r="297" spans="1:18" ht="12.75" customHeight="1" x14ac:dyDescent="0.2">
      <c r="A297" s="17" t="s">
        <v>42</v>
      </c>
      <c r="B297" s="17"/>
      <c r="C297" s="45" t="s">
        <v>34</v>
      </c>
      <c r="D297" s="17"/>
      <c r="E297" s="33" t="s">
        <v>293</v>
      </c>
      <c r="F297" s="17"/>
      <c r="G297" s="17"/>
      <c r="H297" s="10"/>
      <c r="I297" s="46">
        <f>0+Q297</f>
        <v>0</v>
      </c>
      <c r="O297" s="14">
        <f>0+R297</f>
        <v>0</v>
      </c>
      <c r="Q297" s="14">
        <f>0+I298+I302+I306+I310+I314+I318+I322+I326+I330+I334+I338+I342+I346+I350+I354+I358+I362+I366+I370+I374+I378+I382+I386+I390+I394+I398+I402+I406+I410+I414+I418+I422+I426+I430+I434+I438+I442+I446+I450+I454+I458+I462+I466+I470+I474+I478+I482+I486+I490+I494+I498+I502+I506+I510+I514+I518+I522+I526+I530</f>
        <v>0</v>
      </c>
      <c r="R297" s="14">
        <f>0+O298+O302+O306+O310+O314+O318+O322+O326+O330+O334+O338+O342+O346+O350+O354+O358+O362+O366+O370+O374+O378+O382+O386+O390+O394+O398+O402+O406+O410+O414+O418+O422+O426+O430+O434+O438+O442+O446+O450+O454+O458+O462+O466+O470+O474+O478+O482+O486+O490+O494+O498+O502+O506+O510+O514+O518+O522+O526+O530</f>
        <v>0</v>
      </c>
    </row>
    <row r="298" spans="1:18" x14ac:dyDescent="0.2">
      <c r="A298" s="35" t="s">
        <v>44</v>
      </c>
      <c r="B298" s="36" t="s">
        <v>294</v>
      </c>
      <c r="C298" s="36" t="s">
        <v>295</v>
      </c>
      <c r="D298" s="35" t="s">
        <v>46</v>
      </c>
      <c r="E298" s="37" t="s">
        <v>296</v>
      </c>
      <c r="F298" s="38" t="s">
        <v>102</v>
      </c>
      <c r="G298" s="39">
        <v>15</v>
      </c>
      <c r="H298" s="8">
        <v>0</v>
      </c>
      <c r="I298" s="40">
        <f>ROUND(ROUND(H298,2)*ROUND(G298,3),2)</f>
        <v>0</v>
      </c>
      <c r="O298" s="14">
        <f>(I298*21)/100</f>
        <v>0</v>
      </c>
      <c r="P298" s="14" t="s">
        <v>22</v>
      </c>
    </row>
    <row r="299" spans="1:18" x14ac:dyDescent="0.2">
      <c r="A299" s="41" t="s">
        <v>49</v>
      </c>
      <c r="E299" s="42" t="s">
        <v>46</v>
      </c>
      <c r="H299" s="9"/>
    </row>
    <row r="300" spans="1:18" x14ac:dyDescent="0.2">
      <c r="A300" s="43" t="s">
        <v>50</v>
      </c>
      <c r="E300" s="44" t="s">
        <v>46</v>
      </c>
      <c r="H300" s="9"/>
    </row>
    <row r="301" spans="1:18" ht="127.5" x14ac:dyDescent="0.2">
      <c r="A301" s="14" t="s">
        <v>51</v>
      </c>
      <c r="E301" s="42" t="s">
        <v>297</v>
      </c>
      <c r="H301" s="9"/>
    </row>
    <row r="302" spans="1:18" x14ac:dyDescent="0.2">
      <c r="A302" s="35" t="s">
        <v>44</v>
      </c>
      <c r="B302" s="36" t="s">
        <v>298</v>
      </c>
      <c r="C302" s="36" t="s">
        <v>299</v>
      </c>
      <c r="D302" s="35" t="s">
        <v>46</v>
      </c>
      <c r="E302" s="37" t="s">
        <v>300</v>
      </c>
      <c r="F302" s="38" t="s">
        <v>102</v>
      </c>
      <c r="G302" s="39">
        <v>150</v>
      </c>
      <c r="H302" s="8">
        <v>0</v>
      </c>
      <c r="I302" s="40">
        <f>ROUND(ROUND(H302,2)*ROUND(G302,3),2)</f>
        <v>0</v>
      </c>
      <c r="O302" s="14">
        <f>(I302*21)/100</f>
        <v>0</v>
      </c>
      <c r="P302" s="14" t="s">
        <v>22</v>
      </c>
    </row>
    <row r="303" spans="1:18" x14ac:dyDescent="0.2">
      <c r="A303" s="41" t="s">
        <v>49</v>
      </c>
      <c r="E303" s="42" t="s">
        <v>46</v>
      </c>
      <c r="H303" s="9"/>
    </row>
    <row r="304" spans="1:18" x14ac:dyDescent="0.2">
      <c r="A304" s="43" t="s">
        <v>50</v>
      </c>
      <c r="E304" s="44" t="s">
        <v>46</v>
      </c>
      <c r="H304" s="9"/>
    </row>
    <row r="305" spans="1:16" ht="51" x14ac:dyDescent="0.2">
      <c r="A305" s="14" t="s">
        <v>51</v>
      </c>
      <c r="E305" s="42" t="s">
        <v>301</v>
      </c>
      <c r="H305" s="9"/>
    </row>
    <row r="306" spans="1:16" x14ac:dyDescent="0.2">
      <c r="A306" s="35" t="s">
        <v>44</v>
      </c>
      <c r="B306" s="36" t="s">
        <v>302</v>
      </c>
      <c r="C306" s="36" t="s">
        <v>303</v>
      </c>
      <c r="D306" s="35" t="s">
        <v>46</v>
      </c>
      <c r="E306" s="37" t="s">
        <v>304</v>
      </c>
      <c r="F306" s="38" t="s">
        <v>81</v>
      </c>
      <c r="G306" s="39">
        <v>600</v>
      </c>
      <c r="H306" s="8">
        <v>0</v>
      </c>
      <c r="I306" s="40">
        <f>ROUND(ROUND(H306,2)*ROUND(G306,3),2)</f>
        <v>0</v>
      </c>
      <c r="O306" s="14">
        <f>(I306*21)/100</f>
        <v>0</v>
      </c>
      <c r="P306" s="14" t="s">
        <v>22</v>
      </c>
    </row>
    <row r="307" spans="1:16" x14ac:dyDescent="0.2">
      <c r="A307" s="41" t="s">
        <v>49</v>
      </c>
      <c r="E307" s="42" t="s">
        <v>46</v>
      </c>
      <c r="H307" s="9"/>
    </row>
    <row r="308" spans="1:16" x14ac:dyDescent="0.2">
      <c r="A308" s="43" t="s">
        <v>50</v>
      </c>
      <c r="E308" s="44" t="s">
        <v>46</v>
      </c>
      <c r="H308" s="9"/>
    </row>
    <row r="309" spans="1:16" ht="51" x14ac:dyDescent="0.2">
      <c r="A309" s="14" t="s">
        <v>51</v>
      </c>
      <c r="E309" s="42" t="s">
        <v>301</v>
      </c>
      <c r="H309" s="9"/>
    </row>
    <row r="310" spans="1:16" x14ac:dyDescent="0.2">
      <c r="A310" s="35" t="s">
        <v>44</v>
      </c>
      <c r="B310" s="36" t="s">
        <v>305</v>
      </c>
      <c r="C310" s="36" t="s">
        <v>306</v>
      </c>
      <c r="D310" s="35" t="s">
        <v>46</v>
      </c>
      <c r="E310" s="37" t="s">
        <v>307</v>
      </c>
      <c r="F310" s="38" t="s">
        <v>81</v>
      </c>
      <c r="G310" s="39">
        <v>150</v>
      </c>
      <c r="H310" s="8">
        <v>0</v>
      </c>
      <c r="I310" s="40">
        <f>ROUND(ROUND(H310,2)*ROUND(G310,3),2)</f>
        <v>0</v>
      </c>
      <c r="O310" s="14">
        <f>(I310*21)/100</f>
        <v>0</v>
      </c>
      <c r="P310" s="14" t="s">
        <v>22</v>
      </c>
    </row>
    <row r="311" spans="1:16" x14ac:dyDescent="0.2">
      <c r="A311" s="41" t="s">
        <v>49</v>
      </c>
      <c r="E311" s="42" t="s">
        <v>46</v>
      </c>
      <c r="H311" s="9"/>
    </row>
    <row r="312" spans="1:16" x14ac:dyDescent="0.2">
      <c r="A312" s="43" t="s">
        <v>50</v>
      </c>
      <c r="E312" s="44" t="s">
        <v>46</v>
      </c>
      <c r="H312" s="9"/>
    </row>
    <row r="313" spans="1:16" ht="51" x14ac:dyDescent="0.2">
      <c r="A313" s="14" t="s">
        <v>51</v>
      </c>
      <c r="E313" s="42" t="s">
        <v>301</v>
      </c>
      <c r="H313" s="9"/>
    </row>
    <row r="314" spans="1:16" x14ac:dyDescent="0.2">
      <c r="A314" s="35" t="s">
        <v>44</v>
      </c>
      <c r="B314" s="36" t="s">
        <v>308</v>
      </c>
      <c r="C314" s="36" t="s">
        <v>309</v>
      </c>
      <c r="D314" s="35" t="s">
        <v>46</v>
      </c>
      <c r="E314" s="37" t="s">
        <v>310</v>
      </c>
      <c r="F314" s="38" t="s">
        <v>81</v>
      </c>
      <c r="G314" s="39">
        <v>300</v>
      </c>
      <c r="H314" s="8">
        <v>0</v>
      </c>
      <c r="I314" s="40">
        <f>ROUND(ROUND(H314,2)*ROUND(G314,3),2)</f>
        <v>0</v>
      </c>
      <c r="O314" s="14">
        <f>(I314*21)/100</f>
        <v>0</v>
      </c>
      <c r="P314" s="14" t="s">
        <v>22</v>
      </c>
    </row>
    <row r="315" spans="1:16" x14ac:dyDescent="0.2">
      <c r="A315" s="41" t="s">
        <v>49</v>
      </c>
      <c r="E315" s="42" t="s">
        <v>46</v>
      </c>
      <c r="H315" s="9"/>
    </row>
    <row r="316" spans="1:16" x14ac:dyDescent="0.2">
      <c r="A316" s="43" t="s">
        <v>50</v>
      </c>
      <c r="E316" s="44" t="s">
        <v>46</v>
      </c>
      <c r="H316" s="9"/>
    </row>
    <row r="317" spans="1:16" ht="51" x14ac:dyDescent="0.2">
      <c r="A317" s="14" t="s">
        <v>51</v>
      </c>
      <c r="E317" s="42" t="s">
        <v>301</v>
      </c>
      <c r="H317" s="9"/>
    </row>
    <row r="318" spans="1:16" x14ac:dyDescent="0.2">
      <c r="A318" s="35" t="s">
        <v>44</v>
      </c>
      <c r="B318" s="36" t="s">
        <v>311</v>
      </c>
      <c r="C318" s="36" t="s">
        <v>312</v>
      </c>
      <c r="D318" s="35" t="s">
        <v>28</v>
      </c>
      <c r="E318" s="37" t="s">
        <v>313</v>
      </c>
      <c r="F318" s="38" t="s">
        <v>102</v>
      </c>
      <c r="G318" s="39">
        <v>4</v>
      </c>
      <c r="H318" s="8">
        <v>0</v>
      </c>
      <c r="I318" s="40">
        <f>ROUND(ROUND(H318,2)*ROUND(G318,3),2)</f>
        <v>0</v>
      </c>
      <c r="O318" s="14">
        <f>(I318*21)/100</f>
        <v>0</v>
      </c>
      <c r="P318" s="14" t="s">
        <v>22</v>
      </c>
    </row>
    <row r="319" spans="1:16" x14ac:dyDescent="0.2">
      <c r="A319" s="41" t="s">
        <v>49</v>
      </c>
      <c r="E319" s="42" t="s">
        <v>46</v>
      </c>
      <c r="H319" s="9"/>
    </row>
    <row r="320" spans="1:16" x14ac:dyDescent="0.2">
      <c r="A320" s="43" t="s">
        <v>50</v>
      </c>
      <c r="E320" s="44" t="s">
        <v>46</v>
      </c>
      <c r="H320" s="9"/>
    </row>
    <row r="321" spans="1:16" ht="76.5" x14ac:dyDescent="0.2">
      <c r="A321" s="14" t="s">
        <v>51</v>
      </c>
      <c r="E321" s="42" t="s">
        <v>314</v>
      </c>
      <c r="H321" s="9"/>
    </row>
    <row r="322" spans="1:16" x14ac:dyDescent="0.2">
      <c r="A322" s="35" t="s">
        <v>44</v>
      </c>
      <c r="B322" s="36" t="s">
        <v>315</v>
      </c>
      <c r="C322" s="36" t="s">
        <v>312</v>
      </c>
      <c r="D322" s="35" t="s">
        <v>22</v>
      </c>
      <c r="E322" s="37" t="s">
        <v>316</v>
      </c>
      <c r="F322" s="38" t="s">
        <v>102</v>
      </c>
      <c r="G322" s="39">
        <v>4</v>
      </c>
      <c r="H322" s="8">
        <v>0</v>
      </c>
      <c r="I322" s="40">
        <f>ROUND(ROUND(H322,2)*ROUND(G322,3),2)</f>
        <v>0</v>
      </c>
      <c r="O322" s="14">
        <f>(I322*21)/100</f>
        <v>0</v>
      </c>
      <c r="P322" s="14" t="s">
        <v>22</v>
      </c>
    </row>
    <row r="323" spans="1:16" x14ac:dyDescent="0.2">
      <c r="A323" s="41" t="s">
        <v>49</v>
      </c>
      <c r="E323" s="42" t="s">
        <v>46</v>
      </c>
      <c r="H323" s="9"/>
    </row>
    <row r="324" spans="1:16" x14ac:dyDescent="0.2">
      <c r="A324" s="43" t="s">
        <v>50</v>
      </c>
      <c r="E324" s="44" t="s">
        <v>46</v>
      </c>
      <c r="H324" s="9"/>
    </row>
    <row r="325" spans="1:16" ht="76.5" x14ac:dyDescent="0.2">
      <c r="A325" s="14" t="s">
        <v>51</v>
      </c>
      <c r="E325" s="42" t="s">
        <v>314</v>
      </c>
      <c r="H325" s="9"/>
    </row>
    <row r="326" spans="1:16" x14ac:dyDescent="0.2">
      <c r="A326" s="35" t="s">
        <v>44</v>
      </c>
      <c r="B326" s="36" t="s">
        <v>317</v>
      </c>
      <c r="C326" s="36" t="s">
        <v>312</v>
      </c>
      <c r="D326" s="35" t="s">
        <v>21</v>
      </c>
      <c r="E326" s="37" t="s">
        <v>318</v>
      </c>
      <c r="F326" s="38" t="s">
        <v>102</v>
      </c>
      <c r="G326" s="39">
        <v>4</v>
      </c>
      <c r="H326" s="8">
        <v>0</v>
      </c>
      <c r="I326" s="40">
        <f>ROUND(ROUND(H326,2)*ROUND(G326,3),2)</f>
        <v>0</v>
      </c>
      <c r="O326" s="14">
        <f>(I326*21)/100</f>
        <v>0</v>
      </c>
      <c r="P326" s="14" t="s">
        <v>22</v>
      </c>
    </row>
    <row r="327" spans="1:16" x14ac:dyDescent="0.2">
      <c r="A327" s="41" t="s">
        <v>49</v>
      </c>
      <c r="E327" s="42" t="s">
        <v>46</v>
      </c>
      <c r="H327" s="9"/>
    </row>
    <row r="328" spans="1:16" x14ac:dyDescent="0.2">
      <c r="A328" s="43" t="s">
        <v>50</v>
      </c>
      <c r="E328" s="44" t="s">
        <v>46</v>
      </c>
      <c r="H328" s="9"/>
    </row>
    <row r="329" spans="1:16" x14ac:dyDescent="0.2">
      <c r="A329" s="14" t="s">
        <v>51</v>
      </c>
      <c r="E329" s="42" t="s">
        <v>319</v>
      </c>
      <c r="H329" s="9"/>
    </row>
    <row r="330" spans="1:16" x14ac:dyDescent="0.2">
      <c r="A330" s="35" t="s">
        <v>44</v>
      </c>
      <c r="B330" s="36" t="s">
        <v>320</v>
      </c>
      <c r="C330" s="36" t="s">
        <v>312</v>
      </c>
      <c r="D330" s="35" t="s">
        <v>32</v>
      </c>
      <c r="E330" s="37" t="s">
        <v>321</v>
      </c>
      <c r="F330" s="38" t="s">
        <v>102</v>
      </c>
      <c r="G330" s="39">
        <v>4</v>
      </c>
      <c r="H330" s="8">
        <v>0</v>
      </c>
      <c r="I330" s="40">
        <f>ROUND(ROUND(H330,2)*ROUND(G330,3),2)</f>
        <v>0</v>
      </c>
      <c r="O330" s="14">
        <f>(I330*21)/100</f>
        <v>0</v>
      </c>
      <c r="P330" s="14" t="s">
        <v>22</v>
      </c>
    </row>
    <row r="331" spans="1:16" x14ac:dyDescent="0.2">
      <c r="A331" s="41" t="s">
        <v>49</v>
      </c>
      <c r="E331" s="42" t="s">
        <v>46</v>
      </c>
      <c r="H331" s="9"/>
    </row>
    <row r="332" spans="1:16" x14ac:dyDescent="0.2">
      <c r="A332" s="43" t="s">
        <v>50</v>
      </c>
      <c r="E332" s="44" t="s">
        <v>46</v>
      </c>
      <c r="H332" s="9"/>
    </row>
    <row r="333" spans="1:16" x14ac:dyDescent="0.2">
      <c r="A333" s="14" t="s">
        <v>51</v>
      </c>
      <c r="E333" s="42" t="s">
        <v>319</v>
      </c>
      <c r="H333" s="9"/>
    </row>
    <row r="334" spans="1:16" ht="25.5" x14ac:dyDescent="0.2">
      <c r="A334" s="35" t="s">
        <v>44</v>
      </c>
      <c r="B334" s="36" t="s">
        <v>322</v>
      </c>
      <c r="C334" s="36" t="s">
        <v>323</v>
      </c>
      <c r="D334" s="35" t="s">
        <v>28</v>
      </c>
      <c r="E334" s="37" t="s">
        <v>324</v>
      </c>
      <c r="F334" s="38" t="s">
        <v>81</v>
      </c>
      <c r="G334" s="39">
        <v>80</v>
      </c>
      <c r="H334" s="8">
        <v>0</v>
      </c>
      <c r="I334" s="40">
        <f>ROUND(ROUND(H334,2)*ROUND(G334,3),2)</f>
        <v>0</v>
      </c>
      <c r="O334" s="14">
        <f>(I334*21)/100</f>
        <v>0</v>
      </c>
      <c r="P334" s="14" t="s">
        <v>22</v>
      </c>
    </row>
    <row r="335" spans="1:16" x14ac:dyDescent="0.2">
      <c r="A335" s="41" t="s">
        <v>49</v>
      </c>
      <c r="E335" s="42" t="s">
        <v>46</v>
      </c>
      <c r="H335" s="9"/>
    </row>
    <row r="336" spans="1:16" x14ac:dyDescent="0.2">
      <c r="A336" s="43" t="s">
        <v>50</v>
      </c>
      <c r="E336" s="44" t="s">
        <v>46</v>
      </c>
      <c r="H336" s="9"/>
    </row>
    <row r="337" spans="1:16" ht="102" x14ac:dyDescent="0.2">
      <c r="A337" s="14" t="s">
        <v>51</v>
      </c>
      <c r="E337" s="42" t="s">
        <v>325</v>
      </c>
      <c r="H337" s="9"/>
    </row>
    <row r="338" spans="1:16" x14ac:dyDescent="0.2">
      <c r="A338" s="35" t="s">
        <v>44</v>
      </c>
      <c r="B338" s="36" t="s">
        <v>326</v>
      </c>
      <c r="C338" s="36" t="s">
        <v>327</v>
      </c>
      <c r="D338" s="35" t="s">
        <v>46</v>
      </c>
      <c r="E338" s="37" t="s">
        <v>328</v>
      </c>
      <c r="F338" s="38" t="s">
        <v>81</v>
      </c>
      <c r="G338" s="39">
        <v>3000</v>
      </c>
      <c r="H338" s="8">
        <v>0</v>
      </c>
      <c r="I338" s="40">
        <f>ROUND(ROUND(H338,2)*ROUND(G338,3),2)</f>
        <v>0</v>
      </c>
      <c r="O338" s="14">
        <f>(I338*21)/100</f>
        <v>0</v>
      </c>
      <c r="P338" s="14" t="s">
        <v>22</v>
      </c>
    </row>
    <row r="339" spans="1:16" x14ac:dyDescent="0.2">
      <c r="A339" s="41" t="s">
        <v>49</v>
      </c>
      <c r="E339" s="42" t="s">
        <v>46</v>
      </c>
      <c r="H339" s="9"/>
    </row>
    <row r="340" spans="1:16" x14ac:dyDescent="0.2">
      <c r="A340" s="43" t="s">
        <v>50</v>
      </c>
      <c r="E340" s="44" t="s">
        <v>46</v>
      </c>
      <c r="H340" s="9"/>
    </row>
    <row r="341" spans="1:16" ht="51" x14ac:dyDescent="0.2">
      <c r="A341" s="14" t="s">
        <v>51</v>
      </c>
      <c r="E341" s="42" t="s">
        <v>329</v>
      </c>
      <c r="H341" s="9"/>
    </row>
    <row r="342" spans="1:16" x14ac:dyDescent="0.2">
      <c r="A342" s="35" t="s">
        <v>44</v>
      </c>
      <c r="B342" s="36" t="s">
        <v>330</v>
      </c>
      <c r="C342" s="36" t="s">
        <v>331</v>
      </c>
      <c r="D342" s="35" t="s">
        <v>46</v>
      </c>
      <c r="E342" s="37" t="s">
        <v>332</v>
      </c>
      <c r="F342" s="38" t="s">
        <v>81</v>
      </c>
      <c r="G342" s="39">
        <v>4000</v>
      </c>
      <c r="H342" s="8">
        <v>0</v>
      </c>
      <c r="I342" s="40">
        <f>ROUND(ROUND(H342,2)*ROUND(G342,3),2)</f>
        <v>0</v>
      </c>
      <c r="O342" s="14">
        <f>(I342*21)/100</f>
        <v>0</v>
      </c>
      <c r="P342" s="14" t="s">
        <v>22</v>
      </c>
    </row>
    <row r="343" spans="1:16" x14ac:dyDescent="0.2">
      <c r="A343" s="41" t="s">
        <v>49</v>
      </c>
      <c r="E343" s="42" t="s">
        <v>46</v>
      </c>
      <c r="H343" s="9"/>
    </row>
    <row r="344" spans="1:16" x14ac:dyDescent="0.2">
      <c r="A344" s="43" t="s">
        <v>50</v>
      </c>
      <c r="E344" s="44" t="s">
        <v>46</v>
      </c>
      <c r="H344" s="9"/>
    </row>
    <row r="345" spans="1:16" ht="51" x14ac:dyDescent="0.2">
      <c r="A345" s="14" t="s">
        <v>51</v>
      </c>
      <c r="E345" s="42" t="s">
        <v>329</v>
      </c>
      <c r="H345" s="9"/>
    </row>
    <row r="346" spans="1:16" x14ac:dyDescent="0.2">
      <c r="A346" s="35" t="s">
        <v>44</v>
      </c>
      <c r="B346" s="36" t="s">
        <v>333</v>
      </c>
      <c r="C346" s="36" t="s">
        <v>334</v>
      </c>
      <c r="D346" s="35" t="s">
        <v>46</v>
      </c>
      <c r="E346" s="37" t="s">
        <v>335</v>
      </c>
      <c r="F346" s="38" t="s">
        <v>81</v>
      </c>
      <c r="G346" s="39">
        <v>50</v>
      </c>
      <c r="H346" s="8">
        <v>0</v>
      </c>
      <c r="I346" s="40">
        <f>ROUND(ROUND(H346,2)*ROUND(G346,3),2)</f>
        <v>0</v>
      </c>
      <c r="O346" s="14">
        <f>(I346*21)/100</f>
        <v>0</v>
      </c>
      <c r="P346" s="14" t="s">
        <v>22</v>
      </c>
    </row>
    <row r="347" spans="1:16" x14ac:dyDescent="0.2">
      <c r="A347" s="41" t="s">
        <v>49</v>
      </c>
      <c r="E347" s="42" t="s">
        <v>46</v>
      </c>
      <c r="H347" s="9"/>
    </row>
    <row r="348" spans="1:16" x14ac:dyDescent="0.2">
      <c r="A348" s="43" t="s">
        <v>50</v>
      </c>
      <c r="E348" s="44" t="s">
        <v>46</v>
      </c>
      <c r="H348" s="9"/>
    </row>
    <row r="349" spans="1:16" ht="51" x14ac:dyDescent="0.2">
      <c r="A349" s="14" t="s">
        <v>51</v>
      </c>
      <c r="E349" s="42" t="s">
        <v>336</v>
      </c>
      <c r="H349" s="9"/>
    </row>
    <row r="350" spans="1:16" x14ac:dyDescent="0.2">
      <c r="A350" s="35" t="s">
        <v>44</v>
      </c>
      <c r="B350" s="36" t="s">
        <v>337</v>
      </c>
      <c r="C350" s="36" t="s">
        <v>338</v>
      </c>
      <c r="D350" s="35" t="s">
        <v>28</v>
      </c>
      <c r="E350" s="37" t="s">
        <v>339</v>
      </c>
      <c r="F350" s="38" t="s">
        <v>48</v>
      </c>
      <c r="G350" s="39">
        <v>40</v>
      </c>
      <c r="H350" s="8">
        <v>0</v>
      </c>
      <c r="I350" s="40">
        <f>ROUND(ROUND(H350,2)*ROUND(G350,3),2)</f>
        <v>0</v>
      </c>
      <c r="O350" s="14">
        <f>(I350*21)/100</f>
        <v>0</v>
      </c>
      <c r="P350" s="14" t="s">
        <v>22</v>
      </c>
    </row>
    <row r="351" spans="1:16" x14ac:dyDescent="0.2">
      <c r="A351" s="41" t="s">
        <v>49</v>
      </c>
      <c r="E351" s="42" t="s">
        <v>46</v>
      </c>
      <c r="H351" s="9"/>
    </row>
    <row r="352" spans="1:16" x14ac:dyDescent="0.2">
      <c r="A352" s="43" t="s">
        <v>50</v>
      </c>
      <c r="E352" s="44" t="s">
        <v>46</v>
      </c>
      <c r="H352" s="9"/>
    </row>
    <row r="353" spans="1:16" ht="140.25" x14ac:dyDescent="0.2">
      <c r="A353" s="14" t="s">
        <v>51</v>
      </c>
      <c r="E353" s="42" t="s">
        <v>340</v>
      </c>
      <c r="H353" s="9"/>
    </row>
    <row r="354" spans="1:16" x14ac:dyDescent="0.2">
      <c r="A354" s="35" t="s">
        <v>44</v>
      </c>
      <c r="B354" s="36" t="s">
        <v>341</v>
      </c>
      <c r="C354" s="36" t="s">
        <v>342</v>
      </c>
      <c r="D354" s="35" t="s">
        <v>46</v>
      </c>
      <c r="E354" s="37" t="s">
        <v>343</v>
      </c>
      <c r="F354" s="38" t="s">
        <v>81</v>
      </c>
      <c r="G354" s="39">
        <v>80</v>
      </c>
      <c r="H354" s="8">
        <v>0</v>
      </c>
      <c r="I354" s="40">
        <f>ROUND(ROUND(H354,2)*ROUND(G354,3),2)</f>
        <v>0</v>
      </c>
      <c r="O354" s="14">
        <f>(I354*21)/100</f>
        <v>0</v>
      </c>
      <c r="P354" s="14" t="s">
        <v>22</v>
      </c>
    </row>
    <row r="355" spans="1:16" x14ac:dyDescent="0.2">
      <c r="A355" s="41" t="s">
        <v>49</v>
      </c>
      <c r="E355" s="42" t="s">
        <v>46</v>
      </c>
      <c r="H355" s="9"/>
    </row>
    <row r="356" spans="1:16" x14ac:dyDescent="0.2">
      <c r="A356" s="43" t="s">
        <v>50</v>
      </c>
      <c r="E356" s="44" t="s">
        <v>46</v>
      </c>
      <c r="H356" s="9"/>
    </row>
    <row r="357" spans="1:16" ht="140.25" x14ac:dyDescent="0.2">
      <c r="A357" s="14" t="s">
        <v>51</v>
      </c>
      <c r="E357" s="42" t="s">
        <v>344</v>
      </c>
      <c r="H357" s="9"/>
    </row>
    <row r="358" spans="1:16" x14ac:dyDescent="0.2">
      <c r="A358" s="35" t="s">
        <v>44</v>
      </c>
      <c r="B358" s="36" t="s">
        <v>345</v>
      </c>
      <c r="C358" s="36" t="s">
        <v>346</v>
      </c>
      <c r="D358" s="35" t="s">
        <v>46</v>
      </c>
      <c r="E358" s="37" t="s">
        <v>347</v>
      </c>
      <c r="F358" s="38" t="s">
        <v>81</v>
      </c>
      <c r="G358" s="39">
        <v>1400</v>
      </c>
      <c r="H358" s="8">
        <v>0</v>
      </c>
      <c r="I358" s="40">
        <f>ROUND(ROUND(H358,2)*ROUND(G358,3),2)</f>
        <v>0</v>
      </c>
      <c r="O358" s="14">
        <f>(I358*21)/100</f>
        <v>0</v>
      </c>
      <c r="P358" s="14" t="s">
        <v>22</v>
      </c>
    </row>
    <row r="359" spans="1:16" x14ac:dyDescent="0.2">
      <c r="A359" s="41" t="s">
        <v>49</v>
      </c>
      <c r="E359" s="42" t="s">
        <v>46</v>
      </c>
      <c r="H359" s="9"/>
    </row>
    <row r="360" spans="1:16" x14ac:dyDescent="0.2">
      <c r="A360" s="43" t="s">
        <v>50</v>
      </c>
      <c r="E360" s="44" t="s">
        <v>46</v>
      </c>
      <c r="H360" s="9"/>
    </row>
    <row r="361" spans="1:16" ht="140.25" x14ac:dyDescent="0.2">
      <c r="A361" s="14" t="s">
        <v>51</v>
      </c>
      <c r="E361" s="42" t="s">
        <v>344</v>
      </c>
      <c r="H361" s="9"/>
    </row>
    <row r="362" spans="1:16" x14ac:dyDescent="0.2">
      <c r="A362" s="35" t="s">
        <v>44</v>
      </c>
      <c r="B362" s="36" t="s">
        <v>348</v>
      </c>
      <c r="C362" s="36" t="s">
        <v>349</v>
      </c>
      <c r="D362" s="35" t="s">
        <v>46</v>
      </c>
      <c r="E362" s="37" t="s">
        <v>350</v>
      </c>
      <c r="F362" s="38" t="s">
        <v>81</v>
      </c>
      <c r="G362" s="39">
        <v>80</v>
      </c>
      <c r="H362" s="8">
        <v>0</v>
      </c>
      <c r="I362" s="40">
        <f>ROUND(ROUND(H362,2)*ROUND(G362,3),2)</f>
        <v>0</v>
      </c>
      <c r="O362" s="14">
        <f>(I362*21)/100</f>
        <v>0</v>
      </c>
      <c r="P362" s="14" t="s">
        <v>22</v>
      </c>
    </row>
    <row r="363" spans="1:16" x14ac:dyDescent="0.2">
      <c r="A363" s="41" t="s">
        <v>49</v>
      </c>
      <c r="E363" s="42" t="s">
        <v>46</v>
      </c>
      <c r="H363" s="9"/>
    </row>
    <row r="364" spans="1:16" x14ac:dyDescent="0.2">
      <c r="A364" s="43" t="s">
        <v>50</v>
      </c>
      <c r="E364" s="44" t="s">
        <v>46</v>
      </c>
      <c r="H364" s="9"/>
    </row>
    <row r="365" spans="1:16" ht="140.25" x14ac:dyDescent="0.2">
      <c r="A365" s="14" t="s">
        <v>51</v>
      </c>
      <c r="E365" s="42" t="s">
        <v>344</v>
      </c>
      <c r="H365" s="9"/>
    </row>
    <row r="366" spans="1:16" x14ac:dyDescent="0.2">
      <c r="A366" s="35" t="s">
        <v>44</v>
      </c>
      <c r="B366" s="36" t="s">
        <v>351</v>
      </c>
      <c r="C366" s="36" t="s">
        <v>352</v>
      </c>
      <c r="D366" s="35" t="s">
        <v>46</v>
      </c>
      <c r="E366" s="37" t="s">
        <v>353</v>
      </c>
      <c r="F366" s="38" t="s">
        <v>81</v>
      </c>
      <c r="G366" s="39">
        <v>1000</v>
      </c>
      <c r="H366" s="8">
        <v>0</v>
      </c>
      <c r="I366" s="40">
        <f>ROUND(ROUND(H366,2)*ROUND(G366,3),2)</f>
        <v>0</v>
      </c>
      <c r="O366" s="14">
        <f>(I366*21)/100</f>
        <v>0</v>
      </c>
      <c r="P366" s="14" t="s">
        <v>22</v>
      </c>
    </row>
    <row r="367" spans="1:16" x14ac:dyDescent="0.2">
      <c r="A367" s="41" t="s">
        <v>49</v>
      </c>
      <c r="E367" s="42" t="s">
        <v>46</v>
      </c>
      <c r="H367" s="9"/>
    </row>
    <row r="368" spans="1:16" x14ac:dyDescent="0.2">
      <c r="A368" s="43" t="s">
        <v>50</v>
      </c>
      <c r="E368" s="44" t="s">
        <v>46</v>
      </c>
      <c r="H368" s="9"/>
    </row>
    <row r="369" spans="1:16" ht="140.25" x14ac:dyDescent="0.2">
      <c r="A369" s="14" t="s">
        <v>51</v>
      </c>
      <c r="E369" s="42" t="s">
        <v>344</v>
      </c>
      <c r="H369" s="9"/>
    </row>
    <row r="370" spans="1:16" ht="25.5" x14ac:dyDescent="0.2">
      <c r="A370" s="35" t="s">
        <v>44</v>
      </c>
      <c r="B370" s="36" t="s">
        <v>354</v>
      </c>
      <c r="C370" s="36" t="s">
        <v>355</v>
      </c>
      <c r="D370" s="35" t="s">
        <v>46</v>
      </c>
      <c r="E370" s="37" t="s">
        <v>356</v>
      </c>
      <c r="F370" s="38" t="s">
        <v>81</v>
      </c>
      <c r="G370" s="39">
        <v>400</v>
      </c>
      <c r="H370" s="8">
        <v>0</v>
      </c>
      <c r="I370" s="40">
        <f>ROUND(ROUND(H370,2)*ROUND(G370,3),2)</f>
        <v>0</v>
      </c>
      <c r="O370" s="14">
        <f>(I370*21)/100</f>
        <v>0</v>
      </c>
      <c r="P370" s="14" t="s">
        <v>22</v>
      </c>
    </row>
    <row r="371" spans="1:16" x14ac:dyDescent="0.2">
      <c r="A371" s="41" t="s">
        <v>49</v>
      </c>
      <c r="E371" s="42" t="s">
        <v>46</v>
      </c>
      <c r="H371" s="9"/>
    </row>
    <row r="372" spans="1:16" x14ac:dyDescent="0.2">
      <c r="A372" s="43" t="s">
        <v>50</v>
      </c>
      <c r="E372" s="44" t="s">
        <v>46</v>
      </c>
      <c r="H372" s="9"/>
    </row>
    <row r="373" spans="1:16" ht="140.25" x14ac:dyDescent="0.2">
      <c r="A373" s="14" t="s">
        <v>51</v>
      </c>
      <c r="E373" s="42" t="s">
        <v>344</v>
      </c>
      <c r="H373" s="9"/>
    </row>
    <row r="374" spans="1:16" ht="25.5" x14ac:dyDescent="0.2">
      <c r="A374" s="35" t="s">
        <v>44</v>
      </c>
      <c r="B374" s="36" t="s">
        <v>357</v>
      </c>
      <c r="C374" s="36" t="s">
        <v>358</v>
      </c>
      <c r="D374" s="35" t="s">
        <v>46</v>
      </c>
      <c r="E374" s="37" t="s">
        <v>359</v>
      </c>
      <c r="F374" s="38" t="s">
        <v>81</v>
      </c>
      <c r="G374" s="39">
        <v>400</v>
      </c>
      <c r="H374" s="8">
        <v>0</v>
      </c>
      <c r="I374" s="40">
        <f>ROUND(ROUND(H374,2)*ROUND(G374,3),2)</f>
        <v>0</v>
      </c>
      <c r="O374" s="14">
        <f>(I374*21)/100</f>
        <v>0</v>
      </c>
      <c r="P374" s="14" t="s">
        <v>22</v>
      </c>
    </row>
    <row r="375" spans="1:16" x14ac:dyDescent="0.2">
      <c r="A375" s="41" t="s">
        <v>49</v>
      </c>
      <c r="E375" s="42" t="s">
        <v>46</v>
      </c>
      <c r="H375" s="9"/>
    </row>
    <row r="376" spans="1:16" x14ac:dyDescent="0.2">
      <c r="A376" s="43" t="s">
        <v>50</v>
      </c>
      <c r="E376" s="44" t="s">
        <v>46</v>
      </c>
      <c r="H376" s="9"/>
    </row>
    <row r="377" spans="1:16" ht="140.25" x14ac:dyDescent="0.2">
      <c r="A377" s="14" t="s">
        <v>51</v>
      </c>
      <c r="E377" s="42" t="s">
        <v>344</v>
      </c>
      <c r="H377" s="9"/>
    </row>
    <row r="378" spans="1:16" x14ac:dyDescent="0.2">
      <c r="A378" s="35" t="s">
        <v>44</v>
      </c>
      <c r="B378" s="36" t="s">
        <v>360</v>
      </c>
      <c r="C378" s="36" t="s">
        <v>361</v>
      </c>
      <c r="D378" s="35" t="s">
        <v>28</v>
      </c>
      <c r="E378" s="37" t="s">
        <v>362</v>
      </c>
      <c r="F378" s="38" t="s">
        <v>48</v>
      </c>
      <c r="G378" s="39">
        <v>18</v>
      </c>
      <c r="H378" s="8">
        <v>0</v>
      </c>
      <c r="I378" s="40">
        <f>ROUND(ROUND(H378,2)*ROUND(G378,3),2)</f>
        <v>0</v>
      </c>
      <c r="O378" s="14">
        <f>(I378*21)/100</f>
        <v>0</v>
      </c>
      <c r="P378" s="14" t="s">
        <v>22</v>
      </c>
    </row>
    <row r="379" spans="1:16" x14ac:dyDescent="0.2">
      <c r="A379" s="41" t="s">
        <v>49</v>
      </c>
      <c r="E379" s="42" t="s">
        <v>46</v>
      </c>
      <c r="H379" s="9"/>
    </row>
    <row r="380" spans="1:16" x14ac:dyDescent="0.2">
      <c r="A380" s="43" t="s">
        <v>50</v>
      </c>
      <c r="E380" s="44" t="s">
        <v>46</v>
      </c>
      <c r="H380" s="9"/>
    </row>
    <row r="381" spans="1:16" ht="140.25" x14ac:dyDescent="0.2">
      <c r="A381" s="14" t="s">
        <v>51</v>
      </c>
      <c r="E381" s="42" t="s">
        <v>344</v>
      </c>
      <c r="H381" s="9"/>
    </row>
    <row r="382" spans="1:16" x14ac:dyDescent="0.2">
      <c r="A382" s="35" t="s">
        <v>44</v>
      </c>
      <c r="B382" s="36" t="s">
        <v>363</v>
      </c>
      <c r="C382" s="36" t="s">
        <v>364</v>
      </c>
      <c r="D382" s="35" t="s">
        <v>28</v>
      </c>
      <c r="E382" s="37" t="s">
        <v>365</v>
      </c>
      <c r="F382" s="38" t="s">
        <v>81</v>
      </c>
      <c r="G382" s="39">
        <v>3800</v>
      </c>
      <c r="H382" s="8">
        <v>0</v>
      </c>
      <c r="I382" s="40">
        <f>ROUND(ROUND(H382,2)*ROUND(G382,3),2)</f>
        <v>0</v>
      </c>
      <c r="O382" s="14">
        <f>(I382*21)/100</f>
        <v>0</v>
      </c>
      <c r="P382" s="14" t="s">
        <v>22</v>
      </c>
    </row>
    <row r="383" spans="1:16" x14ac:dyDescent="0.2">
      <c r="A383" s="41" t="s">
        <v>49</v>
      </c>
      <c r="E383" s="42" t="s">
        <v>46</v>
      </c>
      <c r="H383" s="9"/>
    </row>
    <row r="384" spans="1:16" x14ac:dyDescent="0.2">
      <c r="A384" s="43" t="s">
        <v>50</v>
      </c>
      <c r="E384" s="44" t="s">
        <v>46</v>
      </c>
      <c r="H384" s="9"/>
    </row>
    <row r="385" spans="1:16" ht="140.25" x14ac:dyDescent="0.2">
      <c r="A385" s="14" t="s">
        <v>51</v>
      </c>
      <c r="E385" s="42" t="s">
        <v>344</v>
      </c>
      <c r="H385" s="9"/>
    </row>
    <row r="386" spans="1:16" x14ac:dyDescent="0.2">
      <c r="A386" s="35" t="s">
        <v>44</v>
      </c>
      <c r="B386" s="36" t="s">
        <v>366</v>
      </c>
      <c r="C386" s="36" t="s">
        <v>367</v>
      </c>
      <c r="D386" s="35" t="s">
        <v>46</v>
      </c>
      <c r="E386" s="37" t="s">
        <v>368</v>
      </c>
      <c r="F386" s="38" t="s">
        <v>81</v>
      </c>
      <c r="G386" s="39">
        <v>2000</v>
      </c>
      <c r="H386" s="8">
        <v>0</v>
      </c>
      <c r="I386" s="40">
        <f>ROUND(ROUND(H386,2)*ROUND(G386,3),2)</f>
        <v>0</v>
      </c>
      <c r="O386" s="14">
        <f>(I386*21)/100</f>
        <v>0</v>
      </c>
      <c r="P386" s="14" t="s">
        <v>22</v>
      </c>
    </row>
    <row r="387" spans="1:16" ht="25.5" x14ac:dyDescent="0.2">
      <c r="A387" s="41" t="s">
        <v>49</v>
      </c>
      <c r="E387" s="42" t="s">
        <v>369</v>
      </c>
      <c r="H387" s="9"/>
    </row>
    <row r="388" spans="1:16" x14ac:dyDescent="0.2">
      <c r="A388" s="43" t="s">
        <v>50</v>
      </c>
      <c r="E388" s="44" t="s">
        <v>46</v>
      </c>
      <c r="H388" s="9"/>
    </row>
    <row r="389" spans="1:16" ht="63.75" x14ac:dyDescent="0.2">
      <c r="A389" s="14" t="s">
        <v>51</v>
      </c>
      <c r="E389" s="42" t="s">
        <v>370</v>
      </c>
      <c r="H389" s="9"/>
    </row>
    <row r="390" spans="1:16" ht="25.5" x14ac:dyDescent="0.2">
      <c r="A390" s="35" t="s">
        <v>44</v>
      </c>
      <c r="B390" s="36" t="s">
        <v>371</v>
      </c>
      <c r="C390" s="36" t="s">
        <v>372</v>
      </c>
      <c r="D390" s="35" t="s">
        <v>28</v>
      </c>
      <c r="E390" s="37" t="s">
        <v>373</v>
      </c>
      <c r="F390" s="38" t="s">
        <v>81</v>
      </c>
      <c r="G390" s="39">
        <v>100</v>
      </c>
      <c r="H390" s="8">
        <v>0</v>
      </c>
      <c r="I390" s="40">
        <f>ROUND(ROUND(H390,2)*ROUND(G390,3),2)</f>
        <v>0</v>
      </c>
      <c r="O390" s="14">
        <f>(I390*21)/100</f>
        <v>0</v>
      </c>
      <c r="P390" s="14" t="s">
        <v>22</v>
      </c>
    </row>
    <row r="391" spans="1:16" x14ac:dyDescent="0.2">
      <c r="A391" s="41" t="s">
        <v>49</v>
      </c>
      <c r="E391" s="42" t="s">
        <v>46</v>
      </c>
      <c r="H391" s="9"/>
    </row>
    <row r="392" spans="1:16" x14ac:dyDescent="0.2">
      <c r="A392" s="43" t="s">
        <v>50</v>
      </c>
      <c r="E392" s="44" t="s">
        <v>46</v>
      </c>
      <c r="H392" s="9"/>
    </row>
    <row r="393" spans="1:16" ht="178.5" x14ac:dyDescent="0.2">
      <c r="A393" s="14" t="s">
        <v>51</v>
      </c>
      <c r="E393" s="42" t="s">
        <v>374</v>
      </c>
      <c r="H393" s="9"/>
    </row>
    <row r="394" spans="1:16" ht="25.5" x14ac:dyDescent="0.2">
      <c r="A394" s="35" t="s">
        <v>44</v>
      </c>
      <c r="B394" s="36" t="s">
        <v>375</v>
      </c>
      <c r="C394" s="36" t="s">
        <v>372</v>
      </c>
      <c r="D394" s="35" t="s">
        <v>22</v>
      </c>
      <c r="E394" s="37" t="s">
        <v>376</v>
      </c>
      <c r="F394" s="38" t="s">
        <v>81</v>
      </c>
      <c r="G394" s="39">
        <v>100</v>
      </c>
      <c r="H394" s="8">
        <v>0</v>
      </c>
      <c r="I394" s="40">
        <f>ROUND(ROUND(H394,2)*ROUND(G394,3),2)</f>
        <v>0</v>
      </c>
      <c r="O394" s="14">
        <f>(I394*21)/100</f>
        <v>0</v>
      </c>
      <c r="P394" s="14" t="s">
        <v>22</v>
      </c>
    </row>
    <row r="395" spans="1:16" x14ac:dyDescent="0.2">
      <c r="A395" s="41" t="s">
        <v>49</v>
      </c>
      <c r="E395" s="42" t="s">
        <v>46</v>
      </c>
      <c r="H395" s="9"/>
    </row>
    <row r="396" spans="1:16" x14ac:dyDescent="0.2">
      <c r="A396" s="43" t="s">
        <v>50</v>
      </c>
      <c r="E396" s="44" t="s">
        <v>46</v>
      </c>
      <c r="H396" s="9"/>
    </row>
    <row r="397" spans="1:16" ht="178.5" x14ac:dyDescent="0.2">
      <c r="A397" s="14" t="s">
        <v>51</v>
      </c>
      <c r="E397" s="42" t="s">
        <v>374</v>
      </c>
      <c r="H397" s="9"/>
    </row>
    <row r="398" spans="1:16" ht="25.5" x14ac:dyDescent="0.2">
      <c r="A398" s="35" t="s">
        <v>44</v>
      </c>
      <c r="B398" s="36" t="s">
        <v>377</v>
      </c>
      <c r="C398" s="36" t="s">
        <v>372</v>
      </c>
      <c r="D398" s="35" t="s">
        <v>21</v>
      </c>
      <c r="E398" s="37" t="s">
        <v>378</v>
      </c>
      <c r="F398" s="38" t="s">
        <v>81</v>
      </c>
      <c r="G398" s="39">
        <v>210</v>
      </c>
      <c r="H398" s="8">
        <v>0</v>
      </c>
      <c r="I398" s="40">
        <f>ROUND(ROUND(H398,2)*ROUND(G398,3),2)</f>
        <v>0</v>
      </c>
      <c r="O398" s="14">
        <f>(I398*21)/100</f>
        <v>0</v>
      </c>
      <c r="P398" s="14" t="s">
        <v>22</v>
      </c>
    </row>
    <row r="399" spans="1:16" x14ac:dyDescent="0.2">
      <c r="A399" s="41" t="s">
        <v>49</v>
      </c>
      <c r="E399" s="42" t="s">
        <v>46</v>
      </c>
      <c r="H399" s="9"/>
    </row>
    <row r="400" spans="1:16" x14ac:dyDescent="0.2">
      <c r="A400" s="43" t="s">
        <v>50</v>
      </c>
      <c r="E400" s="44" t="s">
        <v>46</v>
      </c>
      <c r="H400" s="9"/>
    </row>
    <row r="401" spans="1:16" ht="178.5" x14ac:dyDescent="0.2">
      <c r="A401" s="14" t="s">
        <v>51</v>
      </c>
      <c r="E401" s="42" t="s">
        <v>374</v>
      </c>
      <c r="H401" s="9"/>
    </row>
    <row r="402" spans="1:16" x14ac:dyDescent="0.2">
      <c r="A402" s="35" t="s">
        <v>44</v>
      </c>
      <c r="B402" s="36" t="s">
        <v>379</v>
      </c>
      <c r="C402" s="36" t="s">
        <v>380</v>
      </c>
      <c r="D402" s="35" t="s">
        <v>28</v>
      </c>
      <c r="E402" s="37" t="s">
        <v>381</v>
      </c>
      <c r="F402" s="38" t="s">
        <v>48</v>
      </c>
      <c r="G402" s="39">
        <v>45</v>
      </c>
      <c r="H402" s="8">
        <v>0</v>
      </c>
      <c r="I402" s="40">
        <f>ROUND(ROUND(H402,2)*ROUND(G402,3),2)</f>
        <v>0</v>
      </c>
      <c r="O402" s="14">
        <f>(I402*21)/100</f>
        <v>0</v>
      </c>
      <c r="P402" s="14" t="s">
        <v>22</v>
      </c>
    </row>
    <row r="403" spans="1:16" x14ac:dyDescent="0.2">
      <c r="A403" s="41" t="s">
        <v>49</v>
      </c>
      <c r="E403" s="42" t="s">
        <v>46</v>
      </c>
      <c r="H403" s="9"/>
    </row>
    <row r="404" spans="1:16" x14ac:dyDescent="0.2">
      <c r="A404" s="43" t="s">
        <v>50</v>
      </c>
      <c r="E404" s="44" t="s">
        <v>46</v>
      </c>
      <c r="H404" s="9"/>
    </row>
    <row r="405" spans="1:16" ht="102" x14ac:dyDescent="0.2">
      <c r="A405" s="14" t="s">
        <v>51</v>
      </c>
      <c r="E405" s="42" t="s">
        <v>382</v>
      </c>
      <c r="H405" s="9"/>
    </row>
    <row r="406" spans="1:16" x14ac:dyDescent="0.2">
      <c r="A406" s="35" t="s">
        <v>44</v>
      </c>
      <c r="B406" s="36" t="s">
        <v>383</v>
      </c>
      <c r="C406" s="36" t="s">
        <v>380</v>
      </c>
      <c r="D406" s="35" t="s">
        <v>22</v>
      </c>
      <c r="E406" s="37" t="s">
        <v>384</v>
      </c>
      <c r="F406" s="38" t="s">
        <v>48</v>
      </c>
      <c r="G406" s="39">
        <v>20</v>
      </c>
      <c r="H406" s="8">
        <v>0</v>
      </c>
      <c r="I406" s="40">
        <f>ROUND(ROUND(H406,2)*ROUND(G406,3),2)</f>
        <v>0</v>
      </c>
      <c r="O406" s="14">
        <f>(I406*21)/100</f>
        <v>0</v>
      </c>
      <c r="P406" s="14" t="s">
        <v>22</v>
      </c>
    </row>
    <row r="407" spans="1:16" x14ac:dyDescent="0.2">
      <c r="A407" s="41" t="s">
        <v>49</v>
      </c>
      <c r="E407" s="42" t="s">
        <v>46</v>
      </c>
      <c r="H407" s="9"/>
    </row>
    <row r="408" spans="1:16" x14ac:dyDescent="0.2">
      <c r="A408" s="43" t="s">
        <v>50</v>
      </c>
      <c r="E408" s="44" t="s">
        <v>46</v>
      </c>
      <c r="H408" s="9"/>
    </row>
    <row r="409" spans="1:16" ht="25.5" x14ac:dyDescent="0.2">
      <c r="A409" s="14" t="s">
        <v>51</v>
      </c>
      <c r="E409" s="42" t="s">
        <v>385</v>
      </c>
      <c r="H409" s="9"/>
    </row>
    <row r="410" spans="1:16" x14ac:dyDescent="0.2">
      <c r="A410" s="35" t="s">
        <v>44</v>
      </c>
      <c r="B410" s="36" t="s">
        <v>386</v>
      </c>
      <c r="C410" s="36" t="s">
        <v>387</v>
      </c>
      <c r="D410" s="35" t="s">
        <v>28</v>
      </c>
      <c r="E410" s="37" t="s">
        <v>388</v>
      </c>
      <c r="F410" s="38" t="s">
        <v>81</v>
      </c>
      <c r="G410" s="39">
        <v>20</v>
      </c>
      <c r="H410" s="8">
        <v>0</v>
      </c>
      <c r="I410" s="40">
        <f>ROUND(ROUND(H410,2)*ROUND(G410,3),2)</f>
        <v>0</v>
      </c>
      <c r="O410" s="14">
        <f>(I410*21)/100</f>
        <v>0</v>
      </c>
      <c r="P410" s="14" t="s">
        <v>22</v>
      </c>
    </row>
    <row r="411" spans="1:16" x14ac:dyDescent="0.2">
      <c r="A411" s="41" t="s">
        <v>49</v>
      </c>
      <c r="E411" s="42" t="s">
        <v>46</v>
      </c>
      <c r="H411" s="9"/>
    </row>
    <row r="412" spans="1:16" x14ac:dyDescent="0.2">
      <c r="A412" s="43" t="s">
        <v>50</v>
      </c>
      <c r="E412" s="44" t="s">
        <v>46</v>
      </c>
      <c r="H412" s="9"/>
    </row>
    <row r="413" spans="1:16" ht="191.25" x14ac:dyDescent="0.2">
      <c r="A413" s="14" t="s">
        <v>51</v>
      </c>
      <c r="E413" s="42" t="s">
        <v>389</v>
      </c>
      <c r="H413" s="9"/>
    </row>
    <row r="414" spans="1:16" x14ac:dyDescent="0.2">
      <c r="A414" s="35" t="s">
        <v>44</v>
      </c>
      <c r="B414" s="36" t="s">
        <v>390</v>
      </c>
      <c r="C414" s="36" t="s">
        <v>387</v>
      </c>
      <c r="D414" s="35" t="s">
        <v>22</v>
      </c>
      <c r="E414" s="37" t="s">
        <v>391</v>
      </c>
      <c r="F414" s="38" t="s">
        <v>81</v>
      </c>
      <c r="G414" s="39">
        <v>22</v>
      </c>
      <c r="H414" s="8">
        <v>0</v>
      </c>
      <c r="I414" s="40">
        <f>ROUND(ROUND(H414,2)*ROUND(G414,3),2)</f>
        <v>0</v>
      </c>
      <c r="O414" s="14">
        <f>(I414*21)/100</f>
        <v>0</v>
      </c>
      <c r="P414" s="14" t="s">
        <v>22</v>
      </c>
    </row>
    <row r="415" spans="1:16" x14ac:dyDescent="0.2">
      <c r="A415" s="41" t="s">
        <v>49</v>
      </c>
      <c r="E415" s="42" t="s">
        <v>46</v>
      </c>
      <c r="H415" s="9"/>
    </row>
    <row r="416" spans="1:16" x14ac:dyDescent="0.2">
      <c r="A416" s="43" t="s">
        <v>50</v>
      </c>
      <c r="E416" s="44" t="s">
        <v>46</v>
      </c>
      <c r="H416" s="9"/>
    </row>
    <row r="417" spans="1:16" ht="165.75" x14ac:dyDescent="0.2">
      <c r="A417" s="14" t="s">
        <v>51</v>
      </c>
      <c r="E417" s="42" t="s">
        <v>392</v>
      </c>
      <c r="H417" s="9"/>
    </row>
    <row r="418" spans="1:16" x14ac:dyDescent="0.2">
      <c r="A418" s="35" t="s">
        <v>44</v>
      </c>
      <c r="B418" s="36" t="s">
        <v>393</v>
      </c>
      <c r="C418" s="36" t="s">
        <v>394</v>
      </c>
      <c r="D418" s="35" t="s">
        <v>28</v>
      </c>
      <c r="E418" s="37" t="s">
        <v>395</v>
      </c>
      <c r="F418" s="38" t="s">
        <v>81</v>
      </c>
      <c r="G418" s="39">
        <v>40</v>
      </c>
      <c r="H418" s="8">
        <v>0</v>
      </c>
      <c r="I418" s="40">
        <f>ROUND(ROUND(H418,2)*ROUND(G418,3),2)</f>
        <v>0</v>
      </c>
      <c r="O418" s="14">
        <f>(I418*21)/100</f>
        <v>0</v>
      </c>
      <c r="P418" s="14" t="s">
        <v>22</v>
      </c>
    </row>
    <row r="419" spans="1:16" x14ac:dyDescent="0.2">
      <c r="A419" s="41" t="s">
        <v>49</v>
      </c>
      <c r="E419" s="42" t="s">
        <v>46</v>
      </c>
      <c r="H419" s="9"/>
    </row>
    <row r="420" spans="1:16" x14ac:dyDescent="0.2">
      <c r="A420" s="43" t="s">
        <v>50</v>
      </c>
      <c r="E420" s="44" t="s">
        <v>46</v>
      </c>
      <c r="H420" s="9"/>
    </row>
    <row r="421" spans="1:16" ht="191.25" x14ac:dyDescent="0.2">
      <c r="A421" s="14" t="s">
        <v>51</v>
      </c>
      <c r="E421" s="42" t="s">
        <v>389</v>
      </c>
      <c r="H421" s="9"/>
    </row>
    <row r="422" spans="1:16" x14ac:dyDescent="0.2">
      <c r="A422" s="35" t="s">
        <v>44</v>
      </c>
      <c r="B422" s="36" t="s">
        <v>396</v>
      </c>
      <c r="C422" s="36" t="s">
        <v>394</v>
      </c>
      <c r="D422" s="35" t="s">
        <v>22</v>
      </c>
      <c r="E422" s="37" t="s">
        <v>397</v>
      </c>
      <c r="F422" s="38" t="s">
        <v>81</v>
      </c>
      <c r="G422" s="39">
        <v>40</v>
      </c>
      <c r="H422" s="8">
        <v>0</v>
      </c>
      <c r="I422" s="40">
        <f>ROUND(ROUND(H422,2)*ROUND(G422,3),2)</f>
        <v>0</v>
      </c>
      <c r="O422" s="14">
        <f>(I422*21)/100</f>
        <v>0</v>
      </c>
      <c r="P422" s="14" t="s">
        <v>22</v>
      </c>
    </row>
    <row r="423" spans="1:16" x14ac:dyDescent="0.2">
      <c r="A423" s="41" t="s">
        <v>49</v>
      </c>
      <c r="E423" s="42" t="s">
        <v>46</v>
      </c>
      <c r="H423" s="9"/>
    </row>
    <row r="424" spans="1:16" x14ac:dyDescent="0.2">
      <c r="A424" s="43" t="s">
        <v>50</v>
      </c>
      <c r="E424" s="44" t="s">
        <v>46</v>
      </c>
      <c r="H424" s="9"/>
    </row>
    <row r="425" spans="1:16" x14ac:dyDescent="0.2">
      <c r="A425" s="14" t="s">
        <v>51</v>
      </c>
      <c r="E425" s="42" t="s">
        <v>398</v>
      </c>
      <c r="H425" s="9"/>
    </row>
    <row r="426" spans="1:16" x14ac:dyDescent="0.2">
      <c r="A426" s="35" t="s">
        <v>44</v>
      </c>
      <c r="B426" s="36" t="s">
        <v>399</v>
      </c>
      <c r="C426" s="36" t="s">
        <v>400</v>
      </c>
      <c r="D426" s="35" t="s">
        <v>28</v>
      </c>
      <c r="E426" s="37" t="s">
        <v>401</v>
      </c>
      <c r="F426" s="38" t="s">
        <v>81</v>
      </c>
      <c r="G426" s="39">
        <v>40</v>
      </c>
      <c r="H426" s="8">
        <v>0</v>
      </c>
      <c r="I426" s="40">
        <f>ROUND(ROUND(H426,2)*ROUND(G426,3),2)</f>
        <v>0</v>
      </c>
      <c r="O426" s="14">
        <f>(I426*21)/100</f>
        <v>0</v>
      </c>
      <c r="P426" s="14" t="s">
        <v>22</v>
      </c>
    </row>
    <row r="427" spans="1:16" x14ac:dyDescent="0.2">
      <c r="A427" s="41" t="s">
        <v>49</v>
      </c>
      <c r="E427" s="42" t="s">
        <v>46</v>
      </c>
      <c r="H427" s="9"/>
    </row>
    <row r="428" spans="1:16" x14ac:dyDescent="0.2">
      <c r="A428" s="43" t="s">
        <v>50</v>
      </c>
      <c r="E428" s="44" t="s">
        <v>46</v>
      </c>
      <c r="H428" s="9"/>
    </row>
    <row r="429" spans="1:16" ht="191.25" x14ac:dyDescent="0.2">
      <c r="A429" s="14" t="s">
        <v>51</v>
      </c>
      <c r="E429" s="42" t="s">
        <v>389</v>
      </c>
      <c r="H429" s="9"/>
    </row>
    <row r="430" spans="1:16" x14ac:dyDescent="0.2">
      <c r="A430" s="35" t="s">
        <v>44</v>
      </c>
      <c r="B430" s="36" t="s">
        <v>402</v>
      </c>
      <c r="C430" s="36" t="s">
        <v>400</v>
      </c>
      <c r="D430" s="35" t="s">
        <v>22</v>
      </c>
      <c r="E430" s="37" t="s">
        <v>403</v>
      </c>
      <c r="F430" s="38" t="s">
        <v>81</v>
      </c>
      <c r="G430" s="39">
        <v>20</v>
      </c>
      <c r="H430" s="8">
        <v>0</v>
      </c>
      <c r="I430" s="40">
        <f>ROUND(ROUND(H430,2)*ROUND(G430,3),2)</f>
        <v>0</v>
      </c>
      <c r="O430" s="14">
        <f>(I430*21)/100</f>
        <v>0</v>
      </c>
      <c r="P430" s="14" t="s">
        <v>22</v>
      </c>
    </row>
    <row r="431" spans="1:16" x14ac:dyDescent="0.2">
      <c r="A431" s="41" t="s">
        <v>49</v>
      </c>
      <c r="E431" s="42" t="s">
        <v>46</v>
      </c>
      <c r="H431" s="9"/>
    </row>
    <row r="432" spans="1:16" x14ac:dyDescent="0.2">
      <c r="A432" s="43" t="s">
        <v>50</v>
      </c>
      <c r="E432" s="44" t="s">
        <v>46</v>
      </c>
      <c r="H432" s="9"/>
    </row>
    <row r="433" spans="1:16" x14ac:dyDescent="0.2">
      <c r="A433" s="14" t="s">
        <v>51</v>
      </c>
      <c r="E433" s="42" t="s">
        <v>398</v>
      </c>
      <c r="H433" s="9"/>
    </row>
    <row r="434" spans="1:16" x14ac:dyDescent="0.2">
      <c r="A434" s="35" t="s">
        <v>44</v>
      </c>
      <c r="B434" s="36" t="s">
        <v>404</v>
      </c>
      <c r="C434" s="36" t="s">
        <v>400</v>
      </c>
      <c r="D434" s="35" t="s">
        <v>21</v>
      </c>
      <c r="E434" s="37" t="s">
        <v>405</v>
      </c>
      <c r="F434" s="38" t="s">
        <v>81</v>
      </c>
      <c r="G434" s="39">
        <v>20</v>
      </c>
      <c r="H434" s="8">
        <v>0</v>
      </c>
      <c r="I434" s="40">
        <f>ROUND(ROUND(H434,2)*ROUND(G434,3),2)</f>
        <v>0</v>
      </c>
      <c r="O434" s="14">
        <f>(I434*21)/100</f>
        <v>0</v>
      </c>
      <c r="P434" s="14" t="s">
        <v>22</v>
      </c>
    </row>
    <row r="435" spans="1:16" x14ac:dyDescent="0.2">
      <c r="A435" s="41" t="s">
        <v>49</v>
      </c>
      <c r="E435" s="42" t="s">
        <v>46</v>
      </c>
      <c r="H435" s="9"/>
    </row>
    <row r="436" spans="1:16" x14ac:dyDescent="0.2">
      <c r="A436" s="43" t="s">
        <v>50</v>
      </c>
      <c r="E436" s="44" t="s">
        <v>46</v>
      </c>
      <c r="H436" s="9"/>
    </row>
    <row r="437" spans="1:16" x14ac:dyDescent="0.2">
      <c r="A437" s="14" t="s">
        <v>51</v>
      </c>
      <c r="E437" s="42" t="s">
        <v>398</v>
      </c>
      <c r="H437" s="9"/>
    </row>
    <row r="438" spans="1:16" x14ac:dyDescent="0.2">
      <c r="A438" s="35" t="s">
        <v>44</v>
      </c>
      <c r="B438" s="36" t="s">
        <v>406</v>
      </c>
      <c r="C438" s="36" t="s">
        <v>407</v>
      </c>
      <c r="D438" s="35" t="s">
        <v>28</v>
      </c>
      <c r="E438" s="37" t="s">
        <v>408</v>
      </c>
      <c r="F438" s="38" t="s">
        <v>81</v>
      </c>
      <c r="G438" s="39">
        <v>40</v>
      </c>
      <c r="H438" s="8">
        <v>0</v>
      </c>
      <c r="I438" s="40">
        <f>ROUND(ROUND(H438,2)*ROUND(G438,3),2)</f>
        <v>0</v>
      </c>
      <c r="O438" s="14">
        <f>(I438*21)/100</f>
        <v>0</v>
      </c>
      <c r="P438" s="14" t="s">
        <v>22</v>
      </c>
    </row>
    <row r="439" spans="1:16" x14ac:dyDescent="0.2">
      <c r="A439" s="41" t="s">
        <v>49</v>
      </c>
      <c r="E439" s="42" t="s">
        <v>46</v>
      </c>
      <c r="H439" s="9"/>
    </row>
    <row r="440" spans="1:16" x14ac:dyDescent="0.2">
      <c r="A440" s="43" t="s">
        <v>50</v>
      </c>
      <c r="E440" s="44" t="s">
        <v>46</v>
      </c>
      <c r="H440" s="9"/>
    </row>
    <row r="441" spans="1:16" ht="153" x14ac:dyDescent="0.2">
      <c r="A441" s="14" t="s">
        <v>51</v>
      </c>
      <c r="E441" s="42" t="s">
        <v>409</v>
      </c>
      <c r="H441" s="9"/>
    </row>
    <row r="442" spans="1:16" x14ac:dyDescent="0.2">
      <c r="A442" s="35" t="s">
        <v>44</v>
      </c>
      <c r="B442" s="36" t="s">
        <v>410</v>
      </c>
      <c r="C442" s="36" t="s">
        <v>407</v>
      </c>
      <c r="D442" s="35" t="s">
        <v>22</v>
      </c>
      <c r="E442" s="37" t="s">
        <v>411</v>
      </c>
      <c r="F442" s="38" t="s">
        <v>81</v>
      </c>
      <c r="G442" s="39">
        <v>120</v>
      </c>
      <c r="H442" s="8">
        <v>0</v>
      </c>
      <c r="I442" s="40">
        <f>ROUND(ROUND(H442,2)*ROUND(G442,3),2)</f>
        <v>0</v>
      </c>
      <c r="O442" s="14">
        <f>(I442*21)/100</f>
        <v>0</v>
      </c>
      <c r="P442" s="14" t="s">
        <v>22</v>
      </c>
    </row>
    <row r="443" spans="1:16" x14ac:dyDescent="0.2">
      <c r="A443" s="41" t="s">
        <v>49</v>
      </c>
      <c r="E443" s="42" t="s">
        <v>46</v>
      </c>
      <c r="H443" s="9"/>
    </row>
    <row r="444" spans="1:16" x14ac:dyDescent="0.2">
      <c r="A444" s="43" t="s">
        <v>50</v>
      </c>
      <c r="E444" s="44" t="s">
        <v>46</v>
      </c>
      <c r="H444" s="9"/>
    </row>
    <row r="445" spans="1:16" x14ac:dyDescent="0.2">
      <c r="A445" s="14" t="s">
        <v>51</v>
      </c>
      <c r="E445" s="42" t="s">
        <v>412</v>
      </c>
      <c r="H445" s="9"/>
    </row>
    <row r="446" spans="1:16" ht="25.5" x14ac:dyDescent="0.2">
      <c r="A446" s="35" t="s">
        <v>44</v>
      </c>
      <c r="B446" s="36" t="s">
        <v>413</v>
      </c>
      <c r="C446" s="36" t="s">
        <v>414</v>
      </c>
      <c r="D446" s="35" t="s">
        <v>28</v>
      </c>
      <c r="E446" s="37" t="s">
        <v>415</v>
      </c>
      <c r="F446" s="38" t="s">
        <v>81</v>
      </c>
      <c r="G446" s="39">
        <v>40</v>
      </c>
      <c r="H446" s="8">
        <v>0</v>
      </c>
      <c r="I446" s="40">
        <f>ROUND(ROUND(H446,2)*ROUND(G446,3),2)</f>
        <v>0</v>
      </c>
      <c r="O446" s="14">
        <f>(I446*21)/100</f>
        <v>0</v>
      </c>
      <c r="P446" s="14" t="s">
        <v>22</v>
      </c>
    </row>
    <row r="447" spans="1:16" x14ac:dyDescent="0.2">
      <c r="A447" s="41" t="s">
        <v>49</v>
      </c>
      <c r="E447" s="42" t="s">
        <v>46</v>
      </c>
      <c r="H447" s="9"/>
    </row>
    <row r="448" spans="1:16" x14ac:dyDescent="0.2">
      <c r="A448" s="43" t="s">
        <v>50</v>
      </c>
      <c r="E448" s="44" t="s">
        <v>46</v>
      </c>
      <c r="H448" s="9"/>
    </row>
    <row r="449" spans="1:16" ht="114.75" x14ac:dyDescent="0.2">
      <c r="A449" s="14" t="s">
        <v>51</v>
      </c>
      <c r="E449" s="42" t="s">
        <v>416</v>
      </c>
      <c r="H449" s="9"/>
    </row>
    <row r="450" spans="1:16" ht="25.5" x14ac:dyDescent="0.2">
      <c r="A450" s="35" t="s">
        <v>44</v>
      </c>
      <c r="B450" s="36" t="s">
        <v>417</v>
      </c>
      <c r="C450" s="36" t="s">
        <v>414</v>
      </c>
      <c r="D450" s="35" t="s">
        <v>22</v>
      </c>
      <c r="E450" s="37" t="s">
        <v>418</v>
      </c>
      <c r="F450" s="38" t="s">
        <v>81</v>
      </c>
      <c r="G450" s="39">
        <v>40</v>
      </c>
      <c r="H450" s="8">
        <v>0</v>
      </c>
      <c r="I450" s="40">
        <f>ROUND(ROUND(H450,2)*ROUND(G450,3),2)</f>
        <v>0</v>
      </c>
      <c r="O450" s="14">
        <f>(I450*21)/100</f>
        <v>0</v>
      </c>
      <c r="P450" s="14" t="s">
        <v>22</v>
      </c>
    </row>
    <row r="451" spans="1:16" x14ac:dyDescent="0.2">
      <c r="A451" s="41" t="s">
        <v>49</v>
      </c>
      <c r="E451" s="42" t="s">
        <v>46</v>
      </c>
      <c r="H451" s="9"/>
    </row>
    <row r="452" spans="1:16" x14ac:dyDescent="0.2">
      <c r="A452" s="43" t="s">
        <v>50</v>
      </c>
      <c r="E452" s="44" t="s">
        <v>46</v>
      </c>
      <c r="H452" s="9"/>
    </row>
    <row r="453" spans="1:16" ht="114.75" x14ac:dyDescent="0.2">
      <c r="A453" s="14" t="s">
        <v>51</v>
      </c>
      <c r="E453" s="42" t="s">
        <v>416</v>
      </c>
      <c r="H453" s="9"/>
    </row>
    <row r="454" spans="1:16" ht="25.5" x14ac:dyDescent="0.2">
      <c r="A454" s="35" t="s">
        <v>44</v>
      </c>
      <c r="B454" s="36" t="s">
        <v>419</v>
      </c>
      <c r="C454" s="36" t="s">
        <v>420</v>
      </c>
      <c r="D454" s="35" t="s">
        <v>421</v>
      </c>
      <c r="E454" s="37" t="s">
        <v>422</v>
      </c>
      <c r="F454" s="38" t="s">
        <v>81</v>
      </c>
      <c r="G454" s="39">
        <v>150</v>
      </c>
      <c r="H454" s="8">
        <v>0</v>
      </c>
      <c r="I454" s="40">
        <f>ROUND(ROUND(H454,2)*ROUND(G454,3),2)</f>
        <v>0</v>
      </c>
      <c r="O454" s="14">
        <f>(I454*21)/100</f>
        <v>0</v>
      </c>
      <c r="P454" s="14" t="s">
        <v>22</v>
      </c>
    </row>
    <row r="455" spans="1:16" x14ac:dyDescent="0.2">
      <c r="A455" s="41" t="s">
        <v>49</v>
      </c>
      <c r="E455" s="42" t="s">
        <v>46</v>
      </c>
      <c r="H455" s="9"/>
    </row>
    <row r="456" spans="1:16" x14ac:dyDescent="0.2">
      <c r="A456" s="43" t="s">
        <v>50</v>
      </c>
      <c r="E456" s="44" t="s">
        <v>46</v>
      </c>
      <c r="H456" s="9"/>
    </row>
    <row r="457" spans="1:16" ht="114.75" x14ac:dyDescent="0.2">
      <c r="A457" s="14" t="s">
        <v>51</v>
      </c>
      <c r="E457" s="42" t="s">
        <v>416</v>
      </c>
      <c r="H457" s="9"/>
    </row>
    <row r="458" spans="1:16" x14ac:dyDescent="0.2">
      <c r="A458" s="35" t="s">
        <v>44</v>
      </c>
      <c r="B458" s="36" t="s">
        <v>423</v>
      </c>
      <c r="C458" s="36" t="s">
        <v>420</v>
      </c>
      <c r="D458" s="35" t="s">
        <v>28</v>
      </c>
      <c r="E458" s="37" t="s">
        <v>424</v>
      </c>
      <c r="F458" s="38" t="s">
        <v>81</v>
      </c>
      <c r="G458" s="39">
        <v>600</v>
      </c>
      <c r="H458" s="8">
        <v>0</v>
      </c>
      <c r="I458" s="40">
        <f>ROUND(ROUND(H458,2)*ROUND(G458,3),2)</f>
        <v>0</v>
      </c>
      <c r="O458" s="14">
        <f>(I458*21)/100</f>
        <v>0</v>
      </c>
      <c r="P458" s="14" t="s">
        <v>22</v>
      </c>
    </row>
    <row r="459" spans="1:16" x14ac:dyDescent="0.2">
      <c r="A459" s="41" t="s">
        <v>49</v>
      </c>
      <c r="E459" s="42" t="s">
        <v>46</v>
      </c>
      <c r="H459" s="9"/>
    </row>
    <row r="460" spans="1:16" x14ac:dyDescent="0.2">
      <c r="A460" s="43" t="s">
        <v>50</v>
      </c>
      <c r="E460" s="44" t="s">
        <v>46</v>
      </c>
      <c r="H460" s="9"/>
    </row>
    <row r="461" spans="1:16" ht="153" x14ac:dyDescent="0.2">
      <c r="A461" s="14" t="s">
        <v>51</v>
      </c>
      <c r="E461" s="42" t="s">
        <v>409</v>
      </c>
      <c r="H461" s="9"/>
    </row>
    <row r="462" spans="1:16" x14ac:dyDescent="0.2">
      <c r="A462" s="35" t="s">
        <v>44</v>
      </c>
      <c r="B462" s="36" t="s">
        <v>425</v>
      </c>
      <c r="C462" s="36" t="s">
        <v>420</v>
      </c>
      <c r="D462" s="35" t="s">
        <v>22</v>
      </c>
      <c r="E462" s="37" t="s">
        <v>426</v>
      </c>
      <c r="F462" s="38" t="s">
        <v>81</v>
      </c>
      <c r="G462" s="39">
        <v>180</v>
      </c>
      <c r="H462" s="8">
        <v>0</v>
      </c>
      <c r="I462" s="40">
        <f>ROUND(ROUND(H462,2)*ROUND(G462,3),2)</f>
        <v>0</v>
      </c>
      <c r="O462" s="14">
        <f>(I462*21)/100</f>
        <v>0</v>
      </c>
      <c r="P462" s="14" t="s">
        <v>22</v>
      </c>
    </row>
    <row r="463" spans="1:16" x14ac:dyDescent="0.2">
      <c r="A463" s="41" t="s">
        <v>49</v>
      </c>
      <c r="E463" s="42" t="s">
        <v>46</v>
      </c>
      <c r="H463" s="9"/>
    </row>
    <row r="464" spans="1:16" x14ac:dyDescent="0.2">
      <c r="A464" s="43" t="s">
        <v>50</v>
      </c>
      <c r="E464" s="44" t="s">
        <v>46</v>
      </c>
      <c r="H464" s="9"/>
    </row>
    <row r="465" spans="1:16" x14ac:dyDescent="0.2">
      <c r="A465" s="14" t="s">
        <v>51</v>
      </c>
      <c r="E465" s="42" t="s">
        <v>398</v>
      </c>
      <c r="H465" s="9"/>
    </row>
    <row r="466" spans="1:16" x14ac:dyDescent="0.2">
      <c r="A466" s="35" t="s">
        <v>44</v>
      </c>
      <c r="B466" s="36" t="s">
        <v>427</v>
      </c>
      <c r="C466" s="36" t="s">
        <v>420</v>
      </c>
      <c r="D466" s="35" t="s">
        <v>21</v>
      </c>
      <c r="E466" s="37" t="s">
        <v>428</v>
      </c>
      <c r="F466" s="38" t="s">
        <v>81</v>
      </c>
      <c r="G466" s="39">
        <v>180</v>
      </c>
      <c r="H466" s="8">
        <v>0</v>
      </c>
      <c r="I466" s="40">
        <f>ROUND(ROUND(H466,2)*ROUND(G466,3),2)</f>
        <v>0</v>
      </c>
      <c r="O466" s="14">
        <f>(I466*21)/100</f>
        <v>0</v>
      </c>
      <c r="P466" s="14" t="s">
        <v>22</v>
      </c>
    </row>
    <row r="467" spans="1:16" x14ac:dyDescent="0.2">
      <c r="A467" s="41" t="s">
        <v>49</v>
      </c>
      <c r="E467" s="42" t="s">
        <v>46</v>
      </c>
      <c r="H467" s="9"/>
    </row>
    <row r="468" spans="1:16" x14ac:dyDescent="0.2">
      <c r="A468" s="43" t="s">
        <v>50</v>
      </c>
      <c r="E468" s="44" t="s">
        <v>46</v>
      </c>
      <c r="H468" s="9"/>
    </row>
    <row r="469" spans="1:16" x14ac:dyDescent="0.2">
      <c r="A469" s="14" t="s">
        <v>51</v>
      </c>
      <c r="E469" s="42" t="s">
        <v>398</v>
      </c>
      <c r="H469" s="9"/>
    </row>
    <row r="470" spans="1:16" x14ac:dyDescent="0.2">
      <c r="A470" s="35" t="s">
        <v>44</v>
      </c>
      <c r="B470" s="36" t="s">
        <v>429</v>
      </c>
      <c r="C470" s="36" t="s">
        <v>420</v>
      </c>
      <c r="D470" s="35" t="s">
        <v>32</v>
      </c>
      <c r="E470" s="37" t="s">
        <v>430</v>
      </c>
      <c r="F470" s="38" t="s">
        <v>81</v>
      </c>
      <c r="G470" s="39">
        <v>180</v>
      </c>
      <c r="H470" s="8">
        <v>0</v>
      </c>
      <c r="I470" s="40">
        <f>ROUND(ROUND(H470,2)*ROUND(G470,3),2)</f>
        <v>0</v>
      </c>
      <c r="O470" s="14">
        <f>(I470*21)/100</f>
        <v>0</v>
      </c>
      <c r="P470" s="14" t="s">
        <v>22</v>
      </c>
    </row>
    <row r="471" spans="1:16" x14ac:dyDescent="0.2">
      <c r="A471" s="41" t="s">
        <v>49</v>
      </c>
      <c r="E471" s="42" t="s">
        <v>46</v>
      </c>
      <c r="H471" s="9"/>
    </row>
    <row r="472" spans="1:16" x14ac:dyDescent="0.2">
      <c r="A472" s="43" t="s">
        <v>50</v>
      </c>
      <c r="E472" s="44" t="s">
        <v>46</v>
      </c>
      <c r="H472" s="9"/>
    </row>
    <row r="473" spans="1:16" x14ac:dyDescent="0.2">
      <c r="A473" s="14" t="s">
        <v>51</v>
      </c>
      <c r="E473" s="42" t="s">
        <v>398</v>
      </c>
      <c r="H473" s="9"/>
    </row>
    <row r="474" spans="1:16" x14ac:dyDescent="0.2">
      <c r="A474" s="35" t="s">
        <v>44</v>
      </c>
      <c r="B474" s="36" t="s">
        <v>431</v>
      </c>
      <c r="C474" s="36" t="s">
        <v>420</v>
      </c>
      <c r="D474" s="35" t="s">
        <v>34</v>
      </c>
      <c r="E474" s="37" t="s">
        <v>432</v>
      </c>
      <c r="F474" s="38" t="s">
        <v>81</v>
      </c>
      <c r="G474" s="39">
        <v>18</v>
      </c>
      <c r="H474" s="8">
        <v>0</v>
      </c>
      <c r="I474" s="40">
        <f>ROUND(ROUND(H474,2)*ROUND(G474,3),2)</f>
        <v>0</v>
      </c>
      <c r="O474" s="14">
        <f>(I474*21)/100</f>
        <v>0</v>
      </c>
      <c r="P474" s="14" t="s">
        <v>22</v>
      </c>
    </row>
    <row r="475" spans="1:16" x14ac:dyDescent="0.2">
      <c r="A475" s="41" t="s">
        <v>49</v>
      </c>
      <c r="E475" s="42" t="s">
        <v>46</v>
      </c>
      <c r="H475" s="9"/>
    </row>
    <row r="476" spans="1:16" x14ac:dyDescent="0.2">
      <c r="A476" s="43" t="s">
        <v>50</v>
      </c>
      <c r="E476" s="44" t="s">
        <v>46</v>
      </c>
      <c r="H476" s="9"/>
    </row>
    <row r="477" spans="1:16" x14ac:dyDescent="0.2">
      <c r="A477" s="14" t="s">
        <v>51</v>
      </c>
      <c r="E477" s="42" t="s">
        <v>398</v>
      </c>
      <c r="H477" s="9"/>
    </row>
    <row r="478" spans="1:16" ht="25.5" x14ac:dyDescent="0.2">
      <c r="A478" s="35" t="s">
        <v>44</v>
      </c>
      <c r="B478" s="36" t="s">
        <v>433</v>
      </c>
      <c r="C478" s="36" t="s">
        <v>420</v>
      </c>
      <c r="D478" s="35" t="s">
        <v>36</v>
      </c>
      <c r="E478" s="37" t="s">
        <v>434</v>
      </c>
      <c r="F478" s="38" t="s">
        <v>81</v>
      </c>
      <c r="G478" s="39">
        <v>18</v>
      </c>
      <c r="H478" s="8">
        <v>0</v>
      </c>
      <c r="I478" s="40">
        <f>ROUND(ROUND(H478,2)*ROUND(G478,3),2)</f>
        <v>0</v>
      </c>
      <c r="O478" s="14">
        <f>(I478*21)/100</f>
        <v>0</v>
      </c>
      <c r="P478" s="14" t="s">
        <v>22</v>
      </c>
    </row>
    <row r="479" spans="1:16" x14ac:dyDescent="0.2">
      <c r="A479" s="41" t="s">
        <v>49</v>
      </c>
      <c r="E479" s="42" t="s">
        <v>46</v>
      </c>
      <c r="H479" s="9"/>
    </row>
    <row r="480" spans="1:16" x14ac:dyDescent="0.2">
      <c r="A480" s="43" t="s">
        <v>50</v>
      </c>
      <c r="E480" s="44" t="s">
        <v>46</v>
      </c>
      <c r="H480" s="9"/>
    </row>
    <row r="481" spans="1:16" x14ac:dyDescent="0.2">
      <c r="A481" s="14" t="s">
        <v>51</v>
      </c>
      <c r="E481" s="42" t="s">
        <v>398</v>
      </c>
      <c r="H481" s="9"/>
    </row>
    <row r="482" spans="1:16" ht="25.5" x14ac:dyDescent="0.2">
      <c r="A482" s="35" t="s">
        <v>44</v>
      </c>
      <c r="B482" s="36" t="s">
        <v>435</v>
      </c>
      <c r="C482" s="36" t="s">
        <v>420</v>
      </c>
      <c r="D482" s="35" t="s">
        <v>66</v>
      </c>
      <c r="E482" s="37" t="s">
        <v>436</v>
      </c>
      <c r="F482" s="38" t="s">
        <v>81</v>
      </c>
      <c r="G482" s="39">
        <v>20</v>
      </c>
      <c r="H482" s="8">
        <v>0</v>
      </c>
      <c r="I482" s="40">
        <f>ROUND(ROUND(H482,2)*ROUND(G482,3),2)</f>
        <v>0</v>
      </c>
      <c r="O482" s="14">
        <f>(I482*21)/100</f>
        <v>0</v>
      </c>
      <c r="P482" s="14" t="s">
        <v>22</v>
      </c>
    </row>
    <row r="483" spans="1:16" x14ac:dyDescent="0.2">
      <c r="A483" s="41" t="s">
        <v>49</v>
      </c>
      <c r="E483" s="42" t="s">
        <v>46</v>
      </c>
      <c r="H483" s="9"/>
    </row>
    <row r="484" spans="1:16" x14ac:dyDescent="0.2">
      <c r="A484" s="43" t="s">
        <v>50</v>
      </c>
      <c r="E484" s="44" t="s">
        <v>46</v>
      </c>
      <c r="H484" s="9"/>
    </row>
    <row r="485" spans="1:16" x14ac:dyDescent="0.2">
      <c r="A485" s="14" t="s">
        <v>51</v>
      </c>
      <c r="E485" s="42" t="s">
        <v>398</v>
      </c>
      <c r="H485" s="9"/>
    </row>
    <row r="486" spans="1:16" x14ac:dyDescent="0.2">
      <c r="A486" s="35" t="s">
        <v>44</v>
      </c>
      <c r="B486" s="36" t="s">
        <v>437</v>
      </c>
      <c r="C486" s="36" t="s">
        <v>438</v>
      </c>
      <c r="D486" s="35" t="s">
        <v>28</v>
      </c>
      <c r="E486" s="37" t="s">
        <v>439</v>
      </c>
      <c r="F486" s="38" t="s">
        <v>81</v>
      </c>
      <c r="G486" s="39">
        <v>600</v>
      </c>
      <c r="H486" s="8">
        <v>0</v>
      </c>
      <c r="I486" s="40">
        <f>ROUND(ROUND(H486,2)*ROUND(G486,3),2)</f>
        <v>0</v>
      </c>
      <c r="O486" s="14">
        <f>(I486*21)/100</f>
        <v>0</v>
      </c>
      <c r="P486" s="14" t="s">
        <v>22</v>
      </c>
    </row>
    <row r="487" spans="1:16" x14ac:dyDescent="0.2">
      <c r="A487" s="41" t="s">
        <v>49</v>
      </c>
      <c r="E487" s="42" t="s">
        <v>46</v>
      </c>
      <c r="H487" s="9"/>
    </row>
    <row r="488" spans="1:16" x14ac:dyDescent="0.2">
      <c r="A488" s="43" t="s">
        <v>50</v>
      </c>
      <c r="E488" s="44" t="s">
        <v>46</v>
      </c>
      <c r="H488" s="9"/>
    </row>
    <row r="489" spans="1:16" ht="153" x14ac:dyDescent="0.2">
      <c r="A489" s="14" t="s">
        <v>51</v>
      </c>
      <c r="E489" s="42" t="s">
        <v>409</v>
      </c>
      <c r="H489" s="9"/>
    </row>
    <row r="490" spans="1:16" x14ac:dyDescent="0.2">
      <c r="A490" s="35" t="s">
        <v>44</v>
      </c>
      <c r="B490" s="36" t="s">
        <v>440</v>
      </c>
      <c r="C490" s="36" t="s">
        <v>438</v>
      </c>
      <c r="D490" s="35" t="s">
        <v>22</v>
      </c>
      <c r="E490" s="37" t="s">
        <v>441</v>
      </c>
      <c r="F490" s="38" t="s">
        <v>81</v>
      </c>
      <c r="G490" s="39">
        <v>180</v>
      </c>
      <c r="H490" s="8">
        <v>0</v>
      </c>
      <c r="I490" s="40">
        <f>ROUND(ROUND(H490,2)*ROUND(G490,3),2)</f>
        <v>0</v>
      </c>
      <c r="O490" s="14">
        <f>(I490*21)/100</f>
        <v>0</v>
      </c>
      <c r="P490" s="14" t="s">
        <v>22</v>
      </c>
    </row>
    <row r="491" spans="1:16" x14ac:dyDescent="0.2">
      <c r="A491" s="41" t="s">
        <v>49</v>
      </c>
      <c r="E491" s="42" t="s">
        <v>46</v>
      </c>
      <c r="H491" s="9"/>
    </row>
    <row r="492" spans="1:16" x14ac:dyDescent="0.2">
      <c r="A492" s="43" t="s">
        <v>50</v>
      </c>
      <c r="E492" s="44" t="s">
        <v>46</v>
      </c>
      <c r="H492" s="9"/>
    </row>
    <row r="493" spans="1:16" x14ac:dyDescent="0.2">
      <c r="A493" s="14" t="s">
        <v>51</v>
      </c>
      <c r="E493" s="42" t="s">
        <v>398</v>
      </c>
      <c r="H493" s="9"/>
    </row>
    <row r="494" spans="1:16" x14ac:dyDescent="0.2">
      <c r="A494" s="35" t="s">
        <v>44</v>
      </c>
      <c r="B494" s="36" t="s">
        <v>442</v>
      </c>
      <c r="C494" s="36" t="s">
        <v>438</v>
      </c>
      <c r="D494" s="35" t="s">
        <v>21</v>
      </c>
      <c r="E494" s="37" t="s">
        <v>443</v>
      </c>
      <c r="F494" s="38" t="s">
        <v>81</v>
      </c>
      <c r="G494" s="39">
        <v>180</v>
      </c>
      <c r="H494" s="8">
        <v>0</v>
      </c>
      <c r="I494" s="40">
        <f>ROUND(ROUND(H494,2)*ROUND(G494,3),2)</f>
        <v>0</v>
      </c>
      <c r="O494" s="14">
        <f>(I494*21)/100</f>
        <v>0</v>
      </c>
      <c r="P494" s="14" t="s">
        <v>22</v>
      </c>
    </row>
    <row r="495" spans="1:16" x14ac:dyDescent="0.2">
      <c r="A495" s="41" t="s">
        <v>49</v>
      </c>
      <c r="E495" s="42" t="s">
        <v>46</v>
      </c>
      <c r="H495" s="9"/>
    </row>
    <row r="496" spans="1:16" x14ac:dyDescent="0.2">
      <c r="A496" s="43" t="s">
        <v>50</v>
      </c>
      <c r="E496" s="44" t="s">
        <v>46</v>
      </c>
      <c r="H496" s="9"/>
    </row>
    <row r="497" spans="1:16" x14ac:dyDescent="0.2">
      <c r="A497" s="14" t="s">
        <v>51</v>
      </c>
      <c r="E497" s="42" t="s">
        <v>398</v>
      </c>
      <c r="H497" s="9"/>
    </row>
    <row r="498" spans="1:16" x14ac:dyDescent="0.2">
      <c r="A498" s="35" t="s">
        <v>44</v>
      </c>
      <c r="B498" s="36" t="s">
        <v>444</v>
      </c>
      <c r="C498" s="36" t="s">
        <v>438</v>
      </c>
      <c r="D498" s="35" t="s">
        <v>32</v>
      </c>
      <c r="E498" s="37" t="s">
        <v>445</v>
      </c>
      <c r="F498" s="38" t="s">
        <v>81</v>
      </c>
      <c r="G498" s="39">
        <v>180</v>
      </c>
      <c r="H498" s="8">
        <v>0</v>
      </c>
      <c r="I498" s="40">
        <f>ROUND(ROUND(H498,2)*ROUND(G498,3),2)</f>
        <v>0</v>
      </c>
      <c r="O498" s="14">
        <f>(I498*21)/100</f>
        <v>0</v>
      </c>
      <c r="P498" s="14" t="s">
        <v>22</v>
      </c>
    </row>
    <row r="499" spans="1:16" x14ac:dyDescent="0.2">
      <c r="A499" s="41" t="s">
        <v>49</v>
      </c>
      <c r="E499" s="42" t="s">
        <v>46</v>
      </c>
      <c r="H499" s="9"/>
    </row>
    <row r="500" spans="1:16" x14ac:dyDescent="0.2">
      <c r="A500" s="43" t="s">
        <v>50</v>
      </c>
      <c r="E500" s="44" t="s">
        <v>46</v>
      </c>
      <c r="H500" s="9"/>
    </row>
    <row r="501" spans="1:16" x14ac:dyDescent="0.2">
      <c r="A501" s="14" t="s">
        <v>51</v>
      </c>
      <c r="E501" s="42" t="s">
        <v>398</v>
      </c>
      <c r="H501" s="9"/>
    </row>
    <row r="502" spans="1:16" x14ac:dyDescent="0.2">
      <c r="A502" s="35" t="s">
        <v>44</v>
      </c>
      <c r="B502" s="36" t="s">
        <v>446</v>
      </c>
      <c r="C502" s="36" t="s">
        <v>438</v>
      </c>
      <c r="D502" s="35" t="s">
        <v>34</v>
      </c>
      <c r="E502" s="37" t="s">
        <v>447</v>
      </c>
      <c r="F502" s="38" t="s">
        <v>81</v>
      </c>
      <c r="G502" s="39">
        <v>180</v>
      </c>
      <c r="H502" s="8">
        <v>0</v>
      </c>
      <c r="I502" s="40">
        <f>ROUND(ROUND(H502,2)*ROUND(G502,3),2)</f>
        <v>0</v>
      </c>
      <c r="O502" s="14">
        <f>(I502*21)/100</f>
        <v>0</v>
      </c>
      <c r="P502" s="14" t="s">
        <v>22</v>
      </c>
    </row>
    <row r="503" spans="1:16" x14ac:dyDescent="0.2">
      <c r="A503" s="41" t="s">
        <v>49</v>
      </c>
      <c r="E503" s="42" t="s">
        <v>46</v>
      </c>
      <c r="H503" s="9"/>
    </row>
    <row r="504" spans="1:16" x14ac:dyDescent="0.2">
      <c r="A504" s="43" t="s">
        <v>50</v>
      </c>
      <c r="E504" s="44" t="s">
        <v>46</v>
      </c>
      <c r="H504" s="9"/>
    </row>
    <row r="505" spans="1:16" x14ac:dyDescent="0.2">
      <c r="A505" s="14" t="s">
        <v>51</v>
      </c>
      <c r="E505" s="42" t="s">
        <v>398</v>
      </c>
      <c r="H505" s="9"/>
    </row>
    <row r="506" spans="1:16" ht="25.5" x14ac:dyDescent="0.2">
      <c r="A506" s="35" t="s">
        <v>44</v>
      </c>
      <c r="B506" s="36" t="s">
        <v>448</v>
      </c>
      <c r="C506" s="36" t="s">
        <v>438</v>
      </c>
      <c r="D506" s="35" t="s">
        <v>36</v>
      </c>
      <c r="E506" s="37" t="s">
        <v>449</v>
      </c>
      <c r="F506" s="38" t="s">
        <v>81</v>
      </c>
      <c r="G506" s="39">
        <v>20</v>
      </c>
      <c r="H506" s="8">
        <v>0</v>
      </c>
      <c r="I506" s="40">
        <f>ROUND(ROUND(H506,2)*ROUND(G506,3),2)</f>
        <v>0</v>
      </c>
      <c r="O506" s="14">
        <f>(I506*21)/100</f>
        <v>0</v>
      </c>
      <c r="P506" s="14" t="s">
        <v>22</v>
      </c>
    </row>
    <row r="507" spans="1:16" x14ac:dyDescent="0.2">
      <c r="A507" s="41" t="s">
        <v>49</v>
      </c>
      <c r="E507" s="42" t="s">
        <v>46</v>
      </c>
      <c r="H507" s="9"/>
    </row>
    <row r="508" spans="1:16" x14ac:dyDescent="0.2">
      <c r="A508" s="43" t="s">
        <v>50</v>
      </c>
      <c r="E508" s="44" t="s">
        <v>46</v>
      </c>
      <c r="H508" s="9"/>
    </row>
    <row r="509" spans="1:16" x14ac:dyDescent="0.2">
      <c r="A509" s="14" t="s">
        <v>51</v>
      </c>
      <c r="E509" s="42" t="s">
        <v>398</v>
      </c>
      <c r="H509" s="9"/>
    </row>
    <row r="510" spans="1:16" ht="25.5" x14ac:dyDescent="0.2">
      <c r="A510" s="35" t="s">
        <v>44</v>
      </c>
      <c r="B510" s="36" t="s">
        <v>450</v>
      </c>
      <c r="C510" s="36" t="s">
        <v>438</v>
      </c>
      <c r="D510" s="35" t="s">
        <v>66</v>
      </c>
      <c r="E510" s="37" t="s">
        <v>451</v>
      </c>
      <c r="F510" s="38" t="s">
        <v>81</v>
      </c>
      <c r="G510" s="39">
        <v>20</v>
      </c>
      <c r="H510" s="8">
        <v>0</v>
      </c>
      <c r="I510" s="40">
        <f>ROUND(ROUND(H510,2)*ROUND(G510,3),2)</f>
        <v>0</v>
      </c>
      <c r="O510" s="14">
        <f>(I510*21)/100</f>
        <v>0</v>
      </c>
      <c r="P510" s="14" t="s">
        <v>22</v>
      </c>
    </row>
    <row r="511" spans="1:16" x14ac:dyDescent="0.2">
      <c r="A511" s="41" t="s">
        <v>49</v>
      </c>
      <c r="E511" s="42" t="s">
        <v>46</v>
      </c>
      <c r="H511" s="9"/>
    </row>
    <row r="512" spans="1:16" x14ac:dyDescent="0.2">
      <c r="A512" s="43" t="s">
        <v>50</v>
      </c>
      <c r="E512" s="44" t="s">
        <v>46</v>
      </c>
      <c r="H512" s="9"/>
    </row>
    <row r="513" spans="1:16" x14ac:dyDescent="0.2">
      <c r="A513" s="14" t="s">
        <v>51</v>
      </c>
      <c r="E513" s="42" t="s">
        <v>398</v>
      </c>
      <c r="H513" s="9"/>
    </row>
    <row r="514" spans="1:16" x14ac:dyDescent="0.2">
      <c r="A514" s="35" t="s">
        <v>44</v>
      </c>
      <c r="B514" s="36" t="s">
        <v>452</v>
      </c>
      <c r="C514" s="36" t="s">
        <v>453</v>
      </c>
      <c r="D514" s="35" t="s">
        <v>28</v>
      </c>
      <c r="E514" s="37" t="s">
        <v>454</v>
      </c>
      <c r="F514" s="38" t="s">
        <v>81</v>
      </c>
      <c r="G514" s="39">
        <v>20</v>
      </c>
      <c r="H514" s="8">
        <v>0</v>
      </c>
      <c r="I514" s="40">
        <f>ROUND(ROUND(H514,2)*ROUND(G514,3),2)</f>
        <v>0</v>
      </c>
      <c r="O514" s="14">
        <f>(I514*21)/100</f>
        <v>0</v>
      </c>
      <c r="P514" s="14" t="s">
        <v>22</v>
      </c>
    </row>
    <row r="515" spans="1:16" x14ac:dyDescent="0.2">
      <c r="A515" s="41" t="s">
        <v>49</v>
      </c>
      <c r="E515" s="42" t="s">
        <v>46</v>
      </c>
      <c r="H515" s="9"/>
    </row>
    <row r="516" spans="1:16" x14ac:dyDescent="0.2">
      <c r="A516" s="43" t="s">
        <v>50</v>
      </c>
      <c r="E516" s="44" t="s">
        <v>46</v>
      </c>
      <c r="H516" s="9"/>
    </row>
    <row r="517" spans="1:16" ht="127.5" x14ac:dyDescent="0.2">
      <c r="A517" s="14" t="s">
        <v>51</v>
      </c>
      <c r="E517" s="42" t="s">
        <v>455</v>
      </c>
      <c r="H517" s="9"/>
    </row>
    <row r="518" spans="1:16" x14ac:dyDescent="0.2">
      <c r="A518" s="35" t="s">
        <v>44</v>
      </c>
      <c r="B518" s="36" t="s">
        <v>456</v>
      </c>
      <c r="C518" s="36" t="s">
        <v>453</v>
      </c>
      <c r="D518" s="35" t="s">
        <v>22</v>
      </c>
      <c r="E518" s="37" t="s">
        <v>457</v>
      </c>
      <c r="F518" s="38" t="s">
        <v>73</v>
      </c>
      <c r="G518" s="39">
        <v>10</v>
      </c>
      <c r="H518" s="8">
        <v>0</v>
      </c>
      <c r="I518" s="40">
        <f>ROUND(ROUND(H518,2)*ROUND(G518,3),2)</f>
        <v>0</v>
      </c>
      <c r="O518" s="14">
        <f>(I518*21)/100</f>
        <v>0</v>
      </c>
      <c r="P518" s="14" t="s">
        <v>22</v>
      </c>
    </row>
    <row r="519" spans="1:16" x14ac:dyDescent="0.2">
      <c r="A519" s="41" t="s">
        <v>49</v>
      </c>
      <c r="E519" s="42" t="s">
        <v>46</v>
      </c>
      <c r="H519" s="9"/>
    </row>
    <row r="520" spans="1:16" x14ac:dyDescent="0.2">
      <c r="A520" s="43" t="s">
        <v>50</v>
      </c>
      <c r="E520" s="44" t="s">
        <v>46</v>
      </c>
      <c r="H520" s="9"/>
    </row>
    <row r="521" spans="1:16" x14ac:dyDescent="0.2">
      <c r="A521" s="14" t="s">
        <v>51</v>
      </c>
      <c r="E521" s="42" t="s">
        <v>458</v>
      </c>
      <c r="H521" s="9"/>
    </row>
    <row r="522" spans="1:16" x14ac:dyDescent="0.2">
      <c r="A522" s="35" t="s">
        <v>44</v>
      </c>
      <c r="B522" s="36" t="s">
        <v>459</v>
      </c>
      <c r="C522" s="36" t="s">
        <v>460</v>
      </c>
      <c r="D522" s="35" t="s">
        <v>46</v>
      </c>
      <c r="E522" s="37" t="s">
        <v>461</v>
      </c>
      <c r="F522" s="38" t="s">
        <v>81</v>
      </c>
      <c r="G522" s="39">
        <v>30</v>
      </c>
      <c r="H522" s="8">
        <v>0</v>
      </c>
      <c r="I522" s="40">
        <f>ROUND(ROUND(H522,2)*ROUND(G522,3),2)</f>
        <v>0</v>
      </c>
      <c r="O522" s="14">
        <f>(I522*21)/100</f>
        <v>0</v>
      </c>
      <c r="P522" s="14" t="s">
        <v>22</v>
      </c>
    </row>
    <row r="523" spans="1:16" x14ac:dyDescent="0.2">
      <c r="A523" s="41" t="s">
        <v>49</v>
      </c>
      <c r="E523" s="42" t="s">
        <v>46</v>
      </c>
      <c r="H523" s="9"/>
    </row>
    <row r="524" spans="1:16" x14ac:dyDescent="0.2">
      <c r="A524" s="43" t="s">
        <v>50</v>
      </c>
      <c r="E524" s="44" t="s">
        <v>46</v>
      </c>
      <c r="H524" s="9"/>
    </row>
    <row r="525" spans="1:16" ht="102" x14ac:dyDescent="0.2">
      <c r="A525" s="14" t="s">
        <v>51</v>
      </c>
      <c r="E525" s="42" t="s">
        <v>462</v>
      </c>
      <c r="H525" s="9"/>
    </row>
    <row r="526" spans="1:16" x14ac:dyDescent="0.2">
      <c r="A526" s="35" t="s">
        <v>44</v>
      </c>
      <c r="B526" s="36" t="s">
        <v>463</v>
      </c>
      <c r="C526" s="36" t="s">
        <v>464</v>
      </c>
      <c r="D526" s="35" t="s">
        <v>46</v>
      </c>
      <c r="E526" s="37" t="s">
        <v>465</v>
      </c>
      <c r="F526" s="38" t="s">
        <v>81</v>
      </c>
      <c r="G526" s="39">
        <v>60</v>
      </c>
      <c r="H526" s="8">
        <v>0</v>
      </c>
      <c r="I526" s="40">
        <f>ROUND(ROUND(H526,2)*ROUND(G526,3),2)</f>
        <v>0</v>
      </c>
      <c r="O526" s="14">
        <f>(I526*21)/100</f>
        <v>0</v>
      </c>
      <c r="P526" s="14" t="s">
        <v>22</v>
      </c>
    </row>
    <row r="527" spans="1:16" x14ac:dyDescent="0.2">
      <c r="A527" s="41" t="s">
        <v>49</v>
      </c>
      <c r="E527" s="42" t="s">
        <v>46</v>
      </c>
      <c r="H527" s="9"/>
    </row>
    <row r="528" spans="1:16" x14ac:dyDescent="0.2">
      <c r="A528" s="43" t="s">
        <v>50</v>
      </c>
      <c r="E528" s="44" t="s">
        <v>46</v>
      </c>
      <c r="H528" s="9"/>
    </row>
    <row r="529" spans="1:18" ht="102" x14ac:dyDescent="0.2">
      <c r="A529" s="14" t="s">
        <v>51</v>
      </c>
      <c r="E529" s="42" t="s">
        <v>462</v>
      </c>
      <c r="H529" s="9"/>
    </row>
    <row r="530" spans="1:18" x14ac:dyDescent="0.2">
      <c r="A530" s="35" t="s">
        <v>44</v>
      </c>
      <c r="B530" s="36" t="s">
        <v>466</v>
      </c>
      <c r="C530" s="36" t="s">
        <v>467</v>
      </c>
      <c r="D530" s="35" t="s">
        <v>46</v>
      </c>
      <c r="E530" s="37" t="s">
        <v>468</v>
      </c>
      <c r="F530" s="38" t="s">
        <v>81</v>
      </c>
      <c r="G530" s="39">
        <v>60</v>
      </c>
      <c r="H530" s="8">
        <v>0</v>
      </c>
      <c r="I530" s="40">
        <f>ROUND(ROUND(H530,2)*ROUND(G530,3),2)</f>
        <v>0</v>
      </c>
      <c r="O530" s="14">
        <f>(I530*21)/100</f>
        <v>0</v>
      </c>
      <c r="P530" s="14" t="s">
        <v>22</v>
      </c>
    </row>
    <row r="531" spans="1:18" x14ac:dyDescent="0.2">
      <c r="A531" s="41" t="s">
        <v>49</v>
      </c>
      <c r="E531" s="42" t="s">
        <v>46</v>
      </c>
      <c r="H531" s="9"/>
    </row>
    <row r="532" spans="1:18" x14ac:dyDescent="0.2">
      <c r="A532" s="43" t="s">
        <v>50</v>
      </c>
      <c r="E532" s="44" t="s">
        <v>46</v>
      </c>
      <c r="H532" s="9"/>
    </row>
    <row r="533" spans="1:18" ht="102" x14ac:dyDescent="0.2">
      <c r="A533" s="14" t="s">
        <v>51</v>
      </c>
      <c r="E533" s="42" t="s">
        <v>462</v>
      </c>
      <c r="H533" s="9"/>
    </row>
    <row r="534" spans="1:18" ht="12.75" customHeight="1" x14ac:dyDescent="0.2">
      <c r="A534" s="17" t="s">
        <v>42</v>
      </c>
      <c r="B534" s="17"/>
      <c r="C534" s="45" t="s">
        <v>36</v>
      </c>
      <c r="D534" s="17"/>
      <c r="E534" s="33" t="s">
        <v>469</v>
      </c>
      <c r="F534" s="17"/>
      <c r="G534" s="17"/>
      <c r="H534" s="10"/>
      <c r="I534" s="46">
        <f>0+Q534</f>
        <v>0</v>
      </c>
      <c r="O534" s="14">
        <f>0+R534</f>
        <v>0</v>
      </c>
      <c r="Q534" s="14">
        <f>0+I535+I539+I543+I547+I551</f>
        <v>0</v>
      </c>
      <c r="R534" s="14">
        <f>0+O535+O539+O543+O547+O551</f>
        <v>0</v>
      </c>
    </row>
    <row r="535" spans="1:18" x14ac:dyDescent="0.2">
      <c r="A535" s="35" t="s">
        <v>44</v>
      </c>
      <c r="B535" s="36" t="s">
        <v>470</v>
      </c>
      <c r="C535" s="36" t="s">
        <v>471</v>
      </c>
      <c r="D535" s="35" t="s">
        <v>28</v>
      </c>
      <c r="E535" s="37" t="s">
        <v>472</v>
      </c>
      <c r="F535" s="38" t="s">
        <v>248</v>
      </c>
      <c r="G535" s="39">
        <v>60</v>
      </c>
      <c r="H535" s="8">
        <v>0</v>
      </c>
      <c r="I535" s="40">
        <f>ROUND(ROUND(H535,2)*ROUND(G535,3),2)</f>
        <v>0</v>
      </c>
      <c r="O535" s="14">
        <f>(I535*21)/100</f>
        <v>0</v>
      </c>
      <c r="P535" s="14" t="s">
        <v>22</v>
      </c>
    </row>
    <row r="536" spans="1:18" x14ac:dyDescent="0.2">
      <c r="A536" s="41" t="s">
        <v>49</v>
      </c>
      <c r="E536" s="42" t="s">
        <v>46</v>
      </c>
      <c r="H536" s="9"/>
    </row>
    <row r="537" spans="1:18" x14ac:dyDescent="0.2">
      <c r="A537" s="43" t="s">
        <v>50</v>
      </c>
      <c r="E537" s="44" t="s">
        <v>46</v>
      </c>
      <c r="H537" s="9"/>
    </row>
    <row r="538" spans="1:18" ht="76.5" x14ac:dyDescent="0.2">
      <c r="A538" s="14" t="s">
        <v>51</v>
      </c>
      <c r="E538" s="42" t="s">
        <v>473</v>
      </c>
      <c r="H538" s="9"/>
    </row>
    <row r="539" spans="1:18" x14ac:dyDescent="0.2">
      <c r="A539" s="35" t="s">
        <v>44</v>
      </c>
      <c r="B539" s="36" t="s">
        <v>474</v>
      </c>
      <c r="C539" s="36" t="s">
        <v>471</v>
      </c>
      <c r="D539" s="35" t="s">
        <v>22</v>
      </c>
      <c r="E539" s="37" t="s">
        <v>475</v>
      </c>
      <c r="F539" s="38" t="s">
        <v>476</v>
      </c>
      <c r="G539" s="39">
        <v>10</v>
      </c>
      <c r="H539" s="8">
        <v>0</v>
      </c>
      <c r="I539" s="40">
        <f>ROUND(ROUND(H539,2)*ROUND(G539,3),2)</f>
        <v>0</v>
      </c>
      <c r="O539" s="14">
        <f>(I539*21)/100</f>
        <v>0</v>
      </c>
      <c r="P539" s="14" t="s">
        <v>22</v>
      </c>
    </row>
    <row r="540" spans="1:18" x14ac:dyDescent="0.2">
      <c r="A540" s="41" t="s">
        <v>49</v>
      </c>
      <c r="E540" s="42" t="s">
        <v>46</v>
      </c>
      <c r="H540" s="9"/>
    </row>
    <row r="541" spans="1:18" x14ac:dyDescent="0.2">
      <c r="A541" s="43" t="s">
        <v>50</v>
      </c>
      <c r="E541" s="44" t="s">
        <v>46</v>
      </c>
      <c r="H541" s="9"/>
    </row>
    <row r="542" spans="1:18" ht="25.5" x14ac:dyDescent="0.2">
      <c r="A542" s="14" t="s">
        <v>51</v>
      </c>
      <c r="E542" s="42" t="s">
        <v>477</v>
      </c>
      <c r="H542" s="9"/>
    </row>
    <row r="543" spans="1:18" ht="25.5" x14ac:dyDescent="0.2">
      <c r="A543" s="35" t="s">
        <v>44</v>
      </c>
      <c r="B543" s="36" t="s">
        <v>478</v>
      </c>
      <c r="C543" s="36" t="s">
        <v>479</v>
      </c>
      <c r="D543" s="35" t="s">
        <v>28</v>
      </c>
      <c r="E543" s="37" t="s">
        <v>480</v>
      </c>
      <c r="F543" s="38" t="s">
        <v>248</v>
      </c>
      <c r="G543" s="39">
        <v>30</v>
      </c>
      <c r="H543" s="8">
        <v>0</v>
      </c>
      <c r="I543" s="40">
        <f>ROUND(ROUND(H543,2)*ROUND(G543,3),2)</f>
        <v>0</v>
      </c>
      <c r="O543" s="14">
        <f>(I543*21)/100</f>
        <v>0</v>
      </c>
      <c r="P543" s="14" t="s">
        <v>22</v>
      </c>
    </row>
    <row r="544" spans="1:18" ht="25.5" x14ac:dyDescent="0.2">
      <c r="A544" s="41" t="s">
        <v>49</v>
      </c>
      <c r="E544" s="42" t="s">
        <v>481</v>
      </c>
      <c r="H544" s="9"/>
    </row>
    <row r="545" spans="1:18" x14ac:dyDescent="0.2">
      <c r="A545" s="43" t="s">
        <v>50</v>
      </c>
      <c r="E545" s="44" t="s">
        <v>46</v>
      </c>
      <c r="H545" s="9"/>
    </row>
    <row r="546" spans="1:18" ht="76.5" x14ac:dyDescent="0.2">
      <c r="A546" s="14" t="s">
        <v>51</v>
      </c>
      <c r="E546" s="42" t="s">
        <v>473</v>
      </c>
      <c r="H546" s="9"/>
    </row>
    <row r="547" spans="1:18" x14ac:dyDescent="0.2">
      <c r="A547" s="35" t="s">
        <v>44</v>
      </c>
      <c r="B547" s="36" t="s">
        <v>482</v>
      </c>
      <c r="C547" s="36" t="s">
        <v>479</v>
      </c>
      <c r="D547" s="35" t="s">
        <v>22</v>
      </c>
      <c r="E547" s="37" t="s">
        <v>483</v>
      </c>
      <c r="F547" s="38" t="s">
        <v>248</v>
      </c>
      <c r="G547" s="39">
        <v>30</v>
      </c>
      <c r="H547" s="8">
        <v>0</v>
      </c>
      <c r="I547" s="40">
        <f>ROUND(ROUND(H547,2)*ROUND(G547,3),2)</f>
        <v>0</v>
      </c>
      <c r="O547" s="14">
        <f>(I547*21)/100</f>
        <v>0</v>
      </c>
      <c r="P547" s="14" t="s">
        <v>22</v>
      </c>
    </row>
    <row r="548" spans="1:18" ht="38.25" x14ac:dyDescent="0.2">
      <c r="A548" s="41" t="s">
        <v>49</v>
      </c>
      <c r="E548" s="42" t="s">
        <v>484</v>
      </c>
      <c r="H548" s="9"/>
    </row>
    <row r="549" spans="1:18" x14ac:dyDescent="0.2">
      <c r="A549" s="43" t="s">
        <v>50</v>
      </c>
      <c r="E549" s="44" t="s">
        <v>46</v>
      </c>
      <c r="H549" s="9"/>
    </row>
    <row r="550" spans="1:18" ht="76.5" x14ac:dyDescent="0.2">
      <c r="A550" s="14" t="s">
        <v>51</v>
      </c>
      <c r="E550" s="42" t="s">
        <v>473</v>
      </c>
      <c r="H550" s="9"/>
    </row>
    <row r="551" spans="1:18" x14ac:dyDescent="0.2">
      <c r="A551" s="35" t="s">
        <v>44</v>
      </c>
      <c r="B551" s="36" t="s">
        <v>485</v>
      </c>
      <c r="C551" s="36" t="s">
        <v>486</v>
      </c>
      <c r="D551" s="35" t="s">
        <v>28</v>
      </c>
      <c r="E551" s="37" t="s">
        <v>487</v>
      </c>
      <c r="F551" s="38" t="s">
        <v>248</v>
      </c>
      <c r="G551" s="39">
        <v>30</v>
      </c>
      <c r="H551" s="8">
        <v>0</v>
      </c>
      <c r="I551" s="40">
        <f>ROUND(ROUND(H551,2)*ROUND(G551,3),2)</f>
        <v>0</v>
      </c>
      <c r="O551" s="14">
        <f>(I551*21)/100</f>
        <v>0</v>
      </c>
      <c r="P551" s="14" t="s">
        <v>22</v>
      </c>
    </row>
    <row r="552" spans="1:18" x14ac:dyDescent="0.2">
      <c r="A552" s="41" t="s">
        <v>49</v>
      </c>
      <c r="E552" s="42" t="s">
        <v>46</v>
      </c>
      <c r="H552" s="9"/>
    </row>
    <row r="553" spans="1:18" x14ac:dyDescent="0.2">
      <c r="A553" s="43" t="s">
        <v>50</v>
      </c>
      <c r="E553" s="44" t="s">
        <v>46</v>
      </c>
      <c r="H553" s="9"/>
    </row>
    <row r="554" spans="1:18" ht="76.5" x14ac:dyDescent="0.2">
      <c r="A554" s="14" t="s">
        <v>51</v>
      </c>
      <c r="E554" s="42" t="s">
        <v>488</v>
      </c>
      <c r="H554" s="9"/>
    </row>
    <row r="555" spans="1:18" ht="12.75" customHeight="1" x14ac:dyDescent="0.2">
      <c r="A555" s="17" t="s">
        <v>42</v>
      </c>
      <c r="B555" s="17"/>
      <c r="C555" s="45" t="s">
        <v>66</v>
      </c>
      <c r="D555" s="17"/>
      <c r="E555" s="33" t="s">
        <v>489</v>
      </c>
      <c r="F555" s="17"/>
      <c r="G555" s="17"/>
      <c r="H555" s="10"/>
      <c r="I555" s="46">
        <f>0+Q555</f>
        <v>0</v>
      </c>
      <c r="O555" s="14">
        <f>0+R555</f>
        <v>0</v>
      </c>
      <c r="Q555" s="14">
        <f>0+I556+I560+I564+I568+I572+I576+I580+I584+I588+I592</f>
        <v>0</v>
      </c>
      <c r="R555" s="14">
        <f>0+O556+O560+O564+O568+O572+O576+O580+O584+O588+O592</f>
        <v>0</v>
      </c>
    </row>
    <row r="556" spans="1:18" ht="25.5" x14ac:dyDescent="0.2">
      <c r="A556" s="35" t="s">
        <v>44</v>
      </c>
      <c r="B556" s="36" t="s">
        <v>490</v>
      </c>
      <c r="C556" s="36" t="s">
        <v>491</v>
      </c>
      <c r="D556" s="35" t="s">
        <v>28</v>
      </c>
      <c r="E556" s="37" t="s">
        <v>492</v>
      </c>
      <c r="F556" s="38" t="s">
        <v>62</v>
      </c>
      <c r="G556" s="39">
        <v>40</v>
      </c>
      <c r="H556" s="8">
        <v>0</v>
      </c>
      <c r="I556" s="40">
        <f>ROUND(ROUND(H556,2)*ROUND(G556,3),2)</f>
        <v>0</v>
      </c>
      <c r="O556" s="14">
        <f>(I556*21)/100</f>
        <v>0</v>
      </c>
      <c r="P556" s="14" t="s">
        <v>22</v>
      </c>
    </row>
    <row r="557" spans="1:18" x14ac:dyDescent="0.2">
      <c r="A557" s="41" t="s">
        <v>49</v>
      </c>
      <c r="E557" s="42" t="s">
        <v>46</v>
      </c>
      <c r="H557" s="9"/>
    </row>
    <row r="558" spans="1:18" x14ac:dyDescent="0.2">
      <c r="A558" s="43" t="s">
        <v>50</v>
      </c>
      <c r="E558" s="44" t="s">
        <v>46</v>
      </c>
      <c r="H558" s="9"/>
    </row>
    <row r="559" spans="1:18" ht="191.25" x14ac:dyDescent="0.2">
      <c r="A559" s="14" t="s">
        <v>51</v>
      </c>
      <c r="E559" s="42" t="s">
        <v>493</v>
      </c>
      <c r="H559" s="9"/>
    </row>
    <row r="560" spans="1:18" x14ac:dyDescent="0.2">
      <c r="A560" s="35" t="s">
        <v>44</v>
      </c>
      <c r="B560" s="36" t="s">
        <v>494</v>
      </c>
      <c r="C560" s="36" t="s">
        <v>495</v>
      </c>
      <c r="D560" s="35" t="s">
        <v>28</v>
      </c>
      <c r="E560" s="37" t="s">
        <v>496</v>
      </c>
      <c r="F560" s="38" t="s">
        <v>73</v>
      </c>
      <c r="G560" s="39">
        <v>8</v>
      </c>
      <c r="H560" s="8">
        <v>0</v>
      </c>
      <c r="I560" s="40">
        <f>ROUND(ROUND(H560,2)*ROUND(G560,3),2)</f>
        <v>0</v>
      </c>
      <c r="O560" s="14">
        <f>(I560*21)/100</f>
        <v>0</v>
      </c>
      <c r="P560" s="14" t="s">
        <v>22</v>
      </c>
    </row>
    <row r="561" spans="1:16" x14ac:dyDescent="0.2">
      <c r="A561" s="41" t="s">
        <v>49</v>
      </c>
      <c r="E561" s="42" t="s">
        <v>46</v>
      </c>
      <c r="H561" s="9"/>
    </row>
    <row r="562" spans="1:16" x14ac:dyDescent="0.2">
      <c r="A562" s="43" t="s">
        <v>50</v>
      </c>
      <c r="E562" s="44" t="s">
        <v>46</v>
      </c>
      <c r="H562" s="9"/>
    </row>
    <row r="563" spans="1:16" ht="178.5" x14ac:dyDescent="0.2">
      <c r="A563" s="14" t="s">
        <v>51</v>
      </c>
      <c r="E563" s="42" t="s">
        <v>497</v>
      </c>
      <c r="H563" s="9"/>
    </row>
    <row r="564" spans="1:16" x14ac:dyDescent="0.2">
      <c r="A564" s="35" t="s">
        <v>44</v>
      </c>
      <c r="B564" s="36" t="s">
        <v>498</v>
      </c>
      <c r="C564" s="36" t="s">
        <v>495</v>
      </c>
      <c r="D564" s="35" t="s">
        <v>22</v>
      </c>
      <c r="E564" s="37" t="s">
        <v>499</v>
      </c>
      <c r="F564" s="38" t="s">
        <v>73</v>
      </c>
      <c r="G564" s="39">
        <v>5</v>
      </c>
      <c r="H564" s="8">
        <v>0</v>
      </c>
      <c r="I564" s="40">
        <f>ROUND(ROUND(H564,2)*ROUND(G564,3),2)</f>
        <v>0</v>
      </c>
      <c r="O564" s="14">
        <f>(I564*21)/100</f>
        <v>0</v>
      </c>
      <c r="P564" s="14" t="s">
        <v>22</v>
      </c>
    </row>
    <row r="565" spans="1:16" x14ac:dyDescent="0.2">
      <c r="A565" s="41" t="s">
        <v>49</v>
      </c>
      <c r="E565" s="42" t="s">
        <v>46</v>
      </c>
      <c r="H565" s="9"/>
    </row>
    <row r="566" spans="1:16" x14ac:dyDescent="0.2">
      <c r="A566" s="43" t="s">
        <v>50</v>
      </c>
      <c r="E566" s="44" t="s">
        <v>46</v>
      </c>
      <c r="H566" s="9"/>
    </row>
    <row r="567" spans="1:16" x14ac:dyDescent="0.2">
      <c r="A567" s="14" t="s">
        <v>51</v>
      </c>
      <c r="E567" s="42" t="s">
        <v>500</v>
      </c>
      <c r="H567" s="9"/>
    </row>
    <row r="568" spans="1:16" x14ac:dyDescent="0.2">
      <c r="A568" s="35" t="s">
        <v>44</v>
      </c>
      <c r="B568" s="36" t="s">
        <v>501</v>
      </c>
      <c r="C568" s="36" t="s">
        <v>495</v>
      </c>
      <c r="D568" s="35" t="s">
        <v>21</v>
      </c>
      <c r="E568" s="37" t="s">
        <v>502</v>
      </c>
      <c r="F568" s="38" t="s">
        <v>73</v>
      </c>
      <c r="G568" s="39">
        <v>5</v>
      </c>
      <c r="H568" s="8">
        <v>0</v>
      </c>
      <c r="I568" s="40">
        <f>ROUND(ROUND(H568,2)*ROUND(G568,3),2)</f>
        <v>0</v>
      </c>
      <c r="O568" s="14">
        <f>(I568*21)/100</f>
        <v>0</v>
      </c>
      <c r="P568" s="14" t="s">
        <v>22</v>
      </c>
    </row>
    <row r="569" spans="1:16" x14ac:dyDescent="0.2">
      <c r="A569" s="41" t="s">
        <v>49</v>
      </c>
      <c r="E569" s="42" t="s">
        <v>46</v>
      </c>
      <c r="H569" s="9"/>
    </row>
    <row r="570" spans="1:16" x14ac:dyDescent="0.2">
      <c r="A570" s="43" t="s">
        <v>50</v>
      </c>
      <c r="E570" s="44" t="s">
        <v>46</v>
      </c>
      <c r="H570" s="9"/>
    </row>
    <row r="571" spans="1:16" x14ac:dyDescent="0.2">
      <c r="A571" s="14" t="s">
        <v>51</v>
      </c>
      <c r="E571" s="42" t="s">
        <v>500</v>
      </c>
      <c r="H571" s="9"/>
    </row>
    <row r="572" spans="1:16" ht="38.25" x14ac:dyDescent="0.2">
      <c r="A572" s="35" t="s">
        <v>44</v>
      </c>
      <c r="B572" s="36" t="s">
        <v>503</v>
      </c>
      <c r="C572" s="36" t="s">
        <v>504</v>
      </c>
      <c r="D572" s="35" t="s">
        <v>28</v>
      </c>
      <c r="E572" s="37" t="s">
        <v>505</v>
      </c>
      <c r="F572" s="38" t="s">
        <v>81</v>
      </c>
      <c r="G572" s="39">
        <v>60</v>
      </c>
      <c r="H572" s="8">
        <v>0</v>
      </c>
      <c r="I572" s="40">
        <f>ROUND(ROUND(H572,2)*ROUND(G572,3),2)</f>
        <v>0</v>
      </c>
      <c r="O572" s="14">
        <f>(I572*21)/100</f>
        <v>0</v>
      </c>
      <c r="P572" s="14" t="s">
        <v>22</v>
      </c>
    </row>
    <row r="573" spans="1:16" x14ac:dyDescent="0.2">
      <c r="A573" s="41" t="s">
        <v>49</v>
      </c>
      <c r="E573" s="42" t="s">
        <v>46</v>
      </c>
      <c r="H573" s="9"/>
    </row>
    <row r="574" spans="1:16" x14ac:dyDescent="0.2">
      <c r="A574" s="43" t="s">
        <v>50</v>
      </c>
      <c r="E574" s="44" t="s">
        <v>46</v>
      </c>
      <c r="H574" s="9"/>
    </row>
    <row r="575" spans="1:16" ht="102" x14ac:dyDescent="0.2">
      <c r="A575" s="14" t="s">
        <v>51</v>
      </c>
      <c r="E575" s="42" t="s">
        <v>506</v>
      </c>
      <c r="H575" s="9"/>
    </row>
    <row r="576" spans="1:16" ht="25.5" x14ac:dyDescent="0.2">
      <c r="A576" s="35" t="s">
        <v>44</v>
      </c>
      <c r="B576" s="36" t="s">
        <v>507</v>
      </c>
      <c r="C576" s="36" t="s">
        <v>504</v>
      </c>
      <c r="D576" s="35" t="s">
        <v>22</v>
      </c>
      <c r="E576" s="37" t="s">
        <v>508</v>
      </c>
      <c r="F576" s="38" t="s">
        <v>81</v>
      </c>
      <c r="G576" s="39">
        <v>15</v>
      </c>
      <c r="H576" s="8">
        <v>0</v>
      </c>
      <c r="I576" s="40">
        <f>ROUND(ROUND(H576,2)*ROUND(G576,3),2)</f>
        <v>0</v>
      </c>
      <c r="O576" s="14">
        <f>(I576*21)/100</f>
        <v>0</v>
      </c>
      <c r="P576" s="14" t="s">
        <v>22</v>
      </c>
    </row>
    <row r="577" spans="1:16" x14ac:dyDescent="0.2">
      <c r="A577" s="41" t="s">
        <v>49</v>
      </c>
      <c r="E577" s="42" t="s">
        <v>46</v>
      </c>
      <c r="H577" s="9"/>
    </row>
    <row r="578" spans="1:16" x14ac:dyDescent="0.2">
      <c r="A578" s="43" t="s">
        <v>50</v>
      </c>
      <c r="E578" s="44" t="s">
        <v>46</v>
      </c>
      <c r="H578" s="9"/>
    </row>
    <row r="579" spans="1:16" ht="102" x14ac:dyDescent="0.2">
      <c r="A579" s="14" t="s">
        <v>51</v>
      </c>
      <c r="E579" s="42" t="s">
        <v>506</v>
      </c>
      <c r="H579" s="9"/>
    </row>
    <row r="580" spans="1:16" ht="38.25" x14ac:dyDescent="0.2">
      <c r="A580" s="35" t="s">
        <v>44</v>
      </c>
      <c r="B580" s="36" t="s">
        <v>509</v>
      </c>
      <c r="C580" s="36" t="s">
        <v>510</v>
      </c>
      <c r="D580" s="35" t="s">
        <v>28</v>
      </c>
      <c r="E580" s="37" t="s">
        <v>511</v>
      </c>
      <c r="F580" s="38" t="s">
        <v>62</v>
      </c>
      <c r="G580" s="39">
        <v>60</v>
      </c>
      <c r="H580" s="8">
        <v>0</v>
      </c>
      <c r="I580" s="40">
        <f>ROUND(ROUND(H580,2)*ROUND(G580,3),2)</f>
        <v>0</v>
      </c>
      <c r="O580" s="14">
        <f>(I580*21)/100</f>
        <v>0</v>
      </c>
      <c r="P580" s="14" t="s">
        <v>22</v>
      </c>
    </row>
    <row r="581" spans="1:16" x14ac:dyDescent="0.2">
      <c r="A581" s="41" t="s">
        <v>49</v>
      </c>
      <c r="E581" s="42" t="s">
        <v>46</v>
      </c>
      <c r="H581" s="9"/>
    </row>
    <row r="582" spans="1:16" x14ac:dyDescent="0.2">
      <c r="A582" s="43" t="s">
        <v>50</v>
      </c>
      <c r="E582" s="44" t="s">
        <v>46</v>
      </c>
      <c r="H582" s="9"/>
    </row>
    <row r="583" spans="1:16" ht="140.25" x14ac:dyDescent="0.2">
      <c r="A583" s="14" t="s">
        <v>51</v>
      </c>
      <c r="E583" s="42" t="s">
        <v>512</v>
      </c>
      <c r="H583" s="9"/>
    </row>
    <row r="584" spans="1:16" x14ac:dyDescent="0.2">
      <c r="A584" s="35" t="s">
        <v>44</v>
      </c>
      <c r="B584" s="36" t="s">
        <v>513</v>
      </c>
      <c r="C584" s="36" t="s">
        <v>510</v>
      </c>
      <c r="D584" s="35" t="s">
        <v>22</v>
      </c>
      <c r="E584" s="37" t="s">
        <v>514</v>
      </c>
      <c r="F584" s="38" t="s">
        <v>62</v>
      </c>
      <c r="G584" s="39">
        <v>60</v>
      </c>
      <c r="H584" s="8">
        <v>0</v>
      </c>
      <c r="I584" s="40">
        <f>ROUND(ROUND(H584,2)*ROUND(G584,3),2)</f>
        <v>0</v>
      </c>
      <c r="O584" s="14">
        <f>(I584*21)/100</f>
        <v>0</v>
      </c>
      <c r="P584" s="14" t="s">
        <v>22</v>
      </c>
    </row>
    <row r="585" spans="1:16" x14ac:dyDescent="0.2">
      <c r="A585" s="41" t="s">
        <v>49</v>
      </c>
      <c r="E585" s="42" t="s">
        <v>46</v>
      </c>
      <c r="H585" s="9"/>
    </row>
    <row r="586" spans="1:16" x14ac:dyDescent="0.2">
      <c r="A586" s="43" t="s">
        <v>50</v>
      </c>
      <c r="E586" s="44" t="s">
        <v>46</v>
      </c>
      <c r="H586" s="9"/>
    </row>
    <row r="587" spans="1:16" ht="63.75" x14ac:dyDescent="0.2">
      <c r="A587" s="14" t="s">
        <v>51</v>
      </c>
      <c r="E587" s="42" t="s">
        <v>515</v>
      </c>
      <c r="H587" s="9"/>
    </row>
    <row r="588" spans="1:16" ht="25.5" x14ac:dyDescent="0.2">
      <c r="A588" s="35" t="s">
        <v>44</v>
      </c>
      <c r="B588" s="36" t="s">
        <v>516</v>
      </c>
      <c r="C588" s="36" t="s">
        <v>517</v>
      </c>
      <c r="D588" s="35" t="s">
        <v>28</v>
      </c>
      <c r="E588" s="37" t="s">
        <v>518</v>
      </c>
      <c r="F588" s="38" t="s">
        <v>73</v>
      </c>
      <c r="G588" s="39">
        <v>1</v>
      </c>
      <c r="H588" s="8">
        <v>0</v>
      </c>
      <c r="I588" s="40">
        <f>ROUND(ROUND(H588,2)*ROUND(G588,3),2)</f>
        <v>0</v>
      </c>
      <c r="O588" s="14">
        <f>(I588*21)/100</f>
        <v>0</v>
      </c>
      <c r="P588" s="14" t="s">
        <v>22</v>
      </c>
    </row>
    <row r="589" spans="1:16" x14ac:dyDescent="0.2">
      <c r="A589" s="41" t="s">
        <v>49</v>
      </c>
      <c r="E589" s="42" t="s">
        <v>46</v>
      </c>
      <c r="H589" s="9"/>
    </row>
    <row r="590" spans="1:16" x14ac:dyDescent="0.2">
      <c r="A590" s="43" t="s">
        <v>50</v>
      </c>
      <c r="E590" s="44" t="s">
        <v>46</v>
      </c>
      <c r="H590" s="9"/>
    </row>
    <row r="591" spans="1:16" ht="51" x14ac:dyDescent="0.2">
      <c r="A591" s="14" t="s">
        <v>51</v>
      </c>
      <c r="E591" s="42" t="s">
        <v>519</v>
      </c>
      <c r="H591" s="9"/>
    </row>
    <row r="592" spans="1:16" ht="25.5" x14ac:dyDescent="0.2">
      <c r="A592" s="35" t="s">
        <v>44</v>
      </c>
      <c r="B592" s="36" t="s">
        <v>520</v>
      </c>
      <c r="C592" s="36" t="s">
        <v>517</v>
      </c>
      <c r="D592" s="35" t="s">
        <v>22</v>
      </c>
      <c r="E592" s="37" t="s">
        <v>521</v>
      </c>
      <c r="F592" s="38" t="s">
        <v>73</v>
      </c>
      <c r="G592" s="39">
        <v>1</v>
      </c>
      <c r="H592" s="8">
        <v>0</v>
      </c>
      <c r="I592" s="40">
        <f>ROUND(ROUND(H592,2)*ROUND(G592,3),2)</f>
        <v>0</v>
      </c>
      <c r="O592" s="14">
        <f>(I592*21)/100</f>
        <v>0</v>
      </c>
      <c r="P592" s="14" t="s">
        <v>22</v>
      </c>
    </row>
    <row r="593" spans="1:18" x14ac:dyDescent="0.2">
      <c r="A593" s="41" t="s">
        <v>49</v>
      </c>
      <c r="E593" s="42" t="s">
        <v>46</v>
      </c>
      <c r="H593" s="9"/>
    </row>
    <row r="594" spans="1:18" x14ac:dyDescent="0.2">
      <c r="A594" s="43" t="s">
        <v>50</v>
      </c>
      <c r="E594" s="44" t="s">
        <v>46</v>
      </c>
      <c r="H594" s="9"/>
    </row>
    <row r="595" spans="1:18" ht="51" x14ac:dyDescent="0.2">
      <c r="A595" s="14" t="s">
        <v>51</v>
      </c>
      <c r="E595" s="42" t="s">
        <v>522</v>
      </c>
      <c r="H595" s="9"/>
    </row>
    <row r="596" spans="1:18" ht="12.75" customHeight="1" x14ac:dyDescent="0.2">
      <c r="A596" s="17" t="s">
        <v>42</v>
      </c>
      <c r="B596" s="17"/>
      <c r="C596" s="45" t="s">
        <v>70</v>
      </c>
      <c r="D596" s="17"/>
      <c r="E596" s="33" t="s">
        <v>523</v>
      </c>
      <c r="F596" s="17"/>
      <c r="G596" s="17"/>
      <c r="H596" s="10"/>
      <c r="I596" s="46">
        <f>0+Q596</f>
        <v>0</v>
      </c>
      <c r="O596" s="14">
        <f>0+R596</f>
        <v>0</v>
      </c>
      <c r="Q596" s="14">
        <f>0+I597+I601+I605+I609+I613+I617+I621+I625+I629+I633+I637+I641+I645+I649+I653+I657+I661+I665+I669+I673+I677+I681+I685+I689+I693+I697+I701+I705+I709+I713+I717</f>
        <v>0</v>
      </c>
      <c r="R596" s="14">
        <f>0+O597+O601+O605+O609+O613+O617+O621+O625+O629+O633+O637+O641+O645+O649+O653+O657+O661+O665+O669+O673+O677+O681+O685+O689+O693+O697+O701+O705+O709+O713+O717</f>
        <v>0</v>
      </c>
    </row>
    <row r="597" spans="1:18" ht="25.5" x14ac:dyDescent="0.2">
      <c r="A597" s="35" t="s">
        <v>44</v>
      </c>
      <c r="B597" s="36" t="s">
        <v>524</v>
      </c>
      <c r="C597" s="36" t="s">
        <v>525</v>
      </c>
      <c r="D597" s="35" t="s">
        <v>28</v>
      </c>
      <c r="E597" s="37" t="s">
        <v>526</v>
      </c>
      <c r="F597" s="38" t="s">
        <v>62</v>
      </c>
      <c r="G597" s="39">
        <v>18</v>
      </c>
      <c r="H597" s="8">
        <v>0</v>
      </c>
      <c r="I597" s="40">
        <f>ROUND(ROUND(H597,2)*ROUND(G597,3),2)</f>
        <v>0</v>
      </c>
      <c r="O597" s="14">
        <f>(I597*21)/100</f>
        <v>0</v>
      </c>
      <c r="P597" s="14" t="s">
        <v>22</v>
      </c>
    </row>
    <row r="598" spans="1:18" x14ac:dyDescent="0.2">
      <c r="A598" s="41" t="s">
        <v>49</v>
      </c>
      <c r="E598" s="42" t="s">
        <v>46</v>
      </c>
      <c r="H598" s="9"/>
    </row>
    <row r="599" spans="1:18" x14ac:dyDescent="0.2">
      <c r="A599" s="43" t="s">
        <v>50</v>
      </c>
      <c r="E599" s="44" t="s">
        <v>46</v>
      </c>
      <c r="H599" s="9"/>
    </row>
    <row r="600" spans="1:18" ht="216.75" x14ac:dyDescent="0.2">
      <c r="A600" s="14" t="s">
        <v>51</v>
      </c>
      <c r="E600" s="42" t="s">
        <v>527</v>
      </c>
      <c r="H600" s="9"/>
    </row>
    <row r="601" spans="1:18" ht="25.5" x14ac:dyDescent="0.2">
      <c r="A601" s="35" t="s">
        <v>44</v>
      </c>
      <c r="B601" s="36" t="s">
        <v>528</v>
      </c>
      <c r="C601" s="36" t="s">
        <v>529</v>
      </c>
      <c r="D601" s="35" t="s">
        <v>28</v>
      </c>
      <c r="E601" s="37" t="s">
        <v>530</v>
      </c>
      <c r="F601" s="38" t="s">
        <v>62</v>
      </c>
      <c r="G601" s="39">
        <v>18</v>
      </c>
      <c r="H601" s="8">
        <v>0</v>
      </c>
      <c r="I601" s="40">
        <f>ROUND(ROUND(H601,2)*ROUND(G601,3),2)</f>
        <v>0</v>
      </c>
      <c r="O601" s="14">
        <f>(I601*21)/100</f>
        <v>0</v>
      </c>
      <c r="P601" s="14" t="s">
        <v>22</v>
      </c>
    </row>
    <row r="602" spans="1:18" x14ac:dyDescent="0.2">
      <c r="A602" s="41" t="s">
        <v>49</v>
      </c>
      <c r="E602" s="42" t="s">
        <v>46</v>
      </c>
      <c r="H602" s="9"/>
    </row>
    <row r="603" spans="1:18" x14ac:dyDescent="0.2">
      <c r="A603" s="43" t="s">
        <v>50</v>
      </c>
      <c r="E603" s="44" t="s">
        <v>46</v>
      </c>
      <c r="H603" s="9"/>
    </row>
    <row r="604" spans="1:18" ht="216.75" x14ac:dyDescent="0.2">
      <c r="A604" s="14" t="s">
        <v>51</v>
      </c>
      <c r="E604" s="42" t="s">
        <v>527</v>
      </c>
      <c r="H604" s="9"/>
    </row>
    <row r="605" spans="1:18" x14ac:dyDescent="0.2">
      <c r="A605" s="35" t="s">
        <v>44</v>
      </c>
      <c r="B605" s="36" t="s">
        <v>531</v>
      </c>
      <c r="C605" s="36" t="s">
        <v>532</v>
      </c>
      <c r="D605" s="35" t="s">
        <v>28</v>
      </c>
      <c r="E605" s="37" t="s">
        <v>533</v>
      </c>
      <c r="F605" s="38" t="s">
        <v>73</v>
      </c>
      <c r="G605" s="39">
        <v>10</v>
      </c>
      <c r="H605" s="8">
        <v>0</v>
      </c>
      <c r="I605" s="40">
        <f>ROUND(ROUND(H605,2)*ROUND(G605,3),2)</f>
        <v>0</v>
      </c>
      <c r="O605" s="14">
        <f>(I605*21)/100</f>
        <v>0</v>
      </c>
      <c r="P605" s="14" t="s">
        <v>22</v>
      </c>
    </row>
    <row r="606" spans="1:18" x14ac:dyDescent="0.2">
      <c r="A606" s="41" t="s">
        <v>49</v>
      </c>
      <c r="E606" s="42" t="s">
        <v>46</v>
      </c>
      <c r="H606" s="9"/>
    </row>
    <row r="607" spans="1:18" x14ac:dyDescent="0.2">
      <c r="A607" s="43" t="s">
        <v>50</v>
      </c>
      <c r="E607" s="44" t="s">
        <v>46</v>
      </c>
      <c r="H607" s="9"/>
    </row>
    <row r="608" spans="1:18" ht="38.25" x14ac:dyDescent="0.2">
      <c r="A608" s="14" t="s">
        <v>51</v>
      </c>
      <c r="E608" s="42" t="s">
        <v>534</v>
      </c>
      <c r="H608" s="9"/>
    </row>
    <row r="609" spans="1:16" ht="38.25" x14ac:dyDescent="0.2">
      <c r="A609" s="35" t="s">
        <v>44</v>
      </c>
      <c r="B609" s="36" t="s">
        <v>535</v>
      </c>
      <c r="C609" s="36" t="s">
        <v>536</v>
      </c>
      <c r="D609" s="35" t="s">
        <v>28</v>
      </c>
      <c r="E609" s="37" t="s">
        <v>537</v>
      </c>
      <c r="F609" s="38" t="s">
        <v>73</v>
      </c>
      <c r="G609" s="39">
        <v>4</v>
      </c>
      <c r="H609" s="8">
        <v>0</v>
      </c>
      <c r="I609" s="40">
        <f>ROUND(ROUND(H609,2)*ROUND(G609,3),2)</f>
        <v>0</v>
      </c>
      <c r="O609" s="14">
        <f>(I609*21)/100</f>
        <v>0</v>
      </c>
      <c r="P609" s="14" t="s">
        <v>22</v>
      </c>
    </row>
    <row r="610" spans="1:16" x14ac:dyDescent="0.2">
      <c r="A610" s="41" t="s">
        <v>49</v>
      </c>
      <c r="E610" s="42" t="s">
        <v>46</v>
      </c>
      <c r="H610" s="9"/>
    </row>
    <row r="611" spans="1:16" x14ac:dyDescent="0.2">
      <c r="A611" s="43" t="s">
        <v>50</v>
      </c>
      <c r="E611" s="44" t="s">
        <v>46</v>
      </c>
      <c r="H611" s="9"/>
    </row>
    <row r="612" spans="1:16" ht="242.25" x14ac:dyDescent="0.2">
      <c r="A612" s="14" t="s">
        <v>51</v>
      </c>
      <c r="E612" s="42" t="s">
        <v>538</v>
      </c>
      <c r="H612" s="9"/>
    </row>
    <row r="613" spans="1:16" ht="25.5" x14ac:dyDescent="0.2">
      <c r="A613" s="35" t="s">
        <v>44</v>
      </c>
      <c r="B613" s="36" t="s">
        <v>539</v>
      </c>
      <c r="C613" s="36" t="s">
        <v>540</v>
      </c>
      <c r="D613" s="35" t="s">
        <v>421</v>
      </c>
      <c r="E613" s="37" t="s">
        <v>541</v>
      </c>
      <c r="F613" s="38" t="s">
        <v>73</v>
      </c>
      <c r="G613" s="39">
        <v>10</v>
      </c>
      <c r="H613" s="8">
        <v>0</v>
      </c>
      <c r="I613" s="40">
        <f>ROUND(ROUND(H613,2)*ROUND(G613,3),2)</f>
        <v>0</v>
      </c>
      <c r="O613" s="14">
        <f>(I613*21)/100</f>
        <v>0</v>
      </c>
      <c r="P613" s="14" t="s">
        <v>22</v>
      </c>
    </row>
    <row r="614" spans="1:16" x14ac:dyDescent="0.2">
      <c r="A614" s="41" t="s">
        <v>49</v>
      </c>
      <c r="E614" s="42" t="s">
        <v>46</v>
      </c>
      <c r="H614" s="9"/>
    </row>
    <row r="615" spans="1:16" x14ac:dyDescent="0.2">
      <c r="A615" s="43" t="s">
        <v>50</v>
      </c>
      <c r="E615" s="44" t="s">
        <v>46</v>
      </c>
      <c r="H615" s="9"/>
    </row>
    <row r="616" spans="1:16" ht="102" x14ac:dyDescent="0.2">
      <c r="A616" s="14" t="s">
        <v>51</v>
      </c>
      <c r="E616" s="42" t="s">
        <v>542</v>
      </c>
      <c r="H616" s="9"/>
    </row>
    <row r="617" spans="1:16" x14ac:dyDescent="0.2">
      <c r="A617" s="35" t="s">
        <v>44</v>
      </c>
      <c r="B617" s="36" t="s">
        <v>543</v>
      </c>
      <c r="C617" s="36" t="s">
        <v>540</v>
      </c>
      <c r="D617" s="35" t="s">
        <v>544</v>
      </c>
      <c r="E617" s="37" t="s">
        <v>545</v>
      </c>
      <c r="F617" s="38" t="s">
        <v>73</v>
      </c>
      <c r="G617" s="39">
        <v>15</v>
      </c>
      <c r="H617" s="8">
        <v>0</v>
      </c>
      <c r="I617" s="40">
        <f>ROUND(ROUND(H617,2)*ROUND(G617,3),2)</f>
        <v>0</v>
      </c>
      <c r="O617" s="14">
        <f>(I617*21)/100</f>
        <v>0</v>
      </c>
      <c r="P617" s="14" t="s">
        <v>22</v>
      </c>
    </row>
    <row r="618" spans="1:16" x14ac:dyDescent="0.2">
      <c r="A618" s="41" t="s">
        <v>49</v>
      </c>
      <c r="E618" s="42" t="s">
        <v>46</v>
      </c>
      <c r="H618" s="9"/>
    </row>
    <row r="619" spans="1:16" x14ac:dyDescent="0.2">
      <c r="A619" s="43" t="s">
        <v>50</v>
      </c>
      <c r="E619" s="44" t="s">
        <v>46</v>
      </c>
      <c r="H619" s="9"/>
    </row>
    <row r="620" spans="1:16" ht="25.5" x14ac:dyDescent="0.2">
      <c r="A620" s="14" t="s">
        <v>51</v>
      </c>
      <c r="E620" s="42" t="s">
        <v>546</v>
      </c>
      <c r="H620" s="9"/>
    </row>
    <row r="621" spans="1:16" x14ac:dyDescent="0.2">
      <c r="A621" s="35" t="s">
        <v>44</v>
      </c>
      <c r="B621" s="36" t="s">
        <v>547</v>
      </c>
      <c r="C621" s="36" t="s">
        <v>540</v>
      </c>
      <c r="D621" s="35" t="s">
        <v>548</v>
      </c>
      <c r="E621" s="37" t="s">
        <v>549</v>
      </c>
      <c r="F621" s="38" t="s">
        <v>73</v>
      </c>
      <c r="G621" s="39">
        <v>15</v>
      </c>
      <c r="H621" s="8">
        <v>0</v>
      </c>
      <c r="I621" s="40">
        <f>ROUND(ROUND(H621,2)*ROUND(G621,3),2)</f>
        <v>0</v>
      </c>
      <c r="O621" s="14">
        <f>(I621*21)/100</f>
        <v>0</v>
      </c>
      <c r="P621" s="14" t="s">
        <v>22</v>
      </c>
    </row>
    <row r="622" spans="1:16" x14ac:dyDescent="0.2">
      <c r="A622" s="41" t="s">
        <v>49</v>
      </c>
      <c r="E622" s="42" t="s">
        <v>46</v>
      </c>
      <c r="H622" s="9"/>
    </row>
    <row r="623" spans="1:16" x14ac:dyDescent="0.2">
      <c r="A623" s="43" t="s">
        <v>50</v>
      </c>
      <c r="E623" s="44" t="s">
        <v>46</v>
      </c>
      <c r="H623" s="9"/>
    </row>
    <row r="624" spans="1:16" ht="25.5" x14ac:dyDescent="0.2">
      <c r="A624" s="14" t="s">
        <v>51</v>
      </c>
      <c r="E624" s="42" t="s">
        <v>546</v>
      </c>
      <c r="H624" s="9"/>
    </row>
    <row r="625" spans="1:16" x14ac:dyDescent="0.2">
      <c r="A625" s="35" t="s">
        <v>44</v>
      </c>
      <c r="B625" s="36" t="s">
        <v>550</v>
      </c>
      <c r="C625" s="36" t="s">
        <v>540</v>
      </c>
      <c r="D625" s="35" t="s">
        <v>551</v>
      </c>
      <c r="E625" s="37" t="s">
        <v>552</v>
      </c>
      <c r="F625" s="38" t="s">
        <v>73</v>
      </c>
      <c r="G625" s="39">
        <v>15</v>
      </c>
      <c r="H625" s="8">
        <v>0</v>
      </c>
      <c r="I625" s="40">
        <f>ROUND(ROUND(H625,2)*ROUND(G625,3),2)</f>
        <v>0</v>
      </c>
      <c r="O625" s="14">
        <f>(I625*21)/100</f>
        <v>0</v>
      </c>
      <c r="P625" s="14" t="s">
        <v>22</v>
      </c>
    </row>
    <row r="626" spans="1:16" x14ac:dyDescent="0.2">
      <c r="A626" s="41" t="s">
        <v>49</v>
      </c>
      <c r="E626" s="42" t="s">
        <v>46</v>
      </c>
      <c r="H626" s="9"/>
    </row>
    <row r="627" spans="1:16" x14ac:dyDescent="0.2">
      <c r="A627" s="43" t="s">
        <v>50</v>
      </c>
      <c r="E627" s="44" t="s">
        <v>46</v>
      </c>
      <c r="H627" s="9"/>
    </row>
    <row r="628" spans="1:16" ht="25.5" x14ac:dyDescent="0.2">
      <c r="A628" s="14" t="s">
        <v>51</v>
      </c>
      <c r="E628" s="42" t="s">
        <v>546</v>
      </c>
      <c r="H628" s="9"/>
    </row>
    <row r="629" spans="1:16" ht="25.5" x14ac:dyDescent="0.2">
      <c r="A629" s="35" t="s">
        <v>44</v>
      </c>
      <c r="B629" s="36" t="s">
        <v>553</v>
      </c>
      <c r="C629" s="36" t="s">
        <v>540</v>
      </c>
      <c r="D629" s="35" t="s">
        <v>554</v>
      </c>
      <c r="E629" s="37" t="s">
        <v>555</v>
      </c>
      <c r="F629" s="38" t="s">
        <v>73</v>
      </c>
      <c r="G629" s="39">
        <v>15</v>
      </c>
      <c r="H629" s="8">
        <v>0</v>
      </c>
      <c r="I629" s="40">
        <f>ROUND(ROUND(H629,2)*ROUND(G629,3),2)</f>
        <v>0</v>
      </c>
      <c r="O629" s="14">
        <f>(I629*21)/100</f>
        <v>0</v>
      </c>
      <c r="P629" s="14" t="s">
        <v>22</v>
      </c>
    </row>
    <row r="630" spans="1:16" x14ac:dyDescent="0.2">
      <c r="A630" s="41" t="s">
        <v>49</v>
      </c>
      <c r="E630" s="42" t="s">
        <v>46</v>
      </c>
      <c r="H630" s="9"/>
    </row>
    <row r="631" spans="1:16" x14ac:dyDescent="0.2">
      <c r="A631" s="43" t="s">
        <v>50</v>
      </c>
      <c r="E631" s="44" t="s">
        <v>46</v>
      </c>
      <c r="H631" s="9"/>
    </row>
    <row r="632" spans="1:16" ht="25.5" x14ac:dyDescent="0.2">
      <c r="A632" s="14" t="s">
        <v>51</v>
      </c>
      <c r="E632" s="42" t="s">
        <v>556</v>
      </c>
      <c r="H632" s="9"/>
    </row>
    <row r="633" spans="1:16" ht="25.5" x14ac:dyDescent="0.2">
      <c r="A633" s="35" t="s">
        <v>44</v>
      </c>
      <c r="B633" s="36" t="s">
        <v>557</v>
      </c>
      <c r="C633" s="36" t="s">
        <v>540</v>
      </c>
      <c r="D633" s="35" t="s">
        <v>558</v>
      </c>
      <c r="E633" s="37" t="s">
        <v>559</v>
      </c>
      <c r="F633" s="38" t="s">
        <v>73</v>
      </c>
      <c r="G633" s="39">
        <v>15</v>
      </c>
      <c r="H633" s="8">
        <v>0</v>
      </c>
      <c r="I633" s="40">
        <f>ROUND(ROUND(H633,2)*ROUND(G633,3),2)</f>
        <v>0</v>
      </c>
      <c r="O633" s="14">
        <f>(I633*21)/100</f>
        <v>0</v>
      </c>
      <c r="P633" s="14" t="s">
        <v>22</v>
      </c>
    </row>
    <row r="634" spans="1:16" x14ac:dyDescent="0.2">
      <c r="A634" s="41" t="s">
        <v>49</v>
      </c>
      <c r="E634" s="42" t="s">
        <v>46</v>
      </c>
      <c r="H634" s="9"/>
    </row>
    <row r="635" spans="1:16" x14ac:dyDescent="0.2">
      <c r="A635" s="43" t="s">
        <v>50</v>
      </c>
      <c r="E635" s="44" t="s">
        <v>46</v>
      </c>
      <c r="H635" s="9"/>
    </row>
    <row r="636" spans="1:16" ht="25.5" x14ac:dyDescent="0.2">
      <c r="A636" s="14" t="s">
        <v>51</v>
      </c>
      <c r="E636" s="42" t="s">
        <v>560</v>
      </c>
      <c r="H636" s="9"/>
    </row>
    <row r="637" spans="1:16" ht="25.5" x14ac:dyDescent="0.2">
      <c r="A637" s="35" t="s">
        <v>44</v>
      </c>
      <c r="B637" s="36" t="s">
        <v>561</v>
      </c>
      <c r="C637" s="36" t="s">
        <v>540</v>
      </c>
      <c r="D637" s="35" t="s">
        <v>562</v>
      </c>
      <c r="E637" s="37" t="s">
        <v>563</v>
      </c>
      <c r="F637" s="38" t="s">
        <v>73</v>
      </c>
      <c r="G637" s="39">
        <v>15</v>
      </c>
      <c r="H637" s="8">
        <v>0</v>
      </c>
      <c r="I637" s="40">
        <f>ROUND(ROUND(H637,2)*ROUND(G637,3),2)</f>
        <v>0</v>
      </c>
      <c r="O637" s="14">
        <f>(I637*21)/100</f>
        <v>0</v>
      </c>
      <c r="P637" s="14" t="s">
        <v>22</v>
      </c>
    </row>
    <row r="638" spans="1:16" x14ac:dyDescent="0.2">
      <c r="A638" s="41" t="s">
        <v>49</v>
      </c>
      <c r="E638" s="42" t="s">
        <v>46</v>
      </c>
      <c r="H638" s="9"/>
    </row>
    <row r="639" spans="1:16" x14ac:dyDescent="0.2">
      <c r="A639" s="43" t="s">
        <v>50</v>
      </c>
      <c r="E639" s="44" t="s">
        <v>46</v>
      </c>
      <c r="H639" s="9"/>
    </row>
    <row r="640" spans="1:16" ht="25.5" x14ac:dyDescent="0.2">
      <c r="A640" s="14" t="s">
        <v>51</v>
      </c>
      <c r="E640" s="42" t="s">
        <v>546</v>
      </c>
      <c r="H640" s="9"/>
    </row>
    <row r="641" spans="1:16" ht="25.5" x14ac:dyDescent="0.2">
      <c r="A641" s="35" t="s">
        <v>44</v>
      </c>
      <c r="B641" s="36" t="s">
        <v>564</v>
      </c>
      <c r="C641" s="36" t="s">
        <v>540</v>
      </c>
      <c r="D641" s="35" t="s">
        <v>565</v>
      </c>
      <c r="E641" s="37" t="s">
        <v>566</v>
      </c>
      <c r="F641" s="38" t="s">
        <v>73</v>
      </c>
      <c r="G641" s="39">
        <v>15</v>
      </c>
      <c r="H641" s="8">
        <v>0</v>
      </c>
      <c r="I641" s="40">
        <f>ROUND(ROUND(H641,2)*ROUND(G641,3),2)</f>
        <v>0</v>
      </c>
      <c r="O641" s="14">
        <f>(I641*21)/100</f>
        <v>0</v>
      </c>
      <c r="P641" s="14" t="s">
        <v>22</v>
      </c>
    </row>
    <row r="642" spans="1:16" x14ac:dyDescent="0.2">
      <c r="A642" s="41" t="s">
        <v>49</v>
      </c>
      <c r="E642" s="42" t="s">
        <v>46</v>
      </c>
      <c r="H642" s="9"/>
    </row>
    <row r="643" spans="1:16" x14ac:dyDescent="0.2">
      <c r="A643" s="43" t="s">
        <v>50</v>
      </c>
      <c r="E643" s="44" t="s">
        <v>46</v>
      </c>
      <c r="H643" s="9"/>
    </row>
    <row r="644" spans="1:16" ht="25.5" x14ac:dyDescent="0.2">
      <c r="A644" s="14" t="s">
        <v>51</v>
      </c>
      <c r="E644" s="42" t="s">
        <v>546</v>
      </c>
      <c r="H644" s="9"/>
    </row>
    <row r="645" spans="1:16" ht="25.5" x14ac:dyDescent="0.2">
      <c r="A645" s="35" t="s">
        <v>44</v>
      </c>
      <c r="B645" s="36" t="s">
        <v>567</v>
      </c>
      <c r="C645" s="36" t="s">
        <v>540</v>
      </c>
      <c r="D645" s="35" t="s">
        <v>568</v>
      </c>
      <c r="E645" s="37" t="s">
        <v>569</v>
      </c>
      <c r="F645" s="38" t="s">
        <v>73</v>
      </c>
      <c r="G645" s="39">
        <v>15</v>
      </c>
      <c r="H645" s="8">
        <v>0</v>
      </c>
      <c r="I645" s="40">
        <f>ROUND(ROUND(H645,2)*ROUND(G645,3),2)</f>
        <v>0</v>
      </c>
      <c r="O645" s="14">
        <f>(I645*21)/100</f>
        <v>0</v>
      </c>
      <c r="P645" s="14" t="s">
        <v>22</v>
      </c>
    </row>
    <row r="646" spans="1:16" x14ac:dyDescent="0.2">
      <c r="A646" s="41" t="s">
        <v>49</v>
      </c>
      <c r="E646" s="42" t="s">
        <v>46</v>
      </c>
      <c r="H646" s="9"/>
    </row>
    <row r="647" spans="1:16" x14ac:dyDescent="0.2">
      <c r="A647" s="43" t="s">
        <v>50</v>
      </c>
      <c r="E647" s="44" t="s">
        <v>46</v>
      </c>
      <c r="H647" s="9"/>
    </row>
    <row r="648" spans="1:16" ht="25.5" x14ac:dyDescent="0.2">
      <c r="A648" s="14" t="s">
        <v>51</v>
      </c>
      <c r="E648" s="42" t="s">
        <v>546</v>
      </c>
      <c r="H648" s="9"/>
    </row>
    <row r="649" spans="1:16" ht="25.5" x14ac:dyDescent="0.2">
      <c r="A649" s="35" t="s">
        <v>44</v>
      </c>
      <c r="B649" s="36" t="s">
        <v>570</v>
      </c>
      <c r="C649" s="36" t="s">
        <v>540</v>
      </c>
      <c r="D649" s="35" t="s">
        <v>41</v>
      </c>
      <c r="E649" s="37" t="s">
        <v>571</v>
      </c>
      <c r="F649" s="38" t="s">
        <v>73</v>
      </c>
      <c r="G649" s="39">
        <v>15</v>
      </c>
      <c r="H649" s="8">
        <v>0</v>
      </c>
      <c r="I649" s="40">
        <f>ROUND(ROUND(H649,2)*ROUND(G649,3),2)</f>
        <v>0</v>
      </c>
      <c r="O649" s="14">
        <f>(I649*21)/100</f>
        <v>0</v>
      </c>
      <c r="P649" s="14" t="s">
        <v>22</v>
      </c>
    </row>
    <row r="650" spans="1:16" x14ac:dyDescent="0.2">
      <c r="A650" s="41" t="s">
        <v>49</v>
      </c>
      <c r="E650" s="42" t="s">
        <v>46</v>
      </c>
      <c r="H650" s="9"/>
    </row>
    <row r="651" spans="1:16" x14ac:dyDescent="0.2">
      <c r="A651" s="43" t="s">
        <v>50</v>
      </c>
      <c r="E651" s="44" t="s">
        <v>46</v>
      </c>
      <c r="H651" s="9"/>
    </row>
    <row r="652" spans="1:16" ht="63.75" x14ac:dyDescent="0.2">
      <c r="A652" s="14" t="s">
        <v>51</v>
      </c>
      <c r="E652" s="42" t="s">
        <v>572</v>
      </c>
      <c r="H652" s="9"/>
    </row>
    <row r="653" spans="1:16" ht="25.5" x14ac:dyDescent="0.2">
      <c r="A653" s="35" t="s">
        <v>44</v>
      </c>
      <c r="B653" s="36" t="s">
        <v>573</v>
      </c>
      <c r="C653" s="36" t="s">
        <v>540</v>
      </c>
      <c r="D653" s="35" t="s">
        <v>83</v>
      </c>
      <c r="E653" s="37" t="s">
        <v>574</v>
      </c>
      <c r="F653" s="38" t="s">
        <v>73</v>
      </c>
      <c r="G653" s="39">
        <v>5</v>
      </c>
      <c r="H653" s="8">
        <v>0</v>
      </c>
      <c r="I653" s="40">
        <f>ROUND(ROUND(H653,2)*ROUND(G653,3),2)</f>
        <v>0</v>
      </c>
      <c r="O653" s="14">
        <f>(I653*21)/100</f>
        <v>0</v>
      </c>
      <c r="P653" s="14" t="s">
        <v>22</v>
      </c>
    </row>
    <row r="654" spans="1:16" x14ac:dyDescent="0.2">
      <c r="A654" s="41" t="s">
        <v>49</v>
      </c>
      <c r="E654" s="42" t="s">
        <v>46</v>
      </c>
      <c r="H654" s="9"/>
    </row>
    <row r="655" spans="1:16" x14ac:dyDescent="0.2">
      <c r="A655" s="43" t="s">
        <v>50</v>
      </c>
      <c r="E655" s="44" t="s">
        <v>46</v>
      </c>
      <c r="H655" s="9"/>
    </row>
    <row r="656" spans="1:16" ht="25.5" x14ac:dyDescent="0.2">
      <c r="A656" s="14" t="s">
        <v>51</v>
      </c>
      <c r="E656" s="42" t="s">
        <v>546</v>
      </c>
      <c r="H656" s="9"/>
    </row>
    <row r="657" spans="1:16" ht="25.5" x14ac:dyDescent="0.2">
      <c r="A657" s="35" t="s">
        <v>44</v>
      </c>
      <c r="B657" s="36" t="s">
        <v>575</v>
      </c>
      <c r="C657" s="36" t="s">
        <v>540</v>
      </c>
      <c r="D657" s="35" t="s">
        <v>86</v>
      </c>
      <c r="E657" s="37" t="s">
        <v>576</v>
      </c>
      <c r="F657" s="38" t="s">
        <v>73</v>
      </c>
      <c r="G657" s="39">
        <v>15</v>
      </c>
      <c r="H657" s="8">
        <v>0</v>
      </c>
      <c r="I657" s="40">
        <f>ROUND(ROUND(H657,2)*ROUND(G657,3),2)</f>
        <v>0</v>
      </c>
      <c r="O657" s="14">
        <f>(I657*21)/100</f>
        <v>0</v>
      </c>
      <c r="P657" s="14" t="s">
        <v>22</v>
      </c>
    </row>
    <row r="658" spans="1:16" x14ac:dyDescent="0.2">
      <c r="A658" s="41" t="s">
        <v>49</v>
      </c>
      <c r="E658" s="42" t="s">
        <v>46</v>
      </c>
      <c r="H658" s="9"/>
    </row>
    <row r="659" spans="1:16" x14ac:dyDescent="0.2">
      <c r="A659" s="43" t="s">
        <v>50</v>
      </c>
      <c r="E659" s="44" t="s">
        <v>46</v>
      </c>
      <c r="H659" s="9"/>
    </row>
    <row r="660" spans="1:16" ht="25.5" x14ac:dyDescent="0.2">
      <c r="A660" s="14" t="s">
        <v>51</v>
      </c>
      <c r="E660" s="42" t="s">
        <v>546</v>
      </c>
      <c r="H660" s="9"/>
    </row>
    <row r="661" spans="1:16" x14ac:dyDescent="0.2">
      <c r="A661" s="35" t="s">
        <v>44</v>
      </c>
      <c r="B661" s="36" t="s">
        <v>577</v>
      </c>
      <c r="C661" s="36" t="s">
        <v>578</v>
      </c>
      <c r="D661" s="35" t="s">
        <v>46</v>
      </c>
      <c r="E661" s="37" t="s">
        <v>579</v>
      </c>
      <c r="F661" s="38" t="s">
        <v>73</v>
      </c>
      <c r="G661" s="39">
        <v>2</v>
      </c>
      <c r="H661" s="8">
        <v>0</v>
      </c>
      <c r="I661" s="40">
        <f>ROUND(ROUND(H661,2)*ROUND(G661,3),2)</f>
        <v>0</v>
      </c>
      <c r="O661" s="14">
        <f>(I661*21)/100</f>
        <v>0</v>
      </c>
      <c r="P661" s="14" t="s">
        <v>22</v>
      </c>
    </row>
    <row r="662" spans="1:16" x14ac:dyDescent="0.2">
      <c r="A662" s="41" t="s">
        <v>49</v>
      </c>
      <c r="E662" s="42" t="s">
        <v>46</v>
      </c>
      <c r="H662" s="9"/>
    </row>
    <row r="663" spans="1:16" x14ac:dyDescent="0.2">
      <c r="A663" s="43" t="s">
        <v>50</v>
      </c>
      <c r="E663" s="44" t="s">
        <v>46</v>
      </c>
      <c r="H663" s="9"/>
    </row>
    <row r="664" spans="1:16" ht="38.25" x14ac:dyDescent="0.2">
      <c r="A664" s="14" t="s">
        <v>51</v>
      </c>
      <c r="E664" s="42" t="s">
        <v>580</v>
      </c>
      <c r="H664" s="9"/>
    </row>
    <row r="665" spans="1:16" x14ac:dyDescent="0.2">
      <c r="A665" s="35" t="s">
        <v>44</v>
      </c>
      <c r="B665" s="36" t="s">
        <v>581</v>
      </c>
      <c r="C665" s="36" t="s">
        <v>582</v>
      </c>
      <c r="D665" s="35" t="s">
        <v>46</v>
      </c>
      <c r="E665" s="37" t="s">
        <v>583</v>
      </c>
      <c r="F665" s="38" t="s">
        <v>73</v>
      </c>
      <c r="G665" s="39">
        <v>2</v>
      </c>
      <c r="H665" s="8">
        <v>0</v>
      </c>
      <c r="I665" s="40">
        <f>ROUND(ROUND(H665,2)*ROUND(G665,3),2)</f>
        <v>0</v>
      </c>
      <c r="O665" s="14">
        <f>(I665*21)/100</f>
        <v>0</v>
      </c>
      <c r="P665" s="14" t="s">
        <v>22</v>
      </c>
    </row>
    <row r="666" spans="1:16" x14ac:dyDescent="0.2">
      <c r="A666" s="41" t="s">
        <v>49</v>
      </c>
      <c r="E666" s="42" t="s">
        <v>46</v>
      </c>
      <c r="H666" s="9"/>
    </row>
    <row r="667" spans="1:16" x14ac:dyDescent="0.2">
      <c r="A667" s="43" t="s">
        <v>50</v>
      </c>
      <c r="E667" s="44" t="s">
        <v>46</v>
      </c>
      <c r="H667" s="9"/>
    </row>
    <row r="668" spans="1:16" ht="38.25" x14ac:dyDescent="0.2">
      <c r="A668" s="14" t="s">
        <v>51</v>
      </c>
      <c r="E668" s="42" t="s">
        <v>584</v>
      </c>
      <c r="H668" s="9"/>
    </row>
    <row r="669" spans="1:16" x14ac:dyDescent="0.2">
      <c r="A669" s="35" t="s">
        <v>44</v>
      </c>
      <c r="B669" s="36" t="s">
        <v>585</v>
      </c>
      <c r="C669" s="36" t="s">
        <v>586</v>
      </c>
      <c r="D669" s="35" t="s">
        <v>46</v>
      </c>
      <c r="E669" s="37" t="s">
        <v>587</v>
      </c>
      <c r="F669" s="38" t="s">
        <v>73</v>
      </c>
      <c r="G669" s="39">
        <v>2</v>
      </c>
      <c r="H669" s="8">
        <v>0</v>
      </c>
      <c r="I669" s="40">
        <f>ROUND(ROUND(H669,2)*ROUND(G669,3),2)</f>
        <v>0</v>
      </c>
      <c r="O669" s="14">
        <f>(I669*21)/100</f>
        <v>0</v>
      </c>
      <c r="P669" s="14" t="s">
        <v>22</v>
      </c>
    </row>
    <row r="670" spans="1:16" x14ac:dyDescent="0.2">
      <c r="A670" s="41" t="s">
        <v>49</v>
      </c>
      <c r="E670" s="42" t="s">
        <v>46</v>
      </c>
      <c r="H670" s="9"/>
    </row>
    <row r="671" spans="1:16" x14ac:dyDescent="0.2">
      <c r="A671" s="43" t="s">
        <v>50</v>
      </c>
      <c r="E671" s="44" t="s">
        <v>46</v>
      </c>
      <c r="H671" s="9"/>
    </row>
    <row r="672" spans="1:16" ht="38.25" x14ac:dyDescent="0.2">
      <c r="A672" s="14" t="s">
        <v>51</v>
      </c>
      <c r="E672" s="42" t="s">
        <v>588</v>
      </c>
      <c r="H672" s="9"/>
    </row>
    <row r="673" spans="1:16" x14ac:dyDescent="0.2">
      <c r="A673" s="35" t="s">
        <v>44</v>
      </c>
      <c r="B673" s="36" t="s">
        <v>589</v>
      </c>
      <c r="C673" s="36" t="s">
        <v>590</v>
      </c>
      <c r="D673" s="35" t="s">
        <v>46</v>
      </c>
      <c r="E673" s="37" t="s">
        <v>591</v>
      </c>
      <c r="F673" s="38" t="s">
        <v>73</v>
      </c>
      <c r="G673" s="39">
        <v>2</v>
      </c>
      <c r="H673" s="8">
        <v>0</v>
      </c>
      <c r="I673" s="40">
        <f>ROUND(ROUND(H673,2)*ROUND(G673,3),2)</f>
        <v>0</v>
      </c>
      <c r="O673" s="14">
        <f>(I673*21)/100</f>
        <v>0</v>
      </c>
      <c r="P673" s="14" t="s">
        <v>22</v>
      </c>
    </row>
    <row r="674" spans="1:16" x14ac:dyDescent="0.2">
      <c r="A674" s="41" t="s">
        <v>49</v>
      </c>
      <c r="E674" s="42" t="s">
        <v>46</v>
      </c>
      <c r="H674" s="9"/>
    </row>
    <row r="675" spans="1:16" x14ac:dyDescent="0.2">
      <c r="A675" s="43" t="s">
        <v>50</v>
      </c>
      <c r="E675" s="44" t="s">
        <v>46</v>
      </c>
      <c r="H675" s="9"/>
    </row>
    <row r="676" spans="1:16" ht="38.25" x14ac:dyDescent="0.2">
      <c r="A676" s="14" t="s">
        <v>51</v>
      </c>
      <c r="E676" s="42" t="s">
        <v>592</v>
      </c>
      <c r="H676" s="9"/>
    </row>
    <row r="677" spans="1:16" x14ac:dyDescent="0.2">
      <c r="A677" s="35" t="s">
        <v>44</v>
      </c>
      <c r="B677" s="36" t="s">
        <v>593</v>
      </c>
      <c r="C677" s="36" t="s">
        <v>594</v>
      </c>
      <c r="D677" s="35" t="s">
        <v>46</v>
      </c>
      <c r="E677" s="37" t="s">
        <v>595</v>
      </c>
      <c r="F677" s="38" t="s">
        <v>73</v>
      </c>
      <c r="G677" s="39">
        <v>2</v>
      </c>
      <c r="H677" s="8">
        <v>0</v>
      </c>
      <c r="I677" s="40">
        <f>ROUND(ROUND(H677,2)*ROUND(G677,3),2)</f>
        <v>0</v>
      </c>
      <c r="O677" s="14">
        <f>(I677*21)/100</f>
        <v>0</v>
      </c>
      <c r="P677" s="14" t="s">
        <v>22</v>
      </c>
    </row>
    <row r="678" spans="1:16" x14ac:dyDescent="0.2">
      <c r="A678" s="41" t="s">
        <v>49</v>
      </c>
      <c r="E678" s="42" t="s">
        <v>46</v>
      </c>
      <c r="H678" s="9"/>
    </row>
    <row r="679" spans="1:16" x14ac:dyDescent="0.2">
      <c r="A679" s="43" t="s">
        <v>50</v>
      </c>
      <c r="E679" s="44" t="s">
        <v>46</v>
      </c>
      <c r="H679" s="9"/>
    </row>
    <row r="680" spans="1:16" ht="38.25" x14ac:dyDescent="0.2">
      <c r="A680" s="14" t="s">
        <v>51</v>
      </c>
      <c r="E680" s="42" t="s">
        <v>592</v>
      </c>
      <c r="H680" s="9"/>
    </row>
    <row r="681" spans="1:16" x14ac:dyDescent="0.2">
      <c r="A681" s="35" t="s">
        <v>44</v>
      </c>
      <c r="B681" s="36" t="s">
        <v>596</v>
      </c>
      <c r="C681" s="36" t="s">
        <v>597</v>
      </c>
      <c r="D681" s="35" t="s">
        <v>28</v>
      </c>
      <c r="E681" s="37" t="s">
        <v>598</v>
      </c>
      <c r="F681" s="38" t="s">
        <v>73</v>
      </c>
      <c r="G681" s="39">
        <v>3</v>
      </c>
      <c r="H681" s="8">
        <v>0</v>
      </c>
      <c r="I681" s="40">
        <f>ROUND(ROUND(H681,2)*ROUND(G681,3),2)</f>
        <v>0</v>
      </c>
      <c r="O681" s="14">
        <f>(I681*21)/100</f>
        <v>0</v>
      </c>
      <c r="P681" s="14" t="s">
        <v>22</v>
      </c>
    </row>
    <row r="682" spans="1:16" x14ac:dyDescent="0.2">
      <c r="A682" s="41" t="s">
        <v>49</v>
      </c>
      <c r="E682" s="42" t="s">
        <v>46</v>
      </c>
      <c r="H682" s="9"/>
    </row>
    <row r="683" spans="1:16" x14ac:dyDescent="0.2">
      <c r="A683" s="43" t="s">
        <v>50</v>
      </c>
      <c r="E683" s="44" t="s">
        <v>46</v>
      </c>
      <c r="H683" s="9"/>
    </row>
    <row r="684" spans="1:16" ht="38.25" x14ac:dyDescent="0.2">
      <c r="A684" s="14" t="s">
        <v>51</v>
      </c>
      <c r="E684" s="42" t="s">
        <v>599</v>
      </c>
      <c r="H684" s="9"/>
    </row>
    <row r="685" spans="1:16" x14ac:dyDescent="0.2">
      <c r="A685" s="35" t="s">
        <v>44</v>
      </c>
      <c r="B685" s="36" t="s">
        <v>600</v>
      </c>
      <c r="C685" s="36" t="s">
        <v>601</v>
      </c>
      <c r="D685" s="35" t="s">
        <v>28</v>
      </c>
      <c r="E685" s="37" t="s">
        <v>602</v>
      </c>
      <c r="F685" s="38" t="s">
        <v>73</v>
      </c>
      <c r="G685" s="39">
        <v>3</v>
      </c>
      <c r="H685" s="8">
        <v>0</v>
      </c>
      <c r="I685" s="40">
        <f>ROUND(ROUND(H685,2)*ROUND(G685,3),2)</f>
        <v>0</v>
      </c>
      <c r="O685" s="14">
        <f>(I685*21)/100</f>
        <v>0</v>
      </c>
      <c r="P685" s="14" t="s">
        <v>22</v>
      </c>
    </row>
    <row r="686" spans="1:16" x14ac:dyDescent="0.2">
      <c r="A686" s="41" t="s">
        <v>49</v>
      </c>
      <c r="E686" s="42" t="s">
        <v>46</v>
      </c>
      <c r="H686" s="9"/>
    </row>
    <row r="687" spans="1:16" x14ac:dyDescent="0.2">
      <c r="A687" s="43" t="s">
        <v>50</v>
      </c>
      <c r="E687" s="44" t="s">
        <v>46</v>
      </c>
      <c r="H687" s="9"/>
    </row>
    <row r="688" spans="1:16" ht="51" x14ac:dyDescent="0.2">
      <c r="A688" s="14" t="s">
        <v>51</v>
      </c>
      <c r="E688" s="42" t="s">
        <v>603</v>
      </c>
      <c r="H688" s="9"/>
    </row>
    <row r="689" spans="1:16" ht="25.5" x14ac:dyDescent="0.2">
      <c r="A689" s="35" t="s">
        <v>44</v>
      </c>
      <c r="B689" s="36" t="s">
        <v>604</v>
      </c>
      <c r="C689" s="36" t="s">
        <v>601</v>
      </c>
      <c r="D689" s="35" t="s">
        <v>22</v>
      </c>
      <c r="E689" s="37" t="s">
        <v>605</v>
      </c>
      <c r="F689" s="38" t="s">
        <v>73</v>
      </c>
      <c r="G689" s="39">
        <v>2</v>
      </c>
      <c r="H689" s="8">
        <v>0</v>
      </c>
      <c r="I689" s="40">
        <f>ROUND(ROUND(H689,2)*ROUND(G689,3),2)</f>
        <v>0</v>
      </c>
      <c r="O689" s="14">
        <f>(I689*21)/100</f>
        <v>0</v>
      </c>
      <c r="P689" s="14" t="s">
        <v>22</v>
      </c>
    </row>
    <row r="690" spans="1:16" x14ac:dyDescent="0.2">
      <c r="A690" s="41" t="s">
        <v>49</v>
      </c>
      <c r="E690" s="42" t="s">
        <v>46</v>
      </c>
      <c r="H690" s="9"/>
    </row>
    <row r="691" spans="1:16" x14ac:dyDescent="0.2">
      <c r="A691" s="43" t="s">
        <v>50</v>
      </c>
      <c r="E691" s="44" t="s">
        <v>46</v>
      </c>
      <c r="H691" s="9"/>
    </row>
    <row r="692" spans="1:16" x14ac:dyDescent="0.2">
      <c r="A692" s="14" t="s">
        <v>51</v>
      </c>
      <c r="E692" s="42" t="s">
        <v>606</v>
      </c>
      <c r="H692" s="9"/>
    </row>
    <row r="693" spans="1:16" ht="25.5" x14ac:dyDescent="0.2">
      <c r="A693" s="35" t="s">
        <v>44</v>
      </c>
      <c r="B693" s="36" t="s">
        <v>607</v>
      </c>
      <c r="C693" s="36" t="s">
        <v>601</v>
      </c>
      <c r="D693" s="35" t="s">
        <v>21</v>
      </c>
      <c r="E693" s="37" t="s">
        <v>608</v>
      </c>
      <c r="F693" s="38" t="s">
        <v>73</v>
      </c>
      <c r="G693" s="39">
        <v>2</v>
      </c>
      <c r="H693" s="8">
        <v>0</v>
      </c>
      <c r="I693" s="40">
        <f>ROUND(ROUND(H693,2)*ROUND(G693,3),2)</f>
        <v>0</v>
      </c>
      <c r="O693" s="14">
        <f>(I693*21)/100</f>
        <v>0</v>
      </c>
      <c r="P693" s="14" t="s">
        <v>22</v>
      </c>
    </row>
    <row r="694" spans="1:16" x14ac:dyDescent="0.2">
      <c r="A694" s="41" t="s">
        <v>49</v>
      </c>
      <c r="E694" s="42" t="s">
        <v>46</v>
      </c>
      <c r="H694" s="9"/>
    </row>
    <row r="695" spans="1:16" x14ac:dyDescent="0.2">
      <c r="A695" s="43" t="s">
        <v>50</v>
      </c>
      <c r="E695" s="44" t="s">
        <v>46</v>
      </c>
      <c r="H695" s="9"/>
    </row>
    <row r="696" spans="1:16" x14ac:dyDescent="0.2">
      <c r="A696" s="14" t="s">
        <v>51</v>
      </c>
      <c r="E696" s="42" t="s">
        <v>606</v>
      </c>
      <c r="H696" s="9"/>
    </row>
    <row r="697" spans="1:16" x14ac:dyDescent="0.2">
      <c r="A697" s="35" t="s">
        <v>44</v>
      </c>
      <c r="B697" s="36" t="s">
        <v>609</v>
      </c>
      <c r="C697" s="36" t="s">
        <v>610</v>
      </c>
      <c r="D697" s="35" t="s">
        <v>28</v>
      </c>
      <c r="E697" s="37" t="s">
        <v>611</v>
      </c>
      <c r="F697" s="38" t="s">
        <v>73</v>
      </c>
      <c r="G697" s="39">
        <v>2</v>
      </c>
      <c r="H697" s="8">
        <v>0</v>
      </c>
      <c r="I697" s="40">
        <f>ROUND(ROUND(H697,2)*ROUND(G697,3),2)</f>
        <v>0</v>
      </c>
      <c r="O697" s="14">
        <f>(I697*21)/100</f>
        <v>0</v>
      </c>
      <c r="P697" s="14" t="s">
        <v>22</v>
      </c>
    </row>
    <row r="698" spans="1:16" x14ac:dyDescent="0.2">
      <c r="A698" s="41" t="s">
        <v>49</v>
      </c>
      <c r="E698" s="42" t="s">
        <v>46</v>
      </c>
      <c r="H698" s="9"/>
    </row>
    <row r="699" spans="1:16" x14ac:dyDescent="0.2">
      <c r="A699" s="43" t="s">
        <v>50</v>
      </c>
      <c r="E699" s="44" t="s">
        <v>46</v>
      </c>
      <c r="H699" s="9"/>
    </row>
    <row r="700" spans="1:16" ht="102" x14ac:dyDescent="0.2">
      <c r="A700" s="14" t="s">
        <v>51</v>
      </c>
      <c r="E700" s="42" t="s">
        <v>612</v>
      </c>
      <c r="H700" s="9"/>
    </row>
    <row r="701" spans="1:16" ht="25.5" x14ac:dyDescent="0.2">
      <c r="A701" s="35" t="s">
        <v>44</v>
      </c>
      <c r="B701" s="36" t="s">
        <v>613</v>
      </c>
      <c r="C701" s="36" t="s">
        <v>614</v>
      </c>
      <c r="D701" s="35" t="s">
        <v>28</v>
      </c>
      <c r="E701" s="37" t="s">
        <v>615</v>
      </c>
      <c r="F701" s="38" t="s">
        <v>73</v>
      </c>
      <c r="G701" s="39">
        <v>4</v>
      </c>
      <c r="H701" s="8">
        <v>0</v>
      </c>
      <c r="I701" s="40">
        <f>ROUND(ROUND(H701,2)*ROUND(G701,3),2)</f>
        <v>0</v>
      </c>
      <c r="O701" s="14">
        <f>(I701*21)/100</f>
        <v>0</v>
      </c>
      <c r="P701" s="14" t="s">
        <v>22</v>
      </c>
    </row>
    <row r="702" spans="1:16" x14ac:dyDescent="0.2">
      <c r="A702" s="41" t="s">
        <v>49</v>
      </c>
      <c r="E702" s="42" t="s">
        <v>46</v>
      </c>
      <c r="H702" s="9"/>
    </row>
    <row r="703" spans="1:16" x14ac:dyDescent="0.2">
      <c r="A703" s="43" t="s">
        <v>50</v>
      </c>
      <c r="E703" s="44" t="s">
        <v>46</v>
      </c>
      <c r="H703" s="9"/>
    </row>
    <row r="704" spans="1:16" ht="38.25" x14ac:dyDescent="0.2">
      <c r="A704" s="14" t="s">
        <v>51</v>
      </c>
      <c r="E704" s="42" t="s">
        <v>616</v>
      </c>
      <c r="H704" s="9"/>
    </row>
    <row r="705" spans="1:16" x14ac:dyDescent="0.2">
      <c r="A705" s="35" t="s">
        <v>44</v>
      </c>
      <c r="B705" s="36" t="s">
        <v>617</v>
      </c>
      <c r="C705" s="36" t="s">
        <v>614</v>
      </c>
      <c r="D705" s="35" t="s">
        <v>22</v>
      </c>
      <c r="E705" s="37" t="s">
        <v>618</v>
      </c>
      <c r="F705" s="38" t="s">
        <v>73</v>
      </c>
      <c r="G705" s="39">
        <v>2</v>
      </c>
      <c r="H705" s="8">
        <v>0</v>
      </c>
      <c r="I705" s="40">
        <f>ROUND(ROUND(H705,2)*ROUND(G705,3),2)</f>
        <v>0</v>
      </c>
      <c r="O705" s="14">
        <f>(I705*21)/100</f>
        <v>0</v>
      </c>
      <c r="P705" s="14" t="s">
        <v>22</v>
      </c>
    </row>
    <row r="706" spans="1:16" x14ac:dyDescent="0.2">
      <c r="A706" s="41" t="s">
        <v>49</v>
      </c>
      <c r="E706" s="42" t="s">
        <v>46</v>
      </c>
      <c r="H706" s="9"/>
    </row>
    <row r="707" spans="1:16" x14ac:dyDescent="0.2">
      <c r="A707" s="43" t="s">
        <v>50</v>
      </c>
      <c r="E707" s="44" t="s">
        <v>46</v>
      </c>
      <c r="H707" s="9"/>
    </row>
    <row r="708" spans="1:16" ht="25.5" x14ac:dyDescent="0.2">
      <c r="A708" s="14" t="s">
        <v>51</v>
      </c>
      <c r="E708" s="42" t="s">
        <v>619</v>
      </c>
      <c r="H708" s="9"/>
    </row>
    <row r="709" spans="1:16" x14ac:dyDescent="0.2">
      <c r="A709" s="35" t="s">
        <v>44</v>
      </c>
      <c r="B709" s="36" t="s">
        <v>620</v>
      </c>
      <c r="C709" s="36" t="s">
        <v>614</v>
      </c>
      <c r="D709" s="35" t="s">
        <v>21</v>
      </c>
      <c r="E709" s="37" t="s">
        <v>621</v>
      </c>
      <c r="F709" s="38" t="s">
        <v>73</v>
      </c>
      <c r="G709" s="39">
        <v>2</v>
      </c>
      <c r="H709" s="8">
        <v>0</v>
      </c>
      <c r="I709" s="40">
        <f>ROUND(ROUND(H709,2)*ROUND(G709,3),2)</f>
        <v>0</v>
      </c>
      <c r="O709" s="14">
        <f>(I709*21)/100</f>
        <v>0</v>
      </c>
      <c r="P709" s="14" t="s">
        <v>22</v>
      </c>
    </row>
    <row r="710" spans="1:16" x14ac:dyDescent="0.2">
      <c r="A710" s="41" t="s">
        <v>49</v>
      </c>
      <c r="E710" s="42" t="s">
        <v>46</v>
      </c>
      <c r="H710" s="9"/>
    </row>
    <row r="711" spans="1:16" x14ac:dyDescent="0.2">
      <c r="A711" s="43" t="s">
        <v>50</v>
      </c>
      <c r="E711" s="44" t="s">
        <v>46</v>
      </c>
      <c r="H711" s="9"/>
    </row>
    <row r="712" spans="1:16" ht="25.5" x14ac:dyDescent="0.2">
      <c r="A712" s="14" t="s">
        <v>51</v>
      </c>
      <c r="E712" s="42" t="s">
        <v>619</v>
      </c>
      <c r="H712" s="9"/>
    </row>
    <row r="713" spans="1:16" x14ac:dyDescent="0.2">
      <c r="A713" s="35" t="s">
        <v>44</v>
      </c>
      <c r="B713" s="36" t="s">
        <v>622</v>
      </c>
      <c r="C713" s="36" t="s">
        <v>614</v>
      </c>
      <c r="D713" s="35" t="s">
        <v>32</v>
      </c>
      <c r="E713" s="37" t="s">
        <v>623</v>
      </c>
      <c r="F713" s="38" t="s">
        <v>73</v>
      </c>
      <c r="G713" s="39">
        <v>2</v>
      </c>
      <c r="H713" s="8">
        <v>0</v>
      </c>
      <c r="I713" s="40">
        <f>ROUND(ROUND(H713,2)*ROUND(G713,3),2)</f>
        <v>0</v>
      </c>
      <c r="O713" s="14">
        <f>(I713*21)/100</f>
        <v>0</v>
      </c>
      <c r="P713" s="14" t="s">
        <v>22</v>
      </c>
    </row>
    <row r="714" spans="1:16" x14ac:dyDescent="0.2">
      <c r="A714" s="41" t="s">
        <v>49</v>
      </c>
      <c r="E714" s="42" t="s">
        <v>46</v>
      </c>
      <c r="H714" s="9"/>
    </row>
    <row r="715" spans="1:16" x14ac:dyDescent="0.2">
      <c r="A715" s="43" t="s">
        <v>50</v>
      </c>
      <c r="E715" s="44" t="s">
        <v>46</v>
      </c>
      <c r="H715" s="9"/>
    </row>
    <row r="716" spans="1:16" ht="25.5" x14ac:dyDescent="0.2">
      <c r="A716" s="14" t="s">
        <v>51</v>
      </c>
      <c r="E716" s="42" t="s">
        <v>619</v>
      </c>
      <c r="H716" s="9"/>
    </row>
    <row r="717" spans="1:16" ht="25.5" x14ac:dyDescent="0.2">
      <c r="A717" s="35" t="s">
        <v>44</v>
      </c>
      <c r="B717" s="36" t="s">
        <v>624</v>
      </c>
      <c r="C717" s="36" t="s">
        <v>625</v>
      </c>
      <c r="D717" s="35" t="s">
        <v>28</v>
      </c>
      <c r="E717" s="37" t="s">
        <v>626</v>
      </c>
      <c r="F717" s="38" t="s">
        <v>73</v>
      </c>
      <c r="G717" s="39">
        <v>10</v>
      </c>
      <c r="H717" s="8">
        <v>0</v>
      </c>
      <c r="I717" s="40">
        <f>ROUND(ROUND(H717,2)*ROUND(G717,3),2)</f>
        <v>0</v>
      </c>
      <c r="O717" s="14">
        <f>(I717*21)/100</f>
        <v>0</v>
      </c>
      <c r="P717" s="14" t="s">
        <v>22</v>
      </c>
    </row>
    <row r="718" spans="1:16" x14ac:dyDescent="0.2">
      <c r="A718" s="41" t="s">
        <v>49</v>
      </c>
      <c r="E718" s="42" t="s">
        <v>46</v>
      </c>
      <c r="H718" s="9"/>
    </row>
    <row r="719" spans="1:16" x14ac:dyDescent="0.2">
      <c r="A719" s="43" t="s">
        <v>50</v>
      </c>
      <c r="E719" s="44" t="s">
        <v>46</v>
      </c>
      <c r="H719" s="9"/>
    </row>
    <row r="720" spans="1:16" ht="38.25" x14ac:dyDescent="0.2">
      <c r="A720" s="14" t="s">
        <v>51</v>
      </c>
      <c r="E720" s="42" t="s">
        <v>616</v>
      </c>
      <c r="H720" s="9"/>
    </row>
    <row r="721" spans="1:18" ht="12.75" customHeight="1" x14ac:dyDescent="0.2">
      <c r="A721" s="17" t="s">
        <v>42</v>
      </c>
      <c r="B721" s="17"/>
      <c r="C721" s="45" t="s">
        <v>39</v>
      </c>
      <c r="D721" s="17"/>
      <c r="E721" s="33" t="s">
        <v>627</v>
      </c>
      <c r="F721" s="17"/>
      <c r="G721" s="17"/>
      <c r="H721" s="10"/>
      <c r="I721" s="46">
        <f>0+Q721</f>
        <v>0</v>
      </c>
      <c r="O721" s="14">
        <f>0+R721</f>
        <v>0</v>
      </c>
      <c r="Q721" s="14">
        <f>0+I722+I726+I730+I734+I738+I742+I746+I750+I754+I758+I762+I766+I770+I774+I778+I782+I786+I790+I794+I798+I802+I806+I810+I814+I818+I822+I826+I830+I834+I838+I842+I846+I850+I854+I858+I862+I866+I870+I874+I878+I882+I886+I890+I894+I898+I902+I906+I910+I914+I918+I922+I926+I930+I934+I938+I942+I946+I950+I954+I958+I962+I966+I970+I974+I978+I982+I986+I990+I994+I998+I1002+I1006+I1010+I1014+I1018+I1022+I1026+I1030+I1034+I1038+I1042+I1046+I1050+I1054+I1058+I1062+I1066+I1070+I1074+I1078+I1082+I1086+I1090+I1094+I1098+I1102+I1106+I1110+I1114+I1118+I1122+I1126+I1130+I1134+I1138+I1142+I1146+I1150+I1154+I1158+I1162</f>
        <v>0</v>
      </c>
      <c r="R721" s="14">
        <f>0+O722+O726+O730+O734+O738+O742+O746+O750+O754+O758+O762+O766+O770+O774+O778+O782+O786+O790+O794+O798+O802+O806+O810+O814+O818+O822+O826+O830+O834+O838+O842+O846+O850+O854+O858+O862+O866+O870+O874+O878+O882+O886+O890+O894+O898+O902+O906+O910+O914+O918+O922+O926+O930+O934+O938+O942+O946+O950+O954+O958+O962+O966+O970+O974+O978+O982+O986+O990+O994+O998+O1002+O1006+O1010+O1014+O1018+O1022+O1026+O1030+O1034+O1038+O1042+O1046+O1050+O1054+O1058+O1062+O1066+O1070+O1074+O1078+O1082+O1086+O1090+O1094+O1098+O1102+O1106+O1110+O1114+O1118+O1122+O1126+O1130+O1134+O1138+O1142+O1146+O1150+O1154+O1158+O1162</f>
        <v>0</v>
      </c>
    </row>
    <row r="722" spans="1:18" ht="25.5" x14ac:dyDescent="0.2">
      <c r="A722" s="35" t="s">
        <v>44</v>
      </c>
      <c r="B722" s="36" t="s">
        <v>628</v>
      </c>
      <c r="C722" s="36" t="s">
        <v>629</v>
      </c>
      <c r="D722" s="35" t="s">
        <v>28</v>
      </c>
      <c r="E722" s="37" t="s">
        <v>630</v>
      </c>
      <c r="F722" s="38" t="s">
        <v>73</v>
      </c>
      <c r="G722" s="39">
        <v>1</v>
      </c>
      <c r="H722" s="8">
        <v>0</v>
      </c>
      <c r="I722" s="40">
        <f>ROUND(ROUND(H722,2)*ROUND(G722,3),2)</f>
        <v>0</v>
      </c>
      <c r="O722" s="14">
        <f>(I722*21)/100</f>
        <v>0</v>
      </c>
      <c r="P722" s="14" t="s">
        <v>22</v>
      </c>
    </row>
    <row r="723" spans="1:18" x14ac:dyDescent="0.2">
      <c r="A723" s="41" t="s">
        <v>49</v>
      </c>
      <c r="E723" s="42" t="s">
        <v>46</v>
      </c>
      <c r="H723" s="9"/>
    </row>
    <row r="724" spans="1:18" x14ac:dyDescent="0.2">
      <c r="A724" s="43" t="s">
        <v>50</v>
      </c>
      <c r="E724" s="44" t="s">
        <v>46</v>
      </c>
      <c r="H724" s="9"/>
    </row>
    <row r="725" spans="1:18" ht="63.75" x14ac:dyDescent="0.2">
      <c r="A725" s="14" t="s">
        <v>51</v>
      </c>
      <c r="E725" s="42" t="s">
        <v>631</v>
      </c>
      <c r="H725" s="9"/>
    </row>
    <row r="726" spans="1:18" ht="25.5" x14ac:dyDescent="0.2">
      <c r="A726" s="35" t="s">
        <v>44</v>
      </c>
      <c r="B726" s="36" t="s">
        <v>632</v>
      </c>
      <c r="C726" s="36" t="s">
        <v>629</v>
      </c>
      <c r="D726" s="35" t="s">
        <v>22</v>
      </c>
      <c r="E726" s="37" t="s">
        <v>633</v>
      </c>
      <c r="F726" s="38" t="s">
        <v>73</v>
      </c>
      <c r="G726" s="39">
        <v>1</v>
      </c>
      <c r="H726" s="8">
        <v>0</v>
      </c>
      <c r="I726" s="40">
        <f>ROUND(ROUND(H726,2)*ROUND(G726,3),2)</f>
        <v>0</v>
      </c>
      <c r="O726" s="14">
        <f>(I726*21)/100</f>
        <v>0</v>
      </c>
      <c r="P726" s="14" t="s">
        <v>22</v>
      </c>
    </row>
    <row r="727" spans="1:18" x14ac:dyDescent="0.2">
      <c r="A727" s="41" t="s">
        <v>49</v>
      </c>
      <c r="E727" s="42" t="s">
        <v>46</v>
      </c>
      <c r="H727" s="9"/>
    </row>
    <row r="728" spans="1:18" x14ac:dyDescent="0.2">
      <c r="A728" s="43" t="s">
        <v>50</v>
      </c>
      <c r="E728" s="44" t="s">
        <v>46</v>
      </c>
      <c r="H728" s="9"/>
    </row>
    <row r="729" spans="1:18" ht="89.25" x14ac:dyDescent="0.2">
      <c r="A729" s="14" t="s">
        <v>51</v>
      </c>
      <c r="E729" s="42" t="s">
        <v>634</v>
      </c>
      <c r="H729" s="9"/>
    </row>
    <row r="730" spans="1:18" x14ac:dyDescent="0.2">
      <c r="A730" s="35" t="s">
        <v>44</v>
      </c>
      <c r="B730" s="36" t="s">
        <v>635</v>
      </c>
      <c r="C730" s="36" t="s">
        <v>629</v>
      </c>
      <c r="D730" s="35" t="s">
        <v>21</v>
      </c>
      <c r="E730" s="37" t="s">
        <v>636</v>
      </c>
      <c r="F730" s="38" t="s">
        <v>73</v>
      </c>
      <c r="G730" s="39">
        <v>1</v>
      </c>
      <c r="H730" s="8">
        <v>0</v>
      </c>
      <c r="I730" s="40">
        <f>ROUND(ROUND(H730,2)*ROUND(G730,3),2)</f>
        <v>0</v>
      </c>
      <c r="O730" s="14">
        <f>(I730*21)/100</f>
        <v>0</v>
      </c>
      <c r="P730" s="14" t="s">
        <v>22</v>
      </c>
    </row>
    <row r="731" spans="1:18" x14ac:dyDescent="0.2">
      <c r="A731" s="41" t="s">
        <v>49</v>
      </c>
      <c r="E731" s="42" t="s">
        <v>46</v>
      </c>
      <c r="H731" s="9"/>
    </row>
    <row r="732" spans="1:18" x14ac:dyDescent="0.2">
      <c r="A732" s="43" t="s">
        <v>50</v>
      </c>
      <c r="E732" s="44" t="s">
        <v>46</v>
      </c>
      <c r="H732" s="9"/>
    </row>
    <row r="733" spans="1:18" ht="63.75" x14ac:dyDescent="0.2">
      <c r="A733" s="14" t="s">
        <v>51</v>
      </c>
      <c r="E733" s="42" t="s">
        <v>631</v>
      </c>
      <c r="H733" s="9"/>
    </row>
    <row r="734" spans="1:18" x14ac:dyDescent="0.2">
      <c r="A734" s="35" t="s">
        <v>44</v>
      </c>
      <c r="B734" s="36" t="s">
        <v>637</v>
      </c>
      <c r="C734" s="36" t="s">
        <v>629</v>
      </c>
      <c r="D734" s="35" t="s">
        <v>32</v>
      </c>
      <c r="E734" s="37" t="s">
        <v>638</v>
      </c>
      <c r="F734" s="38" t="s">
        <v>73</v>
      </c>
      <c r="G734" s="39">
        <v>1</v>
      </c>
      <c r="H734" s="8">
        <v>0</v>
      </c>
      <c r="I734" s="40">
        <f>ROUND(ROUND(H734,2)*ROUND(G734,3),2)</f>
        <v>0</v>
      </c>
      <c r="O734" s="14">
        <f>(I734*21)/100</f>
        <v>0</v>
      </c>
      <c r="P734" s="14" t="s">
        <v>22</v>
      </c>
    </row>
    <row r="735" spans="1:18" x14ac:dyDescent="0.2">
      <c r="A735" s="41" t="s">
        <v>49</v>
      </c>
      <c r="E735" s="42" t="s">
        <v>46</v>
      </c>
      <c r="H735" s="9"/>
    </row>
    <row r="736" spans="1:18" x14ac:dyDescent="0.2">
      <c r="A736" s="43" t="s">
        <v>50</v>
      </c>
      <c r="E736" s="44" t="s">
        <v>46</v>
      </c>
      <c r="H736" s="9"/>
    </row>
    <row r="737" spans="1:16" ht="63.75" x14ac:dyDescent="0.2">
      <c r="A737" s="14" t="s">
        <v>51</v>
      </c>
      <c r="E737" s="42" t="s">
        <v>631</v>
      </c>
      <c r="H737" s="9"/>
    </row>
    <row r="738" spans="1:16" x14ac:dyDescent="0.2">
      <c r="A738" s="35" t="s">
        <v>44</v>
      </c>
      <c r="B738" s="36" t="s">
        <v>639</v>
      </c>
      <c r="C738" s="36" t="s">
        <v>629</v>
      </c>
      <c r="D738" s="35" t="s">
        <v>34</v>
      </c>
      <c r="E738" s="37" t="s">
        <v>640</v>
      </c>
      <c r="F738" s="38" t="s">
        <v>73</v>
      </c>
      <c r="G738" s="39">
        <v>1</v>
      </c>
      <c r="H738" s="8">
        <v>0</v>
      </c>
      <c r="I738" s="40">
        <f>ROUND(ROUND(H738,2)*ROUND(G738,3),2)</f>
        <v>0</v>
      </c>
      <c r="O738" s="14">
        <f>(I738*21)/100</f>
        <v>0</v>
      </c>
      <c r="P738" s="14" t="s">
        <v>22</v>
      </c>
    </row>
    <row r="739" spans="1:16" x14ac:dyDescent="0.2">
      <c r="A739" s="41" t="s">
        <v>49</v>
      </c>
      <c r="E739" s="42" t="s">
        <v>46</v>
      </c>
      <c r="H739" s="9"/>
    </row>
    <row r="740" spans="1:16" x14ac:dyDescent="0.2">
      <c r="A740" s="43" t="s">
        <v>50</v>
      </c>
      <c r="E740" s="44" t="s">
        <v>46</v>
      </c>
      <c r="H740" s="9"/>
    </row>
    <row r="741" spans="1:16" ht="63.75" x14ac:dyDescent="0.2">
      <c r="A741" s="14" t="s">
        <v>51</v>
      </c>
      <c r="E741" s="42" t="s">
        <v>631</v>
      </c>
      <c r="H741" s="9"/>
    </row>
    <row r="742" spans="1:16" x14ac:dyDescent="0.2">
      <c r="A742" s="35" t="s">
        <v>44</v>
      </c>
      <c r="B742" s="36" t="s">
        <v>641</v>
      </c>
      <c r="C742" s="36" t="s">
        <v>629</v>
      </c>
      <c r="D742" s="35" t="s">
        <v>36</v>
      </c>
      <c r="E742" s="37" t="s">
        <v>642</v>
      </c>
      <c r="F742" s="38" t="s">
        <v>73</v>
      </c>
      <c r="G742" s="39">
        <v>1</v>
      </c>
      <c r="H742" s="8">
        <v>0</v>
      </c>
      <c r="I742" s="40">
        <f>ROUND(ROUND(H742,2)*ROUND(G742,3),2)</f>
        <v>0</v>
      </c>
      <c r="O742" s="14">
        <f>(I742*21)/100</f>
        <v>0</v>
      </c>
      <c r="P742" s="14" t="s">
        <v>22</v>
      </c>
    </row>
    <row r="743" spans="1:16" x14ac:dyDescent="0.2">
      <c r="A743" s="41" t="s">
        <v>49</v>
      </c>
      <c r="E743" s="42" t="s">
        <v>46</v>
      </c>
      <c r="H743" s="9"/>
    </row>
    <row r="744" spans="1:16" x14ac:dyDescent="0.2">
      <c r="A744" s="43" t="s">
        <v>50</v>
      </c>
      <c r="E744" s="44" t="s">
        <v>46</v>
      </c>
      <c r="H744" s="9"/>
    </row>
    <row r="745" spans="1:16" ht="63.75" x14ac:dyDescent="0.2">
      <c r="A745" s="14" t="s">
        <v>51</v>
      </c>
      <c r="E745" s="42" t="s">
        <v>631</v>
      </c>
      <c r="H745" s="9"/>
    </row>
    <row r="746" spans="1:16" x14ac:dyDescent="0.2">
      <c r="A746" s="35" t="s">
        <v>44</v>
      </c>
      <c r="B746" s="36" t="s">
        <v>643</v>
      </c>
      <c r="C746" s="36" t="s">
        <v>644</v>
      </c>
      <c r="D746" s="35" t="s">
        <v>46</v>
      </c>
      <c r="E746" s="37" t="s">
        <v>645</v>
      </c>
      <c r="F746" s="38" t="s">
        <v>73</v>
      </c>
      <c r="G746" s="39">
        <v>60</v>
      </c>
      <c r="H746" s="8">
        <v>0</v>
      </c>
      <c r="I746" s="40">
        <f>ROUND(ROUND(H746,2)*ROUND(G746,3),2)</f>
        <v>0</v>
      </c>
      <c r="O746" s="14">
        <f>(I746*21)/100</f>
        <v>0</v>
      </c>
      <c r="P746" s="14" t="s">
        <v>22</v>
      </c>
    </row>
    <row r="747" spans="1:16" x14ac:dyDescent="0.2">
      <c r="A747" s="41" t="s">
        <v>49</v>
      </c>
      <c r="E747" s="42" t="s">
        <v>46</v>
      </c>
      <c r="H747" s="9"/>
    </row>
    <row r="748" spans="1:16" x14ac:dyDescent="0.2">
      <c r="A748" s="43" t="s">
        <v>50</v>
      </c>
      <c r="E748" s="44" t="s">
        <v>46</v>
      </c>
      <c r="H748" s="9"/>
    </row>
    <row r="749" spans="1:16" ht="51" x14ac:dyDescent="0.2">
      <c r="A749" s="14" t="s">
        <v>51</v>
      </c>
      <c r="E749" s="42" t="s">
        <v>646</v>
      </c>
      <c r="H749" s="9"/>
    </row>
    <row r="750" spans="1:16" ht="25.5" x14ac:dyDescent="0.2">
      <c r="A750" s="35" t="s">
        <v>44</v>
      </c>
      <c r="B750" s="36" t="s">
        <v>647</v>
      </c>
      <c r="C750" s="36" t="s">
        <v>644</v>
      </c>
      <c r="D750" s="35" t="s">
        <v>28</v>
      </c>
      <c r="E750" s="37" t="s">
        <v>648</v>
      </c>
      <c r="F750" s="38" t="s">
        <v>73</v>
      </c>
      <c r="G750" s="39">
        <v>15</v>
      </c>
      <c r="H750" s="8">
        <v>0</v>
      </c>
      <c r="I750" s="40">
        <f>ROUND(ROUND(H750,2)*ROUND(G750,3),2)</f>
        <v>0</v>
      </c>
      <c r="O750" s="14">
        <f>(I750*21)/100</f>
        <v>0</v>
      </c>
      <c r="P750" s="14" t="s">
        <v>22</v>
      </c>
    </row>
    <row r="751" spans="1:16" x14ac:dyDescent="0.2">
      <c r="A751" s="41" t="s">
        <v>49</v>
      </c>
      <c r="E751" s="42" t="s">
        <v>46</v>
      </c>
      <c r="H751" s="9"/>
    </row>
    <row r="752" spans="1:16" x14ac:dyDescent="0.2">
      <c r="A752" s="43" t="s">
        <v>50</v>
      </c>
      <c r="E752" s="44" t="s">
        <v>46</v>
      </c>
      <c r="H752" s="9"/>
    </row>
    <row r="753" spans="1:16" ht="25.5" x14ac:dyDescent="0.2">
      <c r="A753" s="14" t="s">
        <v>51</v>
      </c>
      <c r="E753" s="42" t="s">
        <v>649</v>
      </c>
      <c r="H753" s="9"/>
    </row>
    <row r="754" spans="1:16" ht="25.5" x14ac:dyDescent="0.2">
      <c r="A754" s="35" t="s">
        <v>44</v>
      </c>
      <c r="B754" s="36" t="s">
        <v>650</v>
      </c>
      <c r="C754" s="36" t="s">
        <v>651</v>
      </c>
      <c r="D754" s="35" t="s">
        <v>28</v>
      </c>
      <c r="E754" s="37" t="s">
        <v>652</v>
      </c>
      <c r="F754" s="38" t="s">
        <v>73</v>
      </c>
      <c r="G754" s="39">
        <v>15</v>
      </c>
      <c r="H754" s="8">
        <v>0</v>
      </c>
      <c r="I754" s="40">
        <f>ROUND(ROUND(H754,2)*ROUND(G754,3),2)</f>
        <v>0</v>
      </c>
      <c r="O754" s="14">
        <f>(I754*21)/100</f>
        <v>0</v>
      </c>
      <c r="P754" s="14" t="s">
        <v>22</v>
      </c>
    </row>
    <row r="755" spans="1:16" x14ac:dyDescent="0.2">
      <c r="A755" s="41" t="s">
        <v>49</v>
      </c>
      <c r="E755" s="42" t="s">
        <v>46</v>
      </c>
      <c r="H755" s="9"/>
    </row>
    <row r="756" spans="1:16" x14ac:dyDescent="0.2">
      <c r="A756" s="43" t="s">
        <v>50</v>
      </c>
      <c r="E756" s="44" t="s">
        <v>46</v>
      </c>
      <c r="H756" s="9"/>
    </row>
    <row r="757" spans="1:16" ht="25.5" x14ac:dyDescent="0.2">
      <c r="A757" s="14" t="s">
        <v>51</v>
      </c>
      <c r="E757" s="42" t="s">
        <v>653</v>
      </c>
      <c r="H757" s="9"/>
    </row>
    <row r="758" spans="1:16" ht="25.5" x14ac:dyDescent="0.2">
      <c r="A758" s="35" t="s">
        <v>44</v>
      </c>
      <c r="B758" s="36" t="s">
        <v>654</v>
      </c>
      <c r="C758" s="36" t="s">
        <v>651</v>
      </c>
      <c r="D758" s="35" t="s">
        <v>22</v>
      </c>
      <c r="E758" s="37" t="s">
        <v>655</v>
      </c>
      <c r="F758" s="38" t="s">
        <v>73</v>
      </c>
      <c r="G758" s="39">
        <v>60</v>
      </c>
      <c r="H758" s="8">
        <v>0</v>
      </c>
      <c r="I758" s="40">
        <f>ROUND(ROUND(H758,2)*ROUND(G758,3),2)</f>
        <v>0</v>
      </c>
      <c r="O758" s="14">
        <f>(I758*21)/100</f>
        <v>0</v>
      </c>
      <c r="P758" s="14" t="s">
        <v>22</v>
      </c>
    </row>
    <row r="759" spans="1:16" x14ac:dyDescent="0.2">
      <c r="A759" s="41" t="s">
        <v>49</v>
      </c>
      <c r="E759" s="42" t="s">
        <v>46</v>
      </c>
      <c r="H759" s="9"/>
    </row>
    <row r="760" spans="1:16" x14ac:dyDescent="0.2">
      <c r="A760" s="43" t="s">
        <v>50</v>
      </c>
      <c r="E760" s="44" t="s">
        <v>46</v>
      </c>
      <c r="H760" s="9"/>
    </row>
    <row r="761" spans="1:16" ht="25.5" x14ac:dyDescent="0.2">
      <c r="A761" s="14" t="s">
        <v>51</v>
      </c>
      <c r="E761" s="42" t="s">
        <v>653</v>
      </c>
      <c r="H761" s="9"/>
    </row>
    <row r="762" spans="1:16" ht="25.5" x14ac:dyDescent="0.2">
      <c r="A762" s="35" t="s">
        <v>44</v>
      </c>
      <c r="B762" s="36" t="s">
        <v>656</v>
      </c>
      <c r="C762" s="36" t="s">
        <v>651</v>
      </c>
      <c r="D762" s="35" t="s">
        <v>21</v>
      </c>
      <c r="E762" s="37" t="s">
        <v>657</v>
      </c>
      <c r="F762" s="38" t="s">
        <v>73</v>
      </c>
      <c r="G762" s="39">
        <v>15</v>
      </c>
      <c r="H762" s="8">
        <v>0</v>
      </c>
      <c r="I762" s="40">
        <f>ROUND(ROUND(H762,2)*ROUND(G762,3),2)</f>
        <v>0</v>
      </c>
      <c r="O762" s="14">
        <f>(I762*21)/100</f>
        <v>0</v>
      </c>
      <c r="P762" s="14" t="s">
        <v>22</v>
      </c>
    </row>
    <row r="763" spans="1:16" x14ac:dyDescent="0.2">
      <c r="A763" s="41" t="s">
        <v>49</v>
      </c>
      <c r="E763" s="42" t="s">
        <v>46</v>
      </c>
      <c r="H763" s="9"/>
    </row>
    <row r="764" spans="1:16" x14ac:dyDescent="0.2">
      <c r="A764" s="43" t="s">
        <v>50</v>
      </c>
      <c r="E764" s="44" t="s">
        <v>46</v>
      </c>
      <c r="H764" s="9"/>
    </row>
    <row r="765" spans="1:16" ht="25.5" x14ac:dyDescent="0.2">
      <c r="A765" s="14" t="s">
        <v>51</v>
      </c>
      <c r="E765" s="42" t="s">
        <v>653</v>
      </c>
      <c r="H765" s="9"/>
    </row>
    <row r="766" spans="1:16" ht="25.5" x14ac:dyDescent="0.2">
      <c r="A766" s="35" t="s">
        <v>44</v>
      </c>
      <c r="B766" s="36" t="s">
        <v>658</v>
      </c>
      <c r="C766" s="36" t="s">
        <v>651</v>
      </c>
      <c r="D766" s="35" t="s">
        <v>39</v>
      </c>
      <c r="E766" s="37" t="s">
        <v>659</v>
      </c>
      <c r="F766" s="38" t="s">
        <v>73</v>
      </c>
      <c r="G766" s="39">
        <v>15</v>
      </c>
      <c r="H766" s="8">
        <v>0</v>
      </c>
      <c r="I766" s="40">
        <f>ROUND(ROUND(H766,2)*ROUND(G766,3),2)</f>
        <v>0</v>
      </c>
      <c r="O766" s="14">
        <f>(I766*21)/100</f>
        <v>0</v>
      </c>
      <c r="P766" s="14" t="s">
        <v>22</v>
      </c>
    </row>
    <row r="767" spans="1:16" x14ac:dyDescent="0.2">
      <c r="A767" s="41" t="s">
        <v>49</v>
      </c>
      <c r="E767" s="42" t="s">
        <v>46</v>
      </c>
      <c r="H767" s="9"/>
    </row>
    <row r="768" spans="1:16" x14ac:dyDescent="0.2">
      <c r="A768" s="43" t="s">
        <v>50</v>
      </c>
      <c r="E768" s="44" t="s">
        <v>46</v>
      </c>
      <c r="H768" s="9"/>
    </row>
    <row r="769" spans="1:16" ht="51" x14ac:dyDescent="0.2">
      <c r="A769" s="14" t="s">
        <v>51</v>
      </c>
      <c r="E769" s="42" t="s">
        <v>660</v>
      </c>
      <c r="H769" s="9"/>
    </row>
    <row r="770" spans="1:16" x14ac:dyDescent="0.2">
      <c r="A770" s="35" t="s">
        <v>44</v>
      </c>
      <c r="B770" s="36" t="s">
        <v>661</v>
      </c>
      <c r="C770" s="36" t="s">
        <v>662</v>
      </c>
      <c r="D770" s="35" t="s">
        <v>28</v>
      </c>
      <c r="E770" s="37" t="s">
        <v>663</v>
      </c>
      <c r="F770" s="38" t="s">
        <v>73</v>
      </c>
      <c r="G770" s="39">
        <v>15</v>
      </c>
      <c r="H770" s="8">
        <v>0</v>
      </c>
      <c r="I770" s="40">
        <f>ROUND(ROUND(H770,2)*ROUND(G770,3),2)</f>
        <v>0</v>
      </c>
      <c r="O770" s="14">
        <f>(I770*21)/100</f>
        <v>0</v>
      </c>
      <c r="P770" s="14" t="s">
        <v>22</v>
      </c>
    </row>
    <row r="771" spans="1:16" x14ac:dyDescent="0.2">
      <c r="A771" s="41" t="s">
        <v>49</v>
      </c>
      <c r="E771" s="42" t="s">
        <v>664</v>
      </c>
      <c r="H771" s="9"/>
    </row>
    <row r="772" spans="1:16" x14ac:dyDescent="0.2">
      <c r="A772" s="43" t="s">
        <v>50</v>
      </c>
      <c r="E772" s="44" t="s">
        <v>46</v>
      </c>
      <c r="H772" s="9"/>
    </row>
    <row r="773" spans="1:16" ht="63.75" x14ac:dyDescent="0.2">
      <c r="A773" s="14" t="s">
        <v>51</v>
      </c>
      <c r="E773" s="42" t="s">
        <v>665</v>
      </c>
      <c r="H773" s="9"/>
    </row>
    <row r="774" spans="1:16" x14ac:dyDescent="0.2">
      <c r="A774" s="35" t="s">
        <v>44</v>
      </c>
      <c r="B774" s="36" t="s">
        <v>666</v>
      </c>
      <c r="C774" s="36" t="s">
        <v>662</v>
      </c>
      <c r="D774" s="35" t="s">
        <v>22</v>
      </c>
      <c r="E774" s="37" t="s">
        <v>667</v>
      </c>
      <c r="F774" s="38" t="s">
        <v>668</v>
      </c>
      <c r="G774" s="39">
        <v>2</v>
      </c>
      <c r="H774" s="8">
        <v>0</v>
      </c>
      <c r="I774" s="40">
        <f>ROUND(ROUND(H774,2)*ROUND(G774,3),2)</f>
        <v>0</v>
      </c>
      <c r="O774" s="14">
        <f>(I774*21)/100</f>
        <v>0</v>
      </c>
      <c r="P774" s="14" t="s">
        <v>22</v>
      </c>
    </row>
    <row r="775" spans="1:16" x14ac:dyDescent="0.2">
      <c r="A775" s="41" t="s">
        <v>49</v>
      </c>
      <c r="E775" s="42" t="s">
        <v>664</v>
      </c>
      <c r="H775" s="9"/>
    </row>
    <row r="776" spans="1:16" x14ac:dyDescent="0.2">
      <c r="A776" s="43" t="s">
        <v>50</v>
      </c>
      <c r="E776" s="44" t="s">
        <v>46</v>
      </c>
      <c r="H776" s="9"/>
    </row>
    <row r="777" spans="1:16" ht="25.5" x14ac:dyDescent="0.2">
      <c r="A777" s="14" t="s">
        <v>51</v>
      </c>
      <c r="E777" s="42" t="s">
        <v>669</v>
      </c>
      <c r="H777" s="9"/>
    </row>
    <row r="778" spans="1:16" x14ac:dyDescent="0.2">
      <c r="A778" s="35" t="s">
        <v>44</v>
      </c>
      <c r="B778" s="36" t="s">
        <v>670</v>
      </c>
      <c r="C778" s="36" t="s">
        <v>662</v>
      </c>
      <c r="D778" s="35" t="s">
        <v>21</v>
      </c>
      <c r="E778" s="37" t="s">
        <v>671</v>
      </c>
      <c r="F778" s="38" t="s">
        <v>73</v>
      </c>
      <c r="G778" s="39">
        <v>2</v>
      </c>
      <c r="H778" s="8">
        <v>0</v>
      </c>
      <c r="I778" s="40">
        <f>ROUND(ROUND(H778,2)*ROUND(G778,3),2)</f>
        <v>0</v>
      </c>
      <c r="O778" s="14">
        <f>(I778*21)/100</f>
        <v>0</v>
      </c>
      <c r="P778" s="14" t="s">
        <v>22</v>
      </c>
    </row>
    <row r="779" spans="1:16" x14ac:dyDescent="0.2">
      <c r="A779" s="41" t="s">
        <v>49</v>
      </c>
      <c r="E779" s="42" t="s">
        <v>664</v>
      </c>
      <c r="H779" s="9"/>
    </row>
    <row r="780" spans="1:16" x14ac:dyDescent="0.2">
      <c r="A780" s="43" t="s">
        <v>50</v>
      </c>
      <c r="E780" s="44" t="s">
        <v>46</v>
      </c>
      <c r="H780" s="9"/>
    </row>
    <row r="781" spans="1:16" x14ac:dyDescent="0.2">
      <c r="A781" s="14" t="s">
        <v>51</v>
      </c>
      <c r="E781" s="42" t="s">
        <v>672</v>
      </c>
      <c r="H781" s="9"/>
    </row>
    <row r="782" spans="1:16" x14ac:dyDescent="0.2">
      <c r="A782" s="35" t="s">
        <v>44</v>
      </c>
      <c r="B782" s="36" t="s">
        <v>673</v>
      </c>
      <c r="C782" s="36" t="s">
        <v>674</v>
      </c>
      <c r="D782" s="35" t="s">
        <v>46</v>
      </c>
      <c r="E782" s="37" t="s">
        <v>675</v>
      </c>
      <c r="F782" s="38" t="s">
        <v>73</v>
      </c>
      <c r="G782" s="39">
        <v>12</v>
      </c>
      <c r="H782" s="8">
        <v>0</v>
      </c>
      <c r="I782" s="40">
        <f>ROUND(ROUND(H782,2)*ROUND(G782,3),2)</f>
        <v>0</v>
      </c>
      <c r="O782" s="14">
        <f>(I782*21)/100</f>
        <v>0</v>
      </c>
      <c r="P782" s="14" t="s">
        <v>22</v>
      </c>
    </row>
    <row r="783" spans="1:16" x14ac:dyDescent="0.2">
      <c r="A783" s="41" t="s">
        <v>49</v>
      </c>
      <c r="E783" s="42" t="s">
        <v>46</v>
      </c>
      <c r="H783" s="9"/>
    </row>
    <row r="784" spans="1:16" x14ac:dyDescent="0.2">
      <c r="A784" s="43" t="s">
        <v>50</v>
      </c>
      <c r="E784" s="44" t="s">
        <v>46</v>
      </c>
      <c r="H784" s="9"/>
    </row>
    <row r="785" spans="1:16" ht="25.5" x14ac:dyDescent="0.2">
      <c r="A785" s="14" t="s">
        <v>51</v>
      </c>
      <c r="E785" s="42" t="s">
        <v>676</v>
      </c>
      <c r="H785" s="9"/>
    </row>
    <row r="786" spans="1:16" x14ac:dyDescent="0.2">
      <c r="A786" s="35" t="s">
        <v>44</v>
      </c>
      <c r="B786" s="36" t="s">
        <v>677</v>
      </c>
      <c r="C786" s="36" t="s">
        <v>678</v>
      </c>
      <c r="D786" s="35" t="s">
        <v>46</v>
      </c>
      <c r="E786" s="37" t="s">
        <v>679</v>
      </c>
      <c r="F786" s="38" t="s">
        <v>73</v>
      </c>
      <c r="G786" s="39">
        <v>12</v>
      </c>
      <c r="H786" s="8">
        <v>0</v>
      </c>
      <c r="I786" s="40">
        <f>ROUND(ROUND(H786,2)*ROUND(G786,3),2)</f>
        <v>0</v>
      </c>
      <c r="O786" s="14">
        <f>(I786*21)/100</f>
        <v>0</v>
      </c>
      <c r="P786" s="14" t="s">
        <v>22</v>
      </c>
    </row>
    <row r="787" spans="1:16" x14ac:dyDescent="0.2">
      <c r="A787" s="41" t="s">
        <v>49</v>
      </c>
      <c r="E787" s="42" t="s">
        <v>46</v>
      </c>
      <c r="H787" s="9"/>
    </row>
    <row r="788" spans="1:16" x14ac:dyDescent="0.2">
      <c r="A788" s="43" t="s">
        <v>50</v>
      </c>
      <c r="E788" s="44" t="s">
        <v>46</v>
      </c>
      <c r="H788" s="9"/>
    </row>
    <row r="789" spans="1:16" ht="25.5" x14ac:dyDescent="0.2">
      <c r="A789" s="14" t="s">
        <v>51</v>
      </c>
      <c r="E789" s="42" t="s">
        <v>676</v>
      </c>
      <c r="H789" s="9"/>
    </row>
    <row r="790" spans="1:16" x14ac:dyDescent="0.2">
      <c r="A790" s="35" t="s">
        <v>44</v>
      </c>
      <c r="B790" s="36" t="s">
        <v>680</v>
      </c>
      <c r="C790" s="36" t="s">
        <v>681</v>
      </c>
      <c r="D790" s="35" t="s">
        <v>46</v>
      </c>
      <c r="E790" s="37" t="s">
        <v>682</v>
      </c>
      <c r="F790" s="38" t="s">
        <v>73</v>
      </c>
      <c r="G790" s="39">
        <v>20</v>
      </c>
      <c r="H790" s="8">
        <v>0</v>
      </c>
      <c r="I790" s="40">
        <f>ROUND(ROUND(H790,2)*ROUND(G790,3),2)</f>
        <v>0</v>
      </c>
      <c r="O790" s="14">
        <f>(I790*21)/100</f>
        <v>0</v>
      </c>
      <c r="P790" s="14" t="s">
        <v>22</v>
      </c>
    </row>
    <row r="791" spans="1:16" ht="25.5" x14ac:dyDescent="0.2">
      <c r="A791" s="41" t="s">
        <v>49</v>
      </c>
      <c r="E791" s="42" t="s">
        <v>683</v>
      </c>
      <c r="H791" s="9"/>
    </row>
    <row r="792" spans="1:16" x14ac:dyDescent="0.2">
      <c r="A792" s="43" t="s">
        <v>50</v>
      </c>
      <c r="E792" s="44" t="s">
        <v>46</v>
      </c>
      <c r="H792" s="9"/>
    </row>
    <row r="793" spans="1:16" ht="51" x14ac:dyDescent="0.2">
      <c r="A793" s="14" t="s">
        <v>51</v>
      </c>
      <c r="E793" s="42" t="s">
        <v>684</v>
      </c>
      <c r="H793" s="9"/>
    </row>
    <row r="794" spans="1:16" x14ac:dyDescent="0.2">
      <c r="A794" s="35" t="s">
        <v>44</v>
      </c>
      <c r="B794" s="36" t="s">
        <v>685</v>
      </c>
      <c r="C794" s="36" t="s">
        <v>686</v>
      </c>
      <c r="D794" s="35" t="s">
        <v>28</v>
      </c>
      <c r="E794" s="37" t="s">
        <v>687</v>
      </c>
      <c r="F794" s="38" t="s">
        <v>73</v>
      </c>
      <c r="G794" s="39">
        <v>60</v>
      </c>
      <c r="H794" s="8">
        <v>0</v>
      </c>
      <c r="I794" s="40">
        <f>ROUND(ROUND(H794,2)*ROUND(G794,3),2)</f>
        <v>0</v>
      </c>
      <c r="O794" s="14">
        <f>(I794*21)/100</f>
        <v>0</v>
      </c>
      <c r="P794" s="14" t="s">
        <v>22</v>
      </c>
    </row>
    <row r="795" spans="1:16" x14ac:dyDescent="0.2">
      <c r="A795" s="41" t="s">
        <v>49</v>
      </c>
      <c r="E795" s="42" t="s">
        <v>46</v>
      </c>
      <c r="H795" s="9"/>
    </row>
    <row r="796" spans="1:16" x14ac:dyDescent="0.2">
      <c r="A796" s="43" t="s">
        <v>50</v>
      </c>
      <c r="E796" s="44" t="s">
        <v>46</v>
      </c>
      <c r="H796" s="9"/>
    </row>
    <row r="797" spans="1:16" ht="63.75" x14ac:dyDescent="0.2">
      <c r="A797" s="14" t="s">
        <v>51</v>
      </c>
      <c r="E797" s="42" t="s">
        <v>688</v>
      </c>
      <c r="H797" s="9"/>
    </row>
    <row r="798" spans="1:16" x14ac:dyDescent="0.2">
      <c r="A798" s="35" t="s">
        <v>44</v>
      </c>
      <c r="B798" s="36" t="s">
        <v>689</v>
      </c>
      <c r="C798" s="36" t="s">
        <v>686</v>
      </c>
      <c r="D798" s="35" t="s">
        <v>22</v>
      </c>
      <c r="E798" s="37" t="s">
        <v>690</v>
      </c>
      <c r="F798" s="38" t="s">
        <v>62</v>
      </c>
      <c r="G798" s="39">
        <v>240</v>
      </c>
      <c r="H798" s="8">
        <v>0</v>
      </c>
      <c r="I798" s="40">
        <f>ROUND(ROUND(H798,2)*ROUND(G798,3),2)</f>
        <v>0</v>
      </c>
      <c r="O798" s="14">
        <f>(I798*21)/100</f>
        <v>0</v>
      </c>
      <c r="P798" s="14" t="s">
        <v>22</v>
      </c>
    </row>
    <row r="799" spans="1:16" x14ac:dyDescent="0.2">
      <c r="A799" s="41" t="s">
        <v>49</v>
      </c>
      <c r="E799" s="42" t="s">
        <v>46</v>
      </c>
      <c r="H799" s="9"/>
    </row>
    <row r="800" spans="1:16" x14ac:dyDescent="0.2">
      <c r="A800" s="43" t="s">
        <v>50</v>
      </c>
      <c r="E800" s="44" t="s">
        <v>46</v>
      </c>
      <c r="H800" s="9"/>
    </row>
    <row r="801" spans="1:16" ht="25.5" x14ac:dyDescent="0.2">
      <c r="A801" s="14" t="s">
        <v>51</v>
      </c>
      <c r="E801" s="42" t="s">
        <v>691</v>
      </c>
      <c r="H801" s="9"/>
    </row>
    <row r="802" spans="1:16" ht="25.5" x14ac:dyDescent="0.2">
      <c r="A802" s="35" t="s">
        <v>44</v>
      </c>
      <c r="B802" s="36" t="s">
        <v>692</v>
      </c>
      <c r="C802" s="36" t="s">
        <v>693</v>
      </c>
      <c r="D802" s="35" t="s">
        <v>28</v>
      </c>
      <c r="E802" s="37" t="s">
        <v>694</v>
      </c>
      <c r="F802" s="38" t="s">
        <v>73</v>
      </c>
      <c r="G802" s="39">
        <v>15</v>
      </c>
      <c r="H802" s="8">
        <v>0</v>
      </c>
      <c r="I802" s="40">
        <f>ROUND(ROUND(H802,2)*ROUND(G802,3),2)</f>
        <v>0</v>
      </c>
      <c r="O802" s="14">
        <f>(I802*21)/100</f>
        <v>0</v>
      </c>
      <c r="P802" s="14" t="s">
        <v>22</v>
      </c>
    </row>
    <row r="803" spans="1:16" x14ac:dyDescent="0.2">
      <c r="A803" s="41" t="s">
        <v>49</v>
      </c>
      <c r="E803" s="42" t="s">
        <v>46</v>
      </c>
      <c r="H803" s="9"/>
    </row>
    <row r="804" spans="1:16" x14ac:dyDescent="0.2">
      <c r="A804" s="43" t="s">
        <v>50</v>
      </c>
      <c r="E804" s="44" t="s">
        <v>46</v>
      </c>
      <c r="H804" s="9"/>
    </row>
    <row r="805" spans="1:16" ht="51" x14ac:dyDescent="0.2">
      <c r="A805" s="14" t="s">
        <v>51</v>
      </c>
      <c r="E805" s="42" t="s">
        <v>695</v>
      </c>
      <c r="H805" s="9"/>
    </row>
    <row r="806" spans="1:16" x14ac:dyDescent="0.2">
      <c r="A806" s="35" t="s">
        <v>44</v>
      </c>
      <c r="B806" s="36" t="s">
        <v>696</v>
      </c>
      <c r="C806" s="36" t="s">
        <v>697</v>
      </c>
      <c r="D806" s="35" t="s">
        <v>28</v>
      </c>
      <c r="E806" s="37" t="s">
        <v>698</v>
      </c>
      <c r="F806" s="38" t="s">
        <v>73</v>
      </c>
      <c r="G806" s="39">
        <v>15</v>
      </c>
      <c r="H806" s="8">
        <v>0</v>
      </c>
      <c r="I806" s="40">
        <f>ROUND(ROUND(H806,2)*ROUND(G806,3),2)</f>
        <v>0</v>
      </c>
      <c r="O806" s="14">
        <f>(I806*21)/100</f>
        <v>0</v>
      </c>
      <c r="P806" s="14" t="s">
        <v>22</v>
      </c>
    </row>
    <row r="807" spans="1:16" x14ac:dyDescent="0.2">
      <c r="A807" s="41" t="s">
        <v>49</v>
      </c>
      <c r="E807" s="42" t="s">
        <v>46</v>
      </c>
      <c r="H807" s="9"/>
    </row>
    <row r="808" spans="1:16" x14ac:dyDescent="0.2">
      <c r="A808" s="43" t="s">
        <v>50</v>
      </c>
      <c r="E808" s="44" t="s">
        <v>46</v>
      </c>
      <c r="H808" s="9"/>
    </row>
    <row r="809" spans="1:16" ht="63.75" x14ac:dyDescent="0.2">
      <c r="A809" s="14" t="s">
        <v>51</v>
      </c>
      <c r="E809" s="42" t="s">
        <v>699</v>
      </c>
      <c r="H809" s="9"/>
    </row>
    <row r="810" spans="1:16" ht="25.5" x14ac:dyDescent="0.2">
      <c r="A810" s="35" t="s">
        <v>44</v>
      </c>
      <c r="B810" s="36" t="s">
        <v>700</v>
      </c>
      <c r="C810" s="36" t="s">
        <v>701</v>
      </c>
      <c r="D810" s="35" t="s">
        <v>46</v>
      </c>
      <c r="E810" s="37" t="s">
        <v>702</v>
      </c>
      <c r="F810" s="38" t="s">
        <v>81</v>
      </c>
      <c r="G810" s="39">
        <v>150</v>
      </c>
      <c r="H810" s="8">
        <v>0</v>
      </c>
      <c r="I810" s="40">
        <f>ROUND(ROUND(H810,2)*ROUND(G810,3),2)</f>
        <v>0</v>
      </c>
      <c r="O810" s="14">
        <f>(I810*21)/100</f>
        <v>0</v>
      </c>
      <c r="P810" s="14" t="s">
        <v>22</v>
      </c>
    </row>
    <row r="811" spans="1:16" x14ac:dyDescent="0.2">
      <c r="A811" s="41" t="s">
        <v>49</v>
      </c>
      <c r="E811" s="42" t="s">
        <v>46</v>
      </c>
      <c r="H811" s="9"/>
    </row>
    <row r="812" spans="1:16" x14ac:dyDescent="0.2">
      <c r="A812" s="43" t="s">
        <v>50</v>
      </c>
      <c r="E812" s="44" t="s">
        <v>46</v>
      </c>
      <c r="H812" s="9"/>
    </row>
    <row r="813" spans="1:16" ht="38.25" x14ac:dyDescent="0.2">
      <c r="A813" s="14" t="s">
        <v>51</v>
      </c>
      <c r="E813" s="42" t="s">
        <v>703</v>
      </c>
      <c r="H813" s="9"/>
    </row>
    <row r="814" spans="1:16" ht="25.5" x14ac:dyDescent="0.2">
      <c r="A814" s="35" t="s">
        <v>44</v>
      </c>
      <c r="B814" s="36" t="s">
        <v>704</v>
      </c>
      <c r="C814" s="36" t="s">
        <v>701</v>
      </c>
      <c r="D814" s="35" t="s">
        <v>28</v>
      </c>
      <c r="E814" s="37" t="s">
        <v>705</v>
      </c>
      <c r="F814" s="38" t="s">
        <v>62</v>
      </c>
      <c r="G814" s="39">
        <v>400</v>
      </c>
      <c r="H814" s="8">
        <v>0</v>
      </c>
      <c r="I814" s="40">
        <f>ROUND(ROUND(H814,2)*ROUND(G814,3),2)</f>
        <v>0</v>
      </c>
      <c r="O814" s="14">
        <f>(I814*21)/100</f>
        <v>0</v>
      </c>
      <c r="P814" s="14" t="s">
        <v>22</v>
      </c>
    </row>
    <row r="815" spans="1:16" x14ac:dyDescent="0.2">
      <c r="A815" s="41" t="s">
        <v>49</v>
      </c>
      <c r="E815" s="42" t="s">
        <v>46</v>
      </c>
      <c r="H815" s="9"/>
    </row>
    <row r="816" spans="1:16" x14ac:dyDescent="0.2">
      <c r="A816" s="43" t="s">
        <v>50</v>
      </c>
      <c r="E816" s="44" t="s">
        <v>46</v>
      </c>
      <c r="H816" s="9"/>
    </row>
    <row r="817" spans="1:16" ht="38.25" x14ac:dyDescent="0.2">
      <c r="A817" s="14" t="s">
        <v>51</v>
      </c>
      <c r="E817" s="42" t="s">
        <v>703</v>
      </c>
      <c r="H817" s="9"/>
    </row>
    <row r="818" spans="1:16" ht="25.5" x14ac:dyDescent="0.2">
      <c r="A818" s="35" t="s">
        <v>44</v>
      </c>
      <c r="B818" s="36" t="s">
        <v>706</v>
      </c>
      <c r="C818" s="36" t="s">
        <v>701</v>
      </c>
      <c r="D818" s="35" t="s">
        <v>22</v>
      </c>
      <c r="E818" s="37" t="s">
        <v>707</v>
      </c>
      <c r="F818" s="38" t="s">
        <v>62</v>
      </c>
      <c r="G818" s="39">
        <v>300</v>
      </c>
      <c r="H818" s="8">
        <v>0</v>
      </c>
      <c r="I818" s="40">
        <f>ROUND(ROUND(H818,2)*ROUND(G818,3),2)</f>
        <v>0</v>
      </c>
      <c r="O818" s="14">
        <f>(I818*21)/100</f>
        <v>0</v>
      </c>
      <c r="P818" s="14" t="s">
        <v>22</v>
      </c>
    </row>
    <row r="819" spans="1:16" x14ac:dyDescent="0.2">
      <c r="A819" s="41" t="s">
        <v>49</v>
      </c>
      <c r="E819" s="42" t="s">
        <v>46</v>
      </c>
      <c r="H819" s="9"/>
    </row>
    <row r="820" spans="1:16" x14ac:dyDescent="0.2">
      <c r="A820" s="43" t="s">
        <v>50</v>
      </c>
      <c r="E820" s="44" t="s">
        <v>46</v>
      </c>
      <c r="H820" s="9"/>
    </row>
    <row r="821" spans="1:16" ht="38.25" x14ac:dyDescent="0.2">
      <c r="A821" s="14" t="s">
        <v>51</v>
      </c>
      <c r="E821" s="42" t="s">
        <v>703</v>
      </c>
      <c r="H821" s="9"/>
    </row>
    <row r="822" spans="1:16" ht="25.5" x14ac:dyDescent="0.2">
      <c r="A822" s="35" t="s">
        <v>44</v>
      </c>
      <c r="B822" s="36" t="s">
        <v>708</v>
      </c>
      <c r="C822" s="36" t="s">
        <v>701</v>
      </c>
      <c r="D822" s="35" t="s">
        <v>21</v>
      </c>
      <c r="E822" s="37" t="s">
        <v>709</v>
      </c>
      <c r="F822" s="38" t="s">
        <v>62</v>
      </c>
      <c r="G822" s="39">
        <v>150</v>
      </c>
      <c r="H822" s="8">
        <v>0</v>
      </c>
      <c r="I822" s="40">
        <f>ROUND(ROUND(H822,2)*ROUND(G822,3),2)</f>
        <v>0</v>
      </c>
      <c r="O822" s="14">
        <f>(I822*21)/100</f>
        <v>0</v>
      </c>
      <c r="P822" s="14" t="s">
        <v>22</v>
      </c>
    </row>
    <row r="823" spans="1:16" x14ac:dyDescent="0.2">
      <c r="A823" s="41" t="s">
        <v>49</v>
      </c>
      <c r="E823" s="42" t="s">
        <v>46</v>
      </c>
      <c r="H823" s="9"/>
    </row>
    <row r="824" spans="1:16" x14ac:dyDescent="0.2">
      <c r="A824" s="43" t="s">
        <v>50</v>
      </c>
      <c r="E824" s="44" t="s">
        <v>46</v>
      </c>
      <c r="H824" s="9"/>
    </row>
    <row r="825" spans="1:16" ht="38.25" x14ac:dyDescent="0.2">
      <c r="A825" s="14" t="s">
        <v>51</v>
      </c>
      <c r="E825" s="42" t="s">
        <v>703</v>
      </c>
      <c r="H825" s="9"/>
    </row>
    <row r="826" spans="1:16" ht="25.5" x14ac:dyDescent="0.2">
      <c r="A826" s="35" t="s">
        <v>44</v>
      </c>
      <c r="B826" s="36" t="s">
        <v>710</v>
      </c>
      <c r="C826" s="36" t="s">
        <v>701</v>
      </c>
      <c r="D826" s="35" t="s">
        <v>32</v>
      </c>
      <c r="E826" s="37" t="s">
        <v>711</v>
      </c>
      <c r="F826" s="38" t="s">
        <v>62</v>
      </c>
      <c r="G826" s="39">
        <v>20</v>
      </c>
      <c r="H826" s="8">
        <v>0</v>
      </c>
      <c r="I826" s="40">
        <f>ROUND(ROUND(H826,2)*ROUND(G826,3),2)</f>
        <v>0</v>
      </c>
      <c r="O826" s="14">
        <f>(I826*21)/100</f>
        <v>0</v>
      </c>
      <c r="P826" s="14" t="s">
        <v>22</v>
      </c>
    </row>
    <row r="827" spans="1:16" x14ac:dyDescent="0.2">
      <c r="A827" s="41" t="s">
        <v>49</v>
      </c>
      <c r="E827" s="42" t="s">
        <v>46</v>
      </c>
      <c r="H827" s="9"/>
    </row>
    <row r="828" spans="1:16" x14ac:dyDescent="0.2">
      <c r="A828" s="43" t="s">
        <v>50</v>
      </c>
      <c r="E828" s="44" t="s">
        <v>46</v>
      </c>
      <c r="H828" s="9"/>
    </row>
    <row r="829" spans="1:16" ht="38.25" x14ac:dyDescent="0.2">
      <c r="A829" s="14" t="s">
        <v>51</v>
      </c>
      <c r="E829" s="42" t="s">
        <v>703</v>
      </c>
      <c r="H829" s="9"/>
    </row>
    <row r="830" spans="1:16" ht="25.5" x14ac:dyDescent="0.2">
      <c r="A830" s="35" t="s">
        <v>44</v>
      </c>
      <c r="B830" s="36" t="s">
        <v>712</v>
      </c>
      <c r="C830" s="36" t="s">
        <v>701</v>
      </c>
      <c r="D830" s="35" t="s">
        <v>34</v>
      </c>
      <c r="E830" s="37" t="s">
        <v>713</v>
      </c>
      <c r="F830" s="38" t="s">
        <v>62</v>
      </c>
      <c r="G830" s="39">
        <v>50</v>
      </c>
      <c r="H830" s="8">
        <v>0</v>
      </c>
      <c r="I830" s="40">
        <f>ROUND(ROUND(H830,2)*ROUND(G830,3),2)</f>
        <v>0</v>
      </c>
      <c r="O830" s="14">
        <f>(I830*21)/100</f>
        <v>0</v>
      </c>
      <c r="P830" s="14" t="s">
        <v>22</v>
      </c>
    </row>
    <row r="831" spans="1:16" x14ac:dyDescent="0.2">
      <c r="A831" s="41" t="s">
        <v>49</v>
      </c>
      <c r="E831" s="42" t="s">
        <v>46</v>
      </c>
      <c r="H831" s="9"/>
    </row>
    <row r="832" spans="1:16" x14ac:dyDescent="0.2">
      <c r="A832" s="43" t="s">
        <v>50</v>
      </c>
      <c r="E832" s="44" t="s">
        <v>46</v>
      </c>
      <c r="H832" s="9"/>
    </row>
    <row r="833" spans="1:16" ht="38.25" x14ac:dyDescent="0.2">
      <c r="A833" s="14" t="s">
        <v>51</v>
      </c>
      <c r="E833" s="42" t="s">
        <v>703</v>
      </c>
      <c r="H833" s="9"/>
    </row>
    <row r="834" spans="1:16" ht="25.5" x14ac:dyDescent="0.2">
      <c r="A834" s="35" t="s">
        <v>44</v>
      </c>
      <c r="B834" s="36" t="s">
        <v>714</v>
      </c>
      <c r="C834" s="36" t="s">
        <v>715</v>
      </c>
      <c r="D834" s="35" t="s">
        <v>28</v>
      </c>
      <c r="E834" s="37" t="s">
        <v>716</v>
      </c>
      <c r="F834" s="38" t="s">
        <v>81</v>
      </c>
      <c r="G834" s="39">
        <v>50</v>
      </c>
      <c r="H834" s="8">
        <v>0</v>
      </c>
      <c r="I834" s="40">
        <f>ROUND(ROUND(H834,2)*ROUND(G834,3),2)</f>
        <v>0</v>
      </c>
      <c r="O834" s="14">
        <f>(I834*21)/100</f>
        <v>0</v>
      </c>
      <c r="P834" s="14" t="s">
        <v>22</v>
      </c>
    </row>
    <row r="835" spans="1:16" x14ac:dyDescent="0.2">
      <c r="A835" s="41" t="s">
        <v>49</v>
      </c>
      <c r="E835" s="42" t="s">
        <v>46</v>
      </c>
      <c r="H835" s="9"/>
    </row>
    <row r="836" spans="1:16" x14ac:dyDescent="0.2">
      <c r="A836" s="43" t="s">
        <v>50</v>
      </c>
      <c r="E836" s="44" t="s">
        <v>46</v>
      </c>
      <c r="H836" s="9"/>
    </row>
    <row r="837" spans="1:16" ht="25.5" x14ac:dyDescent="0.2">
      <c r="A837" s="14" t="s">
        <v>51</v>
      </c>
      <c r="E837" s="42" t="s">
        <v>717</v>
      </c>
      <c r="H837" s="9"/>
    </row>
    <row r="838" spans="1:16" x14ac:dyDescent="0.2">
      <c r="A838" s="35" t="s">
        <v>44</v>
      </c>
      <c r="B838" s="36" t="s">
        <v>718</v>
      </c>
      <c r="C838" s="36" t="s">
        <v>719</v>
      </c>
      <c r="D838" s="35" t="s">
        <v>46</v>
      </c>
      <c r="E838" s="37" t="s">
        <v>720</v>
      </c>
      <c r="F838" s="38" t="s">
        <v>81</v>
      </c>
      <c r="G838" s="39">
        <v>50</v>
      </c>
      <c r="H838" s="8">
        <v>0</v>
      </c>
      <c r="I838" s="40">
        <f>ROUND(ROUND(H838,2)*ROUND(G838,3),2)</f>
        <v>0</v>
      </c>
      <c r="O838" s="14">
        <f>(I838*21)/100</f>
        <v>0</v>
      </c>
      <c r="P838" s="14" t="s">
        <v>22</v>
      </c>
    </row>
    <row r="839" spans="1:16" x14ac:dyDescent="0.2">
      <c r="A839" s="41" t="s">
        <v>49</v>
      </c>
      <c r="E839" s="42" t="s">
        <v>46</v>
      </c>
      <c r="H839" s="9"/>
    </row>
    <row r="840" spans="1:16" x14ac:dyDescent="0.2">
      <c r="A840" s="43" t="s">
        <v>50</v>
      </c>
      <c r="E840" s="44" t="s">
        <v>46</v>
      </c>
      <c r="H840" s="9"/>
    </row>
    <row r="841" spans="1:16" ht="25.5" x14ac:dyDescent="0.2">
      <c r="A841" s="14" t="s">
        <v>51</v>
      </c>
      <c r="E841" s="42" t="s">
        <v>717</v>
      </c>
      <c r="H841" s="9"/>
    </row>
    <row r="842" spans="1:16" ht="25.5" x14ac:dyDescent="0.2">
      <c r="A842" s="35" t="s">
        <v>44</v>
      </c>
      <c r="B842" s="36" t="s">
        <v>721</v>
      </c>
      <c r="C842" s="36" t="s">
        <v>722</v>
      </c>
      <c r="D842" s="35" t="s">
        <v>46</v>
      </c>
      <c r="E842" s="37" t="s">
        <v>723</v>
      </c>
      <c r="F842" s="38" t="s">
        <v>81</v>
      </c>
      <c r="G842" s="39">
        <v>150</v>
      </c>
      <c r="H842" s="8">
        <v>0</v>
      </c>
      <c r="I842" s="40">
        <f>ROUND(ROUND(H842,2)*ROUND(G842,3),2)</f>
        <v>0</v>
      </c>
      <c r="O842" s="14">
        <f>(I842*21)/100</f>
        <v>0</v>
      </c>
      <c r="P842" s="14" t="s">
        <v>22</v>
      </c>
    </row>
    <row r="843" spans="1:16" x14ac:dyDescent="0.2">
      <c r="A843" s="41" t="s">
        <v>49</v>
      </c>
      <c r="E843" s="42" t="s">
        <v>46</v>
      </c>
      <c r="H843" s="9"/>
    </row>
    <row r="844" spans="1:16" x14ac:dyDescent="0.2">
      <c r="A844" s="43" t="s">
        <v>50</v>
      </c>
      <c r="E844" s="44" t="s">
        <v>46</v>
      </c>
      <c r="H844" s="9"/>
    </row>
    <row r="845" spans="1:16" ht="38.25" x14ac:dyDescent="0.2">
      <c r="A845" s="14" t="s">
        <v>51</v>
      </c>
      <c r="E845" s="42" t="s">
        <v>703</v>
      </c>
      <c r="H845" s="9"/>
    </row>
    <row r="846" spans="1:16" ht="25.5" x14ac:dyDescent="0.2">
      <c r="A846" s="35" t="s">
        <v>44</v>
      </c>
      <c r="B846" s="36" t="s">
        <v>724</v>
      </c>
      <c r="C846" s="36" t="s">
        <v>722</v>
      </c>
      <c r="D846" s="35" t="s">
        <v>28</v>
      </c>
      <c r="E846" s="37" t="s">
        <v>725</v>
      </c>
      <c r="F846" s="38" t="s">
        <v>62</v>
      </c>
      <c r="G846" s="39">
        <v>700</v>
      </c>
      <c r="H846" s="8">
        <v>0</v>
      </c>
      <c r="I846" s="40">
        <f>ROUND(ROUND(H846,2)*ROUND(G846,3),2)</f>
        <v>0</v>
      </c>
      <c r="O846" s="14">
        <f>(I846*21)/100</f>
        <v>0</v>
      </c>
      <c r="P846" s="14" t="s">
        <v>22</v>
      </c>
    </row>
    <row r="847" spans="1:16" x14ac:dyDescent="0.2">
      <c r="A847" s="41" t="s">
        <v>49</v>
      </c>
      <c r="E847" s="42" t="s">
        <v>46</v>
      </c>
      <c r="H847" s="9"/>
    </row>
    <row r="848" spans="1:16" x14ac:dyDescent="0.2">
      <c r="A848" s="43" t="s">
        <v>50</v>
      </c>
      <c r="E848" s="44" t="s">
        <v>46</v>
      </c>
      <c r="H848" s="9"/>
    </row>
    <row r="849" spans="1:16" ht="38.25" x14ac:dyDescent="0.2">
      <c r="A849" s="14" t="s">
        <v>51</v>
      </c>
      <c r="E849" s="42" t="s">
        <v>703</v>
      </c>
      <c r="H849" s="9"/>
    </row>
    <row r="850" spans="1:16" ht="25.5" x14ac:dyDescent="0.2">
      <c r="A850" s="35" t="s">
        <v>44</v>
      </c>
      <c r="B850" s="36" t="s">
        <v>726</v>
      </c>
      <c r="C850" s="36" t="s">
        <v>722</v>
      </c>
      <c r="D850" s="35" t="s">
        <v>22</v>
      </c>
      <c r="E850" s="37" t="s">
        <v>727</v>
      </c>
      <c r="F850" s="38" t="s">
        <v>62</v>
      </c>
      <c r="G850" s="39">
        <v>300</v>
      </c>
      <c r="H850" s="8">
        <v>0</v>
      </c>
      <c r="I850" s="40">
        <f>ROUND(ROUND(H850,2)*ROUND(G850,3),2)</f>
        <v>0</v>
      </c>
      <c r="O850" s="14">
        <f>(I850*21)/100</f>
        <v>0</v>
      </c>
      <c r="P850" s="14" t="s">
        <v>22</v>
      </c>
    </row>
    <row r="851" spans="1:16" x14ac:dyDescent="0.2">
      <c r="A851" s="41" t="s">
        <v>49</v>
      </c>
      <c r="E851" s="42" t="s">
        <v>46</v>
      </c>
      <c r="H851" s="9"/>
    </row>
    <row r="852" spans="1:16" x14ac:dyDescent="0.2">
      <c r="A852" s="43" t="s">
        <v>50</v>
      </c>
      <c r="E852" s="44" t="s">
        <v>46</v>
      </c>
      <c r="H852" s="9"/>
    </row>
    <row r="853" spans="1:16" ht="38.25" x14ac:dyDescent="0.2">
      <c r="A853" s="14" t="s">
        <v>51</v>
      </c>
      <c r="E853" s="42" t="s">
        <v>703</v>
      </c>
      <c r="H853" s="9"/>
    </row>
    <row r="854" spans="1:16" ht="25.5" x14ac:dyDescent="0.2">
      <c r="A854" s="35" t="s">
        <v>44</v>
      </c>
      <c r="B854" s="36" t="s">
        <v>728</v>
      </c>
      <c r="C854" s="36" t="s">
        <v>729</v>
      </c>
      <c r="D854" s="35" t="s">
        <v>28</v>
      </c>
      <c r="E854" s="37" t="s">
        <v>730</v>
      </c>
      <c r="F854" s="38" t="s">
        <v>62</v>
      </c>
      <c r="G854" s="39">
        <v>40</v>
      </c>
      <c r="H854" s="8">
        <v>0</v>
      </c>
      <c r="I854" s="40">
        <f>ROUND(ROUND(H854,2)*ROUND(G854,3),2)</f>
        <v>0</v>
      </c>
      <c r="O854" s="14">
        <f>(I854*21)/100</f>
        <v>0</v>
      </c>
      <c r="P854" s="14" t="s">
        <v>22</v>
      </c>
    </row>
    <row r="855" spans="1:16" x14ac:dyDescent="0.2">
      <c r="A855" s="41" t="s">
        <v>49</v>
      </c>
      <c r="E855" s="42" t="s">
        <v>46</v>
      </c>
      <c r="H855" s="9"/>
    </row>
    <row r="856" spans="1:16" x14ac:dyDescent="0.2">
      <c r="A856" s="43" t="s">
        <v>50</v>
      </c>
      <c r="E856" s="44" t="s">
        <v>46</v>
      </c>
      <c r="H856" s="9"/>
    </row>
    <row r="857" spans="1:16" ht="38.25" x14ac:dyDescent="0.2">
      <c r="A857" s="14" t="s">
        <v>51</v>
      </c>
      <c r="E857" s="42" t="s">
        <v>731</v>
      </c>
      <c r="H857" s="9"/>
    </row>
    <row r="858" spans="1:16" ht="38.25" x14ac:dyDescent="0.2">
      <c r="A858" s="35" t="s">
        <v>44</v>
      </c>
      <c r="B858" s="36" t="s">
        <v>732</v>
      </c>
      <c r="C858" s="36" t="s">
        <v>733</v>
      </c>
      <c r="D858" s="35" t="s">
        <v>28</v>
      </c>
      <c r="E858" s="37" t="s">
        <v>734</v>
      </c>
      <c r="F858" s="38" t="s">
        <v>73</v>
      </c>
      <c r="G858" s="39">
        <v>40</v>
      </c>
      <c r="H858" s="8">
        <v>0</v>
      </c>
      <c r="I858" s="40">
        <f>ROUND(ROUND(H858,2)*ROUND(G858,3),2)</f>
        <v>0</v>
      </c>
      <c r="O858" s="14">
        <f>(I858*21)/100</f>
        <v>0</v>
      </c>
      <c r="P858" s="14" t="s">
        <v>22</v>
      </c>
    </row>
    <row r="859" spans="1:16" x14ac:dyDescent="0.2">
      <c r="A859" s="41" t="s">
        <v>49</v>
      </c>
      <c r="E859" s="42" t="s">
        <v>46</v>
      </c>
      <c r="H859" s="9"/>
    </row>
    <row r="860" spans="1:16" x14ac:dyDescent="0.2">
      <c r="A860" s="43" t="s">
        <v>50</v>
      </c>
      <c r="E860" s="44" t="s">
        <v>46</v>
      </c>
      <c r="H860" s="9"/>
    </row>
    <row r="861" spans="1:16" ht="38.25" x14ac:dyDescent="0.2">
      <c r="A861" s="14" t="s">
        <v>51</v>
      </c>
      <c r="E861" s="42" t="s">
        <v>735</v>
      </c>
      <c r="H861" s="9"/>
    </row>
    <row r="862" spans="1:16" ht="38.25" x14ac:dyDescent="0.2">
      <c r="A862" s="35" t="s">
        <v>44</v>
      </c>
      <c r="B862" s="36" t="s">
        <v>736</v>
      </c>
      <c r="C862" s="36" t="s">
        <v>733</v>
      </c>
      <c r="D862" s="35" t="s">
        <v>22</v>
      </c>
      <c r="E862" s="37" t="s">
        <v>737</v>
      </c>
      <c r="F862" s="38" t="s">
        <v>73</v>
      </c>
      <c r="G862" s="39">
        <v>40</v>
      </c>
      <c r="H862" s="8">
        <v>0</v>
      </c>
      <c r="I862" s="40">
        <f>ROUND(ROUND(H862,2)*ROUND(G862,3),2)</f>
        <v>0</v>
      </c>
      <c r="O862" s="14">
        <f>(I862*21)/100</f>
        <v>0</v>
      </c>
      <c r="P862" s="14" t="s">
        <v>22</v>
      </c>
    </row>
    <row r="863" spans="1:16" x14ac:dyDescent="0.2">
      <c r="A863" s="41" t="s">
        <v>49</v>
      </c>
      <c r="E863" s="42" t="s">
        <v>46</v>
      </c>
      <c r="H863" s="9"/>
    </row>
    <row r="864" spans="1:16" x14ac:dyDescent="0.2">
      <c r="A864" s="43" t="s">
        <v>50</v>
      </c>
      <c r="E864" s="44" t="s">
        <v>46</v>
      </c>
      <c r="H864" s="9"/>
    </row>
    <row r="865" spans="1:16" ht="38.25" x14ac:dyDescent="0.2">
      <c r="A865" s="14" t="s">
        <v>51</v>
      </c>
      <c r="E865" s="42" t="s">
        <v>735</v>
      </c>
      <c r="H865" s="9"/>
    </row>
    <row r="866" spans="1:16" x14ac:dyDescent="0.2">
      <c r="A866" s="35" t="s">
        <v>44</v>
      </c>
      <c r="B866" s="36" t="s">
        <v>738</v>
      </c>
      <c r="C866" s="36" t="s">
        <v>739</v>
      </c>
      <c r="D866" s="35" t="s">
        <v>46</v>
      </c>
      <c r="E866" s="37" t="s">
        <v>740</v>
      </c>
      <c r="F866" s="38" t="s">
        <v>62</v>
      </c>
      <c r="G866" s="39">
        <v>250</v>
      </c>
      <c r="H866" s="8">
        <v>0</v>
      </c>
      <c r="I866" s="40">
        <f>ROUND(ROUND(H866,2)*ROUND(G866,3),2)</f>
        <v>0</v>
      </c>
      <c r="O866" s="14">
        <f>(I866*21)/100</f>
        <v>0</v>
      </c>
      <c r="P866" s="14" t="s">
        <v>22</v>
      </c>
    </row>
    <row r="867" spans="1:16" x14ac:dyDescent="0.2">
      <c r="A867" s="41" t="s">
        <v>49</v>
      </c>
      <c r="E867" s="42" t="s">
        <v>46</v>
      </c>
      <c r="H867" s="9"/>
    </row>
    <row r="868" spans="1:16" x14ac:dyDescent="0.2">
      <c r="A868" s="43" t="s">
        <v>50</v>
      </c>
      <c r="E868" s="44" t="s">
        <v>46</v>
      </c>
      <c r="H868" s="9"/>
    </row>
    <row r="869" spans="1:16" ht="51" x14ac:dyDescent="0.2">
      <c r="A869" s="14" t="s">
        <v>51</v>
      </c>
      <c r="E869" s="42" t="s">
        <v>741</v>
      </c>
      <c r="H869" s="9"/>
    </row>
    <row r="870" spans="1:16" x14ac:dyDescent="0.2">
      <c r="A870" s="35" t="s">
        <v>44</v>
      </c>
      <c r="B870" s="36" t="s">
        <v>742</v>
      </c>
      <c r="C870" s="36" t="s">
        <v>743</v>
      </c>
      <c r="D870" s="35" t="s">
        <v>46</v>
      </c>
      <c r="E870" s="37" t="s">
        <v>744</v>
      </c>
      <c r="F870" s="38" t="s">
        <v>62</v>
      </c>
      <c r="G870" s="39">
        <v>100</v>
      </c>
      <c r="H870" s="8">
        <v>0</v>
      </c>
      <c r="I870" s="40">
        <f>ROUND(ROUND(H870,2)*ROUND(G870,3),2)</f>
        <v>0</v>
      </c>
      <c r="O870" s="14">
        <f>(I870*21)/100</f>
        <v>0</v>
      </c>
      <c r="P870" s="14" t="s">
        <v>22</v>
      </c>
    </row>
    <row r="871" spans="1:16" x14ac:dyDescent="0.2">
      <c r="A871" s="41" t="s">
        <v>49</v>
      </c>
      <c r="E871" s="42" t="s">
        <v>46</v>
      </c>
      <c r="H871" s="9"/>
    </row>
    <row r="872" spans="1:16" x14ac:dyDescent="0.2">
      <c r="A872" s="43" t="s">
        <v>50</v>
      </c>
      <c r="E872" s="44" t="s">
        <v>46</v>
      </c>
      <c r="H872" s="9"/>
    </row>
    <row r="873" spans="1:16" ht="51" x14ac:dyDescent="0.2">
      <c r="A873" s="14" t="s">
        <v>51</v>
      </c>
      <c r="E873" s="42" t="s">
        <v>741</v>
      </c>
      <c r="H873" s="9"/>
    </row>
    <row r="874" spans="1:16" x14ac:dyDescent="0.2">
      <c r="A874" s="35" t="s">
        <v>44</v>
      </c>
      <c r="B874" s="36" t="s">
        <v>745</v>
      </c>
      <c r="C874" s="36" t="s">
        <v>746</v>
      </c>
      <c r="D874" s="35" t="s">
        <v>46</v>
      </c>
      <c r="E874" s="37" t="s">
        <v>747</v>
      </c>
      <c r="F874" s="38" t="s">
        <v>62</v>
      </c>
      <c r="G874" s="39">
        <v>100</v>
      </c>
      <c r="H874" s="8">
        <v>0</v>
      </c>
      <c r="I874" s="40">
        <f>ROUND(ROUND(H874,2)*ROUND(G874,3),2)</f>
        <v>0</v>
      </c>
      <c r="O874" s="14">
        <f>(I874*21)/100</f>
        <v>0</v>
      </c>
      <c r="P874" s="14" t="s">
        <v>22</v>
      </c>
    </row>
    <row r="875" spans="1:16" x14ac:dyDescent="0.2">
      <c r="A875" s="41" t="s">
        <v>49</v>
      </c>
      <c r="E875" s="42" t="s">
        <v>46</v>
      </c>
      <c r="H875" s="9"/>
    </row>
    <row r="876" spans="1:16" x14ac:dyDescent="0.2">
      <c r="A876" s="43" t="s">
        <v>50</v>
      </c>
      <c r="E876" s="44" t="s">
        <v>46</v>
      </c>
      <c r="H876" s="9"/>
    </row>
    <row r="877" spans="1:16" ht="51" x14ac:dyDescent="0.2">
      <c r="A877" s="14" t="s">
        <v>51</v>
      </c>
      <c r="E877" s="42" t="s">
        <v>741</v>
      </c>
      <c r="H877" s="9"/>
    </row>
    <row r="878" spans="1:16" x14ac:dyDescent="0.2">
      <c r="A878" s="35" t="s">
        <v>44</v>
      </c>
      <c r="B878" s="36" t="s">
        <v>748</v>
      </c>
      <c r="C878" s="36" t="s">
        <v>749</v>
      </c>
      <c r="D878" s="35" t="s">
        <v>46</v>
      </c>
      <c r="E878" s="37" t="s">
        <v>750</v>
      </c>
      <c r="F878" s="38" t="s">
        <v>62</v>
      </c>
      <c r="G878" s="39">
        <v>800</v>
      </c>
      <c r="H878" s="8">
        <v>0</v>
      </c>
      <c r="I878" s="40">
        <f>ROUND(ROUND(H878,2)*ROUND(G878,3),2)</f>
        <v>0</v>
      </c>
      <c r="O878" s="14">
        <f>(I878*21)/100</f>
        <v>0</v>
      </c>
      <c r="P878" s="14" t="s">
        <v>22</v>
      </c>
    </row>
    <row r="879" spans="1:16" x14ac:dyDescent="0.2">
      <c r="A879" s="41" t="s">
        <v>49</v>
      </c>
      <c r="E879" s="42" t="s">
        <v>46</v>
      </c>
      <c r="H879" s="9"/>
    </row>
    <row r="880" spans="1:16" x14ac:dyDescent="0.2">
      <c r="A880" s="43" t="s">
        <v>50</v>
      </c>
      <c r="E880" s="44" t="s">
        <v>46</v>
      </c>
      <c r="H880" s="9"/>
    </row>
    <row r="881" spans="1:16" ht="51" x14ac:dyDescent="0.2">
      <c r="A881" s="14" t="s">
        <v>51</v>
      </c>
      <c r="E881" s="42" t="s">
        <v>741</v>
      </c>
      <c r="H881" s="9"/>
    </row>
    <row r="882" spans="1:16" ht="25.5" x14ac:dyDescent="0.2">
      <c r="A882" s="35" t="s">
        <v>44</v>
      </c>
      <c r="B882" s="36" t="s">
        <v>751</v>
      </c>
      <c r="C882" s="36" t="s">
        <v>749</v>
      </c>
      <c r="D882" s="35" t="s">
        <v>28</v>
      </c>
      <c r="E882" s="37" t="s">
        <v>752</v>
      </c>
      <c r="F882" s="38" t="s">
        <v>62</v>
      </c>
      <c r="G882" s="39">
        <v>50</v>
      </c>
      <c r="H882" s="8">
        <v>0</v>
      </c>
      <c r="I882" s="40">
        <f>ROUND(ROUND(H882,2)*ROUND(G882,3),2)</f>
        <v>0</v>
      </c>
      <c r="O882" s="14">
        <f>(I882*21)/100</f>
        <v>0</v>
      </c>
      <c r="P882" s="14" t="s">
        <v>22</v>
      </c>
    </row>
    <row r="883" spans="1:16" x14ac:dyDescent="0.2">
      <c r="A883" s="41" t="s">
        <v>49</v>
      </c>
      <c r="E883" s="42" t="s">
        <v>46</v>
      </c>
      <c r="H883" s="9"/>
    </row>
    <row r="884" spans="1:16" x14ac:dyDescent="0.2">
      <c r="A884" s="43" t="s">
        <v>50</v>
      </c>
      <c r="E884" s="44" t="s">
        <v>46</v>
      </c>
      <c r="H884" s="9"/>
    </row>
    <row r="885" spans="1:16" ht="51" x14ac:dyDescent="0.2">
      <c r="A885" s="14" t="s">
        <v>51</v>
      </c>
      <c r="E885" s="42" t="s">
        <v>741</v>
      </c>
      <c r="H885" s="9"/>
    </row>
    <row r="886" spans="1:16" x14ac:dyDescent="0.2">
      <c r="A886" s="35" t="s">
        <v>44</v>
      </c>
      <c r="B886" s="36" t="s">
        <v>753</v>
      </c>
      <c r="C886" s="36" t="s">
        <v>754</v>
      </c>
      <c r="D886" s="35" t="s">
        <v>28</v>
      </c>
      <c r="E886" s="37" t="s">
        <v>755</v>
      </c>
      <c r="F886" s="38" t="s">
        <v>62</v>
      </c>
      <c r="G886" s="39">
        <v>46</v>
      </c>
      <c r="H886" s="8">
        <v>0</v>
      </c>
      <c r="I886" s="40">
        <f>ROUND(ROUND(H886,2)*ROUND(G886,3),2)</f>
        <v>0</v>
      </c>
      <c r="O886" s="14">
        <f>(I886*21)/100</f>
        <v>0</v>
      </c>
      <c r="P886" s="14" t="s">
        <v>22</v>
      </c>
    </row>
    <row r="887" spans="1:16" x14ac:dyDescent="0.2">
      <c r="A887" s="41" t="s">
        <v>49</v>
      </c>
      <c r="E887" s="42" t="s">
        <v>46</v>
      </c>
      <c r="H887" s="9"/>
    </row>
    <row r="888" spans="1:16" x14ac:dyDescent="0.2">
      <c r="A888" s="43" t="s">
        <v>50</v>
      </c>
      <c r="E888" s="44" t="s">
        <v>46</v>
      </c>
      <c r="H888" s="9"/>
    </row>
    <row r="889" spans="1:16" ht="51" x14ac:dyDescent="0.2">
      <c r="A889" s="14" t="s">
        <v>51</v>
      </c>
      <c r="E889" s="42" t="s">
        <v>741</v>
      </c>
      <c r="H889" s="9"/>
    </row>
    <row r="890" spans="1:16" ht="25.5" x14ac:dyDescent="0.2">
      <c r="A890" s="35" t="s">
        <v>44</v>
      </c>
      <c r="B890" s="36" t="s">
        <v>756</v>
      </c>
      <c r="C890" s="36" t="s">
        <v>757</v>
      </c>
      <c r="D890" s="35" t="s">
        <v>28</v>
      </c>
      <c r="E890" s="37" t="s">
        <v>758</v>
      </c>
      <c r="F890" s="38" t="s">
        <v>62</v>
      </c>
      <c r="G890" s="39">
        <v>60</v>
      </c>
      <c r="H890" s="8">
        <v>0</v>
      </c>
      <c r="I890" s="40">
        <f>ROUND(ROUND(H890,2)*ROUND(G890,3),2)</f>
        <v>0</v>
      </c>
      <c r="O890" s="14">
        <f>(I890*21)/100</f>
        <v>0</v>
      </c>
      <c r="P890" s="14" t="s">
        <v>22</v>
      </c>
    </row>
    <row r="891" spans="1:16" x14ac:dyDescent="0.2">
      <c r="A891" s="41" t="s">
        <v>49</v>
      </c>
      <c r="E891" s="42" t="s">
        <v>46</v>
      </c>
      <c r="H891" s="9"/>
    </row>
    <row r="892" spans="1:16" x14ac:dyDescent="0.2">
      <c r="A892" s="43" t="s">
        <v>50</v>
      </c>
      <c r="E892" s="44" t="s">
        <v>46</v>
      </c>
      <c r="H892" s="9"/>
    </row>
    <row r="893" spans="1:16" ht="51" x14ac:dyDescent="0.2">
      <c r="A893" s="14" t="s">
        <v>51</v>
      </c>
      <c r="E893" s="42" t="s">
        <v>759</v>
      </c>
      <c r="H893" s="9"/>
    </row>
    <row r="894" spans="1:16" ht="25.5" x14ac:dyDescent="0.2">
      <c r="A894" s="35" t="s">
        <v>44</v>
      </c>
      <c r="B894" s="36" t="s">
        <v>760</v>
      </c>
      <c r="C894" s="36" t="s">
        <v>757</v>
      </c>
      <c r="D894" s="35" t="s">
        <v>21</v>
      </c>
      <c r="E894" s="37" t="s">
        <v>761</v>
      </c>
      <c r="F894" s="38" t="s">
        <v>73</v>
      </c>
      <c r="G894" s="39">
        <v>18</v>
      </c>
      <c r="H894" s="8">
        <v>0</v>
      </c>
      <c r="I894" s="40">
        <f>ROUND(ROUND(H894,2)*ROUND(G894,3),2)</f>
        <v>0</v>
      </c>
      <c r="O894" s="14">
        <f>(I894*21)/100</f>
        <v>0</v>
      </c>
      <c r="P894" s="14" t="s">
        <v>22</v>
      </c>
    </row>
    <row r="895" spans="1:16" x14ac:dyDescent="0.2">
      <c r="A895" s="41" t="s">
        <v>49</v>
      </c>
      <c r="E895" s="42" t="s">
        <v>46</v>
      </c>
      <c r="H895" s="9"/>
    </row>
    <row r="896" spans="1:16" x14ac:dyDescent="0.2">
      <c r="A896" s="43" t="s">
        <v>50</v>
      </c>
      <c r="E896" s="44" t="s">
        <v>46</v>
      </c>
      <c r="H896" s="9"/>
    </row>
    <row r="897" spans="1:16" x14ac:dyDescent="0.2">
      <c r="A897" s="14" t="s">
        <v>51</v>
      </c>
      <c r="E897" s="42" t="s">
        <v>46</v>
      </c>
      <c r="H897" s="9"/>
    </row>
    <row r="898" spans="1:16" x14ac:dyDescent="0.2">
      <c r="A898" s="35" t="s">
        <v>44</v>
      </c>
      <c r="B898" s="36" t="s">
        <v>762</v>
      </c>
      <c r="C898" s="36" t="s">
        <v>763</v>
      </c>
      <c r="D898" s="35" t="s">
        <v>46</v>
      </c>
      <c r="E898" s="37" t="s">
        <v>764</v>
      </c>
      <c r="F898" s="38" t="s">
        <v>62</v>
      </c>
      <c r="G898" s="39">
        <v>40</v>
      </c>
      <c r="H898" s="8">
        <v>0</v>
      </c>
      <c r="I898" s="40">
        <f>ROUND(ROUND(H898,2)*ROUND(G898,3),2)</f>
        <v>0</v>
      </c>
      <c r="O898" s="14">
        <f>(I898*21)/100</f>
        <v>0</v>
      </c>
      <c r="P898" s="14" t="s">
        <v>22</v>
      </c>
    </row>
    <row r="899" spans="1:16" x14ac:dyDescent="0.2">
      <c r="A899" s="41" t="s">
        <v>49</v>
      </c>
      <c r="E899" s="42" t="s">
        <v>46</v>
      </c>
      <c r="H899" s="9"/>
    </row>
    <row r="900" spans="1:16" x14ac:dyDescent="0.2">
      <c r="A900" s="43" t="s">
        <v>50</v>
      </c>
      <c r="E900" s="44" t="s">
        <v>46</v>
      </c>
      <c r="H900" s="9"/>
    </row>
    <row r="901" spans="1:16" ht="38.25" x14ac:dyDescent="0.2">
      <c r="A901" s="14" t="s">
        <v>51</v>
      </c>
      <c r="E901" s="42" t="s">
        <v>765</v>
      </c>
      <c r="H901" s="9"/>
    </row>
    <row r="902" spans="1:16" x14ac:dyDescent="0.2">
      <c r="A902" s="35" t="s">
        <v>44</v>
      </c>
      <c r="B902" s="36" t="s">
        <v>766</v>
      </c>
      <c r="C902" s="36" t="s">
        <v>767</v>
      </c>
      <c r="D902" s="35" t="s">
        <v>46</v>
      </c>
      <c r="E902" s="37" t="s">
        <v>768</v>
      </c>
      <c r="F902" s="38" t="s">
        <v>62</v>
      </c>
      <c r="G902" s="39">
        <v>40</v>
      </c>
      <c r="H902" s="8">
        <v>0</v>
      </c>
      <c r="I902" s="40">
        <f>ROUND(ROUND(H902,2)*ROUND(G902,3),2)</f>
        <v>0</v>
      </c>
      <c r="O902" s="14">
        <f>(I902*21)/100</f>
        <v>0</v>
      </c>
      <c r="P902" s="14" t="s">
        <v>22</v>
      </c>
    </row>
    <row r="903" spans="1:16" x14ac:dyDescent="0.2">
      <c r="A903" s="41" t="s">
        <v>49</v>
      </c>
      <c r="E903" s="42" t="s">
        <v>46</v>
      </c>
      <c r="H903" s="9"/>
    </row>
    <row r="904" spans="1:16" x14ac:dyDescent="0.2">
      <c r="A904" s="43" t="s">
        <v>50</v>
      </c>
      <c r="E904" s="44" t="s">
        <v>46</v>
      </c>
      <c r="H904" s="9"/>
    </row>
    <row r="905" spans="1:16" ht="38.25" x14ac:dyDescent="0.2">
      <c r="A905" s="14" t="s">
        <v>51</v>
      </c>
      <c r="E905" s="42" t="s">
        <v>765</v>
      </c>
      <c r="H905" s="9"/>
    </row>
    <row r="906" spans="1:16" x14ac:dyDescent="0.2">
      <c r="A906" s="35" t="s">
        <v>44</v>
      </c>
      <c r="B906" s="36" t="s">
        <v>769</v>
      </c>
      <c r="C906" s="36" t="s">
        <v>770</v>
      </c>
      <c r="D906" s="35" t="s">
        <v>46</v>
      </c>
      <c r="E906" s="37" t="s">
        <v>771</v>
      </c>
      <c r="F906" s="38" t="s">
        <v>62</v>
      </c>
      <c r="G906" s="39">
        <v>40</v>
      </c>
      <c r="H906" s="8">
        <v>0</v>
      </c>
      <c r="I906" s="40">
        <f>ROUND(ROUND(H906,2)*ROUND(G906,3),2)</f>
        <v>0</v>
      </c>
      <c r="O906" s="14">
        <f>(I906*21)/100</f>
        <v>0</v>
      </c>
      <c r="P906" s="14" t="s">
        <v>22</v>
      </c>
    </row>
    <row r="907" spans="1:16" x14ac:dyDescent="0.2">
      <c r="A907" s="41" t="s">
        <v>49</v>
      </c>
      <c r="E907" s="42" t="s">
        <v>46</v>
      </c>
      <c r="H907" s="9"/>
    </row>
    <row r="908" spans="1:16" x14ac:dyDescent="0.2">
      <c r="A908" s="43" t="s">
        <v>50</v>
      </c>
      <c r="E908" s="44" t="s">
        <v>46</v>
      </c>
      <c r="H908" s="9"/>
    </row>
    <row r="909" spans="1:16" ht="38.25" x14ac:dyDescent="0.2">
      <c r="A909" s="14" t="s">
        <v>51</v>
      </c>
      <c r="E909" s="42" t="s">
        <v>765</v>
      </c>
      <c r="H909" s="9"/>
    </row>
    <row r="910" spans="1:16" x14ac:dyDescent="0.2">
      <c r="A910" s="35" t="s">
        <v>44</v>
      </c>
      <c r="B910" s="36" t="s">
        <v>772</v>
      </c>
      <c r="C910" s="36" t="s">
        <v>773</v>
      </c>
      <c r="D910" s="35" t="s">
        <v>28</v>
      </c>
      <c r="E910" s="37" t="s">
        <v>774</v>
      </c>
      <c r="F910" s="38" t="s">
        <v>62</v>
      </c>
      <c r="G910" s="39">
        <v>40</v>
      </c>
      <c r="H910" s="8">
        <v>0</v>
      </c>
      <c r="I910" s="40">
        <f>ROUND(ROUND(H910,2)*ROUND(G910,3),2)</f>
        <v>0</v>
      </c>
      <c r="O910" s="14">
        <f>(I910*21)/100</f>
        <v>0</v>
      </c>
      <c r="P910" s="14" t="s">
        <v>22</v>
      </c>
    </row>
    <row r="911" spans="1:16" x14ac:dyDescent="0.2">
      <c r="A911" s="41" t="s">
        <v>49</v>
      </c>
      <c r="E911" s="42" t="s">
        <v>46</v>
      </c>
      <c r="H911" s="9"/>
    </row>
    <row r="912" spans="1:16" x14ac:dyDescent="0.2">
      <c r="A912" s="43" t="s">
        <v>50</v>
      </c>
      <c r="E912" s="44" t="s">
        <v>46</v>
      </c>
      <c r="H912" s="9"/>
    </row>
    <row r="913" spans="1:16" ht="38.25" x14ac:dyDescent="0.2">
      <c r="A913" s="14" t="s">
        <v>51</v>
      </c>
      <c r="E913" s="42" t="s">
        <v>775</v>
      </c>
      <c r="H913" s="9"/>
    </row>
    <row r="914" spans="1:16" x14ac:dyDescent="0.2">
      <c r="A914" s="35" t="s">
        <v>44</v>
      </c>
      <c r="B914" s="36" t="s">
        <v>776</v>
      </c>
      <c r="C914" s="36" t="s">
        <v>773</v>
      </c>
      <c r="D914" s="35" t="s">
        <v>34</v>
      </c>
      <c r="E914" s="37" t="s">
        <v>777</v>
      </c>
      <c r="F914" s="38" t="s">
        <v>62</v>
      </c>
      <c r="G914" s="39">
        <v>18</v>
      </c>
      <c r="H914" s="8">
        <v>0</v>
      </c>
      <c r="I914" s="40">
        <f>ROUND(ROUND(H914,2)*ROUND(G914,3),2)</f>
        <v>0</v>
      </c>
      <c r="O914" s="14">
        <f>(I914*21)/100</f>
        <v>0</v>
      </c>
      <c r="P914" s="14" t="s">
        <v>22</v>
      </c>
    </row>
    <row r="915" spans="1:16" x14ac:dyDescent="0.2">
      <c r="A915" s="41" t="s">
        <v>49</v>
      </c>
      <c r="E915" s="42" t="s">
        <v>46</v>
      </c>
      <c r="H915" s="9"/>
    </row>
    <row r="916" spans="1:16" x14ac:dyDescent="0.2">
      <c r="A916" s="43" t="s">
        <v>50</v>
      </c>
      <c r="E916" s="44" t="s">
        <v>46</v>
      </c>
      <c r="H916" s="9"/>
    </row>
    <row r="917" spans="1:16" ht="25.5" x14ac:dyDescent="0.2">
      <c r="A917" s="14" t="s">
        <v>51</v>
      </c>
      <c r="E917" s="42" t="s">
        <v>778</v>
      </c>
      <c r="H917" s="9"/>
    </row>
    <row r="918" spans="1:16" x14ac:dyDescent="0.2">
      <c r="A918" s="35" t="s">
        <v>44</v>
      </c>
      <c r="B918" s="36" t="s">
        <v>779</v>
      </c>
      <c r="C918" s="36" t="s">
        <v>780</v>
      </c>
      <c r="D918" s="35" t="s">
        <v>46</v>
      </c>
      <c r="E918" s="37" t="s">
        <v>781</v>
      </c>
      <c r="F918" s="38" t="s">
        <v>73</v>
      </c>
      <c r="G918" s="39">
        <v>2</v>
      </c>
      <c r="H918" s="8">
        <v>0</v>
      </c>
      <c r="I918" s="40">
        <f>ROUND(ROUND(H918,2)*ROUND(G918,3),2)</f>
        <v>0</v>
      </c>
      <c r="O918" s="14">
        <f>(I918*21)/100</f>
        <v>0</v>
      </c>
      <c r="P918" s="14" t="s">
        <v>22</v>
      </c>
    </row>
    <row r="919" spans="1:16" x14ac:dyDescent="0.2">
      <c r="A919" s="41" t="s">
        <v>49</v>
      </c>
      <c r="E919" s="42" t="s">
        <v>46</v>
      </c>
      <c r="H919" s="9"/>
    </row>
    <row r="920" spans="1:16" x14ac:dyDescent="0.2">
      <c r="A920" s="43" t="s">
        <v>50</v>
      </c>
      <c r="E920" s="44" t="s">
        <v>46</v>
      </c>
      <c r="H920" s="9"/>
    </row>
    <row r="921" spans="1:16" ht="409.5" x14ac:dyDescent="0.2">
      <c r="A921" s="14" t="s">
        <v>51</v>
      </c>
      <c r="E921" s="42" t="s">
        <v>782</v>
      </c>
      <c r="H921" s="9"/>
    </row>
    <row r="922" spans="1:16" x14ac:dyDescent="0.2">
      <c r="A922" s="35" t="s">
        <v>44</v>
      </c>
      <c r="B922" s="36" t="s">
        <v>783</v>
      </c>
      <c r="C922" s="36" t="s">
        <v>784</v>
      </c>
      <c r="D922" s="35" t="s">
        <v>46</v>
      </c>
      <c r="E922" s="37" t="s">
        <v>785</v>
      </c>
      <c r="F922" s="38" t="s">
        <v>73</v>
      </c>
      <c r="G922" s="39">
        <v>2</v>
      </c>
      <c r="H922" s="8">
        <v>0</v>
      </c>
      <c r="I922" s="40">
        <f>ROUND(ROUND(H922,2)*ROUND(G922,3),2)</f>
        <v>0</v>
      </c>
      <c r="O922" s="14">
        <f>(I922*21)/100</f>
        <v>0</v>
      </c>
      <c r="P922" s="14" t="s">
        <v>22</v>
      </c>
    </row>
    <row r="923" spans="1:16" x14ac:dyDescent="0.2">
      <c r="A923" s="41" t="s">
        <v>49</v>
      </c>
      <c r="E923" s="42" t="s">
        <v>46</v>
      </c>
      <c r="H923" s="9"/>
    </row>
    <row r="924" spans="1:16" x14ac:dyDescent="0.2">
      <c r="A924" s="43" t="s">
        <v>50</v>
      </c>
      <c r="E924" s="44" t="s">
        <v>46</v>
      </c>
      <c r="H924" s="9"/>
    </row>
    <row r="925" spans="1:16" ht="409.5" x14ac:dyDescent="0.2">
      <c r="A925" s="14" t="s">
        <v>51</v>
      </c>
      <c r="E925" s="42" t="s">
        <v>782</v>
      </c>
      <c r="H925" s="9"/>
    </row>
    <row r="926" spans="1:16" x14ac:dyDescent="0.2">
      <c r="A926" s="35" t="s">
        <v>44</v>
      </c>
      <c r="B926" s="36" t="s">
        <v>786</v>
      </c>
      <c r="C926" s="36" t="s">
        <v>787</v>
      </c>
      <c r="D926" s="35" t="s">
        <v>46</v>
      </c>
      <c r="E926" s="37" t="s">
        <v>788</v>
      </c>
      <c r="F926" s="38" t="s">
        <v>62</v>
      </c>
      <c r="G926" s="39">
        <v>10</v>
      </c>
      <c r="H926" s="8">
        <v>0</v>
      </c>
      <c r="I926" s="40">
        <f>ROUND(ROUND(H926,2)*ROUND(G926,3),2)</f>
        <v>0</v>
      </c>
      <c r="O926" s="14">
        <f>(I926*21)/100</f>
        <v>0</v>
      </c>
      <c r="P926" s="14" t="s">
        <v>22</v>
      </c>
    </row>
    <row r="927" spans="1:16" x14ac:dyDescent="0.2">
      <c r="A927" s="41" t="s">
        <v>49</v>
      </c>
      <c r="E927" s="42" t="s">
        <v>46</v>
      </c>
      <c r="H927" s="9"/>
    </row>
    <row r="928" spans="1:16" x14ac:dyDescent="0.2">
      <c r="A928" s="43" t="s">
        <v>50</v>
      </c>
      <c r="E928" s="44" t="s">
        <v>46</v>
      </c>
      <c r="H928" s="9"/>
    </row>
    <row r="929" spans="1:16" ht="63.75" x14ac:dyDescent="0.2">
      <c r="A929" s="14" t="s">
        <v>51</v>
      </c>
      <c r="E929" s="42" t="s">
        <v>789</v>
      </c>
      <c r="H929" s="9"/>
    </row>
    <row r="930" spans="1:16" x14ac:dyDescent="0.2">
      <c r="A930" s="35" t="s">
        <v>44</v>
      </c>
      <c r="B930" s="36" t="s">
        <v>790</v>
      </c>
      <c r="C930" s="36" t="s">
        <v>791</v>
      </c>
      <c r="D930" s="35" t="s">
        <v>46</v>
      </c>
      <c r="E930" s="37" t="s">
        <v>792</v>
      </c>
      <c r="F930" s="38" t="s">
        <v>62</v>
      </c>
      <c r="G930" s="39">
        <v>5</v>
      </c>
      <c r="H930" s="8">
        <v>0</v>
      </c>
      <c r="I930" s="40">
        <f>ROUND(ROUND(H930,2)*ROUND(G930,3),2)</f>
        <v>0</v>
      </c>
      <c r="O930" s="14">
        <f>(I930*21)/100</f>
        <v>0</v>
      </c>
      <c r="P930" s="14" t="s">
        <v>22</v>
      </c>
    </row>
    <row r="931" spans="1:16" x14ac:dyDescent="0.2">
      <c r="A931" s="41" t="s">
        <v>49</v>
      </c>
      <c r="E931" s="42" t="s">
        <v>46</v>
      </c>
      <c r="H931" s="9"/>
    </row>
    <row r="932" spans="1:16" x14ac:dyDescent="0.2">
      <c r="A932" s="43" t="s">
        <v>50</v>
      </c>
      <c r="E932" s="44" t="s">
        <v>46</v>
      </c>
      <c r="H932" s="9"/>
    </row>
    <row r="933" spans="1:16" ht="63.75" x14ac:dyDescent="0.2">
      <c r="A933" s="14" t="s">
        <v>51</v>
      </c>
      <c r="E933" s="42" t="s">
        <v>789</v>
      </c>
      <c r="H933" s="9"/>
    </row>
    <row r="934" spans="1:16" x14ac:dyDescent="0.2">
      <c r="A934" s="35" t="s">
        <v>44</v>
      </c>
      <c r="B934" s="36" t="s">
        <v>793</v>
      </c>
      <c r="C934" s="36" t="s">
        <v>794</v>
      </c>
      <c r="D934" s="35" t="s">
        <v>46</v>
      </c>
      <c r="E934" s="37" t="s">
        <v>795</v>
      </c>
      <c r="F934" s="38" t="s">
        <v>62</v>
      </c>
      <c r="G934" s="39">
        <v>5</v>
      </c>
      <c r="H934" s="8">
        <v>0</v>
      </c>
      <c r="I934" s="40">
        <f>ROUND(ROUND(H934,2)*ROUND(G934,3),2)</f>
        <v>0</v>
      </c>
      <c r="O934" s="14">
        <f>(I934*21)/100</f>
        <v>0</v>
      </c>
      <c r="P934" s="14" t="s">
        <v>22</v>
      </c>
    </row>
    <row r="935" spans="1:16" x14ac:dyDescent="0.2">
      <c r="A935" s="41" t="s">
        <v>49</v>
      </c>
      <c r="E935" s="42" t="s">
        <v>46</v>
      </c>
      <c r="H935" s="9"/>
    </row>
    <row r="936" spans="1:16" x14ac:dyDescent="0.2">
      <c r="A936" s="43" t="s">
        <v>50</v>
      </c>
      <c r="E936" s="44" t="s">
        <v>46</v>
      </c>
      <c r="H936" s="9"/>
    </row>
    <row r="937" spans="1:16" ht="63.75" x14ac:dyDescent="0.2">
      <c r="A937" s="14" t="s">
        <v>51</v>
      </c>
      <c r="E937" s="42" t="s">
        <v>789</v>
      </c>
      <c r="H937" s="9"/>
    </row>
    <row r="938" spans="1:16" x14ac:dyDescent="0.2">
      <c r="A938" s="35" t="s">
        <v>44</v>
      </c>
      <c r="B938" s="36" t="s">
        <v>796</v>
      </c>
      <c r="C938" s="36" t="s">
        <v>797</v>
      </c>
      <c r="D938" s="35" t="s">
        <v>46</v>
      </c>
      <c r="E938" s="37" t="s">
        <v>798</v>
      </c>
      <c r="F938" s="38" t="s">
        <v>62</v>
      </c>
      <c r="G938" s="39">
        <v>5</v>
      </c>
      <c r="H938" s="8">
        <v>0</v>
      </c>
      <c r="I938" s="40">
        <f>ROUND(ROUND(H938,2)*ROUND(G938,3),2)</f>
        <v>0</v>
      </c>
      <c r="O938" s="14">
        <f>(I938*21)/100</f>
        <v>0</v>
      </c>
      <c r="P938" s="14" t="s">
        <v>22</v>
      </c>
    </row>
    <row r="939" spans="1:16" x14ac:dyDescent="0.2">
      <c r="A939" s="41" t="s">
        <v>49</v>
      </c>
      <c r="E939" s="42" t="s">
        <v>46</v>
      </c>
      <c r="H939" s="9"/>
    </row>
    <row r="940" spans="1:16" x14ac:dyDescent="0.2">
      <c r="A940" s="43" t="s">
        <v>50</v>
      </c>
      <c r="E940" s="44" t="s">
        <v>46</v>
      </c>
      <c r="H940" s="9"/>
    </row>
    <row r="941" spans="1:16" ht="63.75" x14ac:dyDescent="0.2">
      <c r="A941" s="14" t="s">
        <v>51</v>
      </c>
      <c r="E941" s="42" t="s">
        <v>789</v>
      </c>
      <c r="H941" s="9"/>
    </row>
    <row r="942" spans="1:16" x14ac:dyDescent="0.2">
      <c r="A942" s="35" t="s">
        <v>44</v>
      </c>
      <c r="B942" s="36" t="s">
        <v>799</v>
      </c>
      <c r="C942" s="36" t="s">
        <v>800</v>
      </c>
      <c r="D942" s="35" t="s">
        <v>46</v>
      </c>
      <c r="E942" s="37" t="s">
        <v>801</v>
      </c>
      <c r="F942" s="38" t="s">
        <v>73</v>
      </c>
      <c r="G942" s="39">
        <v>2</v>
      </c>
      <c r="H942" s="8">
        <v>0</v>
      </c>
      <c r="I942" s="40">
        <f>ROUND(ROUND(H942,2)*ROUND(G942,3),2)</f>
        <v>0</v>
      </c>
      <c r="O942" s="14">
        <f>(I942*21)/100</f>
        <v>0</v>
      </c>
      <c r="P942" s="14" t="s">
        <v>22</v>
      </c>
    </row>
    <row r="943" spans="1:16" x14ac:dyDescent="0.2">
      <c r="A943" s="41" t="s">
        <v>49</v>
      </c>
      <c r="E943" s="42" t="s">
        <v>46</v>
      </c>
      <c r="H943" s="9"/>
    </row>
    <row r="944" spans="1:16" x14ac:dyDescent="0.2">
      <c r="A944" s="43" t="s">
        <v>50</v>
      </c>
      <c r="E944" s="44" t="s">
        <v>46</v>
      </c>
      <c r="H944" s="9"/>
    </row>
    <row r="945" spans="1:16" ht="76.5" x14ac:dyDescent="0.2">
      <c r="A945" s="14" t="s">
        <v>51</v>
      </c>
      <c r="E945" s="42" t="s">
        <v>802</v>
      </c>
      <c r="H945" s="9"/>
    </row>
    <row r="946" spans="1:16" x14ac:dyDescent="0.2">
      <c r="A946" s="35" t="s">
        <v>44</v>
      </c>
      <c r="B946" s="36" t="s">
        <v>803</v>
      </c>
      <c r="C946" s="36" t="s">
        <v>804</v>
      </c>
      <c r="D946" s="35" t="s">
        <v>46</v>
      </c>
      <c r="E946" s="37" t="s">
        <v>805</v>
      </c>
      <c r="F946" s="38" t="s">
        <v>73</v>
      </c>
      <c r="G946" s="39">
        <v>2</v>
      </c>
      <c r="H946" s="8">
        <v>0</v>
      </c>
      <c r="I946" s="40">
        <f>ROUND(ROUND(H946,2)*ROUND(G946,3),2)</f>
        <v>0</v>
      </c>
      <c r="O946" s="14">
        <f>(I946*21)/100</f>
        <v>0</v>
      </c>
      <c r="P946" s="14" t="s">
        <v>22</v>
      </c>
    </row>
    <row r="947" spans="1:16" x14ac:dyDescent="0.2">
      <c r="A947" s="41" t="s">
        <v>49</v>
      </c>
      <c r="E947" s="42" t="s">
        <v>46</v>
      </c>
      <c r="H947" s="9"/>
    </row>
    <row r="948" spans="1:16" x14ac:dyDescent="0.2">
      <c r="A948" s="43" t="s">
        <v>50</v>
      </c>
      <c r="E948" s="44" t="s">
        <v>46</v>
      </c>
      <c r="H948" s="9"/>
    </row>
    <row r="949" spans="1:16" ht="76.5" x14ac:dyDescent="0.2">
      <c r="A949" s="14" t="s">
        <v>51</v>
      </c>
      <c r="E949" s="42" t="s">
        <v>802</v>
      </c>
      <c r="H949" s="9"/>
    </row>
    <row r="950" spans="1:16" x14ac:dyDescent="0.2">
      <c r="A950" s="35" t="s">
        <v>44</v>
      </c>
      <c r="B950" s="36" t="s">
        <v>806</v>
      </c>
      <c r="C950" s="36" t="s">
        <v>807</v>
      </c>
      <c r="D950" s="35" t="s">
        <v>46</v>
      </c>
      <c r="E950" s="37" t="s">
        <v>808</v>
      </c>
      <c r="F950" s="38" t="s">
        <v>62</v>
      </c>
      <c r="G950" s="39">
        <v>300</v>
      </c>
      <c r="H950" s="8">
        <v>0</v>
      </c>
      <c r="I950" s="40">
        <f>ROUND(ROUND(H950,2)*ROUND(G950,3),2)</f>
        <v>0</v>
      </c>
      <c r="O950" s="14">
        <f>(I950*21)/100</f>
        <v>0</v>
      </c>
      <c r="P950" s="14" t="s">
        <v>22</v>
      </c>
    </row>
    <row r="951" spans="1:16" x14ac:dyDescent="0.2">
      <c r="A951" s="41" t="s">
        <v>49</v>
      </c>
      <c r="E951" s="42" t="s">
        <v>46</v>
      </c>
      <c r="H951" s="9"/>
    </row>
    <row r="952" spans="1:16" x14ac:dyDescent="0.2">
      <c r="A952" s="43" t="s">
        <v>50</v>
      </c>
      <c r="E952" s="44" t="s">
        <v>46</v>
      </c>
      <c r="H952" s="9"/>
    </row>
    <row r="953" spans="1:16" ht="25.5" x14ac:dyDescent="0.2">
      <c r="A953" s="14" t="s">
        <v>51</v>
      </c>
      <c r="E953" s="42" t="s">
        <v>809</v>
      </c>
      <c r="H953" s="9"/>
    </row>
    <row r="954" spans="1:16" x14ac:dyDescent="0.2">
      <c r="A954" s="35" t="s">
        <v>44</v>
      </c>
      <c r="B954" s="36" t="s">
        <v>810</v>
      </c>
      <c r="C954" s="36" t="s">
        <v>811</v>
      </c>
      <c r="D954" s="35" t="s">
        <v>46</v>
      </c>
      <c r="E954" s="37" t="s">
        <v>812</v>
      </c>
      <c r="F954" s="38" t="s">
        <v>62</v>
      </c>
      <c r="G954" s="39">
        <v>180</v>
      </c>
      <c r="H954" s="8">
        <v>0</v>
      </c>
      <c r="I954" s="40">
        <f>ROUND(ROUND(H954,2)*ROUND(G954,3),2)</f>
        <v>0</v>
      </c>
      <c r="O954" s="14">
        <f>(I954*21)/100</f>
        <v>0</v>
      </c>
      <c r="P954" s="14" t="s">
        <v>22</v>
      </c>
    </row>
    <row r="955" spans="1:16" x14ac:dyDescent="0.2">
      <c r="A955" s="41" t="s">
        <v>49</v>
      </c>
      <c r="E955" s="42" t="s">
        <v>46</v>
      </c>
      <c r="H955" s="9"/>
    </row>
    <row r="956" spans="1:16" x14ac:dyDescent="0.2">
      <c r="A956" s="43" t="s">
        <v>50</v>
      </c>
      <c r="E956" s="44" t="s">
        <v>46</v>
      </c>
      <c r="H956" s="9"/>
    </row>
    <row r="957" spans="1:16" ht="25.5" x14ac:dyDescent="0.2">
      <c r="A957" s="14" t="s">
        <v>51</v>
      </c>
      <c r="E957" s="42" t="s">
        <v>809</v>
      </c>
      <c r="H957" s="9"/>
    </row>
    <row r="958" spans="1:16" x14ac:dyDescent="0.2">
      <c r="A958" s="35" t="s">
        <v>44</v>
      </c>
      <c r="B958" s="36" t="s">
        <v>813</v>
      </c>
      <c r="C958" s="36" t="s">
        <v>814</v>
      </c>
      <c r="D958" s="35" t="s">
        <v>46</v>
      </c>
      <c r="E958" s="37" t="s">
        <v>815</v>
      </c>
      <c r="F958" s="38" t="s">
        <v>62</v>
      </c>
      <c r="G958" s="39">
        <v>180</v>
      </c>
      <c r="H958" s="8">
        <v>0</v>
      </c>
      <c r="I958" s="40">
        <f>ROUND(ROUND(H958,2)*ROUND(G958,3),2)</f>
        <v>0</v>
      </c>
      <c r="O958" s="14">
        <f>(I958*21)/100</f>
        <v>0</v>
      </c>
      <c r="P958" s="14" t="s">
        <v>22</v>
      </c>
    </row>
    <row r="959" spans="1:16" x14ac:dyDescent="0.2">
      <c r="A959" s="41" t="s">
        <v>49</v>
      </c>
      <c r="E959" s="42" t="s">
        <v>46</v>
      </c>
      <c r="H959" s="9"/>
    </row>
    <row r="960" spans="1:16" x14ac:dyDescent="0.2">
      <c r="A960" s="43" t="s">
        <v>50</v>
      </c>
      <c r="E960" s="44" t="s">
        <v>46</v>
      </c>
      <c r="H960" s="9"/>
    </row>
    <row r="961" spans="1:16" ht="25.5" x14ac:dyDescent="0.2">
      <c r="A961" s="14" t="s">
        <v>51</v>
      </c>
      <c r="E961" s="42" t="s">
        <v>809</v>
      </c>
      <c r="H961" s="9"/>
    </row>
    <row r="962" spans="1:16" x14ac:dyDescent="0.2">
      <c r="A962" s="35" t="s">
        <v>44</v>
      </c>
      <c r="B962" s="36" t="s">
        <v>816</v>
      </c>
      <c r="C962" s="36" t="s">
        <v>817</v>
      </c>
      <c r="D962" s="35" t="s">
        <v>46</v>
      </c>
      <c r="E962" s="37" t="s">
        <v>818</v>
      </c>
      <c r="F962" s="38" t="s">
        <v>62</v>
      </c>
      <c r="G962" s="39">
        <v>60</v>
      </c>
      <c r="H962" s="8">
        <v>0</v>
      </c>
      <c r="I962" s="40">
        <f>ROUND(ROUND(H962,2)*ROUND(G962,3),2)</f>
        <v>0</v>
      </c>
      <c r="O962" s="14">
        <f>(I962*21)/100</f>
        <v>0</v>
      </c>
      <c r="P962" s="14" t="s">
        <v>22</v>
      </c>
    </row>
    <row r="963" spans="1:16" x14ac:dyDescent="0.2">
      <c r="A963" s="41" t="s">
        <v>49</v>
      </c>
      <c r="E963" s="42" t="s">
        <v>46</v>
      </c>
      <c r="H963" s="9"/>
    </row>
    <row r="964" spans="1:16" x14ac:dyDescent="0.2">
      <c r="A964" s="43" t="s">
        <v>50</v>
      </c>
      <c r="E964" s="44" t="s">
        <v>46</v>
      </c>
      <c r="H964" s="9"/>
    </row>
    <row r="965" spans="1:16" ht="25.5" x14ac:dyDescent="0.2">
      <c r="A965" s="14" t="s">
        <v>51</v>
      </c>
      <c r="E965" s="42" t="s">
        <v>809</v>
      </c>
      <c r="H965" s="9"/>
    </row>
    <row r="966" spans="1:16" x14ac:dyDescent="0.2">
      <c r="A966" s="35" t="s">
        <v>44</v>
      </c>
      <c r="B966" s="36" t="s">
        <v>819</v>
      </c>
      <c r="C966" s="36" t="s">
        <v>820</v>
      </c>
      <c r="D966" s="35" t="s">
        <v>46</v>
      </c>
      <c r="E966" s="37" t="s">
        <v>821</v>
      </c>
      <c r="F966" s="38" t="s">
        <v>65</v>
      </c>
      <c r="G966" s="39">
        <v>60</v>
      </c>
      <c r="H966" s="8">
        <v>0</v>
      </c>
      <c r="I966" s="40">
        <f>ROUND(ROUND(H966,2)*ROUND(G966,3),2)</f>
        <v>0</v>
      </c>
      <c r="O966" s="14">
        <f>(I966*21)/100</f>
        <v>0</v>
      </c>
      <c r="P966" s="14" t="s">
        <v>22</v>
      </c>
    </row>
    <row r="967" spans="1:16" x14ac:dyDescent="0.2">
      <c r="A967" s="41" t="s">
        <v>49</v>
      </c>
      <c r="E967" s="42" t="s">
        <v>46</v>
      </c>
      <c r="H967" s="9"/>
    </row>
    <row r="968" spans="1:16" x14ac:dyDescent="0.2">
      <c r="A968" s="43" t="s">
        <v>50</v>
      </c>
      <c r="E968" s="44" t="s">
        <v>46</v>
      </c>
      <c r="H968" s="9"/>
    </row>
    <row r="969" spans="1:16" x14ac:dyDescent="0.2">
      <c r="A969" s="14" t="s">
        <v>51</v>
      </c>
      <c r="E969" s="42" t="s">
        <v>63</v>
      </c>
      <c r="H969" s="9"/>
    </row>
    <row r="970" spans="1:16" x14ac:dyDescent="0.2">
      <c r="A970" s="35" t="s">
        <v>44</v>
      </c>
      <c r="B970" s="36" t="s">
        <v>822</v>
      </c>
      <c r="C970" s="36" t="s">
        <v>823</v>
      </c>
      <c r="D970" s="35" t="s">
        <v>46</v>
      </c>
      <c r="E970" s="37" t="s">
        <v>824</v>
      </c>
      <c r="F970" s="38" t="s">
        <v>65</v>
      </c>
      <c r="G970" s="39">
        <v>45</v>
      </c>
      <c r="H970" s="8">
        <v>0</v>
      </c>
      <c r="I970" s="40">
        <f>ROUND(ROUND(H970,2)*ROUND(G970,3),2)</f>
        <v>0</v>
      </c>
      <c r="O970" s="14">
        <f>(I970*21)/100</f>
        <v>0</v>
      </c>
      <c r="P970" s="14" t="s">
        <v>22</v>
      </c>
    </row>
    <row r="971" spans="1:16" x14ac:dyDescent="0.2">
      <c r="A971" s="41" t="s">
        <v>49</v>
      </c>
      <c r="E971" s="42" t="s">
        <v>46</v>
      </c>
      <c r="H971" s="9"/>
    </row>
    <row r="972" spans="1:16" x14ac:dyDescent="0.2">
      <c r="A972" s="43" t="s">
        <v>50</v>
      </c>
      <c r="E972" s="44" t="s">
        <v>46</v>
      </c>
      <c r="H972" s="9"/>
    </row>
    <row r="973" spans="1:16" x14ac:dyDescent="0.2">
      <c r="A973" s="14" t="s">
        <v>51</v>
      </c>
      <c r="E973" s="42" t="s">
        <v>63</v>
      </c>
      <c r="H973" s="9"/>
    </row>
    <row r="974" spans="1:16" x14ac:dyDescent="0.2">
      <c r="A974" s="35" t="s">
        <v>44</v>
      </c>
      <c r="B974" s="36" t="s">
        <v>825</v>
      </c>
      <c r="C974" s="36" t="s">
        <v>826</v>
      </c>
      <c r="D974" s="35" t="s">
        <v>46</v>
      </c>
      <c r="E974" s="37" t="s">
        <v>827</v>
      </c>
      <c r="F974" s="38" t="s">
        <v>65</v>
      </c>
      <c r="G974" s="39">
        <v>20</v>
      </c>
      <c r="H974" s="8">
        <v>0</v>
      </c>
      <c r="I974" s="40">
        <f>ROUND(ROUND(H974,2)*ROUND(G974,3),2)</f>
        <v>0</v>
      </c>
      <c r="O974" s="14">
        <f>(I974*21)/100</f>
        <v>0</v>
      </c>
      <c r="P974" s="14" t="s">
        <v>22</v>
      </c>
    </row>
    <row r="975" spans="1:16" x14ac:dyDescent="0.2">
      <c r="A975" s="41" t="s">
        <v>49</v>
      </c>
      <c r="E975" s="42" t="s">
        <v>46</v>
      </c>
      <c r="H975" s="9"/>
    </row>
    <row r="976" spans="1:16" x14ac:dyDescent="0.2">
      <c r="A976" s="43" t="s">
        <v>50</v>
      </c>
      <c r="E976" s="44" t="s">
        <v>46</v>
      </c>
      <c r="H976" s="9"/>
    </row>
    <row r="977" spans="1:16" x14ac:dyDescent="0.2">
      <c r="A977" s="14" t="s">
        <v>51</v>
      </c>
      <c r="E977" s="42" t="s">
        <v>63</v>
      </c>
      <c r="H977" s="9"/>
    </row>
    <row r="978" spans="1:16" x14ac:dyDescent="0.2">
      <c r="A978" s="35" t="s">
        <v>44</v>
      </c>
      <c r="B978" s="36" t="s">
        <v>828</v>
      </c>
      <c r="C978" s="36" t="s">
        <v>829</v>
      </c>
      <c r="D978" s="35" t="s">
        <v>28</v>
      </c>
      <c r="E978" s="37" t="s">
        <v>830</v>
      </c>
      <c r="F978" s="38" t="s">
        <v>62</v>
      </c>
      <c r="G978" s="39">
        <v>300</v>
      </c>
      <c r="H978" s="8">
        <v>0</v>
      </c>
      <c r="I978" s="40">
        <f>ROUND(ROUND(H978,2)*ROUND(G978,3),2)</f>
        <v>0</v>
      </c>
      <c r="O978" s="14">
        <f>(I978*21)/100</f>
        <v>0</v>
      </c>
      <c r="P978" s="14" t="s">
        <v>22</v>
      </c>
    </row>
    <row r="979" spans="1:16" x14ac:dyDescent="0.2">
      <c r="A979" s="41" t="s">
        <v>49</v>
      </c>
      <c r="E979" s="42" t="s">
        <v>46</v>
      </c>
      <c r="H979" s="9"/>
    </row>
    <row r="980" spans="1:16" x14ac:dyDescent="0.2">
      <c r="A980" s="43" t="s">
        <v>50</v>
      </c>
      <c r="E980" s="44" t="s">
        <v>46</v>
      </c>
      <c r="H980" s="9"/>
    </row>
    <row r="981" spans="1:16" ht="38.25" x14ac:dyDescent="0.2">
      <c r="A981" s="14" t="s">
        <v>51</v>
      </c>
      <c r="E981" s="42" t="s">
        <v>831</v>
      </c>
      <c r="H981" s="9"/>
    </row>
    <row r="982" spans="1:16" ht="25.5" x14ac:dyDescent="0.2">
      <c r="A982" s="35" t="s">
        <v>44</v>
      </c>
      <c r="B982" s="36" t="s">
        <v>832</v>
      </c>
      <c r="C982" s="36" t="s">
        <v>833</v>
      </c>
      <c r="D982" s="35" t="s">
        <v>28</v>
      </c>
      <c r="E982" s="37" t="s">
        <v>834</v>
      </c>
      <c r="F982" s="38" t="s">
        <v>62</v>
      </c>
      <c r="G982" s="39">
        <v>18</v>
      </c>
      <c r="H982" s="8">
        <v>0</v>
      </c>
      <c r="I982" s="40">
        <f>ROUND(ROUND(H982,2)*ROUND(G982,3),2)</f>
        <v>0</v>
      </c>
      <c r="O982" s="14">
        <f>(I982*21)/100</f>
        <v>0</v>
      </c>
      <c r="P982" s="14" t="s">
        <v>22</v>
      </c>
    </row>
    <row r="983" spans="1:16" x14ac:dyDescent="0.2">
      <c r="A983" s="41" t="s">
        <v>49</v>
      </c>
      <c r="E983" s="42" t="s">
        <v>46</v>
      </c>
      <c r="H983" s="9"/>
    </row>
    <row r="984" spans="1:16" x14ac:dyDescent="0.2">
      <c r="A984" s="43" t="s">
        <v>50</v>
      </c>
      <c r="E984" s="44" t="s">
        <v>46</v>
      </c>
      <c r="H984" s="9"/>
    </row>
    <row r="985" spans="1:16" ht="76.5" x14ac:dyDescent="0.2">
      <c r="A985" s="14" t="s">
        <v>51</v>
      </c>
      <c r="E985" s="42" t="s">
        <v>835</v>
      </c>
      <c r="H985" s="9"/>
    </row>
    <row r="986" spans="1:16" ht="25.5" x14ac:dyDescent="0.2">
      <c r="A986" s="35" t="s">
        <v>44</v>
      </c>
      <c r="B986" s="36" t="s">
        <v>836</v>
      </c>
      <c r="C986" s="36" t="s">
        <v>837</v>
      </c>
      <c r="D986" s="35" t="s">
        <v>28</v>
      </c>
      <c r="E986" s="37" t="s">
        <v>838</v>
      </c>
      <c r="F986" s="38" t="s">
        <v>62</v>
      </c>
      <c r="G986" s="39">
        <v>18</v>
      </c>
      <c r="H986" s="8">
        <v>0</v>
      </c>
      <c r="I986" s="40">
        <f>ROUND(ROUND(H986,2)*ROUND(G986,3),2)</f>
        <v>0</v>
      </c>
      <c r="O986" s="14">
        <f>(I986*21)/100</f>
        <v>0</v>
      </c>
      <c r="P986" s="14" t="s">
        <v>22</v>
      </c>
    </row>
    <row r="987" spans="1:16" x14ac:dyDescent="0.2">
      <c r="A987" s="41" t="s">
        <v>49</v>
      </c>
      <c r="E987" s="42" t="s">
        <v>46</v>
      </c>
      <c r="H987" s="9"/>
    </row>
    <row r="988" spans="1:16" x14ac:dyDescent="0.2">
      <c r="A988" s="43" t="s">
        <v>50</v>
      </c>
      <c r="E988" s="44" t="s">
        <v>46</v>
      </c>
      <c r="H988" s="9"/>
    </row>
    <row r="989" spans="1:16" ht="76.5" x14ac:dyDescent="0.2">
      <c r="A989" s="14" t="s">
        <v>51</v>
      </c>
      <c r="E989" s="42" t="s">
        <v>835</v>
      </c>
      <c r="H989" s="9"/>
    </row>
    <row r="990" spans="1:16" ht="25.5" x14ac:dyDescent="0.2">
      <c r="A990" s="35" t="s">
        <v>44</v>
      </c>
      <c r="B990" s="36" t="s">
        <v>839</v>
      </c>
      <c r="C990" s="36" t="s">
        <v>840</v>
      </c>
      <c r="D990" s="35" t="s">
        <v>46</v>
      </c>
      <c r="E990" s="37" t="s">
        <v>841</v>
      </c>
      <c r="F990" s="38" t="s">
        <v>62</v>
      </c>
      <c r="G990" s="39">
        <v>30</v>
      </c>
      <c r="H990" s="8">
        <v>0</v>
      </c>
      <c r="I990" s="40">
        <f>ROUND(ROUND(H990,2)*ROUND(G990,3),2)</f>
        <v>0</v>
      </c>
      <c r="O990" s="14">
        <f>(I990*21)/100</f>
        <v>0</v>
      </c>
      <c r="P990" s="14" t="s">
        <v>22</v>
      </c>
    </row>
    <row r="991" spans="1:16" x14ac:dyDescent="0.2">
      <c r="A991" s="41" t="s">
        <v>49</v>
      </c>
      <c r="E991" s="42" t="s">
        <v>46</v>
      </c>
      <c r="H991" s="9"/>
    </row>
    <row r="992" spans="1:16" x14ac:dyDescent="0.2">
      <c r="A992" s="43" t="s">
        <v>50</v>
      </c>
      <c r="E992" s="44" t="s">
        <v>46</v>
      </c>
      <c r="H992" s="9"/>
    </row>
    <row r="993" spans="1:16" ht="89.25" x14ac:dyDescent="0.2">
      <c r="A993" s="14" t="s">
        <v>51</v>
      </c>
      <c r="E993" s="42" t="s">
        <v>842</v>
      </c>
      <c r="H993" s="9"/>
    </row>
    <row r="994" spans="1:16" ht="25.5" x14ac:dyDescent="0.2">
      <c r="A994" s="35" t="s">
        <v>44</v>
      </c>
      <c r="B994" s="36" t="s">
        <v>843</v>
      </c>
      <c r="C994" s="36" t="s">
        <v>844</v>
      </c>
      <c r="D994" s="35" t="s">
        <v>46</v>
      </c>
      <c r="E994" s="37" t="s">
        <v>845</v>
      </c>
      <c r="F994" s="38" t="s">
        <v>62</v>
      </c>
      <c r="G994" s="39">
        <v>30</v>
      </c>
      <c r="H994" s="8">
        <v>0</v>
      </c>
      <c r="I994" s="40">
        <f>ROUND(ROUND(H994,2)*ROUND(G994,3),2)</f>
        <v>0</v>
      </c>
      <c r="O994" s="14">
        <f>(I994*21)/100</f>
        <v>0</v>
      </c>
      <c r="P994" s="14" t="s">
        <v>22</v>
      </c>
    </row>
    <row r="995" spans="1:16" x14ac:dyDescent="0.2">
      <c r="A995" s="41" t="s">
        <v>49</v>
      </c>
      <c r="E995" s="42" t="s">
        <v>46</v>
      </c>
      <c r="H995" s="9"/>
    </row>
    <row r="996" spans="1:16" x14ac:dyDescent="0.2">
      <c r="A996" s="43" t="s">
        <v>50</v>
      </c>
      <c r="E996" s="44" t="s">
        <v>46</v>
      </c>
      <c r="H996" s="9"/>
    </row>
    <row r="997" spans="1:16" ht="89.25" x14ac:dyDescent="0.2">
      <c r="A997" s="14" t="s">
        <v>51</v>
      </c>
      <c r="E997" s="42" t="s">
        <v>842</v>
      </c>
      <c r="H997" s="9"/>
    </row>
    <row r="998" spans="1:16" ht="25.5" x14ac:dyDescent="0.2">
      <c r="A998" s="35" t="s">
        <v>44</v>
      </c>
      <c r="B998" s="36" t="s">
        <v>846</v>
      </c>
      <c r="C998" s="36" t="s">
        <v>847</v>
      </c>
      <c r="D998" s="35" t="s">
        <v>28</v>
      </c>
      <c r="E998" s="37" t="s">
        <v>848</v>
      </c>
      <c r="F998" s="38" t="s">
        <v>62</v>
      </c>
      <c r="G998" s="39">
        <v>30</v>
      </c>
      <c r="H998" s="8">
        <v>0</v>
      </c>
      <c r="I998" s="40">
        <f>ROUND(ROUND(H998,2)*ROUND(G998,3),2)</f>
        <v>0</v>
      </c>
      <c r="O998" s="14">
        <f>(I998*21)/100</f>
        <v>0</v>
      </c>
      <c r="P998" s="14" t="s">
        <v>22</v>
      </c>
    </row>
    <row r="999" spans="1:16" x14ac:dyDescent="0.2">
      <c r="A999" s="41" t="s">
        <v>49</v>
      </c>
      <c r="E999" s="42" t="s">
        <v>46</v>
      </c>
      <c r="H999" s="9"/>
    </row>
    <row r="1000" spans="1:16" x14ac:dyDescent="0.2">
      <c r="A1000" s="43" t="s">
        <v>50</v>
      </c>
      <c r="E1000" s="44" t="s">
        <v>46</v>
      </c>
      <c r="H1000" s="9"/>
    </row>
    <row r="1001" spans="1:16" ht="89.25" x14ac:dyDescent="0.2">
      <c r="A1001" s="14" t="s">
        <v>51</v>
      </c>
      <c r="E1001" s="42" t="s">
        <v>842</v>
      </c>
      <c r="H1001" s="9"/>
    </row>
    <row r="1002" spans="1:16" ht="25.5" x14ac:dyDescent="0.2">
      <c r="A1002" s="35" t="s">
        <v>44</v>
      </c>
      <c r="B1002" s="36" t="s">
        <v>849</v>
      </c>
      <c r="C1002" s="36" t="s">
        <v>850</v>
      </c>
      <c r="D1002" s="35" t="s">
        <v>46</v>
      </c>
      <c r="E1002" s="37" t="s">
        <v>851</v>
      </c>
      <c r="F1002" s="38" t="s">
        <v>62</v>
      </c>
      <c r="G1002" s="39">
        <v>18</v>
      </c>
      <c r="H1002" s="8">
        <v>0</v>
      </c>
      <c r="I1002" s="40">
        <f>ROUND(ROUND(H1002,2)*ROUND(G1002,3),2)</f>
        <v>0</v>
      </c>
      <c r="O1002" s="14">
        <f>(I1002*21)/100</f>
        <v>0</v>
      </c>
      <c r="P1002" s="14" t="s">
        <v>22</v>
      </c>
    </row>
    <row r="1003" spans="1:16" x14ac:dyDescent="0.2">
      <c r="A1003" s="41" t="s">
        <v>49</v>
      </c>
      <c r="E1003" s="42" t="s">
        <v>46</v>
      </c>
      <c r="H1003" s="9"/>
    </row>
    <row r="1004" spans="1:16" x14ac:dyDescent="0.2">
      <c r="A1004" s="43" t="s">
        <v>50</v>
      </c>
      <c r="E1004" s="44" t="s">
        <v>46</v>
      </c>
      <c r="H1004" s="9"/>
    </row>
    <row r="1005" spans="1:16" ht="63.75" x14ac:dyDescent="0.2">
      <c r="A1005" s="14" t="s">
        <v>51</v>
      </c>
      <c r="E1005" s="42" t="s">
        <v>852</v>
      </c>
      <c r="H1005" s="9"/>
    </row>
    <row r="1006" spans="1:16" ht="25.5" x14ac:dyDescent="0.2">
      <c r="A1006" s="35" t="s">
        <v>44</v>
      </c>
      <c r="B1006" s="36" t="s">
        <v>853</v>
      </c>
      <c r="C1006" s="36" t="s">
        <v>850</v>
      </c>
      <c r="D1006" s="35" t="s">
        <v>28</v>
      </c>
      <c r="E1006" s="37" t="s">
        <v>854</v>
      </c>
      <c r="F1006" s="38" t="s">
        <v>73</v>
      </c>
      <c r="G1006" s="39">
        <v>6</v>
      </c>
      <c r="H1006" s="8">
        <v>0</v>
      </c>
      <c r="I1006" s="40">
        <f>ROUND(ROUND(H1006,2)*ROUND(G1006,3),2)</f>
        <v>0</v>
      </c>
      <c r="O1006" s="14">
        <f>(I1006*21)/100</f>
        <v>0</v>
      </c>
      <c r="P1006" s="14" t="s">
        <v>22</v>
      </c>
    </row>
    <row r="1007" spans="1:16" x14ac:dyDescent="0.2">
      <c r="A1007" s="41" t="s">
        <v>49</v>
      </c>
      <c r="E1007" s="42" t="s">
        <v>46</v>
      </c>
      <c r="H1007" s="9"/>
    </row>
    <row r="1008" spans="1:16" x14ac:dyDescent="0.2">
      <c r="A1008" s="43" t="s">
        <v>50</v>
      </c>
      <c r="E1008" s="44" t="s">
        <v>46</v>
      </c>
      <c r="H1008" s="9"/>
    </row>
    <row r="1009" spans="1:16" ht="51" x14ac:dyDescent="0.2">
      <c r="A1009" s="14" t="s">
        <v>51</v>
      </c>
      <c r="E1009" s="42" t="s">
        <v>855</v>
      </c>
      <c r="H1009" s="9"/>
    </row>
    <row r="1010" spans="1:16" ht="25.5" x14ac:dyDescent="0.2">
      <c r="A1010" s="35" t="s">
        <v>44</v>
      </c>
      <c r="B1010" s="36" t="s">
        <v>856</v>
      </c>
      <c r="C1010" s="36" t="s">
        <v>850</v>
      </c>
      <c r="D1010" s="35" t="s">
        <v>22</v>
      </c>
      <c r="E1010" s="37" t="s">
        <v>857</v>
      </c>
      <c r="F1010" s="38" t="s">
        <v>73</v>
      </c>
      <c r="G1010" s="39">
        <v>4</v>
      </c>
      <c r="H1010" s="8">
        <v>0</v>
      </c>
      <c r="I1010" s="40">
        <f>ROUND(ROUND(H1010,2)*ROUND(G1010,3),2)</f>
        <v>0</v>
      </c>
      <c r="O1010" s="14">
        <f>(I1010*21)/100</f>
        <v>0</v>
      </c>
      <c r="P1010" s="14" t="s">
        <v>22</v>
      </c>
    </row>
    <row r="1011" spans="1:16" x14ac:dyDescent="0.2">
      <c r="A1011" s="41" t="s">
        <v>49</v>
      </c>
      <c r="E1011" s="42" t="s">
        <v>46</v>
      </c>
      <c r="H1011" s="9"/>
    </row>
    <row r="1012" spans="1:16" x14ac:dyDescent="0.2">
      <c r="A1012" s="43" t="s">
        <v>50</v>
      </c>
      <c r="E1012" s="44" t="s">
        <v>46</v>
      </c>
      <c r="H1012" s="9"/>
    </row>
    <row r="1013" spans="1:16" ht="51" x14ac:dyDescent="0.2">
      <c r="A1013" s="14" t="s">
        <v>51</v>
      </c>
      <c r="E1013" s="42" t="s">
        <v>855</v>
      </c>
      <c r="H1013" s="9"/>
    </row>
    <row r="1014" spans="1:16" ht="25.5" x14ac:dyDescent="0.2">
      <c r="A1014" s="35" t="s">
        <v>44</v>
      </c>
      <c r="B1014" s="36" t="s">
        <v>858</v>
      </c>
      <c r="C1014" s="36" t="s">
        <v>859</v>
      </c>
      <c r="D1014" s="35" t="s">
        <v>46</v>
      </c>
      <c r="E1014" s="37" t="s">
        <v>860</v>
      </c>
      <c r="F1014" s="38" t="s">
        <v>62</v>
      </c>
      <c r="G1014" s="39">
        <v>18</v>
      </c>
      <c r="H1014" s="8">
        <v>0</v>
      </c>
      <c r="I1014" s="40">
        <f>ROUND(ROUND(H1014,2)*ROUND(G1014,3),2)</f>
        <v>0</v>
      </c>
      <c r="O1014" s="14">
        <f>(I1014*21)/100</f>
        <v>0</v>
      </c>
      <c r="P1014" s="14" t="s">
        <v>22</v>
      </c>
    </row>
    <row r="1015" spans="1:16" x14ac:dyDescent="0.2">
      <c r="A1015" s="41" t="s">
        <v>49</v>
      </c>
      <c r="E1015" s="42" t="s">
        <v>46</v>
      </c>
      <c r="H1015" s="9"/>
    </row>
    <row r="1016" spans="1:16" x14ac:dyDescent="0.2">
      <c r="A1016" s="43" t="s">
        <v>50</v>
      </c>
      <c r="E1016" s="44" t="s">
        <v>46</v>
      </c>
      <c r="H1016" s="9"/>
    </row>
    <row r="1017" spans="1:16" ht="63.75" x14ac:dyDescent="0.2">
      <c r="A1017" s="14" t="s">
        <v>51</v>
      </c>
      <c r="E1017" s="42" t="s">
        <v>852</v>
      </c>
      <c r="H1017" s="9"/>
    </row>
    <row r="1018" spans="1:16" ht="25.5" x14ac:dyDescent="0.2">
      <c r="A1018" s="35" t="s">
        <v>44</v>
      </c>
      <c r="B1018" s="36" t="s">
        <v>861</v>
      </c>
      <c r="C1018" s="36" t="s">
        <v>859</v>
      </c>
      <c r="D1018" s="35" t="s">
        <v>28</v>
      </c>
      <c r="E1018" s="37" t="s">
        <v>862</v>
      </c>
      <c r="F1018" s="38" t="s">
        <v>73</v>
      </c>
      <c r="G1018" s="39">
        <v>4</v>
      </c>
      <c r="H1018" s="8">
        <v>0</v>
      </c>
      <c r="I1018" s="40">
        <f>ROUND(ROUND(H1018,2)*ROUND(G1018,3),2)</f>
        <v>0</v>
      </c>
      <c r="O1018" s="14">
        <f>(I1018*21)/100</f>
        <v>0</v>
      </c>
      <c r="P1018" s="14" t="s">
        <v>22</v>
      </c>
    </row>
    <row r="1019" spans="1:16" x14ac:dyDescent="0.2">
      <c r="A1019" s="41" t="s">
        <v>49</v>
      </c>
      <c r="E1019" s="42" t="s">
        <v>46</v>
      </c>
      <c r="H1019" s="9"/>
    </row>
    <row r="1020" spans="1:16" x14ac:dyDescent="0.2">
      <c r="A1020" s="43" t="s">
        <v>50</v>
      </c>
      <c r="E1020" s="44" t="s">
        <v>46</v>
      </c>
      <c r="H1020" s="9"/>
    </row>
    <row r="1021" spans="1:16" ht="51" x14ac:dyDescent="0.2">
      <c r="A1021" s="14" t="s">
        <v>51</v>
      </c>
      <c r="E1021" s="42" t="s">
        <v>855</v>
      </c>
      <c r="H1021" s="9"/>
    </row>
    <row r="1022" spans="1:16" ht="25.5" x14ac:dyDescent="0.2">
      <c r="A1022" s="35" t="s">
        <v>44</v>
      </c>
      <c r="B1022" s="36" t="s">
        <v>863</v>
      </c>
      <c r="C1022" s="36" t="s">
        <v>859</v>
      </c>
      <c r="D1022" s="35" t="s">
        <v>22</v>
      </c>
      <c r="E1022" s="37" t="s">
        <v>864</v>
      </c>
      <c r="F1022" s="38" t="s">
        <v>73</v>
      </c>
      <c r="G1022" s="39">
        <v>2</v>
      </c>
      <c r="H1022" s="8">
        <v>0</v>
      </c>
      <c r="I1022" s="40">
        <f>ROUND(ROUND(H1022,2)*ROUND(G1022,3),2)</f>
        <v>0</v>
      </c>
      <c r="O1022" s="14">
        <f>(I1022*21)/100</f>
        <v>0</v>
      </c>
      <c r="P1022" s="14" t="s">
        <v>22</v>
      </c>
    </row>
    <row r="1023" spans="1:16" x14ac:dyDescent="0.2">
      <c r="A1023" s="41" t="s">
        <v>49</v>
      </c>
      <c r="E1023" s="42" t="s">
        <v>46</v>
      </c>
      <c r="H1023" s="9"/>
    </row>
    <row r="1024" spans="1:16" x14ac:dyDescent="0.2">
      <c r="A1024" s="43" t="s">
        <v>50</v>
      </c>
      <c r="E1024" s="44" t="s">
        <v>46</v>
      </c>
      <c r="H1024" s="9"/>
    </row>
    <row r="1025" spans="1:16" ht="51" x14ac:dyDescent="0.2">
      <c r="A1025" s="14" t="s">
        <v>51</v>
      </c>
      <c r="E1025" s="42" t="s">
        <v>855</v>
      </c>
      <c r="H1025" s="9"/>
    </row>
    <row r="1026" spans="1:16" ht="25.5" x14ac:dyDescent="0.2">
      <c r="A1026" s="35" t="s">
        <v>44</v>
      </c>
      <c r="B1026" s="36" t="s">
        <v>865</v>
      </c>
      <c r="C1026" s="36" t="s">
        <v>866</v>
      </c>
      <c r="D1026" s="35" t="s">
        <v>46</v>
      </c>
      <c r="E1026" s="37" t="s">
        <v>867</v>
      </c>
      <c r="F1026" s="38" t="s">
        <v>62</v>
      </c>
      <c r="G1026" s="39">
        <v>20</v>
      </c>
      <c r="H1026" s="8">
        <v>0</v>
      </c>
      <c r="I1026" s="40">
        <f>ROUND(ROUND(H1026,2)*ROUND(G1026,3),2)</f>
        <v>0</v>
      </c>
      <c r="O1026" s="14">
        <f>(I1026*21)/100</f>
        <v>0</v>
      </c>
      <c r="P1026" s="14" t="s">
        <v>22</v>
      </c>
    </row>
    <row r="1027" spans="1:16" x14ac:dyDescent="0.2">
      <c r="A1027" s="41" t="s">
        <v>49</v>
      </c>
      <c r="E1027" s="42" t="s">
        <v>46</v>
      </c>
      <c r="H1027" s="9"/>
    </row>
    <row r="1028" spans="1:16" x14ac:dyDescent="0.2">
      <c r="A1028" s="43" t="s">
        <v>50</v>
      </c>
      <c r="E1028" s="44" t="s">
        <v>46</v>
      </c>
      <c r="H1028" s="9"/>
    </row>
    <row r="1029" spans="1:16" ht="63.75" x14ac:dyDescent="0.2">
      <c r="A1029" s="14" t="s">
        <v>51</v>
      </c>
      <c r="E1029" s="42" t="s">
        <v>852</v>
      </c>
      <c r="H1029" s="9"/>
    </row>
    <row r="1030" spans="1:16" ht="25.5" x14ac:dyDescent="0.2">
      <c r="A1030" s="35" t="s">
        <v>44</v>
      </c>
      <c r="B1030" s="36" t="s">
        <v>868</v>
      </c>
      <c r="C1030" s="36" t="s">
        <v>866</v>
      </c>
      <c r="D1030" s="35" t="s">
        <v>28</v>
      </c>
      <c r="E1030" s="37" t="s">
        <v>869</v>
      </c>
      <c r="F1030" s="38" t="s">
        <v>73</v>
      </c>
      <c r="G1030" s="39">
        <v>10</v>
      </c>
      <c r="H1030" s="8">
        <v>0</v>
      </c>
      <c r="I1030" s="40">
        <f>ROUND(ROUND(H1030,2)*ROUND(G1030,3),2)</f>
        <v>0</v>
      </c>
      <c r="O1030" s="14">
        <f>(I1030*21)/100</f>
        <v>0</v>
      </c>
      <c r="P1030" s="14" t="s">
        <v>22</v>
      </c>
    </row>
    <row r="1031" spans="1:16" x14ac:dyDescent="0.2">
      <c r="A1031" s="41" t="s">
        <v>49</v>
      </c>
      <c r="E1031" s="42" t="s">
        <v>46</v>
      </c>
      <c r="H1031" s="9"/>
    </row>
    <row r="1032" spans="1:16" x14ac:dyDescent="0.2">
      <c r="A1032" s="43" t="s">
        <v>50</v>
      </c>
      <c r="E1032" s="44" t="s">
        <v>46</v>
      </c>
      <c r="H1032" s="9"/>
    </row>
    <row r="1033" spans="1:16" ht="51" x14ac:dyDescent="0.2">
      <c r="A1033" s="14" t="s">
        <v>51</v>
      </c>
      <c r="E1033" s="42" t="s">
        <v>870</v>
      </c>
      <c r="H1033" s="9"/>
    </row>
    <row r="1034" spans="1:16" ht="25.5" x14ac:dyDescent="0.2">
      <c r="A1034" s="35" t="s">
        <v>44</v>
      </c>
      <c r="B1034" s="36" t="s">
        <v>871</v>
      </c>
      <c r="C1034" s="36" t="s">
        <v>866</v>
      </c>
      <c r="D1034" s="35" t="s">
        <v>22</v>
      </c>
      <c r="E1034" s="37" t="s">
        <v>872</v>
      </c>
      <c r="F1034" s="38" t="s">
        <v>73</v>
      </c>
      <c r="G1034" s="39">
        <v>2</v>
      </c>
      <c r="H1034" s="8">
        <v>0</v>
      </c>
      <c r="I1034" s="40">
        <f>ROUND(ROUND(H1034,2)*ROUND(G1034,3),2)</f>
        <v>0</v>
      </c>
      <c r="O1034" s="14">
        <f>(I1034*21)/100</f>
        <v>0</v>
      </c>
      <c r="P1034" s="14" t="s">
        <v>22</v>
      </c>
    </row>
    <row r="1035" spans="1:16" x14ac:dyDescent="0.2">
      <c r="A1035" s="41" t="s">
        <v>49</v>
      </c>
      <c r="E1035" s="42" t="s">
        <v>46</v>
      </c>
      <c r="H1035" s="9"/>
    </row>
    <row r="1036" spans="1:16" x14ac:dyDescent="0.2">
      <c r="A1036" s="43" t="s">
        <v>50</v>
      </c>
      <c r="E1036" s="44" t="s">
        <v>46</v>
      </c>
      <c r="H1036" s="9"/>
    </row>
    <row r="1037" spans="1:16" ht="51" x14ac:dyDescent="0.2">
      <c r="A1037" s="14" t="s">
        <v>51</v>
      </c>
      <c r="E1037" s="42" t="s">
        <v>855</v>
      </c>
      <c r="H1037" s="9"/>
    </row>
    <row r="1038" spans="1:16" ht="25.5" x14ac:dyDescent="0.2">
      <c r="A1038" s="35" t="s">
        <v>44</v>
      </c>
      <c r="B1038" s="36" t="s">
        <v>873</v>
      </c>
      <c r="C1038" s="36" t="s">
        <v>866</v>
      </c>
      <c r="D1038" s="35" t="s">
        <v>39</v>
      </c>
      <c r="E1038" s="37" t="s">
        <v>874</v>
      </c>
      <c r="F1038" s="38" t="s">
        <v>73</v>
      </c>
      <c r="G1038" s="39">
        <v>5</v>
      </c>
      <c r="H1038" s="8">
        <v>0</v>
      </c>
      <c r="I1038" s="40">
        <f>ROUND(ROUND(H1038,2)*ROUND(G1038,3),2)</f>
        <v>0</v>
      </c>
      <c r="O1038" s="14">
        <f>(I1038*21)/100</f>
        <v>0</v>
      </c>
      <c r="P1038" s="14" t="s">
        <v>22</v>
      </c>
    </row>
    <row r="1039" spans="1:16" x14ac:dyDescent="0.2">
      <c r="A1039" s="41" t="s">
        <v>49</v>
      </c>
      <c r="E1039" s="42" t="s">
        <v>46</v>
      </c>
      <c r="H1039" s="9"/>
    </row>
    <row r="1040" spans="1:16" x14ac:dyDescent="0.2">
      <c r="A1040" s="43" t="s">
        <v>50</v>
      </c>
      <c r="E1040" s="44" t="s">
        <v>46</v>
      </c>
      <c r="H1040" s="9"/>
    </row>
    <row r="1041" spans="1:16" ht="38.25" x14ac:dyDescent="0.2">
      <c r="A1041" s="14" t="s">
        <v>51</v>
      </c>
      <c r="E1041" s="42" t="s">
        <v>875</v>
      </c>
      <c r="H1041" s="9"/>
    </row>
    <row r="1042" spans="1:16" ht="25.5" x14ac:dyDescent="0.2">
      <c r="A1042" s="35" t="s">
        <v>44</v>
      </c>
      <c r="B1042" s="36" t="s">
        <v>876</v>
      </c>
      <c r="C1042" s="36" t="s">
        <v>877</v>
      </c>
      <c r="D1042" s="35" t="s">
        <v>28</v>
      </c>
      <c r="E1042" s="37" t="s">
        <v>878</v>
      </c>
      <c r="F1042" s="38" t="s">
        <v>62</v>
      </c>
      <c r="G1042" s="39">
        <v>20</v>
      </c>
      <c r="H1042" s="8">
        <v>0</v>
      </c>
      <c r="I1042" s="40">
        <f>ROUND(ROUND(H1042,2)*ROUND(G1042,3),2)</f>
        <v>0</v>
      </c>
      <c r="O1042" s="14">
        <f>(I1042*21)/100</f>
        <v>0</v>
      </c>
      <c r="P1042" s="14" t="s">
        <v>22</v>
      </c>
    </row>
    <row r="1043" spans="1:16" x14ac:dyDescent="0.2">
      <c r="A1043" s="41" t="s">
        <v>49</v>
      </c>
      <c r="E1043" s="42" t="s">
        <v>46</v>
      </c>
      <c r="H1043" s="9"/>
    </row>
    <row r="1044" spans="1:16" x14ac:dyDescent="0.2">
      <c r="A1044" s="43" t="s">
        <v>50</v>
      </c>
      <c r="E1044" s="44" t="s">
        <v>46</v>
      </c>
      <c r="H1044" s="9"/>
    </row>
    <row r="1045" spans="1:16" ht="76.5" x14ac:dyDescent="0.2">
      <c r="A1045" s="14" t="s">
        <v>51</v>
      </c>
      <c r="E1045" s="42" t="s">
        <v>879</v>
      </c>
      <c r="H1045" s="9"/>
    </row>
    <row r="1046" spans="1:16" x14ac:dyDescent="0.2">
      <c r="A1046" s="35" t="s">
        <v>44</v>
      </c>
      <c r="B1046" s="36" t="s">
        <v>880</v>
      </c>
      <c r="C1046" s="36" t="s">
        <v>877</v>
      </c>
      <c r="D1046" s="35" t="s">
        <v>22</v>
      </c>
      <c r="E1046" s="37" t="s">
        <v>881</v>
      </c>
      <c r="F1046" s="38" t="s">
        <v>62</v>
      </c>
      <c r="G1046" s="39">
        <v>8</v>
      </c>
      <c r="H1046" s="8">
        <v>0</v>
      </c>
      <c r="I1046" s="40">
        <f>ROUND(ROUND(H1046,2)*ROUND(G1046,3),2)</f>
        <v>0</v>
      </c>
      <c r="O1046" s="14">
        <f>(I1046*21)/100</f>
        <v>0</v>
      </c>
      <c r="P1046" s="14" t="s">
        <v>22</v>
      </c>
    </row>
    <row r="1047" spans="1:16" x14ac:dyDescent="0.2">
      <c r="A1047" s="41" t="s">
        <v>49</v>
      </c>
      <c r="E1047" s="42" t="s">
        <v>46</v>
      </c>
      <c r="H1047" s="9"/>
    </row>
    <row r="1048" spans="1:16" x14ac:dyDescent="0.2">
      <c r="A1048" s="43" t="s">
        <v>50</v>
      </c>
      <c r="E1048" s="44" t="s">
        <v>46</v>
      </c>
      <c r="H1048" s="9"/>
    </row>
    <row r="1049" spans="1:16" ht="38.25" x14ac:dyDescent="0.2">
      <c r="A1049" s="14" t="s">
        <v>51</v>
      </c>
      <c r="E1049" s="42" t="s">
        <v>882</v>
      </c>
      <c r="H1049" s="9"/>
    </row>
    <row r="1050" spans="1:16" ht="25.5" x14ac:dyDescent="0.2">
      <c r="A1050" s="35" t="s">
        <v>44</v>
      </c>
      <c r="B1050" s="36" t="s">
        <v>883</v>
      </c>
      <c r="C1050" s="36" t="s">
        <v>877</v>
      </c>
      <c r="D1050" s="35" t="s">
        <v>21</v>
      </c>
      <c r="E1050" s="37" t="s">
        <v>884</v>
      </c>
      <c r="F1050" s="38" t="s">
        <v>62</v>
      </c>
      <c r="G1050" s="39">
        <v>8</v>
      </c>
      <c r="H1050" s="8">
        <v>0</v>
      </c>
      <c r="I1050" s="40">
        <f>ROUND(ROUND(H1050,2)*ROUND(G1050,3),2)</f>
        <v>0</v>
      </c>
      <c r="O1050" s="14">
        <f>(I1050*21)/100</f>
        <v>0</v>
      </c>
      <c r="P1050" s="14" t="s">
        <v>22</v>
      </c>
    </row>
    <row r="1051" spans="1:16" x14ac:dyDescent="0.2">
      <c r="A1051" s="41" t="s">
        <v>49</v>
      </c>
      <c r="E1051" s="42" t="s">
        <v>46</v>
      </c>
      <c r="H1051" s="9"/>
    </row>
    <row r="1052" spans="1:16" x14ac:dyDescent="0.2">
      <c r="A1052" s="43" t="s">
        <v>50</v>
      </c>
      <c r="E1052" s="44" t="s">
        <v>46</v>
      </c>
      <c r="H1052" s="9"/>
    </row>
    <row r="1053" spans="1:16" ht="25.5" x14ac:dyDescent="0.2">
      <c r="A1053" s="14" t="s">
        <v>51</v>
      </c>
      <c r="E1053" s="42" t="s">
        <v>885</v>
      </c>
      <c r="H1053" s="9"/>
    </row>
    <row r="1054" spans="1:16" ht="25.5" x14ac:dyDescent="0.2">
      <c r="A1054" s="35" t="s">
        <v>44</v>
      </c>
      <c r="B1054" s="36" t="s">
        <v>886</v>
      </c>
      <c r="C1054" s="36" t="s">
        <v>887</v>
      </c>
      <c r="D1054" s="35" t="s">
        <v>28</v>
      </c>
      <c r="E1054" s="37" t="s">
        <v>888</v>
      </c>
      <c r="F1054" s="38" t="s">
        <v>62</v>
      </c>
      <c r="G1054" s="39">
        <v>20</v>
      </c>
      <c r="H1054" s="8">
        <v>0</v>
      </c>
      <c r="I1054" s="40">
        <f>ROUND(ROUND(H1054,2)*ROUND(G1054,3),2)</f>
        <v>0</v>
      </c>
      <c r="O1054" s="14">
        <f>(I1054*21)/100</f>
        <v>0</v>
      </c>
      <c r="P1054" s="14" t="s">
        <v>22</v>
      </c>
    </row>
    <row r="1055" spans="1:16" x14ac:dyDescent="0.2">
      <c r="A1055" s="41" t="s">
        <v>49</v>
      </c>
      <c r="E1055" s="42" t="s">
        <v>46</v>
      </c>
      <c r="H1055" s="9"/>
    </row>
    <row r="1056" spans="1:16" x14ac:dyDescent="0.2">
      <c r="A1056" s="43" t="s">
        <v>50</v>
      </c>
      <c r="E1056" s="44" t="s">
        <v>46</v>
      </c>
      <c r="H1056" s="9"/>
    </row>
    <row r="1057" spans="1:16" ht="76.5" x14ac:dyDescent="0.2">
      <c r="A1057" s="14" t="s">
        <v>51</v>
      </c>
      <c r="E1057" s="42" t="s">
        <v>879</v>
      </c>
      <c r="H1057" s="9"/>
    </row>
    <row r="1058" spans="1:16" x14ac:dyDescent="0.2">
      <c r="A1058" s="35" t="s">
        <v>44</v>
      </c>
      <c r="B1058" s="36" t="s">
        <v>889</v>
      </c>
      <c r="C1058" s="36" t="s">
        <v>887</v>
      </c>
      <c r="D1058" s="35" t="s">
        <v>22</v>
      </c>
      <c r="E1058" s="37" t="s">
        <v>890</v>
      </c>
      <c r="F1058" s="38" t="s">
        <v>62</v>
      </c>
      <c r="G1058" s="39">
        <v>8</v>
      </c>
      <c r="H1058" s="8">
        <v>0</v>
      </c>
      <c r="I1058" s="40">
        <f>ROUND(ROUND(H1058,2)*ROUND(G1058,3),2)</f>
        <v>0</v>
      </c>
      <c r="O1058" s="14">
        <f>(I1058*21)/100</f>
        <v>0</v>
      </c>
      <c r="P1058" s="14" t="s">
        <v>22</v>
      </c>
    </row>
    <row r="1059" spans="1:16" x14ac:dyDescent="0.2">
      <c r="A1059" s="41" t="s">
        <v>49</v>
      </c>
      <c r="E1059" s="42" t="s">
        <v>46</v>
      </c>
      <c r="H1059" s="9"/>
    </row>
    <row r="1060" spans="1:16" x14ac:dyDescent="0.2">
      <c r="A1060" s="43" t="s">
        <v>50</v>
      </c>
      <c r="E1060" s="44" t="s">
        <v>46</v>
      </c>
      <c r="H1060" s="9"/>
    </row>
    <row r="1061" spans="1:16" ht="38.25" x14ac:dyDescent="0.2">
      <c r="A1061" s="14" t="s">
        <v>51</v>
      </c>
      <c r="E1061" s="42" t="s">
        <v>882</v>
      </c>
      <c r="H1061" s="9"/>
    </row>
    <row r="1062" spans="1:16" ht="25.5" x14ac:dyDescent="0.2">
      <c r="A1062" s="35" t="s">
        <v>44</v>
      </c>
      <c r="B1062" s="36" t="s">
        <v>891</v>
      </c>
      <c r="C1062" s="36" t="s">
        <v>887</v>
      </c>
      <c r="D1062" s="35" t="s">
        <v>21</v>
      </c>
      <c r="E1062" s="37" t="s">
        <v>892</v>
      </c>
      <c r="F1062" s="38" t="s">
        <v>62</v>
      </c>
      <c r="G1062" s="39">
        <v>8</v>
      </c>
      <c r="H1062" s="8">
        <v>0</v>
      </c>
      <c r="I1062" s="40">
        <f>ROUND(ROUND(H1062,2)*ROUND(G1062,3),2)</f>
        <v>0</v>
      </c>
      <c r="O1062" s="14">
        <f>(I1062*21)/100</f>
        <v>0</v>
      </c>
      <c r="P1062" s="14" t="s">
        <v>22</v>
      </c>
    </row>
    <row r="1063" spans="1:16" x14ac:dyDescent="0.2">
      <c r="A1063" s="41" t="s">
        <v>49</v>
      </c>
      <c r="E1063" s="42" t="s">
        <v>46</v>
      </c>
      <c r="H1063" s="9"/>
    </row>
    <row r="1064" spans="1:16" x14ac:dyDescent="0.2">
      <c r="A1064" s="43" t="s">
        <v>50</v>
      </c>
      <c r="E1064" s="44" t="s">
        <v>46</v>
      </c>
      <c r="H1064" s="9"/>
    </row>
    <row r="1065" spans="1:16" ht="25.5" x14ac:dyDescent="0.2">
      <c r="A1065" s="14" t="s">
        <v>51</v>
      </c>
      <c r="E1065" s="42" t="s">
        <v>885</v>
      </c>
      <c r="H1065" s="9"/>
    </row>
    <row r="1066" spans="1:16" ht="25.5" x14ac:dyDescent="0.2">
      <c r="A1066" s="35" t="s">
        <v>44</v>
      </c>
      <c r="B1066" s="36" t="s">
        <v>893</v>
      </c>
      <c r="C1066" s="36" t="s">
        <v>894</v>
      </c>
      <c r="D1066" s="35" t="s">
        <v>28</v>
      </c>
      <c r="E1066" s="37" t="s">
        <v>895</v>
      </c>
      <c r="F1066" s="38" t="s">
        <v>73</v>
      </c>
      <c r="G1066" s="39">
        <v>5</v>
      </c>
      <c r="H1066" s="8">
        <v>0</v>
      </c>
      <c r="I1066" s="40">
        <f>ROUND(ROUND(H1066,2)*ROUND(G1066,3),2)</f>
        <v>0</v>
      </c>
      <c r="O1066" s="14">
        <f>(I1066*21)/100</f>
        <v>0</v>
      </c>
      <c r="P1066" s="14" t="s">
        <v>22</v>
      </c>
    </row>
    <row r="1067" spans="1:16" x14ac:dyDescent="0.2">
      <c r="A1067" s="41" t="s">
        <v>49</v>
      </c>
      <c r="E1067" s="42" t="s">
        <v>46</v>
      </c>
      <c r="H1067" s="9"/>
    </row>
    <row r="1068" spans="1:16" x14ac:dyDescent="0.2">
      <c r="A1068" s="43" t="s">
        <v>50</v>
      </c>
      <c r="E1068" s="44" t="s">
        <v>46</v>
      </c>
      <c r="H1068" s="9"/>
    </row>
    <row r="1069" spans="1:16" ht="76.5" x14ac:dyDescent="0.2">
      <c r="A1069" s="14" t="s">
        <v>51</v>
      </c>
      <c r="E1069" s="42" t="s">
        <v>896</v>
      </c>
      <c r="H1069" s="9"/>
    </row>
    <row r="1070" spans="1:16" ht="25.5" x14ac:dyDescent="0.2">
      <c r="A1070" s="35" t="s">
        <v>44</v>
      </c>
      <c r="B1070" s="36" t="s">
        <v>897</v>
      </c>
      <c r="C1070" s="36" t="s">
        <v>894</v>
      </c>
      <c r="D1070" s="35" t="s">
        <v>21</v>
      </c>
      <c r="E1070" s="37" t="s">
        <v>898</v>
      </c>
      <c r="F1070" s="38" t="s">
        <v>73</v>
      </c>
      <c r="G1070" s="39">
        <v>4</v>
      </c>
      <c r="H1070" s="8">
        <v>0</v>
      </c>
      <c r="I1070" s="40">
        <f>ROUND(ROUND(H1070,2)*ROUND(G1070,3),2)</f>
        <v>0</v>
      </c>
      <c r="O1070" s="14">
        <f>(I1070*21)/100</f>
        <v>0</v>
      </c>
      <c r="P1070" s="14" t="s">
        <v>22</v>
      </c>
    </row>
    <row r="1071" spans="1:16" x14ac:dyDescent="0.2">
      <c r="A1071" s="41" t="s">
        <v>49</v>
      </c>
      <c r="E1071" s="42" t="s">
        <v>46</v>
      </c>
      <c r="H1071" s="9"/>
    </row>
    <row r="1072" spans="1:16" x14ac:dyDescent="0.2">
      <c r="A1072" s="43" t="s">
        <v>50</v>
      </c>
      <c r="E1072" s="44" t="s">
        <v>46</v>
      </c>
      <c r="H1072" s="9"/>
    </row>
    <row r="1073" spans="1:16" ht="89.25" x14ac:dyDescent="0.2">
      <c r="A1073" s="14" t="s">
        <v>51</v>
      </c>
      <c r="E1073" s="42" t="s">
        <v>899</v>
      </c>
      <c r="H1073" s="9"/>
    </row>
    <row r="1074" spans="1:16" x14ac:dyDescent="0.2">
      <c r="A1074" s="35" t="s">
        <v>44</v>
      </c>
      <c r="B1074" s="36" t="s">
        <v>900</v>
      </c>
      <c r="C1074" s="36" t="s">
        <v>901</v>
      </c>
      <c r="D1074" s="35" t="s">
        <v>28</v>
      </c>
      <c r="E1074" s="37" t="s">
        <v>902</v>
      </c>
      <c r="F1074" s="38" t="s">
        <v>73</v>
      </c>
      <c r="G1074" s="39">
        <v>8</v>
      </c>
      <c r="H1074" s="8">
        <v>0</v>
      </c>
      <c r="I1074" s="40">
        <f>ROUND(ROUND(H1074,2)*ROUND(G1074,3),2)</f>
        <v>0</v>
      </c>
      <c r="O1074" s="14">
        <f>(I1074*21)/100</f>
        <v>0</v>
      </c>
      <c r="P1074" s="14" t="s">
        <v>22</v>
      </c>
    </row>
    <row r="1075" spans="1:16" x14ac:dyDescent="0.2">
      <c r="A1075" s="41" t="s">
        <v>49</v>
      </c>
      <c r="E1075" s="42" t="s">
        <v>46</v>
      </c>
      <c r="H1075" s="9"/>
    </row>
    <row r="1076" spans="1:16" x14ac:dyDescent="0.2">
      <c r="A1076" s="43" t="s">
        <v>50</v>
      </c>
      <c r="E1076" s="44" t="s">
        <v>46</v>
      </c>
      <c r="H1076" s="9"/>
    </row>
    <row r="1077" spans="1:16" ht="76.5" x14ac:dyDescent="0.2">
      <c r="A1077" s="14" t="s">
        <v>51</v>
      </c>
      <c r="E1077" s="42" t="s">
        <v>903</v>
      </c>
      <c r="H1077" s="9"/>
    </row>
    <row r="1078" spans="1:16" x14ac:dyDescent="0.2">
      <c r="A1078" s="35" t="s">
        <v>44</v>
      </c>
      <c r="B1078" s="36" t="s">
        <v>904</v>
      </c>
      <c r="C1078" s="36" t="s">
        <v>901</v>
      </c>
      <c r="D1078" s="35" t="s">
        <v>22</v>
      </c>
      <c r="E1078" s="37" t="s">
        <v>905</v>
      </c>
      <c r="F1078" s="38" t="s">
        <v>73</v>
      </c>
      <c r="G1078" s="39">
        <v>8</v>
      </c>
      <c r="H1078" s="8">
        <v>0</v>
      </c>
      <c r="I1078" s="40">
        <f>ROUND(ROUND(H1078,2)*ROUND(G1078,3),2)</f>
        <v>0</v>
      </c>
      <c r="O1078" s="14">
        <f>(I1078*21)/100</f>
        <v>0</v>
      </c>
      <c r="P1078" s="14" t="s">
        <v>22</v>
      </c>
    </row>
    <row r="1079" spans="1:16" x14ac:dyDescent="0.2">
      <c r="A1079" s="41" t="s">
        <v>49</v>
      </c>
      <c r="E1079" s="42" t="s">
        <v>46</v>
      </c>
      <c r="H1079" s="9"/>
    </row>
    <row r="1080" spans="1:16" x14ac:dyDescent="0.2">
      <c r="A1080" s="43" t="s">
        <v>50</v>
      </c>
      <c r="E1080" s="44" t="s">
        <v>46</v>
      </c>
      <c r="H1080" s="9"/>
    </row>
    <row r="1081" spans="1:16" ht="63.75" x14ac:dyDescent="0.2">
      <c r="A1081" s="14" t="s">
        <v>51</v>
      </c>
      <c r="E1081" s="42" t="s">
        <v>906</v>
      </c>
      <c r="H1081" s="9"/>
    </row>
    <row r="1082" spans="1:16" ht="25.5" x14ac:dyDescent="0.2">
      <c r="A1082" s="35" t="s">
        <v>44</v>
      </c>
      <c r="B1082" s="36" t="s">
        <v>907</v>
      </c>
      <c r="C1082" s="36" t="s">
        <v>901</v>
      </c>
      <c r="D1082" s="35" t="s">
        <v>21</v>
      </c>
      <c r="E1082" s="37" t="s">
        <v>908</v>
      </c>
      <c r="F1082" s="38" t="s">
        <v>73</v>
      </c>
      <c r="G1082" s="39">
        <v>8</v>
      </c>
      <c r="H1082" s="8">
        <v>0</v>
      </c>
      <c r="I1082" s="40">
        <f>ROUND(ROUND(H1082,2)*ROUND(G1082,3),2)</f>
        <v>0</v>
      </c>
      <c r="O1082" s="14">
        <f>(I1082*21)/100</f>
        <v>0</v>
      </c>
      <c r="P1082" s="14" t="s">
        <v>22</v>
      </c>
    </row>
    <row r="1083" spans="1:16" x14ac:dyDescent="0.2">
      <c r="A1083" s="41" t="s">
        <v>49</v>
      </c>
      <c r="E1083" s="42" t="s">
        <v>46</v>
      </c>
      <c r="H1083" s="9"/>
    </row>
    <row r="1084" spans="1:16" x14ac:dyDescent="0.2">
      <c r="A1084" s="43" t="s">
        <v>50</v>
      </c>
      <c r="E1084" s="44" t="s">
        <v>46</v>
      </c>
      <c r="H1084" s="9"/>
    </row>
    <row r="1085" spans="1:16" ht="76.5" x14ac:dyDescent="0.2">
      <c r="A1085" s="14" t="s">
        <v>51</v>
      </c>
      <c r="E1085" s="42" t="s">
        <v>909</v>
      </c>
      <c r="H1085" s="9"/>
    </row>
    <row r="1086" spans="1:16" x14ac:dyDescent="0.2">
      <c r="A1086" s="35" t="s">
        <v>44</v>
      </c>
      <c r="B1086" s="36" t="s">
        <v>910</v>
      </c>
      <c r="C1086" s="36" t="s">
        <v>911</v>
      </c>
      <c r="D1086" s="35" t="s">
        <v>28</v>
      </c>
      <c r="E1086" s="37" t="s">
        <v>912</v>
      </c>
      <c r="F1086" s="38" t="s">
        <v>81</v>
      </c>
      <c r="G1086" s="39">
        <v>4000</v>
      </c>
      <c r="H1086" s="8">
        <v>0</v>
      </c>
      <c r="I1086" s="40">
        <f>ROUND(ROUND(H1086,2)*ROUND(G1086,3),2)</f>
        <v>0</v>
      </c>
      <c r="O1086" s="14">
        <f>(I1086*21)/100</f>
        <v>0</v>
      </c>
      <c r="P1086" s="14" t="s">
        <v>22</v>
      </c>
    </row>
    <row r="1087" spans="1:16" x14ac:dyDescent="0.2">
      <c r="A1087" s="41" t="s">
        <v>49</v>
      </c>
      <c r="E1087" s="42" t="s">
        <v>46</v>
      </c>
      <c r="H1087" s="9"/>
    </row>
    <row r="1088" spans="1:16" x14ac:dyDescent="0.2">
      <c r="A1088" s="43" t="s">
        <v>50</v>
      </c>
      <c r="E1088" s="44" t="s">
        <v>46</v>
      </c>
      <c r="H1088" s="9"/>
    </row>
    <row r="1089" spans="1:16" ht="25.5" x14ac:dyDescent="0.2">
      <c r="A1089" s="14" t="s">
        <v>51</v>
      </c>
      <c r="E1089" s="42" t="s">
        <v>913</v>
      </c>
      <c r="H1089" s="9"/>
    </row>
    <row r="1090" spans="1:16" x14ac:dyDescent="0.2">
      <c r="A1090" s="35" t="s">
        <v>44</v>
      </c>
      <c r="B1090" s="36" t="s">
        <v>914</v>
      </c>
      <c r="C1090" s="36" t="s">
        <v>911</v>
      </c>
      <c r="D1090" s="35" t="s">
        <v>22</v>
      </c>
      <c r="E1090" s="37" t="s">
        <v>915</v>
      </c>
      <c r="F1090" s="38" t="s">
        <v>81</v>
      </c>
      <c r="G1090" s="39">
        <v>2000</v>
      </c>
      <c r="H1090" s="8">
        <v>0</v>
      </c>
      <c r="I1090" s="40">
        <f>ROUND(ROUND(H1090,2)*ROUND(G1090,3),2)</f>
        <v>0</v>
      </c>
      <c r="O1090" s="14">
        <f>(I1090*21)/100</f>
        <v>0</v>
      </c>
      <c r="P1090" s="14" t="s">
        <v>22</v>
      </c>
    </row>
    <row r="1091" spans="1:16" x14ac:dyDescent="0.2">
      <c r="A1091" s="41" t="s">
        <v>49</v>
      </c>
      <c r="E1091" s="42" t="s">
        <v>46</v>
      </c>
      <c r="H1091" s="9"/>
    </row>
    <row r="1092" spans="1:16" x14ac:dyDescent="0.2">
      <c r="A1092" s="43" t="s">
        <v>50</v>
      </c>
      <c r="E1092" s="44" t="s">
        <v>46</v>
      </c>
      <c r="H1092" s="9"/>
    </row>
    <row r="1093" spans="1:16" ht="25.5" x14ac:dyDescent="0.2">
      <c r="A1093" s="14" t="s">
        <v>51</v>
      </c>
      <c r="E1093" s="42" t="s">
        <v>913</v>
      </c>
      <c r="H1093" s="9"/>
    </row>
    <row r="1094" spans="1:16" x14ac:dyDescent="0.2">
      <c r="A1094" s="35" t="s">
        <v>44</v>
      </c>
      <c r="B1094" s="36" t="s">
        <v>916</v>
      </c>
      <c r="C1094" s="36" t="s">
        <v>917</v>
      </c>
      <c r="D1094" s="35" t="s">
        <v>28</v>
      </c>
      <c r="E1094" s="37" t="s">
        <v>918</v>
      </c>
      <c r="F1094" s="38" t="s">
        <v>81</v>
      </c>
      <c r="G1094" s="39">
        <v>150</v>
      </c>
      <c r="H1094" s="8">
        <v>0</v>
      </c>
      <c r="I1094" s="40">
        <f>ROUND(ROUND(H1094,2)*ROUND(G1094,3),2)</f>
        <v>0</v>
      </c>
      <c r="O1094" s="14">
        <f>(I1094*21)/100</f>
        <v>0</v>
      </c>
      <c r="P1094" s="14" t="s">
        <v>22</v>
      </c>
    </row>
    <row r="1095" spans="1:16" x14ac:dyDescent="0.2">
      <c r="A1095" s="41" t="s">
        <v>49</v>
      </c>
      <c r="E1095" s="42" t="s">
        <v>46</v>
      </c>
      <c r="H1095" s="9"/>
    </row>
    <row r="1096" spans="1:16" x14ac:dyDescent="0.2">
      <c r="A1096" s="43" t="s">
        <v>50</v>
      </c>
      <c r="E1096" s="44" t="s">
        <v>46</v>
      </c>
      <c r="H1096" s="9"/>
    </row>
    <row r="1097" spans="1:16" ht="25.5" x14ac:dyDescent="0.2">
      <c r="A1097" s="14" t="s">
        <v>51</v>
      </c>
      <c r="E1097" s="42" t="s">
        <v>919</v>
      </c>
      <c r="H1097" s="9"/>
    </row>
    <row r="1098" spans="1:16" x14ac:dyDescent="0.2">
      <c r="A1098" s="35" t="s">
        <v>44</v>
      </c>
      <c r="B1098" s="36" t="s">
        <v>920</v>
      </c>
      <c r="C1098" s="36" t="s">
        <v>921</v>
      </c>
      <c r="D1098" s="35" t="s">
        <v>28</v>
      </c>
      <c r="E1098" s="37" t="s">
        <v>922</v>
      </c>
      <c r="F1098" s="38" t="s">
        <v>81</v>
      </c>
      <c r="G1098" s="39">
        <v>30</v>
      </c>
      <c r="H1098" s="8">
        <v>0</v>
      </c>
      <c r="I1098" s="40">
        <f>ROUND(ROUND(H1098,2)*ROUND(G1098,3),2)</f>
        <v>0</v>
      </c>
      <c r="O1098" s="14">
        <f>(I1098*21)/100</f>
        <v>0</v>
      </c>
      <c r="P1098" s="14" t="s">
        <v>22</v>
      </c>
    </row>
    <row r="1099" spans="1:16" x14ac:dyDescent="0.2">
      <c r="A1099" s="41" t="s">
        <v>49</v>
      </c>
      <c r="E1099" s="42" t="s">
        <v>46</v>
      </c>
      <c r="H1099" s="9"/>
    </row>
    <row r="1100" spans="1:16" x14ac:dyDescent="0.2">
      <c r="A1100" s="43" t="s">
        <v>50</v>
      </c>
      <c r="E1100" s="44" t="s">
        <v>46</v>
      </c>
      <c r="H1100" s="9"/>
    </row>
    <row r="1101" spans="1:16" ht="25.5" x14ac:dyDescent="0.2">
      <c r="A1101" s="14" t="s">
        <v>51</v>
      </c>
      <c r="E1101" s="42" t="s">
        <v>919</v>
      </c>
      <c r="H1101" s="9"/>
    </row>
    <row r="1102" spans="1:16" ht="25.5" x14ac:dyDescent="0.2">
      <c r="A1102" s="35" t="s">
        <v>44</v>
      </c>
      <c r="B1102" s="36" t="s">
        <v>923</v>
      </c>
      <c r="C1102" s="36" t="s">
        <v>924</v>
      </c>
      <c r="D1102" s="35" t="s">
        <v>46</v>
      </c>
      <c r="E1102" s="37" t="s">
        <v>925</v>
      </c>
      <c r="F1102" s="38" t="s">
        <v>73</v>
      </c>
      <c r="G1102" s="39">
        <v>10</v>
      </c>
      <c r="H1102" s="8">
        <v>0</v>
      </c>
      <c r="I1102" s="40">
        <f>ROUND(ROUND(H1102,2)*ROUND(G1102,3),2)</f>
        <v>0</v>
      </c>
      <c r="O1102" s="14">
        <f>(I1102*21)/100</f>
        <v>0</v>
      </c>
      <c r="P1102" s="14" t="s">
        <v>22</v>
      </c>
    </row>
    <row r="1103" spans="1:16" x14ac:dyDescent="0.2">
      <c r="A1103" s="41" t="s">
        <v>49</v>
      </c>
      <c r="E1103" s="42" t="s">
        <v>46</v>
      </c>
      <c r="H1103" s="9"/>
    </row>
    <row r="1104" spans="1:16" x14ac:dyDescent="0.2">
      <c r="A1104" s="43" t="s">
        <v>50</v>
      </c>
      <c r="E1104" s="44" t="s">
        <v>46</v>
      </c>
      <c r="H1104" s="9"/>
    </row>
    <row r="1105" spans="1:16" ht="76.5" x14ac:dyDescent="0.2">
      <c r="A1105" s="14" t="s">
        <v>51</v>
      </c>
      <c r="E1105" s="42" t="s">
        <v>926</v>
      </c>
      <c r="H1105" s="9"/>
    </row>
    <row r="1106" spans="1:16" ht="25.5" x14ac:dyDescent="0.2">
      <c r="A1106" s="35" t="s">
        <v>44</v>
      </c>
      <c r="B1106" s="36" t="s">
        <v>927</v>
      </c>
      <c r="C1106" s="36" t="s">
        <v>928</v>
      </c>
      <c r="D1106" s="35" t="s">
        <v>28</v>
      </c>
      <c r="E1106" s="37" t="s">
        <v>929</v>
      </c>
      <c r="F1106" s="38" t="s">
        <v>48</v>
      </c>
      <c r="G1106" s="39">
        <v>4</v>
      </c>
      <c r="H1106" s="8">
        <v>0</v>
      </c>
      <c r="I1106" s="40">
        <f>ROUND(ROUND(H1106,2)*ROUND(G1106,3),2)</f>
        <v>0</v>
      </c>
      <c r="O1106" s="14">
        <f>(I1106*21)/100</f>
        <v>0</v>
      </c>
      <c r="P1106" s="14" t="s">
        <v>22</v>
      </c>
    </row>
    <row r="1107" spans="1:16" x14ac:dyDescent="0.2">
      <c r="A1107" s="41" t="s">
        <v>49</v>
      </c>
      <c r="E1107" s="42" t="s">
        <v>46</v>
      </c>
      <c r="H1107" s="9"/>
    </row>
    <row r="1108" spans="1:16" x14ac:dyDescent="0.2">
      <c r="A1108" s="43" t="s">
        <v>50</v>
      </c>
      <c r="E1108" s="44" t="s">
        <v>46</v>
      </c>
      <c r="H1108" s="9"/>
    </row>
    <row r="1109" spans="1:16" ht="76.5" x14ac:dyDescent="0.2">
      <c r="A1109" s="14" t="s">
        <v>51</v>
      </c>
      <c r="E1109" s="42" t="s">
        <v>930</v>
      </c>
      <c r="H1109" s="9"/>
    </row>
    <row r="1110" spans="1:16" x14ac:dyDescent="0.2">
      <c r="A1110" s="35" t="s">
        <v>44</v>
      </c>
      <c r="B1110" s="36" t="s">
        <v>931</v>
      </c>
      <c r="C1110" s="36" t="s">
        <v>928</v>
      </c>
      <c r="D1110" s="35" t="s">
        <v>22</v>
      </c>
      <c r="E1110" s="37" t="s">
        <v>932</v>
      </c>
      <c r="F1110" s="38" t="s">
        <v>48</v>
      </c>
      <c r="G1110" s="39">
        <v>4</v>
      </c>
      <c r="H1110" s="8">
        <v>0</v>
      </c>
      <c r="I1110" s="40">
        <f>ROUND(ROUND(H1110,2)*ROUND(G1110,3),2)</f>
        <v>0</v>
      </c>
      <c r="O1110" s="14">
        <f>(I1110*21)/100</f>
        <v>0</v>
      </c>
      <c r="P1110" s="14" t="s">
        <v>22</v>
      </c>
    </row>
    <row r="1111" spans="1:16" x14ac:dyDescent="0.2">
      <c r="A1111" s="41" t="s">
        <v>49</v>
      </c>
      <c r="E1111" s="42" t="s">
        <v>46</v>
      </c>
      <c r="H1111" s="9"/>
    </row>
    <row r="1112" spans="1:16" x14ac:dyDescent="0.2">
      <c r="A1112" s="43" t="s">
        <v>50</v>
      </c>
      <c r="E1112" s="44" t="s">
        <v>46</v>
      </c>
      <c r="H1112" s="9"/>
    </row>
    <row r="1113" spans="1:16" ht="76.5" x14ac:dyDescent="0.2">
      <c r="A1113" s="14" t="s">
        <v>51</v>
      </c>
      <c r="E1113" s="42" t="s">
        <v>933</v>
      </c>
      <c r="H1113" s="9"/>
    </row>
    <row r="1114" spans="1:16" ht="25.5" x14ac:dyDescent="0.2">
      <c r="A1114" s="35" t="s">
        <v>44</v>
      </c>
      <c r="B1114" s="36" t="s">
        <v>934</v>
      </c>
      <c r="C1114" s="36" t="s">
        <v>935</v>
      </c>
      <c r="D1114" s="35" t="s">
        <v>28</v>
      </c>
      <c r="E1114" s="37" t="s">
        <v>936</v>
      </c>
      <c r="F1114" s="38" t="s">
        <v>48</v>
      </c>
      <c r="G1114" s="39">
        <v>4</v>
      </c>
      <c r="H1114" s="8">
        <v>0</v>
      </c>
      <c r="I1114" s="40">
        <f>ROUND(ROUND(H1114,2)*ROUND(G1114,3),2)</f>
        <v>0</v>
      </c>
      <c r="O1114" s="14">
        <f>(I1114*21)/100</f>
        <v>0</v>
      </c>
      <c r="P1114" s="14" t="s">
        <v>22</v>
      </c>
    </row>
    <row r="1115" spans="1:16" x14ac:dyDescent="0.2">
      <c r="A1115" s="41" t="s">
        <v>49</v>
      </c>
      <c r="E1115" s="42" t="s">
        <v>46</v>
      </c>
      <c r="H1115" s="9"/>
    </row>
    <row r="1116" spans="1:16" x14ac:dyDescent="0.2">
      <c r="A1116" s="43" t="s">
        <v>50</v>
      </c>
      <c r="E1116" s="44" t="s">
        <v>46</v>
      </c>
      <c r="H1116" s="9"/>
    </row>
    <row r="1117" spans="1:16" ht="76.5" x14ac:dyDescent="0.2">
      <c r="A1117" s="14" t="s">
        <v>51</v>
      </c>
      <c r="E1117" s="42" t="s">
        <v>930</v>
      </c>
      <c r="H1117" s="9"/>
    </row>
    <row r="1118" spans="1:16" x14ac:dyDescent="0.2">
      <c r="A1118" s="35" t="s">
        <v>44</v>
      </c>
      <c r="B1118" s="36" t="s">
        <v>937</v>
      </c>
      <c r="C1118" s="36" t="s">
        <v>935</v>
      </c>
      <c r="D1118" s="35" t="s">
        <v>22</v>
      </c>
      <c r="E1118" s="37" t="s">
        <v>938</v>
      </c>
      <c r="F1118" s="38" t="s">
        <v>48</v>
      </c>
      <c r="G1118" s="39">
        <v>4</v>
      </c>
      <c r="H1118" s="8">
        <v>0</v>
      </c>
      <c r="I1118" s="40">
        <f>ROUND(ROUND(H1118,2)*ROUND(G1118,3),2)</f>
        <v>0</v>
      </c>
      <c r="O1118" s="14">
        <f>(I1118*21)/100</f>
        <v>0</v>
      </c>
      <c r="P1118" s="14" t="s">
        <v>22</v>
      </c>
    </row>
    <row r="1119" spans="1:16" x14ac:dyDescent="0.2">
      <c r="A1119" s="41" t="s">
        <v>49</v>
      </c>
      <c r="E1119" s="42" t="s">
        <v>46</v>
      </c>
      <c r="H1119" s="9"/>
    </row>
    <row r="1120" spans="1:16" x14ac:dyDescent="0.2">
      <c r="A1120" s="43" t="s">
        <v>50</v>
      </c>
      <c r="E1120" s="44" t="s">
        <v>46</v>
      </c>
      <c r="H1120" s="9"/>
    </row>
    <row r="1121" spans="1:16" ht="76.5" x14ac:dyDescent="0.2">
      <c r="A1121" s="14" t="s">
        <v>51</v>
      </c>
      <c r="E1121" s="42" t="s">
        <v>933</v>
      </c>
      <c r="H1121" s="9"/>
    </row>
    <row r="1122" spans="1:16" ht="25.5" x14ac:dyDescent="0.2">
      <c r="A1122" s="35" t="s">
        <v>44</v>
      </c>
      <c r="B1122" s="36" t="s">
        <v>939</v>
      </c>
      <c r="C1122" s="36" t="s">
        <v>940</v>
      </c>
      <c r="D1122" s="35" t="s">
        <v>28</v>
      </c>
      <c r="E1122" s="37" t="s">
        <v>941</v>
      </c>
      <c r="F1122" s="38" t="s">
        <v>48</v>
      </c>
      <c r="G1122" s="39">
        <v>4</v>
      </c>
      <c r="H1122" s="8">
        <v>0</v>
      </c>
      <c r="I1122" s="40">
        <f>ROUND(ROUND(H1122,2)*ROUND(G1122,3),2)</f>
        <v>0</v>
      </c>
      <c r="O1122" s="14">
        <f>(I1122*21)/100</f>
        <v>0</v>
      </c>
      <c r="P1122" s="14" t="s">
        <v>22</v>
      </c>
    </row>
    <row r="1123" spans="1:16" x14ac:dyDescent="0.2">
      <c r="A1123" s="41" t="s">
        <v>49</v>
      </c>
      <c r="E1123" s="42" t="s">
        <v>46</v>
      </c>
      <c r="H1123" s="9"/>
    </row>
    <row r="1124" spans="1:16" x14ac:dyDescent="0.2">
      <c r="A1124" s="43" t="s">
        <v>50</v>
      </c>
      <c r="E1124" s="44" t="s">
        <v>46</v>
      </c>
      <c r="H1124" s="9"/>
    </row>
    <row r="1125" spans="1:16" ht="76.5" x14ac:dyDescent="0.2">
      <c r="A1125" s="14" t="s">
        <v>51</v>
      </c>
      <c r="E1125" s="42" t="s">
        <v>930</v>
      </c>
      <c r="H1125" s="9"/>
    </row>
    <row r="1126" spans="1:16" x14ac:dyDescent="0.2">
      <c r="A1126" s="35" t="s">
        <v>44</v>
      </c>
      <c r="B1126" s="36" t="s">
        <v>942</v>
      </c>
      <c r="C1126" s="36" t="s">
        <v>940</v>
      </c>
      <c r="D1126" s="35" t="s">
        <v>22</v>
      </c>
      <c r="E1126" s="37" t="s">
        <v>943</v>
      </c>
      <c r="F1126" s="38" t="s">
        <v>48</v>
      </c>
      <c r="G1126" s="39">
        <v>4</v>
      </c>
      <c r="H1126" s="8">
        <v>0</v>
      </c>
      <c r="I1126" s="40">
        <f>ROUND(ROUND(H1126,2)*ROUND(G1126,3),2)</f>
        <v>0</v>
      </c>
      <c r="O1126" s="14">
        <f>(I1126*21)/100</f>
        <v>0</v>
      </c>
      <c r="P1126" s="14" t="s">
        <v>22</v>
      </c>
    </row>
    <row r="1127" spans="1:16" x14ac:dyDescent="0.2">
      <c r="A1127" s="41" t="s">
        <v>49</v>
      </c>
      <c r="E1127" s="42" t="s">
        <v>46</v>
      </c>
      <c r="H1127" s="9"/>
    </row>
    <row r="1128" spans="1:16" x14ac:dyDescent="0.2">
      <c r="A1128" s="43" t="s">
        <v>50</v>
      </c>
      <c r="E1128" s="44" t="s">
        <v>46</v>
      </c>
      <c r="H1128" s="9"/>
    </row>
    <row r="1129" spans="1:16" ht="76.5" x14ac:dyDescent="0.2">
      <c r="A1129" s="14" t="s">
        <v>51</v>
      </c>
      <c r="E1129" s="42" t="s">
        <v>933</v>
      </c>
      <c r="H1129" s="9"/>
    </row>
    <row r="1130" spans="1:16" ht="25.5" x14ac:dyDescent="0.2">
      <c r="A1130" s="35" t="s">
        <v>44</v>
      </c>
      <c r="B1130" s="36" t="s">
        <v>944</v>
      </c>
      <c r="C1130" s="36" t="s">
        <v>945</v>
      </c>
      <c r="D1130" s="35" t="s">
        <v>28</v>
      </c>
      <c r="E1130" s="37" t="s">
        <v>946</v>
      </c>
      <c r="F1130" s="38" t="s">
        <v>48</v>
      </c>
      <c r="G1130" s="39">
        <v>4</v>
      </c>
      <c r="H1130" s="8">
        <v>0</v>
      </c>
      <c r="I1130" s="40">
        <f>ROUND(ROUND(H1130,2)*ROUND(G1130,3),2)</f>
        <v>0</v>
      </c>
      <c r="O1130" s="14">
        <f>(I1130*21)/100</f>
        <v>0</v>
      </c>
      <c r="P1130" s="14" t="s">
        <v>22</v>
      </c>
    </row>
    <row r="1131" spans="1:16" x14ac:dyDescent="0.2">
      <c r="A1131" s="41" t="s">
        <v>49</v>
      </c>
      <c r="E1131" s="42" t="s">
        <v>46</v>
      </c>
      <c r="H1131" s="9"/>
    </row>
    <row r="1132" spans="1:16" x14ac:dyDescent="0.2">
      <c r="A1132" s="43" t="s">
        <v>50</v>
      </c>
      <c r="E1132" s="44" t="s">
        <v>46</v>
      </c>
      <c r="H1132" s="9"/>
    </row>
    <row r="1133" spans="1:16" ht="76.5" x14ac:dyDescent="0.2">
      <c r="A1133" s="14" t="s">
        <v>51</v>
      </c>
      <c r="E1133" s="42" t="s">
        <v>930</v>
      </c>
      <c r="H1133" s="9"/>
    </row>
    <row r="1134" spans="1:16" x14ac:dyDescent="0.2">
      <c r="A1134" s="35" t="s">
        <v>44</v>
      </c>
      <c r="B1134" s="36" t="s">
        <v>947</v>
      </c>
      <c r="C1134" s="36" t="s">
        <v>945</v>
      </c>
      <c r="D1134" s="35" t="s">
        <v>22</v>
      </c>
      <c r="E1134" s="37" t="s">
        <v>948</v>
      </c>
      <c r="F1134" s="38" t="s">
        <v>48</v>
      </c>
      <c r="G1134" s="39">
        <v>4</v>
      </c>
      <c r="H1134" s="8">
        <v>0</v>
      </c>
      <c r="I1134" s="40">
        <f>ROUND(ROUND(H1134,2)*ROUND(G1134,3),2)</f>
        <v>0</v>
      </c>
      <c r="O1134" s="14">
        <f>(I1134*21)/100</f>
        <v>0</v>
      </c>
      <c r="P1134" s="14" t="s">
        <v>22</v>
      </c>
    </row>
    <row r="1135" spans="1:16" x14ac:dyDescent="0.2">
      <c r="A1135" s="41" t="s">
        <v>49</v>
      </c>
      <c r="E1135" s="42" t="s">
        <v>46</v>
      </c>
      <c r="H1135" s="9"/>
    </row>
    <row r="1136" spans="1:16" x14ac:dyDescent="0.2">
      <c r="A1136" s="43" t="s">
        <v>50</v>
      </c>
      <c r="E1136" s="44" t="s">
        <v>46</v>
      </c>
      <c r="H1136" s="9"/>
    </row>
    <row r="1137" spans="1:16" ht="76.5" x14ac:dyDescent="0.2">
      <c r="A1137" s="14" t="s">
        <v>51</v>
      </c>
      <c r="E1137" s="42" t="s">
        <v>933</v>
      </c>
      <c r="H1137" s="9"/>
    </row>
    <row r="1138" spans="1:16" ht="25.5" x14ac:dyDescent="0.2">
      <c r="A1138" s="35" t="s">
        <v>44</v>
      </c>
      <c r="B1138" s="36" t="s">
        <v>949</v>
      </c>
      <c r="C1138" s="36" t="s">
        <v>950</v>
      </c>
      <c r="D1138" s="35" t="s">
        <v>28</v>
      </c>
      <c r="E1138" s="37" t="s">
        <v>951</v>
      </c>
      <c r="F1138" s="38" t="s">
        <v>73</v>
      </c>
      <c r="G1138" s="39">
        <v>4</v>
      </c>
      <c r="H1138" s="8">
        <v>0</v>
      </c>
      <c r="I1138" s="40">
        <f>ROUND(ROUND(H1138,2)*ROUND(G1138,3),2)</f>
        <v>0</v>
      </c>
      <c r="O1138" s="14">
        <f>(I1138*21)/100</f>
        <v>0</v>
      </c>
      <c r="P1138" s="14" t="s">
        <v>22</v>
      </c>
    </row>
    <row r="1139" spans="1:16" x14ac:dyDescent="0.2">
      <c r="A1139" s="41" t="s">
        <v>49</v>
      </c>
      <c r="E1139" s="42" t="s">
        <v>46</v>
      </c>
      <c r="H1139" s="9"/>
    </row>
    <row r="1140" spans="1:16" x14ac:dyDescent="0.2">
      <c r="A1140" s="43" t="s">
        <v>50</v>
      </c>
      <c r="E1140" s="44" t="s">
        <v>46</v>
      </c>
      <c r="H1140" s="9"/>
    </row>
    <row r="1141" spans="1:16" ht="76.5" x14ac:dyDescent="0.2">
      <c r="A1141" s="14" t="s">
        <v>51</v>
      </c>
      <c r="E1141" s="42" t="s">
        <v>952</v>
      </c>
      <c r="H1141" s="9"/>
    </row>
    <row r="1142" spans="1:16" x14ac:dyDescent="0.2">
      <c r="A1142" s="35" t="s">
        <v>44</v>
      </c>
      <c r="B1142" s="36" t="s">
        <v>953</v>
      </c>
      <c r="C1142" s="36" t="s">
        <v>954</v>
      </c>
      <c r="D1142" s="35" t="s">
        <v>46</v>
      </c>
      <c r="E1142" s="37" t="s">
        <v>955</v>
      </c>
      <c r="F1142" s="38" t="s">
        <v>48</v>
      </c>
      <c r="G1142" s="39">
        <v>2.5</v>
      </c>
      <c r="H1142" s="8">
        <v>0</v>
      </c>
      <c r="I1142" s="40">
        <f>ROUND(ROUND(H1142,2)*ROUND(G1142,3),2)</f>
        <v>0</v>
      </c>
      <c r="O1142" s="14">
        <f>(I1142*21)/100</f>
        <v>0</v>
      </c>
      <c r="P1142" s="14" t="s">
        <v>22</v>
      </c>
    </row>
    <row r="1143" spans="1:16" x14ac:dyDescent="0.2">
      <c r="A1143" s="41" t="s">
        <v>49</v>
      </c>
      <c r="E1143" s="42" t="s">
        <v>956</v>
      </c>
      <c r="H1143" s="9"/>
    </row>
    <row r="1144" spans="1:16" x14ac:dyDescent="0.2">
      <c r="A1144" s="43" t="s">
        <v>50</v>
      </c>
      <c r="E1144" s="44" t="s">
        <v>46</v>
      </c>
      <c r="H1144" s="9"/>
    </row>
    <row r="1145" spans="1:16" ht="114.75" x14ac:dyDescent="0.2">
      <c r="A1145" s="14" t="s">
        <v>51</v>
      </c>
      <c r="E1145" s="42" t="s">
        <v>957</v>
      </c>
      <c r="H1145" s="9"/>
    </row>
    <row r="1146" spans="1:16" ht="25.5" x14ac:dyDescent="0.2">
      <c r="A1146" s="35" t="s">
        <v>44</v>
      </c>
      <c r="B1146" s="36" t="s">
        <v>958</v>
      </c>
      <c r="C1146" s="36" t="s">
        <v>959</v>
      </c>
      <c r="D1146" s="35" t="s">
        <v>28</v>
      </c>
      <c r="E1146" s="37" t="s">
        <v>960</v>
      </c>
      <c r="F1146" s="38" t="s">
        <v>62</v>
      </c>
      <c r="G1146" s="39">
        <v>80</v>
      </c>
      <c r="H1146" s="8">
        <v>0</v>
      </c>
      <c r="I1146" s="40">
        <f>ROUND(ROUND(H1146,2)*ROUND(G1146,3),2)</f>
        <v>0</v>
      </c>
      <c r="O1146" s="14">
        <f>(I1146*21)/100</f>
        <v>0</v>
      </c>
      <c r="P1146" s="14" t="s">
        <v>22</v>
      </c>
    </row>
    <row r="1147" spans="1:16" x14ac:dyDescent="0.2">
      <c r="A1147" s="41" t="s">
        <v>49</v>
      </c>
      <c r="E1147" s="42" t="s">
        <v>46</v>
      </c>
      <c r="H1147" s="9"/>
    </row>
    <row r="1148" spans="1:16" x14ac:dyDescent="0.2">
      <c r="A1148" s="43" t="s">
        <v>50</v>
      </c>
      <c r="E1148" s="44" t="s">
        <v>46</v>
      </c>
      <c r="H1148" s="9"/>
    </row>
    <row r="1149" spans="1:16" ht="38.25" x14ac:dyDescent="0.2">
      <c r="A1149" s="14" t="s">
        <v>51</v>
      </c>
      <c r="E1149" s="42" t="s">
        <v>961</v>
      </c>
      <c r="H1149" s="9"/>
    </row>
    <row r="1150" spans="1:16" ht="25.5" x14ac:dyDescent="0.2">
      <c r="A1150" s="35" t="s">
        <v>44</v>
      </c>
      <c r="B1150" s="36" t="s">
        <v>962</v>
      </c>
      <c r="C1150" s="36" t="s">
        <v>963</v>
      </c>
      <c r="D1150" s="35" t="s">
        <v>28</v>
      </c>
      <c r="E1150" s="37" t="s">
        <v>964</v>
      </c>
      <c r="F1150" s="38" t="s">
        <v>62</v>
      </c>
      <c r="G1150" s="39">
        <v>60</v>
      </c>
      <c r="H1150" s="8">
        <v>0</v>
      </c>
      <c r="I1150" s="40">
        <f>ROUND(ROUND(H1150,2)*ROUND(G1150,3),2)</f>
        <v>0</v>
      </c>
      <c r="O1150" s="14">
        <f>(I1150*21)/100</f>
        <v>0</v>
      </c>
      <c r="P1150" s="14" t="s">
        <v>22</v>
      </c>
    </row>
    <row r="1151" spans="1:16" x14ac:dyDescent="0.2">
      <c r="A1151" s="41" t="s">
        <v>49</v>
      </c>
      <c r="E1151" s="42" t="s">
        <v>46</v>
      </c>
      <c r="H1151" s="9"/>
    </row>
    <row r="1152" spans="1:16" x14ac:dyDescent="0.2">
      <c r="A1152" s="43" t="s">
        <v>50</v>
      </c>
      <c r="E1152" s="44" t="s">
        <v>46</v>
      </c>
      <c r="H1152" s="9"/>
    </row>
    <row r="1153" spans="1:16" ht="38.25" x14ac:dyDescent="0.2">
      <c r="A1153" s="14" t="s">
        <v>51</v>
      </c>
      <c r="E1153" s="42" t="s">
        <v>961</v>
      </c>
      <c r="H1153" s="9"/>
    </row>
    <row r="1154" spans="1:16" x14ac:dyDescent="0.2">
      <c r="A1154" s="35" t="s">
        <v>44</v>
      </c>
      <c r="B1154" s="36" t="s">
        <v>965</v>
      </c>
      <c r="C1154" s="36" t="s">
        <v>966</v>
      </c>
      <c r="D1154" s="35" t="s">
        <v>28</v>
      </c>
      <c r="E1154" s="37" t="s">
        <v>967</v>
      </c>
      <c r="F1154" s="38" t="s">
        <v>73</v>
      </c>
      <c r="G1154" s="39">
        <v>20</v>
      </c>
      <c r="H1154" s="8">
        <v>0</v>
      </c>
      <c r="I1154" s="40">
        <f>ROUND(ROUND(H1154,2)*ROUND(G1154,3),2)</f>
        <v>0</v>
      </c>
      <c r="O1154" s="14">
        <f>(I1154*21)/100</f>
        <v>0</v>
      </c>
      <c r="P1154" s="14" t="s">
        <v>22</v>
      </c>
    </row>
    <row r="1155" spans="1:16" x14ac:dyDescent="0.2">
      <c r="A1155" s="41" t="s">
        <v>49</v>
      </c>
      <c r="E1155" s="42" t="s">
        <v>46</v>
      </c>
      <c r="H1155" s="9"/>
    </row>
    <row r="1156" spans="1:16" x14ac:dyDescent="0.2">
      <c r="A1156" s="43" t="s">
        <v>50</v>
      </c>
      <c r="E1156" s="44" t="s">
        <v>46</v>
      </c>
      <c r="H1156" s="9"/>
    </row>
    <row r="1157" spans="1:16" ht="63.75" x14ac:dyDescent="0.2">
      <c r="A1157" s="14" t="s">
        <v>51</v>
      </c>
      <c r="E1157" s="42" t="s">
        <v>968</v>
      </c>
      <c r="H1157" s="9"/>
    </row>
    <row r="1158" spans="1:16" x14ac:dyDescent="0.2">
      <c r="A1158" s="35" t="s">
        <v>44</v>
      </c>
      <c r="B1158" s="36" t="s">
        <v>969</v>
      </c>
      <c r="C1158" s="36" t="s">
        <v>966</v>
      </c>
      <c r="D1158" s="35" t="s">
        <v>22</v>
      </c>
      <c r="E1158" s="37" t="s">
        <v>970</v>
      </c>
      <c r="F1158" s="38" t="s">
        <v>73</v>
      </c>
      <c r="G1158" s="39">
        <v>20</v>
      </c>
      <c r="H1158" s="8">
        <v>0</v>
      </c>
      <c r="I1158" s="40">
        <f>ROUND(ROUND(H1158,2)*ROUND(G1158,3),2)</f>
        <v>0</v>
      </c>
      <c r="O1158" s="14">
        <f>(I1158*21)/100</f>
        <v>0</v>
      </c>
      <c r="P1158" s="14" t="s">
        <v>22</v>
      </c>
    </row>
    <row r="1159" spans="1:16" x14ac:dyDescent="0.2">
      <c r="A1159" s="41" t="s">
        <v>49</v>
      </c>
      <c r="E1159" s="42" t="s">
        <v>46</v>
      </c>
      <c r="H1159" s="9"/>
    </row>
    <row r="1160" spans="1:16" x14ac:dyDescent="0.2">
      <c r="A1160" s="43" t="s">
        <v>50</v>
      </c>
      <c r="E1160" s="44" t="s">
        <v>46</v>
      </c>
      <c r="H1160" s="9"/>
    </row>
    <row r="1161" spans="1:16" ht="63.75" x14ac:dyDescent="0.2">
      <c r="A1161" s="14" t="s">
        <v>51</v>
      </c>
      <c r="E1161" s="47" t="s">
        <v>968</v>
      </c>
      <c r="H1161" s="9"/>
    </row>
    <row r="1162" spans="1:16" x14ac:dyDescent="0.2">
      <c r="A1162" s="35" t="s">
        <v>44</v>
      </c>
      <c r="B1162" s="36" t="s">
        <v>971</v>
      </c>
      <c r="C1162" s="36" t="s">
        <v>972</v>
      </c>
      <c r="D1162" s="35" t="s">
        <v>46</v>
      </c>
      <c r="E1162" s="37" t="s">
        <v>973</v>
      </c>
      <c r="F1162" s="38" t="s">
        <v>62</v>
      </c>
      <c r="G1162" s="39">
        <v>100</v>
      </c>
      <c r="H1162" s="8">
        <v>0</v>
      </c>
      <c r="I1162" s="40">
        <f>ROUND(ROUND(H1162,2)*ROUND(G1162,3),2)</f>
        <v>0</v>
      </c>
      <c r="O1162" s="14">
        <f>(I1162*21)/100</f>
        <v>0</v>
      </c>
      <c r="P1162" s="14" t="s">
        <v>22</v>
      </c>
    </row>
    <row r="1163" spans="1:16" x14ac:dyDescent="0.2">
      <c r="A1163" s="41" t="s">
        <v>49</v>
      </c>
      <c r="E1163" s="42" t="s">
        <v>46</v>
      </c>
      <c r="H1163" s="9"/>
    </row>
    <row r="1164" spans="1:16" x14ac:dyDescent="0.2">
      <c r="A1164" s="43" t="s">
        <v>50</v>
      </c>
      <c r="E1164" s="44" t="s">
        <v>46</v>
      </c>
      <c r="H1164" s="9"/>
    </row>
    <row r="1165" spans="1:16" ht="51" x14ac:dyDescent="0.2">
      <c r="A1165" s="14" t="s">
        <v>51</v>
      </c>
      <c r="E1165" s="42" t="s">
        <v>974</v>
      </c>
      <c r="H1165" s="9"/>
    </row>
    <row r="1166" spans="1:16" ht="12.75" customHeight="1" x14ac:dyDescent="0.2">
      <c r="H1166" s="9"/>
    </row>
  </sheetData>
  <sheetProtection algorithmName="SHA-512" hashValue="eXh6kDKBf0HDcFwMS2nOVxTsSZGMBXyf2wMMiNK0yfOgEJWKAlhT2kAYejUxQhKHxlhqfl7WQr4eQ0VyczJjsQ==" saltValue="a73K1KVoUq+1ogk4s8UhrQ==" spinCount="100000" sheet="1" objects="1" scenarios="1"/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SO.101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Švadlenka</dc:creator>
  <cp:keywords/>
  <dc:description/>
  <cp:lastModifiedBy>Bc. Šárka Litresitsová</cp:lastModifiedBy>
  <dcterms:created xsi:type="dcterms:W3CDTF">2025-01-23T12:16:31Z</dcterms:created>
  <dcterms:modified xsi:type="dcterms:W3CDTF">2025-02-07T08:02:04Z</dcterms:modified>
  <cp:category/>
  <cp:contentStatus/>
</cp:coreProperties>
</file>