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ORMI\Podklady pro VZ\Zakázky ORMI\2025\DPS Lada - Správce stavby\"/>
    </mc:Choice>
  </mc:AlternateContent>
  <xr:revisionPtr revIDLastSave="0" documentId="13_ncr:1_{A38C096C-D694-4132-9B91-6E0E16B48874}" xr6:coauthVersionLast="47" xr6:coauthVersionMax="47" xr10:uidLastSave="{00000000-0000-0000-0000-000000000000}"/>
  <bookViews>
    <workbookView xWindow="-120" yWindow="-120" windowWidth="29040" windowHeight="15840" xr2:uid="{587BBA35-F3D3-40B1-AB49-009E83A5AA6A}"/>
  </bookViews>
  <sheets>
    <sheet name="Příloha č.2" sheetId="4" r:id="rId1"/>
  </sheets>
  <definedNames>
    <definedName name="_xlnm.Print_Area" localSheetId="0">'Příloha č.2'!$A$1:$F$50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3" i="4" l="1"/>
  <c r="A42" i="4"/>
  <c r="A41" i="4"/>
  <c r="A49" i="4"/>
  <c r="A47" i="4"/>
  <c r="A23" i="4"/>
  <c r="A21" i="4"/>
  <c r="A22" i="4"/>
  <c r="A48" i="4"/>
  <c r="F30" i="4" l="1"/>
  <c r="F29" i="4"/>
  <c r="F33" i="4"/>
  <c r="F32" i="4"/>
  <c r="F34" i="4"/>
  <c r="F35" i="4"/>
  <c r="F13" i="4"/>
  <c r="F38" i="4"/>
  <c r="F37" i="4"/>
  <c r="F36" i="4"/>
  <c r="F31" i="4"/>
  <c r="F18" i="4"/>
  <c r="F17" i="4"/>
  <c r="F16" i="4"/>
  <c r="F14" i="4"/>
  <c r="F15" i="4"/>
  <c r="F12" i="4"/>
  <c r="F11" i="4"/>
  <c r="F10" i="4"/>
  <c r="F9" i="4"/>
  <c r="F39" i="4" l="1"/>
  <c r="F41" i="4" s="1"/>
  <c r="F19" i="4"/>
  <c r="F47" i="4" l="1"/>
  <c r="F48" i="4" s="1"/>
  <c r="F49" i="4" s="1"/>
  <c r="F42" i="4"/>
  <c r="F43" i="4" s="1"/>
  <c r="F21" i="4"/>
  <c r="F22" i="4" l="1"/>
  <c r="F23" i="4" s="1"/>
</calcChain>
</file>

<file path=xl/sharedStrings.xml><?xml version="1.0" encoding="utf-8"?>
<sst xmlns="http://schemas.openxmlformats.org/spreadsheetml/2006/main" count="65" uniqueCount="32">
  <si>
    <t>cena servisu</t>
  </si>
  <si>
    <t>Název činnosti</t>
  </si>
  <si>
    <t>Rozpis nabídkové ceny</t>
  </si>
  <si>
    <t>p.č.</t>
  </si>
  <si>
    <t>MJ</t>
  </si>
  <si>
    <t>množství</t>
  </si>
  <si>
    <t>soubor</t>
  </si>
  <si>
    <t>j.cena</t>
  </si>
  <si>
    <t>Cena</t>
  </si>
  <si>
    <t>týden</t>
  </si>
  <si>
    <t>Příkazník je plátce DPH</t>
  </si>
  <si>
    <t>Plátce DPH</t>
  </si>
  <si>
    <t>ANO</t>
  </si>
  <si>
    <t>1 vada</t>
  </si>
  <si>
    <t>Příloha č. 2 příkazní smlouvy</t>
  </si>
  <si>
    <r>
      <rPr>
        <sz val="12"/>
        <color theme="1"/>
        <rFont val="Calibri"/>
        <family val="2"/>
        <charset val="238"/>
        <scheme val="minor"/>
      </rPr>
      <t>Akce:</t>
    </r>
    <r>
      <rPr>
        <b/>
        <sz val="20"/>
        <color theme="1"/>
        <rFont val="Calibri"/>
        <family val="2"/>
        <charset val="238"/>
        <scheme val="minor"/>
      </rPr>
      <t xml:space="preserve"> 
</t>
    </r>
    <r>
      <rPr>
        <b/>
        <sz val="14"/>
        <color theme="1"/>
        <rFont val="Calibri"/>
        <family val="2"/>
        <charset val="238"/>
        <scheme val="minor"/>
      </rPr>
      <t>Výkon činnosti správce stavby "Stavební úpravy v domě s pečovatelskou službou, Ústecká č.p.2855, Česká Lípa"</t>
    </r>
  </si>
  <si>
    <t>I. ETAPA - objekty A+B</t>
  </si>
  <si>
    <t>II. ETAPA - objekt C</t>
  </si>
  <si>
    <t>Zpracování plánu BOZP (dle čl. 4.2.3 příkazní smlouvy)</t>
  </si>
  <si>
    <t>Zpracování oznámení o zahájení stavby vč. doručení OIP (dle čl. 4.8 příkazní smlouvy)</t>
  </si>
  <si>
    <t>Součinnost při zajištění kolaudačního souhlasu (dle čl. 4.2.5 příkazní smlouvy)</t>
  </si>
  <si>
    <t>Zpracování závěrečné zprávy TDI (dle čl. 4.2.6 příkazní smlouvy)</t>
  </si>
  <si>
    <t>Zpracování závěrečné zprávy KOO BOZP a návrhu na zajištění BOZP při užívání stavby (dle čl. 4.2.7 příkazní smlouvy)</t>
  </si>
  <si>
    <t>Evidence, posouzení a kontrola odstranění záručních vad v záruční době stavby (dle čl. 4.2.8 příkazní smlouvy)</t>
  </si>
  <si>
    <t>Provedení závěrečné prohlídky stavby na konci záruční doby (dle čl. 4.2.8 a 4.2.9 příkazní smlouvy)</t>
  </si>
  <si>
    <t>Zpracování oznámení o pokračování nebo zahájení stavby vč. doručení OIP (dle čl. 4.8 příkazní smlouvy)</t>
  </si>
  <si>
    <t>Aktualizace nebo zpracování plánu BOZP pro pokračování nebo zahájení stavby (dle čl. 4.2.3 příkazní smlouvy)</t>
  </si>
  <si>
    <r>
      <rPr>
        <u/>
        <sz val="11"/>
        <color theme="1"/>
        <rFont val="Calibri"/>
        <family val="2"/>
        <charset val="238"/>
        <scheme val="minor"/>
      </rPr>
      <t>Poznámka k položce č. 9:</t>
    </r>
    <r>
      <rPr>
        <sz val="11"/>
        <color theme="1"/>
        <rFont val="Calibri"/>
        <family val="2"/>
        <charset val="238"/>
        <scheme val="minor"/>
      </rPr>
      <t xml:space="preserve">
Ve sloupci množství je uvedeno předpokládané množství záručních vad stavby. Příkazník bude tuto položku účtovat dle skutečného množství řešených záručních vad za příslušný kalendářních měsíc.</t>
    </r>
  </si>
  <si>
    <t>NE</t>
  </si>
  <si>
    <t>Výkon činnosti spráce stavby v průběhu realizace stavby (dle čl. 4.2.2 příkazní smlouvy)</t>
  </si>
  <si>
    <t>Výkon činnosti spráce stavby před zahájením stavby (dle čl. 4.2.3 příkazní smlouvy)</t>
  </si>
  <si>
    <t>Výkon činnosti spráce stavby v průběhu uvádění stavby do stavu umožňujícího její provoz, vč. kontroly vad a neodělků a zprovoznění všech dodaných techn. celků (dle čl. 4.2.4 příkazní smlouvy)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</si>
</sst>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[$Kč-405]_-;\-* #,##0.00\ [$Kč-405]_-;_-* &quot;-&quot;??\ [$Kč-405]_-;_-@_-"/>
    <numFmt numFmtId="165" formatCode="#,##0.00_ ;\-#,##0.00\ 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165" fontId="4" fillId="2" borderId="9" xfId="1" applyNumberFormat="1" applyFont="1" applyFill="1" applyBorder="1" applyAlignment="1" applyProtection="1">
      <alignment vertical="top"/>
    </xf>
    <xf numFmtId="164" fontId="0" fillId="3" borderId="1" xfId="1" applyNumberFormat="1" applyFont="1" applyFill="1" applyBorder="1" applyAlignment="1" applyProtection="1">
      <alignment horizontal="center" vertical="center"/>
    </xf>
    <xf numFmtId="165" fontId="0" fillId="0" borderId="6" xfId="1" applyNumberFormat="1" applyFont="1" applyBorder="1" applyAlignment="1" applyProtection="1">
      <alignment vertical="center"/>
    </xf>
    <xf numFmtId="165" fontId="0" fillId="3" borderId="1" xfId="1" applyNumberFormat="1" applyFont="1" applyFill="1" applyBorder="1" applyAlignment="1" applyProtection="1">
      <alignment horizontal="center" vertical="center"/>
    </xf>
    <xf numFmtId="164" fontId="0" fillId="3" borderId="11" xfId="1" applyNumberFormat="1" applyFont="1" applyFill="1" applyBorder="1" applyAlignment="1" applyProtection="1">
      <alignment horizontal="center" vertical="center"/>
    </xf>
    <xf numFmtId="165" fontId="0" fillId="3" borderId="11" xfId="1" applyNumberFormat="1" applyFont="1" applyFill="1" applyBorder="1" applyAlignment="1" applyProtection="1">
      <alignment horizontal="center" vertical="center"/>
    </xf>
    <xf numFmtId="165" fontId="8" fillId="0" borderId="1" xfId="1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left"/>
    </xf>
    <xf numFmtId="165" fontId="0" fillId="0" borderId="11" xfId="1" applyNumberFormat="1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top"/>
    </xf>
    <xf numFmtId="165" fontId="4" fillId="0" borderId="0" xfId="1" applyNumberFormat="1" applyFont="1" applyFill="1" applyBorder="1" applyAlignment="1" applyProtection="1">
      <alignment vertical="top"/>
    </xf>
    <xf numFmtId="165" fontId="6" fillId="0" borderId="0" xfId="1" applyNumberFormat="1" applyFont="1" applyFill="1" applyBorder="1" applyAlignment="1" applyProtection="1">
      <alignment vertical="top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1" xfId="0" applyBorder="1" applyAlignment="1">
      <alignment vertical="center" wrapText="1"/>
    </xf>
    <xf numFmtId="165" fontId="4" fillId="0" borderId="4" xfId="1" applyNumberFormat="1" applyFont="1" applyFill="1" applyBorder="1" applyAlignment="1" applyProtection="1">
      <alignment vertical="top"/>
    </xf>
    <xf numFmtId="165" fontId="4" fillId="0" borderId="6" xfId="1" applyNumberFormat="1" applyFont="1" applyFill="1" applyBorder="1" applyAlignment="1" applyProtection="1">
      <alignment vertical="top"/>
    </xf>
    <xf numFmtId="165" fontId="4" fillId="0" borderId="9" xfId="1" applyNumberFormat="1" applyFont="1" applyFill="1" applyBorder="1" applyAlignment="1" applyProtection="1">
      <alignment vertical="top"/>
    </xf>
    <xf numFmtId="165" fontId="4" fillId="2" borderId="4" xfId="1" applyNumberFormat="1" applyFont="1" applyFill="1" applyBorder="1" applyAlignment="1" applyProtection="1">
      <alignment vertical="top"/>
    </xf>
    <xf numFmtId="165" fontId="4" fillId="2" borderId="6" xfId="1" applyNumberFormat="1" applyFont="1" applyFill="1" applyBorder="1" applyAlignment="1" applyProtection="1">
      <alignment vertical="top"/>
    </xf>
    <xf numFmtId="165" fontId="0" fillId="4" borderId="1" xfId="1" applyNumberFormat="1" applyFont="1" applyFill="1" applyBorder="1" applyAlignment="1" applyProtection="1">
      <alignment vertical="center"/>
      <protection locked="0"/>
    </xf>
    <xf numFmtId="165" fontId="0" fillId="4" borderId="11" xfId="1" applyNumberFormat="1" applyFont="1" applyFill="1" applyBorder="1" applyAlignment="1" applyProtection="1">
      <alignment vertical="center"/>
      <protection locked="0"/>
    </xf>
    <xf numFmtId="165" fontId="4" fillId="4" borderId="0" xfId="1" applyNumberFormat="1" applyFont="1" applyFill="1" applyBorder="1" applyAlignment="1" applyProtection="1">
      <alignment horizontal="center" vertical="top"/>
      <protection locked="0"/>
    </xf>
    <xf numFmtId="0" fontId="4" fillId="0" borderId="5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10" xfId="0" applyFont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2" borderId="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4" fillId="2" borderId="7" xfId="0" applyFont="1" applyFill="1" applyBorder="1" applyAlignment="1">
      <alignment horizontal="center" vertical="top"/>
    </xf>
    <xf numFmtId="0" fontId="4" fillId="2" borderId="8" xfId="0" applyFont="1" applyFill="1" applyBorder="1" applyAlignment="1">
      <alignment horizontal="center" vertical="top"/>
    </xf>
    <xf numFmtId="0" fontId="9" fillId="0" borderId="0" xfId="0" applyFont="1" applyAlignment="1">
      <alignment horizontal="right" vertical="top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</cellXfs>
  <cellStyles count="2">
    <cellStyle name="Čárka" xfId="1" builtinId="3"/>
    <cellStyle name="Normální" xfId="0" builtinId="0"/>
  </cellStyles>
  <dxfs count="3">
    <dxf>
      <font>
        <strike val="0"/>
        <outline val="0"/>
        <shadow val="0"/>
        <vertAlign val="baseline"/>
        <name val="Calibri"/>
        <family val="2"/>
        <charset val="238"/>
        <scheme val="minor"/>
      </font>
      <protection locked="1" hidden="0"/>
    </dxf>
    <dxf>
      <font>
        <strike val="0"/>
        <outline val="0"/>
        <shadow val="0"/>
        <vertAlign val="baseline"/>
        <name val="Calibri"/>
        <family val="2"/>
        <charset val="238"/>
        <scheme val="minor"/>
      </font>
      <protection locked="1" hidden="0"/>
    </dxf>
    <dxf>
      <font>
        <strike val="0"/>
        <outline val="0"/>
        <shadow val="0"/>
        <vertAlign val="baseline"/>
        <name val="Calibri"/>
        <family val="2"/>
        <charset val="238"/>
        <scheme val="minor"/>
      </font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BCF5C67-7F74-44E3-BF0D-F406E1C55F9C}" name="Tabulka52" displayName="Tabulka52" ref="J1:J3" totalsRowShown="0" headerRowDxfId="2" dataDxfId="1">
  <autoFilter ref="J1:J3" xr:uid="{AD308B06-2627-4F9C-8029-435C84E1DA12}"/>
  <tableColumns count="1">
    <tableColumn id="1" xr3:uid="{E0565ED7-8536-4147-B4E4-6D89822465D9}" name="Plátce DPH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FD199-E86E-416A-9BD4-498DE34AF5C4}">
  <sheetPr>
    <pageSetUpPr fitToPage="1"/>
  </sheetPr>
  <dimension ref="A1:J51"/>
  <sheetViews>
    <sheetView tabSelected="1" zoomScaleNormal="100" workbookViewId="0">
      <selection activeCell="F45" sqref="F45"/>
    </sheetView>
  </sheetViews>
  <sheetFormatPr defaultRowHeight="15" x14ac:dyDescent="0.25"/>
  <cols>
    <col min="1" max="1" width="6.140625" customWidth="1"/>
    <col min="2" max="2" width="61.85546875" customWidth="1"/>
    <col min="3" max="3" width="9.5703125" customWidth="1"/>
    <col min="4" max="4" width="11.7109375" customWidth="1"/>
    <col min="5" max="5" width="14.42578125" customWidth="1"/>
    <col min="6" max="6" width="16.5703125" customWidth="1"/>
    <col min="8" max="8" width="10" customWidth="1"/>
    <col min="9" max="9" width="12.85546875" customWidth="1"/>
    <col min="10" max="10" width="5.140625" hidden="1" customWidth="1"/>
    <col min="12" max="12" width="13.7109375" bestFit="1" customWidth="1"/>
  </cols>
  <sheetData>
    <row r="1" spans="1:10" ht="15.75" x14ac:dyDescent="0.25">
      <c r="A1" s="33" t="s">
        <v>14</v>
      </c>
      <c r="B1" s="33"/>
      <c r="C1" s="33"/>
      <c r="D1" s="33"/>
      <c r="E1" s="33"/>
      <c r="F1" s="33"/>
      <c r="J1" t="s">
        <v>11</v>
      </c>
    </row>
    <row r="2" spans="1:10" ht="26.25" x14ac:dyDescent="0.4">
      <c r="A2" s="37" t="s">
        <v>2</v>
      </c>
      <c r="B2" s="37"/>
      <c r="C2" s="37"/>
      <c r="D2" s="37"/>
      <c r="E2" s="37"/>
      <c r="F2" s="37"/>
      <c r="J2" t="s">
        <v>12</v>
      </c>
    </row>
    <row r="3" spans="1:10" ht="58.5" customHeight="1" x14ac:dyDescent="0.4">
      <c r="A3" s="38" t="s">
        <v>15</v>
      </c>
      <c r="B3" s="38"/>
      <c r="C3" s="38"/>
      <c r="D3" s="38"/>
      <c r="E3" s="38"/>
      <c r="F3" s="38"/>
      <c r="J3" t="s">
        <v>28</v>
      </c>
    </row>
    <row r="4" spans="1:10" x14ac:dyDescent="0.25">
      <c r="A4" s="39"/>
      <c r="B4" s="39"/>
      <c r="C4" s="39"/>
      <c r="D4" s="39"/>
      <c r="E4" s="39"/>
      <c r="F4" s="39"/>
    </row>
    <row r="5" spans="1:10" ht="16.5" thickBot="1" x14ac:dyDescent="0.3">
      <c r="A5" s="33" t="s">
        <v>16</v>
      </c>
      <c r="B5" s="33"/>
      <c r="C5" s="33"/>
      <c r="D5" s="33"/>
      <c r="E5" s="33"/>
      <c r="F5" s="33"/>
    </row>
    <row r="6" spans="1:10" x14ac:dyDescent="0.25">
      <c r="A6" s="46" t="s">
        <v>3</v>
      </c>
      <c r="B6" s="48" t="s">
        <v>1</v>
      </c>
      <c r="C6" s="31" t="s">
        <v>0</v>
      </c>
      <c r="D6" s="31"/>
      <c r="E6" s="31"/>
      <c r="F6" s="32"/>
    </row>
    <row r="7" spans="1:10" x14ac:dyDescent="0.25">
      <c r="A7" s="47"/>
      <c r="B7" s="49"/>
      <c r="C7" s="13" t="s">
        <v>4</v>
      </c>
      <c r="D7" s="13" t="s">
        <v>5</v>
      </c>
      <c r="E7" s="13" t="s">
        <v>7</v>
      </c>
      <c r="F7" s="14" t="s">
        <v>8</v>
      </c>
    </row>
    <row r="8" spans="1:10" x14ac:dyDescent="0.25">
      <c r="A8" s="34"/>
      <c r="B8" s="35"/>
      <c r="C8" s="35"/>
      <c r="D8" s="35"/>
      <c r="E8" s="35"/>
      <c r="F8" s="36"/>
    </row>
    <row r="9" spans="1:10" ht="30" x14ac:dyDescent="0.25">
      <c r="A9" s="15">
        <v>1</v>
      </c>
      <c r="B9" s="16" t="s">
        <v>29</v>
      </c>
      <c r="C9" s="2" t="s">
        <v>9</v>
      </c>
      <c r="D9" s="7">
        <v>65</v>
      </c>
      <c r="E9" s="24"/>
      <c r="F9" s="3">
        <f>D9*E9</f>
        <v>0</v>
      </c>
    </row>
    <row r="10" spans="1:10" ht="30" x14ac:dyDescent="0.25">
      <c r="A10" s="15">
        <v>2</v>
      </c>
      <c r="B10" s="16" t="s">
        <v>30</v>
      </c>
      <c r="C10" s="2" t="s">
        <v>6</v>
      </c>
      <c r="D10" s="4">
        <v>1</v>
      </c>
      <c r="E10" s="24"/>
      <c r="F10" s="3">
        <f t="shared" ref="F10:F18" si="0">D10*E10</f>
        <v>0</v>
      </c>
    </row>
    <row r="11" spans="1:10" x14ac:dyDescent="0.25">
      <c r="A11" s="15">
        <v>3</v>
      </c>
      <c r="B11" s="16" t="s">
        <v>18</v>
      </c>
      <c r="C11" s="2" t="s">
        <v>6</v>
      </c>
      <c r="D11" s="4">
        <v>1</v>
      </c>
      <c r="E11" s="24"/>
      <c r="F11" s="3">
        <f t="shared" si="0"/>
        <v>0</v>
      </c>
    </row>
    <row r="12" spans="1:10" ht="30" x14ac:dyDescent="0.25">
      <c r="A12" s="15">
        <v>4</v>
      </c>
      <c r="B12" s="16" t="s">
        <v>19</v>
      </c>
      <c r="C12" s="2" t="s">
        <v>6</v>
      </c>
      <c r="D12" s="4">
        <v>1</v>
      </c>
      <c r="E12" s="24"/>
      <c r="F12" s="3">
        <f t="shared" si="0"/>
        <v>0</v>
      </c>
    </row>
    <row r="13" spans="1:10" ht="45" x14ac:dyDescent="0.25">
      <c r="A13" s="15">
        <v>5</v>
      </c>
      <c r="B13" s="16" t="s">
        <v>31</v>
      </c>
      <c r="C13" s="2" t="s">
        <v>9</v>
      </c>
      <c r="D13" s="4">
        <v>4</v>
      </c>
      <c r="E13" s="24"/>
      <c r="F13" s="3">
        <f t="shared" ref="F13" si="1">D13*E13</f>
        <v>0</v>
      </c>
    </row>
    <row r="14" spans="1:10" ht="30" x14ac:dyDescent="0.25">
      <c r="A14" s="15">
        <v>6</v>
      </c>
      <c r="B14" s="16" t="s">
        <v>20</v>
      </c>
      <c r="C14" s="2" t="s">
        <v>6</v>
      </c>
      <c r="D14" s="4">
        <v>1</v>
      </c>
      <c r="E14" s="24"/>
      <c r="F14" s="3">
        <f>D14*E14</f>
        <v>0</v>
      </c>
    </row>
    <row r="15" spans="1:10" x14ac:dyDescent="0.25">
      <c r="A15" s="15">
        <v>7</v>
      </c>
      <c r="B15" s="17" t="s">
        <v>21</v>
      </c>
      <c r="C15" s="2" t="s">
        <v>6</v>
      </c>
      <c r="D15" s="4">
        <v>1</v>
      </c>
      <c r="E15" s="24"/>
      <c r="F15" s="3">
        <f t="shared" si="0"/>
        <v>0</v>
      </c>
    </row>
    <row r="16" spans="1:10" ht="30" x14ac:dyDescent="0.25">
      <c r="A16" s="15">
        <v>8</v>
      </c>
      <c r="B16" s="16" t="s">
        <v>22</v>
      </c>
      <c r="C16" s="5" t="s">
        <v>6</v>
      </c>
      <c r="D16" s="6">
        <v>1</v>
      </c>
      <c r="E16" s="25"/>
      <c r="F16" s="3">
        <f t="shared" si="0"/>
        <v>0</v>
      </c>
    </row>
    <row r="17" spans="1:6" ht="30" x14ac:dyDescent="0.25">
      <c r="A17" s="15">
        <v>9</v>
      </c>
      <c r="B17" s="18" t="s">
        <v>23</v>
      </c>
      <c r="C17" s="5" t="s">
        <v>13</v>
      </c>
      <c r="D17" s="9">
        <v>50</v>
      </c>
      <c r="E17" s="25"/>
      <c r="F17" s="3">
        <f t="shared" si="0"/>
        <v>0</v>
      </c>
    </row>
    <row r="18" spans="1:6" ht="30" x14ac:dyDescent="0.25">
      <c r="A18" s="15">
        <v>10</v>
      </c>
      <c r="B18" s="18" t="s">
        <v>24</v>
      </c>
      <c r="C18" s="5" t="s">
        <v>6</v>
      </c>
      <c r="D18" s="6">
        <v>1</v>
      </c>
      <c r="E18" s="25"/>
      <c r="F18" s="3">
        <f t="shared" si="0"/>
        <v>0</v>
      </c>
    </row>
    <row r="19" spans="1:6" ht="15.75" thickBot="1" x14ac:dyDescent="0.3">
      <c r="A19" s="50"/>
      <c r="B19" s="51"/>
      <c r="C19" s="51"/>
      <c r="D19" s="51"/>
      <c r="E19" s="51"/>
      <c r="F19" s="1">
        <f>SUM(F9:F18)</f>
        <v>0</v>
      </c>
    </row>
    <row r="20" spans="1:6" ht="15.75" thickBot="1" x14ac:dyDescent="0.3">
      <c r="A20" s="10"/>
      <c r="B20" s="10"/>
      <c r="C20" s="10"/>
      <c r="D20" s="10"/>
      <c r="E20" s="10"/>
      <c r="F20" s="11"/>
    </row>
    <row r="21" spans="1:6" x14ac:dyDescent="0.25">
      <c r="A21" s="40" t="str">
        <f>IF(F45="ANO","Cena I. ETAPY (objekty A+B) celkem bez DPH","Cena celkem")</f>
        <v>Cena I. ETAPY (objekty A+B) celkem bez DPH</v>
      </c>
      <c r="B21" s="41"/>
      <c r="C21" s="41"/>
      <c r="D21" s="41"/>
      <c r="E21" s="41"/>
      <c r="F21" s="19">
        <f>F19</f>
        <v>0</v>
      </c>
    </row>
    <row r="22" spans="1:6" x14ac:dyDescent="0.25">
      <c r="A22" s="27" t="str">
        <f>IF(F45="ANO","DPH 21%",IF(F45="NE","Příkazník není plátce DPH",))</f>
        <v>DPH 21%</v>
      </c>
      <c r="B22" s="28"/>
      <c r="C22" s="28"/>
      <c r="D22" s="28"/>
      <c r="E22" s="28"/>
      <c r="F22" s="20">
        <f>IF(F45="ANO",ROUND(F21*0.21,2),IF(F45="NE","","!!!!!!!"))</f>
        <v>0</v>
      </c>
    </row>
    <row r="23" spans="1:6" ht="15.75" thickBot="1" x14ac:dyDescent="0.3">
      <c r="A23" s="29" t="str">
        <f>IF(F45="ANO","Cena I. ETAPY (objekty A+B) celkem vč. 21% DPH","")</f>
        <v>Cena I. ETAPY (objekty A+B) celkem vč. 21% DPH</v>
      </c>
      <c r="B23" s="30"/>
      <c r="C23" s="30"/>
      <c r="D23" s="30"/>
      <c r="E23" s="30"/>
      <c r="F23" s="21">
        <f>IF(F45="ANO",F21+F22,"")</f>
        <v>0</v>
      </c>
    </row>
    <row r="25" spans="1:6" ht="16.5" thickBot="1" x14ac:dyDescent="0.3">
      <c r="A25" s="33" t="s">
        <v>17</v>
      </c>
      <c r="B25" s="33"/>
      <c r="C25" s="33"/>
      <c r="D25" s="33"/>
      <c r="E25" s="33"/>
      <c r="F25" s="33"/>
    </row>
    <row r="26" spans="1:6" x14ac:dyDescent="0.25">
      <c r="A26" s="46" t="s">
        <v>3</v>
      </c>
      <c r="B26" s="48" t="s">
        <v>1</v>
      </c>
      <c r="C26" s="31" t="s">
        <v>0</v>
      </c>
      <c r="D26" s="31"/>
      <c r="E26" s="31"/>
      <c r="F26" s="32"/>
    </row>
    <row r="27" spans="1:6" x14ac:dyDescent="0.25">
      <c r="A27" s="47"/>
      <c r="B27" s="49"/>
      <c r="C27" s="13" t="s">
        <v>4</v>
      </c>
      <c r="D27" s="13" t="s">
        <v>5</v>
      </c>
      <c r="E27" s="13" t="s">
        <v>7</v>
      </c>
      <c r="F27" s="14" t="s">
        <v>8</v>
      </c>
    </row>
    <row r="28" spans="1:6" x14ac:dyDescent="0.25">
      <c r="A28" s="34"/>
      <c r="B28" s="35"/>
      <c r="C28" s="35"/>
      <c r="D28" s="35"/>
      <c r="E28" s="35"/>
      <c r="F28" s="36"/>
    </row>
    <row r="29" spans="1:6" ht="30" x14ac:dyDescent="0.25">
      <c r="A29" s="15">
        <v>1</v>
      </c>
      <c r="B29" s="16" t="s">
        <v>29</v>
      </c>
      <c r="C29" s="2" t="s">
        <v>9</v>
      </c>
      <c r="D29" s="7">
        <v>65</v>
      </c>
      <c r="E29" s="24"/>
      <c r="F29" s="3">
        <f>D29*E29</f>
        <v>0</v>
      </c>
    </row>
    <row r="30" spans="1:6" ht="30" x14ac:dyDescent="0.25">
      <c r="A30" s="15">
        <v>2</v>
      </c>
      <c r="B30" s="16" t="s">
        <v>30</v>
      </c>
      <c r="C30" s="2" t="s">
        <v>6</v>
      </c>
      <c r="D30" s="4">
        <v>1</v>
      </c>
      <c r="E30" s="24"/>
      <c r="F30" s="3">
        <f>D30*E30</f>
        <v>0</v>
      </c>
    </row>
    <row r="31" spans="1:6" ht="30" x14ac:dyDescent="0.25">
      <c r="A31" s="15">
        <v>3</v>
      </c>
      <c r="B31" s="16" t="s">
        <v>26</v>
      </c>
      <c r="C31" s="2" t="s">
        <v>6</v>
      </c>
      <c r="D31" s="4">
        <v>1</v>
      </c>
      <c r="E31" s="24"/>
      <c r="F31" s="3">
        <f t="shared" ref="F31:F38" si="2">D31*E31</f>
        <v>0</v>
      </c>
    </row>
    <row r="32" spans="1:6" ht="30" x14ac:dyDescent="0.25">
      <c r="A32" s="15">
        <v>4</v>
      </c>
      <c r="B32" s="16" t="s">
        <v>25</v>
      </c>
      <c r="C32" s="2" t="s">
        <v>6</v>
      </c>
      <c r="D32" s="4">
        <v>1</v>
      </c>
      <c r="E32" s="24"/>
      <c r="F32" s="3">
        <f t="shared" si="2"/>
        <v>0</v>
      </c>
    </row>
    <row r="33" spans="1:6" ht="45" x14ac:dyDescent="0.25">
      <c r="A33" s="15">
        <v>5</v>
      </c>
      <c r="B33" s="16" t="s">
        <v>31</v>
      </c>
      <c r="C33" s="2" t="s">
        <v>9</v>
      </c>
      <c r="D33" s="4">
        <v>4</v>
      </c>
      <c r="E33" s="24"/>
      <c r="F33" s="3">
        <f t="shared" si="2"/>
        <v>0</v>
      </c>
    </row>
    <row r="34" spans="1:6" ht="30" x14ac:dyDescent="0.25">
      <c r="A34" s="15">
        <v>6</v>
      </c>
      <c r="B34" s="16" t="s">
        <v>20</v>
      </c>
      <c r="C34" s="2" t="s">
        <v>6</v>
      </c>
      <c r="D34" s="4">
        <v>1</v>
      </c>
      <c r="E34" s="24"/>
      <c r="F34" s="3">
        <f t="shared" ref="F34:F35" si="3">D34*E34</f>
        <v>0</v>
      </c>
    </row>
    <row r="35" spans="1:6" x14ac:dyDescent="0.25">
      <c r="A35" s="15">
        <v>7</v>
      </c>
      <c r="B35" s="17" t="s">
        <v>21</v>
      </c>
      <c r="C35" s="2" t="s">
        <v>6</v>
      </c>
      <c r="D35" s="4">
        <v>1</v>
      </c>
      <c r="E35" s="24"/>
      <c r="F35" s="3">
        <f t="shared" si="3"/>
        <v>0</v>
      </c>
    </row>
    <row r="36" spans="1:6" ht="30" x14ac:dyDescent="0.25">
      <c r="A36" s="15">
        <v>8</v>
      </c>
      <c r="B36" s="16" t="s">
        <v>22</v>
      </c>
      <c r="C36" s="5" t="s">
        <v>6</v>
      </c>
      <c r="D36" s="6">
        <v>1</v>
      </c>
      <c r="E36" s="25"/>
      <c r="F36" s="3">
        <f t="shared" si="2"/>
        <v>0</v>
      </c>
    </row>
    <row r="37" spans="1:6" ht="30" x14ac:dyDescent="0.25">
      <c r="A37" s="15">
        <v>9</v>
      </c>
      <c r="B37" s="18" t="s">
        <v>23</v>
      </c>
      <c r="C37" s="5" t="s">
        <v>13</v>
      </c>
      <c r="D37" s="9">
        <v>50</v>
      </c>
      <c r="E37" s="25"/>
      <c r="F37" s="3">
        <f t="shared" si="2"/>
        <v>0</v>
      </c>
    </row>
    <row r="38" spans="1:6" ht="30" x14ac:dyDescent="0.25">
      <c r="A38" s="15">
        <v>10</v>
      </c>
      <c r="B38" s="18" t="s">
        <v>24</v>
      </c>
      <c r="C38" s="5" t="s">
        <v>6</v>
      </c>
      <c r="D38" s="6">
        <v>1</v>
      </c>
      <c r="E38" s="25"/>
      <c r="F38" s="3">
        <f t="shared" si="2"/>
        <v>0</v>
      </c>
    </row>
    <row r="39" spans="1:6" ht="15.75" thickBot="1" x14ac:dyDescent="0.3">
      <c r="A39" s="50"/>
      <c r="B39" s="51"/>
      <c r="C39" s="51"/>
      <c r="D39" s="51"/>
      <c r="E39" s="51"/>
      <c r="F39" s="1">
        <f>SUM(F29:F38)</f>
        <v>0</v>
      </c>
    </row>
    <row r="40" spans="1:6" ht="15.75" thickBot="1" x14ac:dyDescent="0.3"/>
    <row r="41" spans="1:6" x14ac:dyDescent="0.25">
      <c r="A41" s="40" t="str">
        <f>IF(F45="ANO","Cena II. ETAPY (objekt C) celkem bez DPH","Cena celkem")</f>
        <v>Cena II. ETAPY (objekt C) celkem bez DPH</v>
      </c>
      <c r="B41" s="41"/>
      <c r="C41" s="41"/>
      <c r="D41" s="41"/>
      <c r="E41" s="41"/>
      <c r="F41" s="19">
        <f>F39</f>
        <v>0</v>
      </c>
    </row>
    <row r="42" spans="1:6" x14ac:dyDescent="0.25">
      <c r="A42" s="27" t="str">
        <f>IF(F45="ANO","DPH 21%",IF(F45="NE","Příkazník není plátce DPH",))</f>
        <v>DPH 21%</v>
      </c>
      <c r="B42" s="28"/>
      <c r="C42" s="28"/>
      <c r="D42" s="28"/>
      <c r="E42" s="28"/>
      <c r="F42" s="20">
        <f>IF(F45="ANO",ROUND(F41*0.21,2),IF(F45="NE","","!!!!!!!"))</f>
        <v>0</v>
      </c>
    </row>
    <row r="43" spans="1:6" ht="15.75" thickBot="1" x14ac:dyDescent="0.3">
      <c r="A43" s="29" t="str">
        <f>IF(F45="ANO","Cena II. ETAPY (objekt C) celkem vč. 21% DPH","")</f>
        <v>Cena II. ETAPY (objekt C) celkem vč. 21% DPH</v>
      </c>
      <c r="B43" s="30"/>
      <c r="C43" s="30"/>
      <c r="D43" s="30"/>
      <c r="E43" s="30"/>
      <c r="F43" s="21">
        <f>IF(F45="ANO",F41+F42,"")</f>
        <v>0</v>
      </c>
    </row>
    <row r="45" spans="1:6" x14ac:dyDescent="0.25">
      <c r="A45" s="52" t="s">
        <v>10</v>
      </c>
      <c r="B45" s="52"/>
      <c r="C45" s="52"/>
      <c r="D45" s="52"/>
      <c r="E45" s="52"/>
      <c r="F45" s="26" t="s">
        <v>12</v>
      </c>
    </row>
    <row r="46" spans="1:6" ht="15.75" thickBot="1" x14ac:dyDescent="0.3">
      <c r="A46" s="39"/>
      <c r="B46" s="39"/>
      <c r="C46" s="39"/>
      <c r="D46" s="39"/>
      <c r="E46" s="39"/>
      <c r="F46" s="39"/>
    </row>
    <row r="47" spans="1:6" x14ac:dyDescent="0.25">
      <c r="A47" s="53" t="str">
        <f>IF(F45="ANO","Cena za OBĚ ETAPY (objekty A+B+C) celkem bez DPH","Cena celkem")</f>
        <v>Cena za OBĚ ETAPY (objekty A+B+C) celkem bez DPH</v>
      </c>
      <c r="B47" s="54"/>
      <c r="C47" s="54"/>
      <c r="D47" s="54"/>
      <c r="E47" s="54"/>
      <c r="F47" s="22">
        <f>F19+F39</f>
        <v>0</v>
      </c>
    </row>
    <row r="48" spans="1:6" x14ac:dyDescent="0.25">
      <c r="A48" s="55" t="str">
        <f>IF(F45="ANO","DPH 21%",IF(F45="NE","Příkazník není plátce DPH",))</f>
        <v>DPH 21%</v>
      </c>
      <c r="B48" s="56"/>
      <c r="C48" s="56"/>
      <c r="D48" s="56"/>
      <c r="E48" s="56"/>
      <c r="F48" s="23">
        <f>IF(F45="ANO",ROUND(F47*0.21,2),IF(F45="NE","","!!!!!!!"))</f>
        <v>0</v>
      </c>
    </row>
    <row r="49" spans="1:6" ht="15.75" thickBot="1" x14ac:dyDescent="0.3">
      <c r="A49" s="42" t="str">
        <f>IF(F45="ANO","Cena za OBĚ ETAPY (objekty A+B+C) celkem vč. 21% DPH","")</f>
        <v>Cena za OBĚ ETAPY (objekty A+B+C) celkem vč. 21% DPH</v>
      </c>
      <c r="B49" s="43"/>
      <c r="C49" s="43"/>
      <c r="D49" s="43"/>
      <c r="E49" s="43"/>
      <c r="F49" s="1">
        <f>IF(F45="ANO",F47+F48,"")</f>
        <v>0</v>
      </c>
    </row>
    <row r="50" spans="1:6" ht="15.75" x14ac:dyDescent="0.25">
      <c r="A50" s="8"/>
      <c r="B50" s="8"/>
      <c r="C50" s="8"/>
      <c r="D50" s="8"/>
      <c r="E50" s="8"/>
      <c r="F50" s="12"/>
    </row>
    <row r="51" spans="1:6" ht="51.75" customHeight="1" x14ac:dyDescent="0.25">
      <c r="A51" s="44" t="s">
        <v>27</v>
      </c>
      <c r="B51" s="45"/>
      <c r="C51" s="45"/>
      <c r="D51" s="45"/>
      <c r="E51" s="45"/>
      <c r="F51" s="45"/>
    </row>
  </sheetData>
  <sheetProtection algorithmName="SHA-512" hashValue="vCH7hBDoTYq4C0m1xXjenAnrmyh5qUY7V/kah61aZoFyk2Q1fVl9NPcObxZOn7yOHimTpY4KZXkNVUGeIWyHZQ==" saltValue="nBExYcnfARJ6hTBzDhmC/A==" spinCount="100000" sheet="1" selectLockedCells="1"/>
  <protectedRanges>
    <protectedRange sqref="F45" name="plátce DPH"/>
    <protectedRange sqref="E29:E38" name="ETAPA II"/>
    <protectedRange sqref="E9:E18" name="ETAPA I"/>
  </protectedRanges>
  <mergeCells count="28">
    <mergeCell ref="A49:E49"/>
    <mergeCell ref="A51:F51"/>
    <mergeCell ref="A6:A7"/>
    <mergeCell ref="B6:B7"/>
    <mergeCell ref="C6:F6"/>
    <mergeCell ref="A8:F8"/>
    <mergeCell ref="A19:E19"/>
    <mergeCell ref="A39:E39"/>
    <mergeCell ref="A45:E45"/>
    <mergeCell ref="A46:F46"/>
    <mergeCell ref="A47:E47"/>
    <mergeCell ref="A48:E48"/>
    <mergeCell ref="A25:F25"/>
    <mergeCell ref="A26:A27"/>
    <mergeCell ref="B26:B27"/>
    <mergeCell ref="A41:E41"/>
    <mergeCell ref="A1:F1"/>
    <mergeCell ref="A2:F2"/>
    <mergeCell ref="A3:F3"/>
    <mergeCell ref="A4:F4"/>
    <mergeCell ref="A21:E21"/>
    <mergeCell ref="A42:E42"/>
    <mergeCell ref="A43:E43"/>
    <mergeCell ref="C26:F26"/>
    <mergeCell ref="A5:F5"/>
    <mergeCell ref="A22:E22"/>
    <mergeCell ref="A23:E23"/>
    <mergeCell ref="A28:F28"/>
  </mergeCells>
  <dataValidations count="1">
    <dataValidation type="list" showInputMessage="1" showErrorMessage="1" errorTitle="ANO / NE" error="Vyberete z rozbalovacího seznamu _x000a_ANO nebo NE" promptTitle="Plátce DPH" prompt="Vyberete zda jste plátcem DPH _x000a_ANO/NE" sqref="F45" xr:uid="{9ABC4F18-9E27-46C1-B607-FB6B28FD6CF7}">
      <formula1>$J$2:$J$3</formula1>
    </dataValidation>
  </dataValidations>
  <pageMargins left="0.39370078740157483" right="0.39370078740157483" top="0.39370078740157483" bottom="0.39370078740157483" header="0.31496062992125984" footer="0.31496062992125984"/>
  <pageSetup paperSize="9" scale="73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č.2</vt:lpstr>
      <vt:lpstr>'Příloha č.2'!Oblast_tisku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Ezr</dc:creator>
  <cp:lastModifiedBy>Pavel Císař</cp:lastModifiedBy>
  <cp:lastPrinted>2025-03-05T13:33:44Z</cp:lastPrinted>
  <dcterms:created xsi:type="dcterms:W3CDTF">2022-03-14T15:12:36Z</dcterms:created>
  <dcterms:modified xsi:type="dcterms:W3CDTF">2025-03-05T13:38:21Z</dcterms:modified>
</cp:coreProperties>
</file>