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0" windowHeight="0"/>
  </bookViews>
  <sheets>
    <sheet name="Rekapitulace stavby" sheetId="1" r:id="rId1"/>
    <sheet name="SO 701.1 - SO 701.1 STAVE..." sheetId="2" r:id="rId2"/>
    <sheet name="SO 701.2 - SO 701.2 ZTI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701.1 - SO 701.1 STAVE...'!$C$133:$K$1367</definedName>
    <definedName name="_xlnm.Print_Area" localSheetId="1">'SO 701.1 - SO 701.1 STAVE...'!$C$4:$J$76,'SO 701.1 - SO 701.1 STAVE...'!$C$82:$J$115,'SO 701.1 - SO 701.1 STAVE...'!$C$121:$K$1367</definedName>
    <definedName name="_xlnm.Print_Titles" localSheetId="1">'SO 701.1 - SO 701.1 STAVE...'!$133:$133</definedName>
    <definedName name="_xlnm._FilterDatabase" localSheetId="2" hidden="1">'SO 701.2 - SO 701.2 ZTI'!$C$123:$K$261</definedName>
    <definedName name="_xlnm.Print_Area" localSheetId="2">'SO 701.2 - SO 701.2 ZTI'!$C$4:$J$76,'SO 701.2 - SO 701.2 ZTI'!$C$82:$J$105,'SO 701.2 - SO 701.2 ZTI'!$C$111:$K$261</definedName>
    <definedName name="_xlnm.Print_Titles" localSheetId="2">'SO 701.2 - SO 701.2 ZTI'!$123:$123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1" r="AY95"/>
  <c i="2" r="J37"/>
  <c r="J36"/>
  <c r="J35"/>
  <c i="1" r="AX95"/>
  <c i="2" r="BI1366"/>
  <c r="BH1366"/>
  <c r="BG1366"/>
  <c r="BF1366"/>
  <c r="T1366"/>
  <c r="T1365"/>
  <c r="T1364"/>
  <c r="R1366"/>
  <c r="R1365"/>
  <c r="R1364"/>
  <c r="P1366"/>
  <c r="P1365"/>
  <c r="P1364"/>
  <c r="BI1360"/>
  <c r="BH1360"/>
  <c r="BG1360"/>
  <c r="BF1360"/>
  <c r="T1360"/>
  <c r="T1359"/>
  <c r="R1360"/>
  <c r="R1359"/>
  <c r="P1360"/>
  <c r="P1359"/>
  <c r="BI1273"/>
  <c r="BH1273"/>
  <c r="BG1273"/>
  <c r="BF1273"/>
  <c r="T1273"/>
  <c r="R1273"/>
  <c r="P1273"/>
  <c r="BI1186"/>
  <c r="BH1186"/>
  <c r="BG1186"/>
  <c r="BF1186"/>
  <c r="T1186"/>
  <c r="R1186"/>
  <c r="P1186"/>
  <c r="BI1099"/>
  <c r="BH1099"/>
  <c r="BG1099"/>
  <c r="BF1099"/>
  <c r="T1099"/>
  <c r="R1099"/>
  <c r="P1099"/>
  <c r="BI1096"/>
  <c r="BH1096"/>
  <c r="BG1096"/>
  <c r="BF1096"/>
  <c r="T1096"/>
  <c r="R1096"/>
  <c r="P1096"/>
  <c r="BI1093"/>
  <c r="BH1093"/>
  <c r="BG1093"/>
  <c r="BF1093"/>
  <c r="T1093"/>
  <c r="R1093"/>
  <c r="P1093"/>
  <c r="BI1060"/>
  <c r="BH1060"/>
  <c r="BG1060"/>
  <c r="BF1060"/>
  <c r="T1060"/>
  <c r="R1060"/>
  <c r="P1060"/>
  <c r="BI1057"/>
  <c r="BH1057"/>
  <c r="BG1057"/>
  <c r="BF1057"/>
  <c r="T1057"/>
  <c r="R1057"/>
  <c r="P1057"/>
  <c r="BI1024"/>
  <c r="BH1024"/>
  <c r="BG1024"/>
  <c r="BF1024"/>
  <c r="T1024"/>
  <c r="R1024"/>
  <c r="P1024"/>
  <c r="BI1021"/>
  <c r="BH1021"/>
  <c r="BG1021"/>
  <c r="BF1021"/>
  <c r="T1021"/>
  <c r="R1021"/>
  <c r="P1021"/>
  <c r="BI1018"/>
  <c r="BH1018"/>
  <c r="BG1018"/>
  <c r="BF1018"/>
  <c r="T1018"/>
  <c r="R1018"/>
  <c r="P1018"/>
  <c r="BI1015"/>
  <c r="BH1015"/>
  <c r="BG1015"/>
  <c r="BF1015"/>
  <c r="T1015"/>
  <c r="R1015"/>
  <c r="P1015"/>
  <c r="BI1012"/>
  <c r="BH1012"/>
  <c r="BG1012"/>
  <c r="BF1012"/>
  <c r="T1012"/>
  <c r="R1012"/>
  <c r="P1012"/>
  <c r="BI979"/>
  <c r="BH979"/>
  <c r="BG979"/>
  <c r="BF979"/>
  <c r="T979"/>
  <c r="R979"/>
  <c r="P979"/>
  <c r="BI946"/>
  <c r="BH946"/>
  <c r="BG946"/>
  <c r="BF946"/>
  <c r="T946"/>
  <c r="R946"/>
  <c r="P946"/>
  <c r="BI943"/>
  <c r="BH943"/>
  <c r="BG943"/>
  <c r="BF943"/>
  <c r="T943"/>
  <c r="R943"/>
  <c r="P943"/>
  <c r="BI940"/>
  <c r="BH940"/>
  <c r="BG940"/>
  <c r="BF940"/>
  <c r="T940"/>
  <c r="R940"/>
  <c r="P940"/>
  <c r="BI934"/>
  <c r="BH934"/>
  <c r="BG934"/>
  <c r="BF934"/>
  <c r="T934"/>
  <c r="R934"/>
  <c r="P934"/>
  <c r="BI928"/>
  <c r="BH928"/>
  <c r="BG928"/>
  <c r="BF928"/>
  <c r="T928"/>
  <c r="R928"/>
  <c r="P928"/>
  <c r="BI922"/>
  <c r="BH922"/>
  <c r="BG922"/>
  <c r="BF922"/>
  <c r="T922"/>
  <c r="R922"/>
  <c r="P922"/>
  <c r="BI919"/>
  <c r="BH919"/>
  <c r="BG919"/>
  <c r="BF919"/>
  <c r="T919"/>
  <c r="R919"/>
  <c r="P919"/>
  <c r="BI911"/>
  <c r="BH911"/>
  <c r="BG911"/>
  <c r="BF911"/>
  <c r="T911"/>
  <c r="R911"/>
  <c r="P911"/>
  <c r="BI903"/>
  <c r="BH903"/>
  <c r="BG903"/>
  <c r="BF903"/>
  <c r="T903"/>
  <c r="R903"/>
  <c r="P903"/>
  <c r="BI900"/>
  <c r="BH900"/>
  <c r="BG900"/>
  <c r="BF900"/>
  <c r="T900"/>
  <c r="R900"/>
  <c r="P900"/>
  <c r="BI897"/>
  <c r="BH897"/>
  <c r="BG897"/>
  <c r="BF897"/>
  <c r="T897"/>
  <c r="R897"/>
  <c r="P897"/>
  <c r="BI893"/>
  <c r="BH893"/>
  <c r="BG893"/>
  <c r="BF893"/>
  <c r="T893"/>
  <c r="R893"/>
  <c r="P893"/>
  <c r="BI889"/>
  <c r="BH889"/>
  <c r="BG889"/>
  <c r="BF889"/>
  <c r="T889"/>
  <c r="R889"/>
  <c r="P889"/>
  <c r="BI885"/>
  <c r="BH885"/>
  <c r="BG885"/>
  <c r="BF885"/>
  <c r="T885"/>
  <c r="R885"/>
  <c r="P885"/>
  <c r="BI881"/>
  <c r="BH881"/>
  <c r="BG881"/>
  <c r="BF881"/>
  <c r="T881"/>
  <c r="R881"/>
  <c r="P881"/>
  <c r="BI878"/>
  <c r="BH878"/>
  <c r="BG878"/>
  <c r="BF878"/>
  <c r="T878"/>
  <c r="R878"/>
  <c r="P878"/>
  <c r="BI874"/>
  <c r="BH874"/>
  <c r="BG874"/>
  <c r="BF874"/>
  <c r="T874"/>
  <c r="R874"/>
  <c r="P874"/>
  <c r="BI871"/>
  <c r="BH871"/>
  <c r="BG871"/>
  <c r="BF871"/>
  <c r="T871"/>
  <c r="R871"/>
  <c r="P871"/>
  <c r="BI869"/>
  <c r="BH869"/>
  <c r="BG869"/>
  <c r="BF869"/>
  <c r="T869"/>
  <c r="R869"/>
  <c r="P869"/>
  <c r="BI841"/>
  <c r="BH841"/>
  <c r="BG841"/>
  <c r="BF841"/>
  <c r="T841"/>
  <c r="R841"/>
  <c r="P841"/>
  <c r="BI839"/>
  <c r="BH839"/>
  <c r="BG839"/>
  <c r="BF839"/>
  <c r="T839"/>
  <c r="R839"/>
  <c r="P839"/>
  <c r="BI811"/>
  <c r="BH811"/>
  <c r="BG811"/>
  <c r="BF811"/>
  <c r="T811"/>
  <c r="R811"/>
  <c r="P811"/>
  <c r="BI808"/>
  <c r="BH808"/>
  <c r="BG808"/>
  <c r="BF808"/>
  <c r="T808"/>
  <c r="R808"/>
  <c r="P808"/>
  <c r="BI805"/>
  <c r="BH805"/>
  <c r="BG805"/>
  <c r="BF805"/>
  <c r="T805"/>
  <c r="R805"/>
  <c r="P805"/>
  <c r="BI799"/>
  <c r="BH799"/>
  <c r="BG799"/>
  <c r="BF799"/>
  <c r="T799"/>
  <c r="R799"/>
  <c r="P799"/>
  <c r="BI796"/>
  <c r="BH796"/>
  <c r="BG796"/>
  <c r="BF796"/>
  <c r="T796"/>
  <c r="R796"/>
  <c r="P796"/>
  <c r="BI790"/>
  <c r="BH790"/>
  <c r="BG790"/>
  <c r="BF790"/>
  <c r="T790"/>
  <c r="R790"/>
  <c r="P790"/>
  <c r="BI786"/>
  <c r="BH786"/>
  <c r="BG786"/>
  <c r="BF786"/>
  <c r="T786"/>
  <c r="T785"/>
  <c r="R786"/>
  <c r="R785"/>
  <c r="P786"/>
  <c r="P785"/>
  <c r="BI782"/>
  <c r="BH782"/>
  <c r="BG782"/>
  <c r="BF782"/>
  <c r="T782"/>
  <c r="R782"/>
  <c r="P782"/>
  <c r="BI779"/>
  <c r="BH779"/>
  <c r="BG779"/>
  <c r="BF779"/>
  <c r="T779"/>
  <c r="R779"/>
  <c r="P779"/>
  <c r="BI777"/>
  <c r="BH777"/>
  <c r="BG777"/>
  <c r="BF777"/>
  <c r="T777"/>
  <c r="R777"/>
  <c r="P777"/>
  <c r="BI775"/>
  <c r="BH775"/>
  <c r="BG775"/>
  <c r="BF775"/>
  <c r="T775"/>
  <c r="R775"/>
  <c r="P775"/>
  <c r="BI718"/>
  <c r="BH718"/>
  <c r="BG718"/>
  <c r="BF718"/>
  <c r="T718"/>
  <c r="T717"/>
  <c r="R718"/>
  <c r="R717"/>
  <c r="P718"/>
  <c r="P717"/>
  <c r="BI684"/>
  <c r="BH684"/>
  <c r="BG684"/>
  <c r="BF684"/>
  <c r="T684"/>
  <c r="R684"/>
  <c r="P684"/>
  <c r="BI651"/>
  <c r="BH651"/>
  <c r="BG651"/>
  <c r="BF651"/>
  <c r="T651"/>
  <c r="R651"/>
  <c r="P651"/>
  <c r="BI648"/>
  <c r="BH648"/>
  <c r="BG648"/>
  <c r="BF648"/>
  <c r="T648"/>
  <c r="R648"/>
  <c r="P648"/>
  <c r="BI642"/>
  <c r="BH642"/>
  <c r="BG642"/>
  <c r="BF642"/>
  <c r="T642"/>
  <c r="R642"/>
  <c r="P642"/>
  <c r="BI636"/>
  <c r="BH636"/>
  <c r="BG636"/>
  <c r="BF636"/>
  <c r="T636"/>
  <c r="R636"/>
  <c r="P636"/>
  <c r="BI630"/>
  <c r="BH630"/>
  <c r="BG630"/>
  <c r="BF630"/>
  <c r="T630"/>
  <c r="R630"/>
  <c r="P630"/>
  <c r="BI582"/>
  <c r="BH582"/>
  <c r="BG582"/>
  <c r="BF582"/>
  <c r="T582"/>
  <c r="R582"/>
  <c r="P582"/>
  <c r="BI530"/>
  <c r="BH530"/>
  <c r="BG530"/>
  <c r="BF530"/>
  <c r="T530"/>
  <c r="R530"/>
  <c r="P530"/>
  <c r="BI523"/>
  <c r="BH523"/>
  <c r="BG523"/>
  <c r="BF523"/>
  <c r="T523"/>
  <c r="R523"/>
  <c r="P523"/>
  <c r="BI517"/>
  <c r="BH517"/>
  <c r="BG517"/>
  <c r="BF517"/>
  <c r="T517"/>
  <c r="R517"/>
  <c r="P517"/>
  <c r="BI511"/>
  <c r="BH511"/>
  <c r="BG511"/>
  <c r="BF511"/>
  <c r="T511"/>
  <c r="R511"/>
  <c r="P511"/>
  <c r="BI505"/>
  <c r="BH505"/>
  <c r="BG505"/>
  <c r="BF505"/>
  <c r="T505"/>
  <c r="R505"/>
  <c r="P505"/>
  <c r="BI453"/>
  <c r="BH453"/>
  <c r="BG453"/>
  <c r="BF453"/>
  <c r="T453"/>
  <c r="R453"/>
  <c r="P453"/>
  <c r="BI375"/>
  <c r="BH375"/>
  <c r="BG375"/>
  <c r="BF375"/>
  <c r="T375"/>
  <c r="R375"/>
  <c r="P375"/>
  <c r="BI342"/>
  <c r="BH342"/>
  <c r="BG342"/>
  <c r="BF342"/>
  <c r="T342"/>
  <c r="R342"/>
  <c r="P342"/>
  <c r="BI234"/>
  <c r="BH234"/>
  <c r="BG234"/>
  <c r="BF234"/>
  <c r="T234"/>
  <c r="R234"/>
  <c r="P234"/>
  <c r="BI185"/>
  <c r="BH185"/>
  <c r="BG185"/>
  <c r="BF185"/>
  <c r="T185"/>
  <c r="R185"/>
  <c r="P185"/>
  <c r="BI137"/>
  <c r="BH137"/>
  <c r="BG137"/>
  <c r="BF137"/>
  <c r="T137"/>
  <c r="R137"/>
  <c r="P137"/>
  <c r="J131"/>
  <c r="J130"/>
  <c r="F130"/>
  <c r="F128"/>
  <c r="E126"/>
  <c r="J92"/>
  <c r="J91"/>
  <c r="F91"/>
  <c r="F89"/>
  <c r="E87"/>
  <c r="J18"/>
  <c r="E18"/>
  <c r="F131"/>
  <c r="J17"/>
  <c r="J12"/>
  <c r="J128"/>
  <c r="E7"/>
  <c r="E124"/>
  <c i="1" r="L90"/>
  <c r="AM90"/>
  <c r="AM89"/>
  <c r="L89"/>
  <c r="AM87"/>
  <c r="L87"/>
  <c r="L85"/>
  <c r="L84"/>
  <c i="2" r="BK1093"/>
  <c r="BK375"/>
  <c r="BK928"/>
  <c r="J530"/>
  <c r="BK869"/>
  <c r="BK777"/>
  <c r="BK940"/>
  <c r="BK889"/>
  <c r="BK234"/>
  <c r="J871"/>
  <c r="BK1186"/>
  <c r="BK1366"/>
  <c r="BK137"/>
  <c i="3" r="BK153"/>
  <c r="J260"/>
  <c r="BK202"/>
  <c r="BK156"/>
  <c r="J161"/>
  <c r="J165"/>
  <c r="BK237"/>
  <c r="J223"/>
  <c r="J216"/>
  <c i="2" r="BK1021"/>
  <c r="BK805"/>
  <c r="J1093"/>
  <c r="J1366"/>
  <c r="J943"/>
  <c r="BK881"/>
  <c r="J889"/>
  <c r="BK648"/>
  <c r="J878"/>
  <c r="BK582"/>
  <c r="J505"/>
  <c i="3" r="J130"/>
  <c r="J138"/>
  <c r="J151"/>
  <c r="J156"/>
  <c r="J240"/>
  <c r="BK148"/>
  <c i="2" r="BK1018"/>
  <c r="BK1273"/>
  <c r="BK786"/>
  <c r="J799"/>
  <c i="3" r="BK248"/>
  <c r="J246"/>
  <c r="J229"/>
  <c r="J220"/>
  <c r="J143"/>
  <c r="BK244"/>
  <c r="J212"/>
  <c r="J202"/>
  <c i="2" r="BK1360"/>
  <c r="J453"/>
  <c r="J934"/>
  <c r="BK630"/>
  <c r="J34"/>
  <c r="J782"/>
  <c r="J811"/>
  <c r="J796"/>
  <c r="BK808"/>
  <c r="BK1060"/>
  <c r="BK922"/>
  <c r="J786"/>
  <c r="BK874"/>
  <c r="F34"/>
  <c r="J1021"/>
  <c r="BK1096"/>
  <c r="BK919"/>
  <c r="BK523"/>
  <c r="J582"/>
  <c r="J1012"/>
  <c r="BK1012"/>
  <c r="J900"/>
  <c r="BK897"/>
  <c r="J779"/>
  <c r="J1186"/>
  <c r="BK636"/>
  <c r="J1099"/>
  <c i="3" r="J135"/>
  <c r="BK163"/>
  <c r="BK214"/>
  <c r="BK223"/>
  <c r="BK167"/>
  <c r="J183"/>
  <c r="J140"/>
  <c r="BK138"/>
  <c r="BK135"/>
  <c i="2" r="J651"/>
  <c r="BK979"/>
  <c r="J808"/>
  <c i="1" r="AS94"/>
  <c i="2" r="J928"/>
  <c r="BK885"/>
  <c r="BK893"/>
  <c r="BK651"/>
  <c i="3" r="BK225"/>
  <c r="J170"/>
  <c r="BK180"/>
  <c r="J235"/>
  <c r="BK161"/>
  <c r="BK173"/>
  <c r="J244"/>
  <c r="BK218"/>
  <c r="BK127"/>
  <c i="2" r="BK1057"/>
  <c r="J185"/>
  <c r="BK943"/>
  <c r="J911"/>
  <c r="BK517"/>
  <c r="J137"/>
  <c r="J648"/>
  <c r="J1024"/>
  <c r="J919"/>
  <c r="J839"/>
  <c r="BK878"/>
  <c r="J636"/>
  <c r="BK871"/>
  <c r="J684"/>
  <c r="J517"/>
  <c r="BK839"/>
  <c i="3" r="BK254"/>
  <c r="BK220"/>
  <c r="BK260"/>
  <c r="BK246"/>
  <c r="BK252"/>
  <c r="BK194"/>
  <c r="J158"/>
  <c r="BK199"/>
  <c r="BK204"/>
  <c r="J163"/>
  <c i="2" r="J1096"/>
  <c r="BK530"/>
  <c r="J1018"/>
  <c r="J922"/>
  <c r="BK684"/>
  <c r="BK511"/>
  <c r="BK342"/>
  <c r="BK1015"/>
  <c r="J1360"/>
  <c r="BK946"/>
  <c r="BK903"/>
  <c r="J841"/>
  <c r="BK900"/>
  <c r="F35"/>
  <c r="J1060"/>
  <c r="J234"/>
  <c r="J940"/>
  <c r="J874"/>
  <c r="BK453"/>
  <c r="BK1024"/>
  <c r="J1273"/>
  <c r="BK934"/>
  <c r="J897"/>
  <c r="J342"/>
  <c r="J885"/>
  <c r="F36"/>
  <c r="J777"/>
  <c r="J1015"/>
  <c r="J903"/>
  <c r="BK505"/>
  <c r="BK799"/>
  <c r="J1057"/>
  <c r="BK911"/>
  <c r="J523"/>
  <c r="BK841"/>
  <c r="BK790"/>
  <c r="BK779"/>
  <c r="J790"/>
  <c r="J775"/>
  <c r="J642"/>
  <c r="J511"/>
  <c r="J375"/>
  <c i="3" r="J250"/>
  <c r="J204"/>
  <c r="BK242"/>
  <c r="J258"/>
  <c r="BK235"/>
  <c r="J194"/>
  <c r="J210"/>
  <c r="J167"/>
  <c r="BK240"/>
  <c r="J199"/>
  <c r="BK143"/>
  <c r="BK130"/>
  <c i="2" r="BK811"/>
  <c r="BK718"/>
  <c r="BK642"/>
  <c r="BK1099"/>
  <c i="3" r="J218"/>
  <c r="BK250"/>
  <c r="J186"/>
  <c r="BK256"/>
  <c r="J227"/>
  <c r="BK133"/>
  <c r="BK165"/>
  <c r="BK151"/>
  <c r="J173"/>
  <c r="BK158"/>
  <c r="J180"/>
  <c r="J148"/>
  <c r="BK183"/>
  <c r="BK175"/>
  <c r="BK212"/>
  <c r="BK140"/>
  <c r="J225"/>
  <c r="BK189"/>
  <c i="2" r="J979"/>
  <c r="J893"/>
  <c r="BK782"/>
  <c r="J881"/>
  <c r="J630"/>
  <c r="J869"/>
  <c r="J718"/>
  <c r="BK185"/>
  <c i="3" r="BK258"/>
  <c r="J248"/>
  <c r="BK186"/>
  <c r="BK232"/>
  <c r="J254"/>
  <c r="J178"/>
  <c r="BK229"/>
  <c r="J127"/>
  <c r="J153"/>
  <c r="BK178"/>
  <c r="J214"/>
  <c r="J232"/>
  <c r="BK227"/>
  <c r="BK216"/>
  <c i="2" r="J805"/>
  <c r="J946"/>
  <c r="BK796"/>
  <c i="3" r="J256"/>
  <c r="BK207"/>
  <c r="J252"/>
  <c r="J133"/>
  <c r="J237"/>
  <c r="J242"/>
  <c r="BK170"/>
  <c r="J175"/>
  <c r="J189"/>
  <c r="BK210"/>
  <c r="J207"/>
  <c i="2" r="BK775"/>
  <c r="F37"/>
  <c l="1" r="R529"/>
  <c r="T774"/>
  <c r="R873"/>
  <c r="T921"/>
  <c r="R233"/>
  <c r="BK774"/>
  <c r="J774"/>
  <c r="J102"/>
  <c r="P873"/>
  <c r="T945"/>
  <c r="T529"/>
  <c r="R945"/>
  <c r="BK136"/>
  <c r="J136"/>
  <c r="J98"/>
  <c r="P774"/>
  <c r="BK789"/>
  <c r="J789"/>
  <c r="J105"/>
  <c r="BK873"/>
  <c r="J873"/>
  <c r="J107"/>
  <c r="P921"/>
  <c r="R789"/>
  <c r="T902"/>
  <c i="3" r="P132"/>
  <c i="2" r="T136"/>
  <c r="R810"/>
  <c r="BK902"/>
  <c r="J902"/>
  <c r="J108"/>
  <c r="R921"/>
  <c i="3" r="BK147"/>
  <c r="J147"/>
  <c r="J102"/>
  <c i="2" r="P233"/>
  <c r="T1098"/>
  <c i="3" r="P147"/>
  <c i="2" r="T233"/>
  <c r="BK810"/>
  <c r="J810"/>
  <c r="J106"/>
  <c r="P945"/>
  <c i="3" r="P126"/>
  <c r="BK137"/>
  <c r="J137"/>
  <c r="J100"/>
  <c r="BK182"/>
  <c r="J182"/>
  <c r="J103"/>
  <c i="2" r="P789"/>
  <c r="P902"/>
  <c i="3" r="R126"/>
  <c r="P182"/>
  <c i="2" r="T789"/>
  <c r="R902"/>
  <c i="3" r="T132"/>
  <c r="T182"/>
  <c i="2" r="BK529"/>
  <c r="J529"/>
  <c r="J100"/>
  <c r="R774"/>
  <c r="T873"/>
  <c r="R1098"/>
  <c i="3" r="BK126"/>
  <c r="BK222"/>
  <c r="J222"/>
  <c r="J104"/>
  <c i="2" r="R136"/>
  <c r="T810"/>
  <c r="BK1098"/>
  <c r="J1098"/>
  <c r="J111"/>
  <c i="3" r="R132"/>
  <c r="R182"/>
  <c i="2" r="BK233"/>
  <c r="J233"/>
  <c r="J99"/>
  <c r="P810"/>
  <c r="BK921"/>
  <c r="J921"/>
  <c r="J109"/>
  <c i="3" r="P137"/>
  <c r="P222"/>
  <c i="2" r="P529"/>
  <c r="BK945"/>
  <c r="J945"/>
  <c r="J110"/>
  <c i="3" r="T126"/>
  <c r="T125"/>
  <c r="T137"/>
  <c r="R147"/>
  <c r="R146"/>
  <c r="R222"/>
  <c i="2" r="P136"/>
  <c r="P135"/>
  <c r="P1098"/>
  <c i="3" r="BK132"/>
  <c r="J132"/>
  <c r="J99"/>
  <c r="R137"/>
  <c r="T147"/>
  <c r="T222"/>
  <c i="2" r="BK785"/>
  <c r="J785"/>
  <c r="J103"/>
  <c r="BK717"/>
  <c r="J717"/>
  <c r="J101"/>
  <c r="BK1359"/>
  <c r="J1359"/>
  <c r="J112"/>
  <c r="BK1365"/>
  <c r="BK1364"/>
  <c r="J1364"/>
  <c r="J113"/>
  <c i="3" r="BE133"/>
  <c r="BE143"/>
  <c r="BE156"/>
  <c r="BE161"/>
  <c r="BE180"/>
  <c r="BE229"/>
  <c i="2" r="J1365"/>
  <c r="J114"/>
  <c i="3" r="BE127"/>
  <c r="BE151"/>
  <c r="BE178"/>
  <c r="BE202"/>
  <c r="BE220"/>
  <c r="BE237"/>
  <c i="2" r="BK135"/>
  <c r="BK134"/>
  <c r="J134"/>
  <c i="3" r="BE235"/>
  <c r="BE140"/>
  <c r="BE170"/>
  <c r="BE212"/>
  <c r="BE167"/>
  <c i="2" r="BK788"/>
  <c r="J788"/>
  <c r="J104"/>
  <c i="3" r="F92"/>
  <c r="BE194"/>
  <c r="BE207"/>
  <c r="BE216"/>
  <c r="BE244"/>
  <c r="E85"/>
  <c r="BE130"/>
  <c r="BE138"/>
  <c r="BE175"/>
  <c r="BE232"/>
  <c r="BE153"/>
  <c r="BE183"/>
  <c r="BE225"/>
  <c r="BE242"/>
  <c r="J89"/>
  <c r="BE173"/>
  <c r="BE186"/>
  <c r="BE199"/>
  <c r="BE204"/>
  <c r="BE240"/>
  <c r="BE148"/>
  <c r="BE158"/>
  <c r="BE165"/>
  <c r="BE210"/>
  <c r="BE248"/>
  <c r="BE250"/>
  <c r="BE258"/>
  <c r="BE135"/>
  <c r="BE189"/>
  <c r="BE214"/>
  <c r="BE218"/>
  <c r="BE227"/>
  <c r="BE246"/>
  <c r="BE252"/>
  <c r="BE254"/>
  <c r="BE256"/>
  <c r="BE260"/>
  <c r="BE163"/>
  <c r="BE223"/>
  <c i="2" r="F92"/>
  <c r="BE185"/>
  <c r="BE530"/>
  <c r="BE799"/>
  <c r="BE841"/>
  <c i="1" r="BC95"/>
  <c i="2" r="BE342"/>
  <c r="BE775"/>
  <c r="BE1096"/>
  <c r="E85"/>
  <c r="BE517"/>
  <c r="BE805"/>
  <c r="BE1366"/>
  <c r="BE137"/>
  <c r="BE234"/>
  <c r="BE505"/>
  <c r="BE878"/>
  <c r="BE881"/>
  <c r="BE889"/>
  <c r="BE893"/>
  <c r="BE897"/>
  <c r="BE903"/>
  <c r="BE1186"/>
  <c i="1" r="AW95"/>
  <c i="2" r="BE648"/>
  <c r="BE651"/>
  <c r="BE796"/>
  <c r="BE871"/>
  <c r="BE874"/>
  <c r="BE885"/>
  <c r="BE911"/>
  <c r="BE928"/>
  <c r="BE934"/>
  <c r="BE946"/>
  <c r="BE1012"/>
  <c r="BE1015"/>
  <c r="BE1021"/>
  <c r="J89"/>
  <c r="BE375"/>
  <c r="BE453"/>
  <c r="BE511"/>
  <c r="BE582"/>
  <c r="BE630"/>
  <c r="BE790"/>
  <c r="BE979"/>
  <c r="BE1018"/>
  <c r="BE1060"/>
  <c r="BE1273"/>
  <c r="BE779"/>
  <c r="BE782"/>
  <c r="BE786"/>
  <c r="BE811"/>
  <c r="BE1099"/>
  <c i="1" r="BA95"/>
  <c i="2" r="BE636"/>
  <c r="BE718"/>
  <c r="BE777"/>
  <c r="BE869"/>
  <c r="BE900"/>
  <c r="BE919"/>
  <c r="BE922"/>
  <c r="BE940"/>
  <c r="BE943"/>
  <c r="BE1057"/>
  <c i="1" r="BB95"/>
  <c i="2" r="BE523"/>
  <c r="BE642"/>
  <c r="BE684"/>
  <c r="BE808"/>
  <c r="BE839"/>
  <c r="BE1024"/>
  <c r="BE1093"/>
  <c r="BE1360"/>
  <c i="1" r="BD95"/>
  <c i="3" r="F34"/>
  <c i="1" r="BA96"/>
  <c r="BA94"/>
  <c r="W30"/>
  <c i="2" r="J30"/>
  <c i="3" r="F37"/>
  <c i="1" r="BD96"/>
  <c r="BD94"/>
  <c r="W33"/>
  <c i="3" r="F35"/>
  <c i="1" r="BB96"/>
  <c r="BB94"/>
  <c r="W31"/>
  <c i="3" r="F36"/>
  <c i="1" r="BC96"/>
  <c r="BC94"/>
  <c r="AY94"/>
  <c i="3" r="J34"/>
  <c i="1" r="AW96"/>
  <c i="3" l="1" r="T146"/>
  <c i="2" r="P788"/>
  <c r="P134"/>
  <c i="1" r="AU95"/>
  <c i="3" r="P125"/>
  <c i="2" r="T788"/>
  <c i="3" r="P146"/>
  <c i="2" r="R788"/>
  <c r="R135"/>
  <c r="R134"/>
  <c i="3" r="R125"/>
  <c r="R124"/>
  <c i="2" r="T135"/>
  <c r="T134"/>
  <c i="3" r="T124"/>
  <c r="BK125"/>
  <c r="J125"/>
  <c r="J97"/>
  <c r="J126"/>
  <c r="J98"/>
  <c r="BK146"/>
  <c r="J146"/>
  <c r="J101"/>
  <c i="1" r="AG95"/>
  <c i="2" r="J96"/>
  <c r="J135"/>
  <c r="J97"/>
  <c i="1" r="W32"/>
  <c i="3" r="J33"/>
  <c i="1" r="AV96"/>
  <c r="AT96"/>
  <c i="2" r="J33"/>
  <c i="1" r="AV95"/>
  <c r="AT95"/>
  <c r="AN95"/>
  <c i="2" r="F33"/>
  <c i="1" r="AZ95"/>
  <c i="3" r="F33"/>
  <c i="1" r="AZ96"/>
  <c r="AW94"/>
  <c r="AK30"/>
  <c r="AX94"/>
  <c i="3" l="1" r="P124"/>
  <c i="1" r="AU96"/>
  <c i="3" r="BK124"/>
  <c r="J124"/>
  <c r="J96"/>
  <c i="2" r="J39"/>
  <c i="1" r="AU94"/>
  <c r="AZ94"/>
  <c r="W29"/>
  <c i="3" l="1" r="J30"/>
  <c i="1" r="AG96"/>
  <c r="AG94"/>
  <c r="AK26"/>
  <c r="AV94"/>
  <c r="AK29"/>
  <c r="AK35"/>
  <c i="3" l="1" r="J39"/>
  <c i="1" r="AN96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<sst xmlns="http://schemas.openxmlformats.org/spreadsheetml/2006/main">
  <si>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</si>
  <si>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</si>
  <si>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</si>
  <si>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</si>
  <si>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</si>
  <si>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{4b55f98d-321d-42ab-a842-5448fd872787}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</si>
  <si>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</si>
  <si>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</si>
  <si>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</si>
  <si>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</si>
  <si>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</si>
  <si>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</si>
  <si>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</si>
  <si>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</si>
  <si>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ZUS-CLIPA-6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</si>
  <si>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</si>
  <si>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</si>
  <si>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ROZVODŮ ZTI V BUDOVĚ ZUŠ ČESKÁ LÍPA, ETAPA 6</t>
  </si>
  <si>
    <t>KSO:</t>
  </si>
  <si>
    <t>CC-CZ:</t>
  </si>
  <si>
    <t>Místo:</t>
  </si>
  <si>
    <t>ZUŠ ČESKÁ LÍPA</t>
  </si>
  <si>
    <t>Datum:</t>
  </si>
  <si>
    <t>12. 4. 2025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</si>
  <si>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</si>
  <si>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</si>
  <si>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</si>
  <si>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</si>
  <si>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</si>
  <si>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</si>
  <si>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</si>
  <si>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>Ing. Petr KUČERA</t>
  </si>
  <si>
    <t>True</t>
  </si>
  <si>
    <t>Zpracovatel:</t>
  </si>
  <si>
    <t>Jaroslav VALENTA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</si>
  <si>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</si>
  <si>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</si>
  <si>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</si>
  <si>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</si>
  <si>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</si>
  <si>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</si>
  <si>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</si>
  <si>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</si>
  <si>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</si>
  <si>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</si>
  <si>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</si>
  <si>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</si>
  <si>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</si>
  <si>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</si>
  <si>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</si>
  <si>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</si>
  <si>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</si>
  <si>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</si>
  <si>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</si>
  <si>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</si>
  <si>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</si>
  <si>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</si>
  <si>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</si>
  <si>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</si>
  <si>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</si>
  <si>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</si>
  <si>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</si>
  <si>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</si>
  <si>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</si>
  <si>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</si>
  <si>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</si>
  <si>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</si>
  <si>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</si>
  <si>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</si>
  <si>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</si>
  <si>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</si>
  <si>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</si>
  <si>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</si>
  <si>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</si>
  <si>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</si>
  <si>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</si>
  <si>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</si>
  <si>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</si>
  <si>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</si>
  <si>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</si>
  <si>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</si>
  <si>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701.1</t>
  </si>
  <si>
    <t>SO 701.1 STAVEBNÍ ČÁST</t>
  </si>
  <si>
    <t>STA</t>
  </si>
  <si>
    <t>1</t>
  </si>
  <si>
    <t>{b40be912-d94f-4741-b6ce-08b422939343}</t>
  </si>
  <si>
    <t>2</t>
  </si>
  <si>
    <t>SO 701.2</t>
  </si>
  <si>
    <t>SO 701.2 ZTI</t>
  </si>
  <si>
    <t>{9e80286a-7114-44e8-8498-3f88994a183b}</t>
  </si>
  <si>
    <t>KRYCÍ LIST SOUPISU PRACÍ</t>
  </si>
  <si>
    <t>Objekt:</t>
  </si>
  <si>
    <t>SO 701.1 - SO 701.1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</si>
  <si>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</si>
  <si>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</si>
  <si>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</si>
  <si>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</si>
  <si>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</si>
  <si>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</si>
  <si>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</si>
  <si>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</si>
  <si>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</si>
  <si>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</si>
  <si>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Doprava suti a vybouraných hmot</t>
  </si>
  <si>
    <t xml:space="preserve">    998 - Přesun hmot</t>
  </si>
  <si>
    <t>PSV - Práce a dodávky PSV</t>
  </si>
  <si>
    <t xml:space="preserve">    713 - Izolace tepelné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</si>
  <si>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</si>
  <si>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</si>
  <si>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</si>
  <si>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</si>
  <si>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</si>
  <si>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</si>
  <si>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</si>
  <si>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</si>
  <si>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</si>
  <si>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</si>
  <si>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</si>
  <si>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</si>
  <si>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</si>
  <si>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</si>
  <si>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</si>
  <si>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</si>
  <si>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</si>
  <si>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</si>
  <si>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</si>
  <si>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</si>
  <si>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</si>
  <si>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</si>
  <si>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</si>
  <si>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</si>
  <si>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</si>
  <si>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</si>
  <si>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</si>
  <si>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</si>
  <si>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342272235</t>
  </si>
  <si>
    <t>Příčka z pórobetonových hladkých tvárnic na tenkovrstvou maltu tl 125 mm</t>
  </si>
  <si>
    <t>m2</t>
  </si>
  <si>
    <t>CS ÚRS 2025 01</t>
  </si>
  <si>
    <t>4</t>
  </si>
  <si>
    <t>2145315079</t>
  </si>
  <si>
    <t>PP</t>
  </si>
  <si>
    <t>Příčky z pórobetonových tvárnic hladkých na tenké maltové lože objemová hmotnost do 500 kg/m3, tloušťka příčky 125 mm</t>
  </si>
  <si>
    <t>VV</t>
  </si>
  <si>
    <t>"Příčky ozn. D01"</t>
  </si>
  <si>
    <t>"040"0,20*2,70*4</t>
  </si>
  <si>
    <t>"045"0,20*2,70*3</t>
  </si>
  <si>
    <t>Mezisoučet 1.pp</t>
  </si>
  <si>
    <t>"150"0,20*4,35*7</t>
  </si>
  <si>
    <t>Mezisoučet 1.np</t>
  </si>
  <si>
    <t>"202"0,225*3,30</t>
  </si>
  <si>
    <t>"203"0,225*3,30*2</t>
  </si>
  <si>
    <t>"205"0,225*3,30</t>
  </si>
  <si>
    <t>"206"0,225*3,30*2</t>
  </si>
  <si>
    <t>"207"0,225*3,30</t>
  </si>
  <si>
    <t>"209"0,225*3,30</t>
  </si>
  <si>
    <t>"210"0,225*3,30*2</t>
  </si>
  <si>
    <t>"211"0,225*3,30</t>
  </si>
  <si>
    <t>Mezisoučet 2.np</t>
  </si>
  <si>
    <t>"302"0,225*3,30</t>
  </si>
  <si>
    <t>"304"0,225*3,30</t>
  </si>
  <si>
    <t>"305"0,225*3,30</t>
  </si>
  <si>
    <t>"308"0,225*3,30</t>
  </si>
  <si>
    <t>"309"0,225*3,30</t>
  </si>
  <si>
    <t>"310"(0,225+0,25)*3,30</t>
  </si>
  <si>
    <t>"313"0,225*3,30</t>
  </si>
  <si>
    <t>"314"0,225*3,30*3</t>
  </si>
  <si>
    <t>Mezisoučet 3.np</t>
  </si>
  <si>
    <t>"403"0,225*3,30</t>
  </si>
  <si>
    <t>"404"0,225*3,30</t>
  </si>
  <si>
    <t>"405"0,225*3,30</t>
  </si>
  <si>
    <t>"407"0,225*3,30</t>
  </si>
  <si>
    <t>"408"0,225*3,30</t>
  </si>
  <si>
    <t>"409"0,225*3,30</t>
  </si>
  <si>
    <t>"410"0,225*3,30</t>
  </si>
  <si>
    <t>"414"0,225*3,30</t>
  </si>
  <si>
    <t>"416"0,225*3,30</t>
  </si>
  <si>
    <t>"417"0,225*3,30</t>
  </si>
  <si>
    <t>"418"0,225*3,30</t>
  </si>
  <si>
    <t>Mezisoučet 4.np</t>
  </si>
  <si>
    <t>"504"0,325*3,30</t>
  </si>
  <si>
    <t>"517"0,325*3,30</t>
  </si>
  <si>
    <t>"518"0,325*3,30</t>
  </si>
  <si>
    <t>"526"0,325*3,30*2</t>
  </si>
  <si>
    <t>"527"0,325*3,30</t>
  </si>
  <si>
    <t>"528"0,325*3,30*2</t>
  </si>
  <si>
    <t>"530"0,325*3,30</t>
  </si>
  <si>
    <t>"531"(0,325+0,20)*3,30</t>
  </si>
  <si>
    <t>Mezisoučet 5.np</t>
  </si>
  <si>
    <t>Součet</t>
  </si>
  <si>
    <t>342291121</t>
  </si>
  <si>
    <t>Ukotvení příček k cihelným konstrukcím plochými kotvami</t>
  </si>
  <si>
    <t>m</t>
  </si>
  <si>
    <t>-781741793</t>
  </si>
  <si>
    <t>Ukotvení příček plochými kotvami, do konstrukce cihelné</t>
  </si>
  <si>
    <t>"040"2,70*4</t>
  </si>
  <si>
    <t>"045"2,70*3</t>
  </si>
  <si>
    <t>"150"4,35*7</t>
  </si>
  <si>
    <t>"202"3,30</t>
  </si>
  <si>
    <t>"203"3,30*2</t>
  </si>
  <si>
    <t>"205"3,30</t>
  </si>
  <si>
    <t>"206"3,30*2</t>
  </si>
  <si>
    <t>"207"3,30</t>
  </si>
  <si>
    <t>"209"3,30</t>
  </si>
  <si>
    <t>"210"3,30*2</t>
  </si>
  <si>
    <t>"211"3,30</t>
  </si>
  <si>
    <t>"302"3,30</t>
  </si>
  <si>
    <t>"304"3,30</t>
  </si>
  <si>
    <t>"305"3,30</t>
  </si>
  <si>
    <t>"308"3,30</t>
  </si>
  <si>
    <t>"309"3,30</t>
  </si>
  <si>
    <t>"310"3,30*2</t>
  </si>
  <si>
    <t>"313"3,30</t>
  </si>
  <si>
    <t>"314"3,30*3</t>
  </si>
  <si>
    <t>"403"3,30</t>
  </si>
  <si>
    <t>"404"3,30</t>
  </si>
  <si>
    <t>"405"3,30</t>
  </si>
  <si>
    <t>"407"3,30</t>
  </si>
  <si>
    <t>"408"3,30</t>
  </si>
  <si>
    <t>"409"3,30</t>
  </si>
  <si>
    <t>"410"3,30</t>
  </si>
  <si>
    <t>"414"3,30</t>
  </si>
  <si>
    <t>"416"3,30</t>
  </si>
  <si>
    <t>"417"3,30</t>
  </si>
  <si>
    <t>"418"3,30</t>
  </si>
  <si>
    <t>"504"3,30</t>
  </si>
  <si>
    <t>"517"3,30</t>
  </si>
  <si>
    <t>"518"3,30</t>
  </si>
  <si>
    <t>"526"3,30*2</t>
  </si>
  <si>
    <t>"527"3,30</t>
  </si>
  <si>
    <t>"528"3,30*2</t>
  </si>
  <si>
    <t>"530"3,30</t>
  </si>
  <si>
    <t>"531"2*3,30</t>
  </si>
  <si>
    <t>6</t>
  </si>
  <si>
    <t>Úpravy povrchů, podlahy a osazování výplní</t>
  </si>
  <si>
    <t>612131100</t>
  </si>
  <si>
    <t>Vápenný postřik vnitřních stěn nanášený ručně</t>
  </si>
  <si>
    <t>1422005833</t>
  </si>
  <si>
    <t>Podkladní a spojovací vrstva vnitřních omítaných ploch vápenný postřik nanášený ručně celoplošně stěn</t>
  </si>
  <si>
    <t>"nad obklady 30 cm ozn.D2"</t>
  </si>
  <si>
    <t>"202"(0,725+1,50)*0,30</t>
  </si>
  <si>
    <t>"203"(0,725+1,50)*0,30</t>
  </si>
  <si>
    <t>"204"(0,725+1,50)*0,30</t>
  </si>
  <si>
    <t>"205"(0,725+1,60)*0,30</t>
  </si>
  <si>
    <t>"206"(0,725+1,50)*0,30</t>
  </si>
  <si>
    <t>"207"(0,725+1,50)*0,30</t>
  </si>
  <si>
    <t>"209"(0,725+1,60)*0,30</t>
  </si>
  <si>
    <t>"210"(0,725+1,60)*0,30</t>
  </si>
  <si>
    <t>"302"(1,50*0,725)*0,30</t>
  </si>
  <si>
    <t>"304"(1,50*0,725)*0,30</t>
  </si>
  <si>
    <t>"305"(1,50*0,725)*0,30*2</t>
  </si>
  <si>
    <t>"309"(1,60*0,725)*0,30</t>
  </si>
  <si>
    <t>"403"(0,725+1,50)*0,30</t>
  </si>
  <si>
    <t>"404"(0,725+1,50)*0,30</t>
  </si>
  <si>
    <t>"405"(0,725+1,50)*0,30</t>
  </si>
  <si>
    <t>"406"(0,725+1,50)*0,30</t>
  </si>
  <si>
    <t>"408"(0,725+1,50)*0,30</t>
  </si>
  <si>
    <t>"413"(0,725+1,50)*0,30</t>
  </si>
  <si>
    <t>"414"(0,725+1,50)*0,30</t>
  </si>
  <si>
    <t>"415"(0,725+1,50)*0,30</t>
  </si>
  <si>
    <t>"416"(0,725+1,50)*0,30</t>
  </si>
  <si>
    <t>"417"(0,725+1,50)*0,30</t>
  </si>
  <si>
    <t>"418"(0,725+1,50)*0,30</t>
  </si>
  <si>
    <t>"527"(0,40+0,80)*0,30</t>
  </si>
  <si>
    <t>"531"(0,725+1,50)*0,30</t>
  </si>
  <si>
    <t>"pod obklady ozn,D2</t>
  </si>
  <si>
    <t>"202"(0,725+1,50)*2,00</t>
  </si>
  <si>
    <t>"203"(0,725+1,50)*2,00</t>
  </si>
  <si>
    <t>"204"(0,725+1,50)*2,00</t>
  </si>
  <si>
    <t>"205"(0,725+1,60)*2,00</t>
  </si>
  <si>
    <t>"206"(0,725+1,50)*2,00</t>
  </si>
  <si>
    <t>"207"(0,725+1,50)*2,00</t>
  </si>
  <si>
    <t>"209"(0,725+1,60)*2,00</t>
  </si>
  <si>
    <t>"210"(0,725+1,60)*2,00</t>
  </si>
  <si>
    <t>"302"(1,50*0,725)*2,00</t>
  </si>
  <si>
    <t>"304"(1,50*0,725)*2,00</t>
  </si>
  <si>
    <t>"305"(1,50*0,725)*2,00*2</t>
  </si>
  <si>
    <t>"309"(1,60*0,725)*2,00</t>
  </si>
  <si>
    <t>"403"(0,725+1,50)*2,00</t>
  </si>
  <si>
    <t>"404"(0,725+1,50)*2,00</t>
  </si>
  <si>
    <t>"405"(0,725+1,50)*2,00</t>
  </si>
  <si>
    <t>"406"(0,725+1,50)*2,00</t>
  </si>
  <si>
    <t>"408"(0,725+1,50)*2,00</t>
  </si>
  <si>
    <t>"413"(0,725+1,50)*2,00</t>
  </si>
  <si>
    <t>"414"(0,725+1,50)*2,00</t>
  </si>
  <si>
    <t>"415"(0,725+1,50)*2,00</t>
  </si>
  <si>
    <t>"416"(0,725+1,50)*2,00</t>
  </si>
  <si>
    <t>"417"(0,725+1,50)*2,00</t>
  </si>
  <si>
    <t>"418"(0,725+1,50)*2,00</t>
  </si>
  <si>
    <t>"527"(0,40+0,80)*2,00</t>
  </si>
  <si>
    <t>"531"(0,725+1,50)*2,00</t>
  </si>
  <si>
    <t>612321121</t>
  </si>
  <si>
    <t>Vápenocementová omítka hladká jednovrstvá vnitřních stěn nanášená ručně</t>
  </si>
  <si>
    <t>-1244189413</t>
  </si>
  <si>
    <t>Omítka vápenocementová vnitřních ploch nanášená ručně jednovrstvá, tloušťky do 10 mm hladká svislých konstrukcí stěn</t>
  </si>
  <si>
    <t>5</t>
  </si>
  <si>
    <t>612321141</t>
  </si>
  <si>
    <t>Vápenocementová omítka štuková dvouvrstvá vnitřních stěn nanášená ručně</t>
  </si>
  <si>
    <t>-329420843</t>
  </si>
  <si>
    <t>Omítka vápenocementová vnitřních ploch nanášená ručně dvouvrstvá, tloušťky jádrové omítky do 10 mm a tloušťky štuku do 3 mm štuková svislých konstrukcí stěn</t>
  </si>
  <si>
    <t>619996147</t>
  </si>
  <si>
    <t>Ochrana podlahy zakrytím geotextilií</t>
  </si>
  <si>
    <t>-1060702202</t>
  </si>
  <si>
    <t>Ochrana stavebních konstrukcí a samostatných prvků včetně pozdějšího odstranění geotextilií zakrytím podlahy</t>
  </si>
  <si>
    <t>"1.pp"</t>
  </si>
  <si>
    <t>"040"10,675*1,55</t>
  </si>
  <si>
    <t>"045"10,55*1,55</t>
  </si>
  <si>
    <t>"1.np"</t>
  </si>
  <si>
    <t>"150"21,73*1,55</t>
  </si>
  <si>
    <t>"2.np"</t>
  </si>
  <si>
    <t>"202"3,475*6,05</t>
  </si>
  <si>
    <t>"203"7,35*6,05</t>
  </si>
  <si>
    <t>"204"3,20*6,05</t>
  </si>
  <si>
    <t>"205"7,05*6,05</t>
  </si>
  <si>
    <t>"206"7,35*6,05</t>
  </si>
  <si>
    <t>"207"3,475*6,05</t>
  </si>
  <si>
    <t>"209"10,40*6,05</t>
  </si>
  <si>
    <t>"210"6,95*6,05</t>
  </si>
  <si>
    <t>"211"1,825*6,05</t>
  </si>
  <si>
    <t>"3.np"</t>
  </si>
  <si>
    <t>"302"7,325*6,05</t>
  </si>
  <si>
    <t>"304"3,725*6,05</t>
  </si>
  <si>
    <t>"305"5,18*6,05</t>
  </si>
  <si>
    <t>"308"5,495*6,05</t>
  </si>
  <si>
    <t>"309"5,125*6,05</t>
  </si>
  <si>
    <t>"310"5,425*7,675+3,28*2,325</t>
  </si>
  <si>
    <t>"313"10,40*6,05</t>
  </si>
  <si>
    <t>"314"8,93*6,05</t>
  </si>
  <si>
    <t>"4.np"</t>
  </si>
  <si>
    <t>"403"3,475*6,05</t>
  </si>
  <si>
    <t>"404"7,075*6,05</t>
  </si>
  <si>
    <t>"405"3,75*6,05</t>
  </si>
  <si>
    <t>"406"3,475*6,05</t>
  </si>
  <si>
    <t>"407"6,80*6,05</t>
  </si>
  <si>
    <t>"408"3,475*6,05</t>
  </si>
  <si>
    <t>"409"3,475*6,05</t>
  </si>
  <si>
    <t>"410"3,75*6,05</t>
  </si>
  <si>
    <t>"413"3,475*6,05</t>
  </si>
  <si>
    <t>"414"3,475*6,05</t>
  </si>
  <si>
    <t>"415"3,475*6,05</t>
  </si>
  <si>
    <t>"416"3,35*6,05</t>
  </si>
  <si>
    <t>"417"3,475*6,05</t>
  </si>
  <si>
    <t>"418"3,475*6,05</t>
  </si>
  <si>
    <t>"5.np"</t>
  </si>
  <si>
    <t>"504"1,80*2,425</t>
  </si>
  <si>
    <t>"505"1,70*2,425</t>
  </si>
  <si>
    <t>"517"3,338*3,775</t>
  </si>
  <si>
    <t>"518"1,80*2,425</t>
  </si>
  <si>
    <t>"526"3,475*6,40</t>
  </si>
  <si>
    <t>"527"3,75*6,40</t>
  </si>
  <si>
    <t>"528"3,20*6,40</t>
  </si>
  <si>
    <t>"530"5,30*2,30</t>
  </si>
  <si>
    <t>"531"7,075*6,025+1,80*2,425</t>
  </si>
  <si>
    <t>7</t>
  </si>
  <si>
    <t>631311125</t>
  </si>
  <si>
    <t>Mazanina tl přes 80 do 120 mm z betonu prostého bez zvýšených nároků na prostředí tř. C 20/25</t>
  </si>
  <si>
    <t>m3</t>
  </si>
  <si>
    <t>1479115489</t>
  </si>
  <si>
    <t>Mazanina z betonu prostého bez zvýšených nároků na prostředí tl. přes 80 do 120 mm tř. C 20/25</t>
  </si>
  <si>
    <t>"ozn.D03"</t>
  </si>
  <si>
    <t>"504"1,80*2,425*0,10</t>
  </si>
  <si>
    <t>"505"1,70*2,425*0,10</t>
  </si>
  <si>
    <t>8</t>
  </si>
  <si>
    <t>631319012</t>
  </si>
  <si>
    <t>Příplatek k mazanině tl přes 80 do 120 mm za přehlazení povrchu</t>
  </si>
  <si>
    <t>865636490</t>
  </si>
  <si>
    <t>Příplatek k cenám mazanin za úpravu povrchu mazaniny přehlazením, mazanina tl. přes 80 do 120 mm</t>
  </si>
  <si>
    <t>9</t>
  </si>
  <si>
    <t>631319173</t>
  </si>
  <si>
    <t>Příplatek k mazanině tl přes 80 do 120 mm za stržení povrchu spodní vrstvy před vložením výztuže</t>
  </si>
  <si>
    <t>1111332586</t>
  </si>
  <si>
    <t>Příplatek k cenám mazanin za stržení povrchu spodní vrstvy mazaniny latí před vložením výztuže nebo pletiva pro tl. obou vrstev mazaniny přes 80 do 120 mm</t>
  </si>
  <si>
    <t>10</t>
  </si>
  <si>
    <t>631362021</t>
  </si>
  <si>
    <t>Výztuž mazanin svařovanými sítěmi Kari</t>
  </si>
  <si>
    <t>t</t>
  </si>
  <si>
    <t>1983291112</t>
  </si>
  <si>
    <t>Výztuž mazanin ze svařovaných sítí z drátů typu KARI</t>
  </si>
  <si>
    <t>"504"1,80*2,425*0,0054</t>
  </si>
  <si>
    <t>"505"1,70*2,425*0,0054</t>
  </si>
  <si>
    <t>Ostatní konstrukce a práce, bourání</t>
  </si>
  <si>
    <t>11</t>
  </si>
  <si>
    <t>952901111</t>
  </si>
  <si>
    <t>Vyčištění budov bytové a občanské výstavby při výšce podlaží do 4 m</t>
  </si>
  <si>
    <t>-1035068693</t>
  </si>
  <si>
    <t>Vyčištění budov nebo objektů před předáním do užívání budov bytové nebo občanské výstavby, světlé výšky podlaží do 4 m</t>
  </si>
  <si>
    <t>962031133</t>
  </si>
  <si>
    <t>Bourání příček nebo přizdívek z cihel pálených tl přes 100 do 150 mm</t>
  </si>
  <si>
    <t>-1621263462</t>
  </si>
  <si>
    <t>Bourání příček nebo přizdívek z cihel pálených plných nebo dutých, tl. přes 100 do 150 mm</t>
  </si>
  <si>
    <t>13</t>
  </si>
  <si>
    <t>965042131</t>
  </si>
  <si>
    <t>Bourání podkladů pod dlažby nebo mazanin betonových nebo z litého asfaltu tl do 100 mm pl do 4 m2</t>
  </si>
  <si>
    <t>-574031822</t>
  </si>
  <si>
    <t>Bourání mazanin betonových nebo z litého asfaltu tl. do 100 mm, plochy do 4 m2</t>
  </si>
  <si>
    <t>"ozn.D03 -P20"</t>
  </si>
  <si>
    <t>14</t>
  </si>
  <si>
    <t>965045112</t>
  </si>
  <si>
    <t>Bourání potěrů cementových nebo pískocementových tl do 50 mm pl do 4 m2</t>
  </si>
  <si>
    <t>-169698601</t>
  </si>
  <si>
    <t>Bourání potěrů tl. do 50 mm cementových nebo pískocementových, plochy do 4 m2</t>
  </si>
  <si>
    <t>15</t>
  </si>
  <si>
    <t>965049111</t>
  </si>
  <si>
    <t>Příplatek k bourání betonových mazanin za bourání mazanin se svařovanou sítí tl do 100 mm</t>
  </si>
  <si>
    <t>-436402607</t>
  </si>
  <si>
    <t>Bourání mazanin Příplatek k cenám za bourání mazanin betonových se svařovanou sítí, tl. do 100 mm</t>
  </si>
  <si>
    <t>16</t>
  </si>
  <si>
    <t>977151125</t>
  </si>
  <si>
    <t>Jádrové vrty diamantovými korunkami do stavebních materiálů D přes 180 do 200 mm</t>
  </si>
  <si>
    <t>-626366175</t>
  </si>
  <si>
    <t>Jádrové vrty diamantovými korunkami do stavebních materiálů (železobetonu, betonu, cihel, obkladů, dlažeb, kamene) průměru přes 180 do 200 mm</t>
  </si>
  <si>
    <t>"Ozn.D22- 409"0,30</t>
  </si>
  <si>
    <t>17</t>
  </si>
  <si>
    <t>978013191</t>
  </si>
  <si>
    <t>Otlučení (osekání) vnitřní vápenné nebo vápenocementové omítky stěn v rozsahu přes 50 do 100 %</t>
  </si>
  <si>
    <t>-1420653750</t>
  </si>
  <si>
    <t>Otlučení vápenných nebo vápenocementových omítek vnitřních ploch stěn s vyškrabáním spar, s očištěním zdiva, v rozsahu přes 50 do 100 %</t>
  </si>
  <si>
    <t>18</t>
  </si>
  <si>
    <t>978059541</t>
  </si>
  <si>
    <t>Odsekání a odebrání obkladů stěn z vnitřních obkládaček plochy přes 1 m2</t>
  </si>
  <si>
    <t>-1961737012</t>
  </si>
  <si>
    <t>Odsekání obkladů stěn včetně otlučení podkladní omítky až na zdivo z obkládaček vnitřních, z jakýchkoliv materiálů, plochy přes 1 m2</t>
  </si>
  <si>
    <t>"ozn.D2"</t>
  </si>
  <si>
    <t>94</t>
  </si>
  <si>
    <t>Lešení a stavební výtahy</t>
  </si>
  <si>
    <t>19</t>
  </si>
  <si>
    <t>949101111</t>
  </si>
  <si>
    <t>Lešení pomocné pro objekty pozemních staveb s lešeňovou podlahou v do 1,9 m zatížení do 150 kg/m2</t>
  </si>
  <si>
    <t>140584748</t>
  </si>
  <si>
    <t>Lešení pomocné pracovní pro objekty pozemních staveb pro zatížení do 150 kg/m2, o výšce lešeňové podlahy do 1,9 m</t>
  </si>
  <si>
    <t>"040"1,20</t>
  </si>
  <si>
    <t>"045"1,20</t>
  </si>
  <si>
    <t>"150"1,20</t>
  </si>
  <si>
    <t>"202"1,20</t>
  </si>
  <si>
    <t>"203"1,20</t>
  </si>
  <si>
    <t>"205"1,20</t>
  </si>
  <si>
    <t>"206"1,20</t>
  </si>
  <si>
    <t>"207"1,20</t>
  </si>
  <si>
    <t>"209"1,20</t>
  </si>
  <si>
    <t>"210"1,20</t>
  </si>
  <si>
    <t>"211"1,20</t>
  </si>
  <si>
    <t>"302"1,20</t>
  </si>
  <si>
    <t>"304"1,20</t>
  </si>
  <si>
    <t>"305"1,20</t>
  </si>
  <si>
    <t>"308"1,20</t>
  </si>
  <si>
    <t>"309"1,20</t>
  </si>
  <si>
    <t>"310"1,20</t>
  </si>
  <si>
    <t>"313"1,20</t>
  </si>
  <si>
    <t>"314"1,20</t>
  </si>
  <si>
    <t>"403"1,20</t>
  </si>
  <si>
    <t>"404"1,20</t>
  </si>
  <si>
    <t>"405"1,20</t>
  </si>
  <si>
    <t>"407"1,20</t>
  </si>
  <si>
    <t>"408"1,20</t>
  </si>
  <si>
    <t>"409"1,20</t>
  </si>
  <si>
    <t>"410"1,20</t>
  </si>
  <si>
    <t>"414"1,20</t>
  </si>
  <si>
    <t>"416"1,20</t>
  </si>
  <si>
    <t>"417"1,20</t>
  </si>
  <si>
    <t>"418"1,20</t>
  </si>
  <si>
    <t>"504"1,20</t>
  </si>
  <si>
    <t>"517"1,20</t>
  </si>
  <si>
    <t>"518"1,20</t>
  </si>
  <si>
    <t>"526"1,20</t>
  </si>
  <si>
    <t>"527"1,20</t>
  </si>
  <si>
    <t>"528"1,20</t>
  </si>
  <si>
    <t>"530"1,20</t>
  </si>
  <si>
    <t>"531"1,20</t>
  </si>
  <si>
    <t>"chodby stropy"</t>
  </si>
  <si>
    <t>"142 strop"14,20*6,80</t>
  </si>
  <si>
    <t>"219"(25,425+6,80+14,625)*1,5</t>
  </si>
  <si>
    <t>"322"(15,93+21,45)*1,55</t>
  </si>
  <si>
    <t>"412 půlka se stoupačkami"21,50*1,50</t>
  </si>
  <si>
    <t>997</t>
  </si>
  <si>
    <t>Doprava suti a vybouraných hmot</t>
  </si>
  <si>
    <t>20</t>
  </si>
  <si>
    <t>997013156</t>
  </si>
  <si>
    <t>Vnitrostaveništní doprava suti a vybouraných hmot pro budovy v přes 18 do 21 m s omezením mechanizace</t>
  </si>
  <si>
    <t>-1678788892</t>
  </si>
  <si>
    <t>Vnitrostaveništní doprava suti a vybouraných hmot vodorovně do 50 m s naložením s omezením mechanizace pro budovy a haly výšky přes 18 do 21 m</t>
  </si>
  <si>
    <t>997013501</t>
  </si>
  <si>
    <t>Odvoz suti a vybouraných hmot na skládku nebo meziskládku do 1 km se složením</t>
  </si>
  <si>
    <t>-1828535035</t>
  </si>
  <si>
    <t>Odvoz suti a vybouraných hmot na skládku nebo meziskládku se složením, na vzdálenost do 1 km</t>
  </si>
  <si>
    <t>22</t>
  </si>
  <si>
    <t>997013509</t>
  </si>
  <si>
    <t>Příplatek k odvozu suti a vybouraných hmot na skládku ZKD 1 km přes 1 km</t>
  </si>
  <si>
    <t>677603795</t>
  </si>
  <si>
    <t>Odvoz suti a vybouraných hmot na skládku nebo meziskládku se složením, na vzdálenost Příplatek k ceně za každý další započatý 1 km přes 1 km</t>
  </si>
  <si>
    <t>28,288*19</t>
  </si>
  <si>
    <t>23</t>
  </si>
  <si>
    <t>997013871</t>
  </si>
  <si>
    <t>Poplatek za uložení stavebního odpadu na recyklační skládce (skládkovné) směsného stavebního a demoličního kód odpadu 17 09 04</t>
  </si>
  <si>
    <t>1122073640</t>
  </si>
  <si>
    <t>Poplatek za uložení stavebního odpadu na recyklační skládce (skládkovné) směsného stavebního a demoličního zatříděného do Katalogu odpadů pod kódem 17 09 04</t>
  </si>
  <si>
    <t>28,288</t>
  </si>
  <si>
    <t>998</t>
  </si>
  <si>
    <t>Přesun hmot</t>
  </si>
  <si>
    <t>24</t>
  </si>
  <si>
    <t>998011010</t>
  </si>
  <si>
    <t>Přesun hmot pro budovy zděné s omezením mechanizace pro budovy v přes 12 do 24 m</t>
  </si>
  <si>
    <t>-522626698</t>
  </si>
  <si>
    <t>Přesun hmot pro budovy občanské výstavby, bydlení, výrobu a služby s nosnou svislou konstrukcí zděnou z cihel, tvárnic nebo kamene vodorovná dopravní vzdálenost do 100 m s omezením mechanizace pro budovy výšky přes 12 do 24 m</t>
  </si>
  <si>
    <t>PSV</t>
  </si>
  <si>
    <t>Práce a dodávky PSV</t>
  </si>
  <si>
    <t>713</t>
  </si>
  <si>
    <t>Izolace tepelné</t>
  </si>
  <si>
    <t>25</t>
  </si>
  <si>
    <t>713121111</t>
  </si>
  <si>
    <t>Montáž izolace tepelné podlah volně kladenými rohožemi, pásy, dílci, deskami 1 vrstva</t>
  </si>
  <si>
    <t>479892356</t>
  </si>
  <si>
    <t>Montáž tepelné izolace podlah rohožemi, pásy, deskami, dílci, bloky (izolační materiál ve specifikaci) kladenými volně jednovrstvá</t>
  </si>
  <si>
    <t>26</t>
  </si>
  <si>
    <t>M</t>
  </si>
  <si>
    <t>28375908</t>
  </si>
  <si>
    <t>deska EPS 150 pro konstrukce s vysokým zatížením λ=0,035 tl 40mm</t>
  </si>
  <si>
    <t>32</t>
  </si>
  <si>
    <t>1380964890</t>
  </si>
  <si>
    <t>8,488*1,05 'Přepočtené koeficientem množství</t>
  </si>
  <si>
    <t>27</t>
  </si>
  <si>
    <t>713191132</t>
  </si>
  <si>
    <t>Montáž izolace tepelné podlah, stropů vrchem nebo střech překrytí separační fólií z PE</t>
  </si>
  <si>
    <t>-1396768931</t>
  </si>
  <si>
    <t>Montáž tepelné izolace stavebních konstrukcí - doplňky a konstrukční součásti podlah, stropů vrchem nebo střech překrytí fólií separační z PE</t>
  </si>
  <si>
    <t>28</t>
  </si>
  <si>
    <t>28323053</t>
  </si>
  <si>
    <t>fólie PE (500 kg/m3) separační podlahová oddělující tepelnou izolaci tl 0,6mm</t>
  </si>
  <si>
    <t>490125257</t>
  </si>
  <si>
    <t>8,488*1,10</t>
  </si>
  <si>
    <t>29</t>
  </si>
  <si>
    <t>998713103</t>
  </si>
  <si>
    <t>Přesun hmot tonážní pro izolace tepelné v objektech v přes 12 do 24 m</t>
  </si>
  <si>
    <t>-1141244553</t>
  </si>
  <si>
    <t>Přesun hmot pro izolace tepelné stanovený z hmotnosti přesunovaného materiálu vodorovná dopravní vzdálenost do 50 m s užitím mechanizace v objektech výšky přes 12 m do 24 m</t>
  </si>
  <si>
    <t>725</t>
  </si>
  <si>
    <t>Zdravotechnika - zařizovací předměty</t>
  </si>
  <si>
    <t>30</t>
  </si>
  <si>
    <t>725291652</t>
  </si>
  <si>
    <t>Montáž dávkovače tekutého mýdla</t>
  </si>
  <si>
    <t>kus</t>
  </si>
  <si>
    <t>1358895421</t>
  </si>
  <si>
    <t>Montáž doplňků zařízení koupelen a záchodů dávkovače tekutého mýdla</t>
  </si>
  <si>
    <t>"202"1</t>
  </si>
  <si>
    <t>"203"1</t>
  </si>
  <si>
    <t>"204"1</t>
  </si>
  <si>
    <t>"206"1</t>
  </si>
  <si>
    <t>"207"1</t>
  </si>
  <si>
    <t>"302"1</t>
  </si>
  <si>
    <t>"403"1</t>
  </si>
  <si>
    <t>"404"1</t>
  </si>
  <si>
    <t>"405"1</t>
  </si>
  <si>
    <t>"406"1</t>
  </si>
  <si>
    <t>"408"1</t>
  </si>
  <si>
    <t>"409"1</t>
  </si>
  <si>
    <t>"413"1</t>
  </si>
  <si>
    <t>"414"1</t>
  </si>
  <si>
    <t>"415"1</t>
  </si>
  <si>
    <t>"416"1</t>
  </si>
  <si>
    <t>"417"1</t>
  </si>
  <si>
    <t>"418"1</t>
  </si>
  <si>
    <t>"527"1</t>
  </si>
  <si>
    <t>"531"1</t>
  </si>
  <si>
    <t>31</t>
  </si>
  <si>
    <t>55431098</t>
  </si>
  <si>
    <t xml:space="preserve">dávkovač tekutého mýdla  0,8L</t>
  </si>
  <si>
    <t>963619493</t>
  </si>
  <si>
    <t>dávkovač tekutého mýdla 0,8L</t>
  </si>
  <si>
    <t>725291654</t>
  </si>
  <si>
    <t>Montáž zásobníku papírových ručníků</t>
  </si>
  <si>
    <t>-1046771872</t>
  </si>
  <si>
    <t>Montáž doplňků zařízení koupelen a záchodů zásobníku papírových ručníků</t>
  </si>
  <si>
    <t>33</t>
  </si>
  <si>
    <t>55431084</t>
  </si>
  <si>
    <t>zásobník papírových ručníků skládaných nerezové provedení</t>
  </si>
  <si>
    <t>1365022200</t>
  </si>
  <si>
    <t>34</t>
  </si>
  <si>
    <t>998725103</t>
  </si>
  <si>
    <t>Přesun hmot tonážní pro zařizovací předměty v objektech v přes 12 do 24 m</t>
  </si>
  <si>
    <t>1607538032</t>
  </si>
  <si>
    <t>Přesun hmot pro zařizovací předměty stanovený z hmotnosti přesunovaného materiálu vodorovná dopravní vzdálenost do 50 m základní v objektech výšky přes 12 do 24 m</t>
  </si>
  <si>
    <t>763</t>
  </si>
  <si>
    <t>Konstrukce suché výstavby</t>
  </si>
  <si>
    <t>35</t>
  </si>
  <si>
    <t>763131621</t>
  </si>
  <si>
    <t>Montáž desek tl. 12,5 mm SDK podhled</t>
  </si>
  <si>
    <t>2105961981</t>
  </si>
  <si>
    <t>Podhled ze sádrokartonových desek montáž desek, tl. 12,5 mm</t>
  </si>
  <si>
    <t>"ozn.D04"</t>
  </si>
  <si>
    <t>"142"14,20*6,80-(4,00*2,65+3,80*0,50)</t>
  </si>
  <si>
    <t>36</t>
  </si>
  <si>
    <t>59591000</t>
  </si>
  <si>
    <t>deska SDK akustická protipožární impregnovaná DFH2 tl 12,5mm</t>
  </si>
  <si>
    <t>-1829510253</t>
  </si>
  <si>
    <t>84,06*1,05 'Přepočtené koeficientem množství</t>
  </si>
  <si>
    <t>37</t>
  </si>
  <si>
    <t>763131714</t>
  </si>
  <si>
    <t>SDK podhled základní penetrační nátěr</t>
  </si>
  <si>
    <t>43133292</t>
  </si>
  <si>
    <t>Podhled ze sádrokartonových desek ostatní práce a konstrukce na podhledech ze sádrokartonových desek základní penetrační nátěr</t>
  </si>
  <si>
    <t>38</t>
  </si>
  <si>
    <t>763135871</t>
  </si>
  <si>
    <t>Demontáž desek děrovaných sádrokartonového podhledu</t>
  </si>
  <si>
    <t>-2026952060</t>
  </si>
  <si>
    <t>Demontáž podhledu sádrokartonového vyjmutí desek děrovaných</t>
  </si>
  <si>
    <t>39</t>
  </si>
  <si>
    <t>763164647</t>
  </si>
  <si>
    <t>SDK obklad kcí tvaru U š do 1,2 m desky 2xDFH2 12,5</t>
  </si>
  <si>
    <t>-213108375</t>
  </si>
  <si>
    <t>Obklad konstrukcí sádrokartonovými deskami včetně ochranných úhelníků ve tvaru U rozvinuté šíře přes 0,6 do 1,2 m, opláštěný deskou protipožární impregnovanou DFH2, tl. 2 x 12,5 mm</t>
  </si>
  <si>
    <t>"ozn.D08"</t>
  </si>
  <si>
    <t>"409"2</t>
  </si>
  <si>
    <t>40</t>
  </si>
  <si>
    <t>763164822</t>
  </si>
  <si>
    <t>Demontáž SDK obkladu kovových kcí opláštění dvojité</t>
  </si>
  <si>
    <t>-302711662</t>
  </si>
  <si>
    <t>Demontáž podkroví ze sádrokartonových desek obkladu sádrokartonovými deskami na kovové konstrukci, opláštění dvojité</t>
  </si>
  <si>
    <t>"409"0,20*3*2,00</t>
  </si>
  <si>
    <t>41</t>
  </si>
  <si>
    <t>990901nab</t>
  </si>
  <si>
    <t>Utěsnění prostupu okolo vpusti ozn,D22</t>
  </si>
  <si>
    <t>-1161996634</t>
  </si>
  <si>
    <t>42</t>
  </si>
  <si>
    <t>998763303</t>
  </si>
  <si>
    <t>Přesun hmot tonážní pro konstrukce montované z desek v objektech v přes 12 do 24 m</t>
  </si>
  <si>
    <t>1702604799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</si>
  <si>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</si>
  <si>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766</t>
  </si>
  <si>
    <t>Konstrukce truhlářské</t>
  </si>
  <si>
    <t>43</t>
  </si>
  <si>
    <t>766812830a</t>
  </si>
  <si>
    <t>Demontáž kuchyňských linek dřevěných nebo kovových ke zpětnému použití</t>
  </si>
  <si>
    <t>300520216</t>
  </si>
  <si>
    <t>"ozn. D05"</t>
  </si>
  <si>
    <t>"205"1</t>
  </si>
  <si>
    <t>"209"1</t>
  </si>
  <si>
    <t>"210"1</t>
  </si>
  <si>
    <t>"309"1</t>
  </si>
  <si>
    <t>44</t>
  </si>
  <si>
    <t>766812830b</t>
  </si>
  <si>
    <t>Zpětná montáž kuchyňských linek dřevěných nebo kovových</t>
  </si>
  <si>
    <t>-1843531064</t>
  </si>
  <si>
    <t>45</t>
  </si>
  <si>
    <t>998766203</t>
  </si>
  <si>
    <t>Přesun hmot procentní pro kce truhlářské v objektech v přes 12 do 24 m</t>
  </si>
  <si>
    <t>%</t>
  </si>
  <si>
    <t>760914528</t>
  </si>
  <si>
    <t>Přesun hmot pro konstrukce truhlářské stanovený procentní sazbou (%) z ceny vodorovná dopravní vzdálenost do 50 m základní v objektech výšky přes 12 do 24 m</t>
  </si>
  <si>
    <t>771</t>
  </si>
  <si>
    <t>Podlahy z dlaždic</t>
  </si>
  <si>
    <t>46</t>
  </si>
  <si>
    <t>771121011</t>
  </si>
  <si>
    <t>Nátěr penetrační na podlahu</t>
  </si>
  <si>
    <t>-791202918</t>
  </si>
  <si>
    <t>Příprava podkladu před provedením dlažby nátěr penetrační na podlahu</t>
  </si>
  <si>
    <t>47</t>
  </si>
  <si>
    <t>771571810</t>
  </si>
  <si>
    <t>Demontáž podlah z dlaždic keramických kladených do malty</t>
  </si>
  <si>
    <t>1588082309</t>
  </si>
  <si>
    <t>48</t>
  </si>
  <si>
    <t>771574422</t>
  </si>
  <si>
    <t>Montáž podlah keramických hladkých lepených cementovým flexibilním lepidlem přes 45 do 50 ks/m2</t>
  </si>
  <si>
    <t>-1070134771</t>
  </si>
  <si>
    <t>Montáž podlah z dlaždic keramických lepených cementovým flexibilním lepidlem hladkých, tloušťky do 10 mm přes 45 do 50 ks/m2</t>
  </si>
  <si>
    <t>49</t>
  </si>
  <si>
    <t>59761164</t>
  </si>
  <si>
    <t>dlažba keramická slinutá mrazuvzdorná R10/B povrch reliéfní/matný tl do 10mm přes 45 do 50ks/m2</t>
  </si>
  <si>
    <t>-597233153</t>
  </si>
  <si>
    <t>8,488*1,05</t>
  </si>
  <si>
    <t>50</t>
  </si>
  <si>
    <t>998771103</t>
  </si>
  <si>
    <t>Přesun hmot tonážní pro podlahy z dlaždic v objektech v přes 12 do 24 m</t>
  </si>
  <si>
    <t>-1036744105</t>
  </si>
  <si>
    <t>Přesun hmot pro podlahy z dlaždic stanovený z hmotnosti přesunovaného materiálu vodorovná dopravní vzdálenost do 50 m základní v objektech výšky přes 12 do 24 m</t>
  </si>
  <si>
    <t>781</t>
  </si>
  <si>
    <t>Dokončovací práce - obklady</t>
  </si>
  <si>
    <t>51</t>
  </si>
  <si>
    <t>781121011</t>
  </si>
  <si>
    <t>Nátěr penetrační na stěnu</t>
  </si>
  <si>
    <t>-740864963</t>
  </si>
  <si>
    <t>Příprava podkladu před provedením obkladu nátěr penetrační na stěnu</t>
  </si>
  <si>
    <t>52</t>
  </si>
  <si>
    <t>781472219</t>
  </si>
  <si>
    <t>Montáž obkladů keramických hladkých lepených cementovým flexibilním lepidlem přes 22 do 25 ks/m2</t>
  </si>
  <si>
    <t>-1778509079</t>
  </si>
  <si>
    <t>Montáž keramických obkladů stěn lepených cementovým flexibilním lepidlem hladkých přes 22 do 25 ks/m2</t>
  </si>
  <si>
    <t>53</t>
  </si>
  <si>
    <t>59761704</t>
  </si>
  <si>
    <t>obklad keramický nemrazuvzdorný povrch hladký/lesklý tl do 10mm přes 22 do 25ks/m2</t>
  </si>
  <si>
    <t>-1929753514</t>
  </si>
  <si>
    <t>103,02*1,1 'Přepočtené koeficientem množství</t>
  </si>
  <si>
    <t>54</t>
  </si>
  <si>
    <t>781491021</t>
  </si>
  <si>
    <t>Montáž zrcadel plochy do 1 m2 lepených silikonovým tmelem na keramický obklad</t>
  </si>
  <si>
    <t>283464484</t>
  </si>
  <si>
    <t>Montáž zrcadel lepených silikonovým tmelem na keramický obklad, plochy do 1 m2</t>
  </si>
  <si>
    <t>"u umyvadel"0,50*0,60*20</t>
  </si>
  <si>
    <t>55</t>
  </si>
  <si>
    <t>63465124</t>
  </si>
  <si>
    <t>zrcadlo nemontované čiré tl 4mm max rozměr 3210x2250mm</t>
  </si>
  <si>
    <t>-1714108891</t>
  </si>
  <si>
    <t>6*1,1 'Přepočtené koeficientem množství</t>
  </si>
  <si>
    <t>56</t>
  </si>
  <si>
    <t>781491831</t>
  </si>
  <si>
    <t>Demontáž zrcadel lepených</t>
  </si>
  <si>
    <t>1575231173</t>
  </si>
  <si>
    <t>Odstranění obkladů - ostatní prvky zrcadel lepených</t>
  </si>
  <si>
    <t>57</t>
  </si>
  <si>
    <t>781492211</t>
  </si>
  <si>
    <t>Montáž profilů rohových lepených flexibilním cementovým lepidlem</t>
  </si>
  <si>
    <t>1916008183</t>
  </si>
  <si>
    <t>Obklad - dokončující práce montáž profilu lepeného flexibilním cementovým lepidlem rohového</t>
  </si>
  <si>
    <t>"202"2,00</t>
  </si>
  <si>
    <t>"203"2,00</t>
  </si>
  <si>
    <t>"204"2,00</t>
  </si>
  <si>
    <t>"205"2,00</t>
  </si>
  <si>
    <t>"206"2,00</t>
  </si>
  <si>
    <t>"207"2,00</t>
  </si>
  <si>
    <t>"209"2,00</t>
  </si>
  <si>
    <t>"210"2,00</t>
  </si>
  <si>
    <t>"302"2,00</t>
  </si>
  <si>
    <t>"304"2,00</t>
  </si>
  <si>
    <t>"305"2,00*2</t>
  </si>
  <si>
    <t>"309"2,00</t>
  </si>
  <si>
    <t>"403"2,00</t>
  </si>
  <si>
    <t>"404"2,00</t>
  </si>
  <si>
    <t>"405"2,00</t>
  </si>
  <si>
    <t>"406"2,00</t>
  </si>
  <si>
    <t>"408"2,00</t>
  </si>
  <si>
    <t>"413"2,00</t>
  </si>
  <si>
    <t>"414"2,00</t>
  </si>
  <si>
    <t>"415"2,00</t>
  </si>
  <si>
    <t>"416"2,00</t>
  </si>
  <si>
    <t>"417"2,00</t>
  </si>
  <si>
    <t>"418"2,00</t>
  </si>
  <si>
    <t>"527"2,00</t>
  </si>
  <si>
    <t>"531"2,00</t>
  </si>
  <si>
    <t>58</t>
  </si>
  <si>
    <t>19416014</t>
  </si>
  <si>
    <t>lišta ukončovací nerezová 8mm</t>
  </si>
  <si>
    <t>-929816173</t>
  </si>
  <si>
    <t>52*1,05 'Přepočtené koeficientem množství</t>
  </si>
  <si>
    <t>59</t>
  </si>
  <si>
    <t>781492251</t>
  </si>
  <si>
    <t>Montáž profilů ukončovacích lepených flexibilním cementovým lepidlem</t>
  </si>
  <si>
    <t>57844524</t>
  </si>
  <si>
    <t>Obklad - dokončující práce montáž profilu lepeného flexibilním cementovým lepidlem ukončovacího</t>
  </si>
  <si>
    <t>"202"(0,725+1,50)+2,00*2</t>
  </si>
  <si>
    <t>"203"(0,725+1,50)+2,00*2</t>
  </si>
  <si>
    <t>"204"(0,725+1,50)+2,00*2</t>
  </si>
  <si>
    <t>"205"(0,725+1,60)+2,00*2</t>
  </si>
  <si>
    <t>"206"(0,725+1,50)+2,00*2</t>
  </si>
  <si>
    <t>"207"(0,725+1,50)+2,00*2</t>
  </si>
  <si>
    <t>"209"(0,725+1,60)+2,00*2</t>
  </si>
  <si>
    <t>"210"(0,725+1,60)+2,00*2</t>
  </si>
  <si>
    <t>"302"(1,50*0,725)+2,00*2</t>
  </si>
  <si>
    <t>"304"(1,50*0,725)+2,00*2</t>
  </si>
  <si>
    <t>"305"(1,50*0,725)+2,00*2*2</t>
  </si>
  <si>
    <t>"309"(1,60*0,725)+2,00*2</t>
  </si>
  <si>
    <t>"403"(0,725+1,50)+2,00*2</t>
  </si>
  <si>
    <t>"404"(0,725+1,50)+2,00*2</t>
  </si>
  <si>
    <t>"405"(0,725+1,50)+2,00*2</t>
  </si>
  <si>
    <t>"406"(0,725+1,50)+2,00*2</t>
  </si>
  <si>
    <t>"408"(0,725+1,50)+2,00*2</t>
  </si>
  <si>
    <t>"413"(0,725+1,50)+2,00*2</t>
  </si>
  <si>
    <t>"414"(0,725+1,50)+2,00*2</t>
  </si>
  <si>
    <t>"415"(0,725+1,50)+2,00*2</t>
  </si>
  <si>
    <t>"416"(0,725+1,50)+2,00*2</t>
  </si>
  <si>
    <t>"417"(0,725+1,50)+2,00*2</t>
  </si>
  <si>
    <t>"418"(0,725+1,50)+2,00*2</t>
  </si>
  <si>
    <t>"527"(0,40+0,80)+2,00*2</t>
  </si>
  <si>
    <t>"531"(0,725+1,50)+2,00*2</t>
  </si>
  <si>
    <t>60</t>
  </si>
  <si>
    <t>554123381</t>
  </si>
  <si>
    <t>154,424*1,05 'Přepočtené koeficientem množství</t>
  </si>
  <si>
    <t>61</t>
  </si>
  <si>
    <t>998781113</t>
  </si>
  <si>
    <t>Přesun hmot tonážní pro obklady keramické s omezením mechanizace v objektech v přes 12 do 24 m</t>
  </si>
  <si>
    <t>1950950604</t>
  </si>
  <si>
    <t>Přesun hmot pro obklady keramické stanovený z hmotnosti přesunovaného materiálu vodorovná dopravní vzdálenost do 50 m s omezením mechanizace v objektech výšky přes 12 do 24 m</t>
  </si>
  <si>
    <t>784</t>
  </si>
  <si>
    <t>Dokončovací práce - malby a tapety</t>
  </si>
  <si>
    <t>62</t>
  </si>
  <si>
    <t>784181101</t>
  </si>
  <si>
    <t>Základní akrylátová jednonásobná bezbarvá penetrace podkladu v místnostech v do 3,80 m</t>
  </si>
  <si>
    <t>1876987062</t>
  </si>
  <si>
    <t>Penetrace podkladu jednonásobná základní akrylátová bezbarvá v místnostech výšky do 3,80 m</t>
  </si>
  <si>
    <t>"chodby"</t>
  </si>
  <si>
    <t>"040"10,675*1,55+(10,65+1,55)*2*2,70-(1,45*2,00*4+0,80*1,97*3)</t>
  </si>
  <si>
    <t>"045"10,55*1,55+(10,55+1,55)*2*2,70-(1,45*2,00*3+0,80*1,97*3)</t>
  </si>
  <si>
    <t>"142 strop"14,20*6,80-(4,00*2,65+3,80*0,50)</t>
  </si>
  <si>
    <t>"150"21,73*1,55+21,73*2*3,30-(0,60*1,97*4+0,80*1,97*7+1,25*2,00)</t>
  </si>
  <si>
    <t>"219"(25,425+6,80+14,625)*1,5+(25,425*2+6,80+14,625*2+1,50*2)*3,30-(1,45*2,00+0,80*2,00*16+0,60*2,00*4)</t>
  </si>
  <si>
    <t>"322"(15,93+21,45)*1,55+(15,93+21,45+1,55)*2*3,30-(1,40*2,20*2+0,80*1,97*12+0,60*1,97*4+6,80*3,30+3,20*1,50)</t>
  </si>
  <si>
    <t>"412 půlka se stoupačkami"21,50*1,50+(21,50*2+1,50)*3,30-0,80*1,97*11</t>
  </si>
  <si>
    <t>"412 stěna 403-406"18,40*3,30-0,80*1,97*4</t>
  </si>
  <si>
    <t>63</t>
  </si>
  <si>
    <t>784211101</t>
  </si>
  <si>
    <t>Dvojnásobné bílé malby ze směsí za mokra výborně oděruvzdorných v místnostech v do 3,80 m</t>
  </si>
  <si>
    <t>-839884593</t>
  </si>
  <si>
    <t>Malby z malířských směsí oděruvzdorných za mokra dvojnásobné, bílé za mokra oděruvzdorné výborně v místnostech výšky do 3,80 m</t>
  </si>
  <si>
    <t>64</t>
  </si>
  <si>
    <t>784211163</t>
  </si>
  <si>
    <t>Příplatek k cenám 2x maleb ze směsí za mokra oděruvzdorných za barevnou malbu středně sytého odstínu</t>
  </si>
  <si>
    <t>1271597468</t>
  </si>
  <si>
    <t>Malby z malířských směsí oděruvzdorných za mokra Příplatek k cenám dvojnásobných maleb za provádění barevné malby tónované na tónovacích automatech, v odstínu středně sytém</t>
  </si>
  <si>
    <t>"040"(10,65+1,55)*2*2,70-(1,45*2,00*4+0,80*1,97*3)</t>
  </si>
  <si>
    <t>"045"+(10,55+1,55)*2*2,70-(1,45*2,00*3+0,80*1,97*3)</t>
  </si>
  <si>
    <t>"150"21,73*2*3,30-(0,60*1,97*4+0,80*1,97*7+1,25*2,00)</t>
  </si>
  <si>
    <t>"219"(25,425*2+6,80+14,625*2+1,50*2)*3,30-(1,45*2,00+0,80*2,00*16+0,60*2,00*4)</t>
  </si>
  <si>
    <t>"322"(15,93+21,45+1,55)*2*3,30-(1,40*2,20*2+0,80*1,97*12+0,60*1,97*4+6,80*3,30+3,20*1,50)</t>
  </si>
  <si>
    <t>"412 půlka se stoupačkami"(21,50*2+1,50)*3,30-0,80*1,97*11</t>
  </si>
  <si>
    <t>HZS</t>
  </si>
  <si>
    <t>Hodinové zúčtovací sazby</t>
  </si>
  <si>
    <t>65</t>
  </si>
  <si>
    <t>HZS1301</t>
  </si>
  <si>
    <t>Hodinová zúčtovací sazba zedník</t>
  </si>
  <si>
    <t>hod</t>
  </si>
  <si>
    <t>512</t>
  </si>
  <si>
    <t>562457797</t>
  </si>
  <si>
    <t>Hodinové zúčtovací sazby profesí HSV provádění konstrukcí zedník</t>
  </si>
  <si>
    <t>"pomocné stavební práce, sekání,plentování, výpomoce pro řemesla"</t>
  </si>
  <si>
    <t xml:space="preserve">"2 pracovníci, 3dny"2*3*8 </t>
  </si>
  <si>
    <t>VRN</t>
  </si>
  <si>
    <t>Vedlejší rozpočtové náklady</t>
  </si>
  <si>
    <t>VRN3</t>
  </si>
  <si>
    <t>Zařízení staveniště</t>
  </si>
  <si>
    <t>66</t>
  </si>
  <si>
    <t>030001000</t>
  </si>
  <si>
    <t>kpl</t>
  </si>
  <si>
    <t>1024</t>
  </si>
  <si>
    <t>-1859255018</t>
  </si>
  <si>
    <t>SO 701.2 - SO 701.2 ZTI</t>
  </si>
  <si>
    <t xml:space="preserve">    1 - Zemní práce</t>
  </si>
  <si>
    <t xml:space="preserve">    721 - Zdravotechnika - vnitřní kanalizace</t>
  </si>
  <si>
    <t xml:space="preserve">    722 - Zdravotechnika - vnitřní vodovod</t>
  </si>
  <si>
    <t>Zemní práce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</si>
  <si>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</si>
  <si>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</si>
  <si>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-751445813</t>
  </si>
  <si>
    <t>0,14+0,47</t>
  </si>
  <si>
    <t>167151101</t>
  </si>
  <si>
    <t>Nakládání, skládání a překládání neulehlého výkopku nebo sypaniny strojně nakládání, množství do 100 m3, z horniny třídy těžitelnosti I, skupiny 1 až 3</t>
  </si>
  <si>
    <t>-1141072361</t>
  </si>
  <si>
    <t>974031132</t>
  </si>
  <si>
    <t>Vysekání rýh ve zdivu cihelném na maltu vápennou nebo vápenocementovou do hl. 50 mm a šířky do 70 mm</t>
  </si>
  <si>
    <t>1783651370</t>
  </si>
  <si>
    <t>974031144</t>
  </si>
  <si>
    <t>Vysekání rýh ve zdivu cihelném na maltu vápennou nebo vápenocementovou do hl. 70 mm a šířky do 150 mm</t>
  </si>
  <si>
    <t>-1853137618</t>
  </si>
  <si>
    <t>827618130</t>
  </si>
  <si>
    <t>644525058</t>
  </si>
  <si>
    <t>6,492*10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</si>
  <si>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</si>
  <si>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</si>
  <si>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-1541765556</t>
  </si>
  <si>
    <t>0,61*2</t>
  </si>
  <si>
    <t>721</t>
  </si>
  <si>
    <t>Zdravotechnika - vnitřní kanalizace</t>
  </si>
  <si>
    <t>721140802</t>
  </si>
  <si>
    <t>Demontáž potrubí z litinových trub odpadních nebo dešťových do DN 100</t>
  </si>
  <si>
    <t>-1693325213</t>
  </si>
  <si>
    <t>174+12,5</t>
  </si>
  <si>
    <t>721140806</t>
  </si>
  <si>
    <t>Demontáž potrubí z litinových trub odpadních nebo dešťových přes 100 do DN 200</t>
  </si>
  <si>
    <t>1570532982</t>
  </si>
  <si>
    <t>721174024</t>
  </si>
  <si>
    <t>Potrubí z trub polypropylenových odpadní (svislé) DN 75</t>
  </si>
  <si>
    <t>-857331720</t>
  </si>
  <si>
    <t>19,1+17,4+19,1+19,1+19,1+19,1+19,1+14+14+14</t>
  </si>
  <si>
    <t>721174025</t>
  </si>
  <si>
    <t>Potrubí z trub polypropylenových odpadní (svislé) DN 110</t>
  </si>
  <si>
    <t>-900387069</t>
  </si>
  <si>
    <t>721174026</t>
  </si>
  <si>
    <t>Potrubí z trub polypropylenových odpadní (svislé) DN 125</t>
  </si>
  <si>
    <t>-422890980</t>
  </si>
  <si>
    <t>19,2+1,8</t>
  </si>
  <si>
    <t>28615658</t>
  </si>
  <si>
    <t>objímka instalační pevná dvoušroubová HTPO DN 75</t>
  </si>
  <si>
    <t>-555274646</t>
  </si>
  <si>
    <t>28615660</t>
  </si>
  <si>
    <t>objímka instalační pevná dvoušroubová HTPO DN 125</t>
  </si>
  <si>
    <t>1476825671</t>
  </si>
  <si>
    <t>28615659</t>
  </si>
  <si>
    <t>objímka instalační pevná dvoušroubová HTPO DN 110</t>
  </si>
  <si>
    <t>-585288492</t>
  </si>
  <si>
    <t>721174042</t>
  </si>
  <si>
    <t>Potrubí z trub polypropylenových připojovací DN 40</t>
  </si>
  <si>
    <t>1955933678</t>
  </si>
  <si>
    <t>24*0,2</t>
  </si>
  <si>
    <t>721174043</t>
  </si>
  <si>
    <t>Potrubí z trub polypropylenových připojovací DN 50</t>
  </si>
  <si>
    <t>1013175109</t>
  </si>
  <si>
    <t>1,2+1,2+1,1+4+1,2*6+3*1,1+1,2*2+1,5+1,3+1,1+1,4+1,1+4*1,2+2,3+1,5+1,4+1,3</t>
  </si>
  <si>
    <t>721174044</t>
  </si>
  <si>
    <t>Potrubí z trub polypropylenových připojovací DN 75</t>
  </si>
  <si>
    <t>-663379520</t>
  </si>
  <si>
    <t>721220801</t>
  </si>
  <si>
    <t>Demontáž zápachových uzávěrek do DN 70</t>
  </si>
  <si>
    <t>-118017111</t>
  </si>
  <si>
    <t>24+7</t>
  </si>
  <si>
    <t>721290111</t>
  </si>
  <si>
    <t>Zkouška těsnosti kanalizace v objektech vodou do DN 125</t>
  </si>
  <si>
    <t>-187714050</t>
  </si>
  <si>
    <t>998721103</t>
  </si>
  <si>
    <t>Přesun hmot pro vnitřní kanalizaci stanovený z hmotnosti přesunovaného materiálu vodorovná dopravní vzdálenost do 50 m základní v objektech výšky přes 12 do 24 m</t>
  </si>
  <si>
    <t>-1744836864</t>
  </si>
  <si>
    <t>722</t>
  </si>
  <si>
    <t>Zdravotechnika - vnitřní vodovod</t>
  </si>
  <si>
    <t>722130801</t>
  </si>
  <si>
    <t>Demontáž potrubí z ocelových trubek pozinkovaných závitových do DN 25</t>
  </si>
  <si>
    <t>-1728273407</t>
  </si>
  <si>
    <t>86,8+213</t>
  </si>
  <si>
    <t>722130802</t>
  </si>
  <si>
    <t>Demontáž potrubí z ocelových trubek pozinkovaných závitových přes 25 do DN 40</t>
  </si>
  <si>
    <t>2059912704</t>
  </si>
  <si>
    <t>111+6,5</t>
  </si>
  <si>
    <t>722174002</t>
  </si>
  <si>
    <t>Potrubí z plastových trubek z polypropylenu PPR svařovaných polyfúzně PN 16 (SDR 7,4) D 20 x 2,8</t>
  </si>
  <si>
    <t>1973299576</t>
  </si>
  <si>
    <t>(1,2+2,2*2+3,8+3,5+1+2,2+1,5+1,2+2,2*2+1+1,2*2+3,7+0,8+1,4+2,2+1,5+2,7)*2</t>
  </si>
  <si>
    <t>722174003</t>
  </si>
  <si>
    <t>Potrubí z plastových trubek z polypropylenu PPR svařovaných polyfúzně PN 16 (SDR 7,4) D 25 x 3,5</t>
  </si>
  <si>
    <t>-251392493</t>
  </si>
  <si>
    <t>(4+10,5+13+16,5+11,5)*2</t>
  </si>
  <si>
    <t>6,5+10,5+10+10+12+12,5+16,5+12,5+11,5</t>
  </si>
  <si>
    <t>722174004</t>
  </si>
  <si>
    <t>Potrubí z plastových trubek z polypropylenu PPR svařovaných polyfúzně PN 16 (SDR 7,4) D 32 x 4,4</t>
  </si>
  <si>
    <t>1074289086</t>
  </si>
  <si>
    <t>(10,5+10+10+12,5+12,5)*2</t>
  </si>
  <si>
    <t>722174005</t>
  </si>
  <si>
    <t>Potrubí z plastových trubek z polypropylenu PPR svařovaných polyfúzně PN 16 (SDR 7,4) D 40 x 5,5</t>
  </si>
  <si>
    <t>-884445070</t>
  </si>
  <si>
    <t>28654692</t>
  </si>
  <si>
    <t>objímka kovová s vrutem D 20-25mm</t>
  </si>
  <si>
    <t>1039392091</t>
  </si>
  <si>
    <t>9*2+215*2</t>
  </si>
  <si>
    <t>28654694</t>
  </si>
  <si>
    <t>objímka kovová s vrutem D 32-40mm</t>
  </si>
  <si>
    <t>-244065994</t>
  </si>
  <si>
    <t>11+6,5</t>
  </si>
  <si>
    <t>722220862</t>
  </si>
  <si>
    <t>Demontáž armatur závitových se dvěma závity přes 3/4 do G 5/4</t>
  </si>
  <si>
    <t>1550899023</t>
  </si>
  <si>
    <t>722232043</t>
  </si>
  <si>
    <t>Armatury se dvěma závity kulové kohouty PN 42 do 185 °C přímé vnitřní závit G 1/2"</t>
  </si>
  <si>
    <t>-752423550</t>
  </si>
  <si>
    <t>722232044</t>
  </si>
  <si>
    <t>Armatury se dvěma závity kulové kohouty PN 42 do 185 °C přímé vnitřní závit G 3/4"</t>
  </si>
  <si>
    <t>-1762838091</t>
  </si>
  <si>
    <t>722232045</t>
  </si>
  <si>
    <t>Armatury se dvěma závity kulové kohouty PN 42 do 185 °C přímé vnitřní závit G 1"</t>
  </si>
  <si>
    <t>1218720701</t>
  </si>
  <si>
    <t>722290246</t>
  </si>
  <si>
    <t>Zkoušky, proplach a desinfekce vodovodního potrubí zkoušky těsnosti vodovodního potrubí plastového do DN 40</t>
  </si>
  <si>
    <t>-1344941306</t>
  </si>
  <si>
    <t>998722103</t>
  </si>
  <si>
    <t>Přesun hmot pro vnitřní vodovod stanovený z hmotnosti přesunovaného materiálu vodorovná dopravní vzdálenost do 50 m základní v objektech výšky přes 12 do 24 m</t>
  </si>
  <si>
    <t>2054506918</t>
  </si>
  <si>
    <t>725210821</t>
  </si>
  <si>
    <t>Demontáž umyvadel bez výtokových armatur umyvadel</t>
  </si>
  <si>
    <t>soubor</t>
  </si>
  <si>
    <t>-1462573385</t>
  </si>
  <si>
    <t>725310821</t>
  </si>
  <si>
    <t>Demontáž dřezů jednodílných bez výtokových armatur na konzolách</t>
  </si>
  <si>
    <t>-1040309646</t>
  </si>
  <si>
    <t>725320821</t>
  </si>
  <si>
    <t>Demontáž dřezů dvojitých bez výtokových armatur na konzolách</t>
  </si>
  <si>
    <t>1082703931</t>
  </si>
  <si>
    <t>725819401</t>
  </si>
  <si>
    <t>Ventily montáž ventilů ostatních typů rohových s připojovací trubičkou G 1/2"</t>
  </si>
  <si>
    <t>-1875011359</t>
  </si>
  <si>
    <t>24*2+7*2</t>
  </si>
  <si>
    <t>55190006</t>
  </si>
  <si>
    <t>hadice flexibilní sanitární 3/8"</t>
  </si>
  <si>
    <t>-416680294</t>
  </si>
  <si>
    <t>24*2*0,5+7*2*0,8</t>
  </si>
  <si>
    <t>55141002</t>
  </si>
  <si>
    <t>ventil kulový rohový s filtrem 1/2"x3/8" s celokovovým kulatým designem</t>
  </si>
  <si>
    <t>1146307567</t>
  </si>
  <si>
    <t>725820801</t>
  </si>
  <si>
    <t>Demontáž baterií nástěnných do G 3/4</t>
  </si>
  <si>
    <t>1769865330</t>
  </si>
  <si>
    <t>725829111</t>
  </si>
  <si>
    <t>Baterie dřezové montáž ostatních typů stojánkových G 1/2"</t>
  </si>
  <si>
    <t>1487967459</t>
  </si>
  <si>
    <t>55143974</t>
  </si>
  <si>
    <t>baterie dřezová páková stojánková s otáčivým ústím dl ramínka 220mm</t>
  </si>
  <si>
    <t>-337735452</t>
  </si>
  <si>
    <t>725829131</t>
  </si>
  <si>
    <t>Baterie umyvadlové montáž ostatních typů stojánkových G 1/2"</t>
  </si>
  <si>
    <t>1642444391</t>
  </si>
  <si>
    <t>55144006</t>
  </si>
  <si>
    <t>baterie umyvadlová stojánková páková nízkotlaká otáčivé ústí</t>
  </si>
  <si>
    <t>-1129460493</t>
  </si>
  <si>
    <t>725850800</t>
  </si>
  <si>
    <t>Demontáž odpadních ventilů všech připojovacích dimenzí</t>
  </si>
  <si>
    <t>708410144</t>
  </si>
  <si>
    <t>725861102</t>
  </si>
  <si>
    <t>Zápachové uzávěrky zařizovacích předmětů pro umyvadla DN 40</t>
  </si>
  <si>
    <t>1145763984</t>
  </si>
  <si>
    <t>725869204</t>
  </si>
  <si>
    <t>Zápachové uzávěrky zařizovacích předmětů montáž zápachových uzávěrek dřezových jednodílných DN 50</t>
  </si>
  <si>
    <t>-1654348867</t>
  </si>
  <si>
    <t>55161116</t>
  </si>
  <si>
    <t>uzávěrka zápachová dřezová s kulovým kloubem DN 50</t>
  </si>
  <si>
    <t>681231011</t>
  </si>
  <si>
    <t>725869214</t>
  </si>
  <si>
    <t>Zápachové uzávěrky zařizovacích předmětů montáž zápachových uzávěrek dřezových dvoudílných DN 50</t>
  </si>
  <si>
    <t>1543511434</t>
  </si>
  <si>
    <t>55161120</t>
  </si>
  <si>
    <t>uzávěrka zápachová dvoudřezová s přípojkou pro myčku a pračku DN 50</t>
  </si>
  <si>
    <t>-1485861337</t>
  </si>
  <si>
    <t>1515293261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</si>
</sst>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ZUS-CLIPA-6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VÝMĚNA ROZVODŮ ZTI V BUDOVĚ ZUŠ ČESKÁ LÍPA, ETAPA 6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ZUŠ ČESKÁ LÍPA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12. 4. 2025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ČESKÁ LÍPA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Petr KUČERA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Jaroslav VALENTA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24.7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701.1 - SO 701.1 STAVE...'!J30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'SO 701.1 - SO 701.1 STAVE...'!P134</f>
        <v>0</v>
      </c>
      <c r="AV95" s="129">
        <f>'SO 701.1 - SO 701.1 STAVE...'!J33</f>
        <v>0</v>
      </c>
      <c r="AW95" s="129">
        <f>'SO 701.1 - SO 701.1 STAVE...'!J34</f>
        <v>0</v>
      </c>
      <c r="AX95" s="129">
        <f>'SO 701.1 - SO 701.1 STAVE...'!J35</f>
        <v>0</v>
      </c>
      <c r="AY95" s="129">
        <f>'SO 701.1 - SO 701.1 STAVE...'!J36</f>
        <v>0</v>
      </c>
      <c r="AZ95" s="129">
        <f>'SO 701.1 - SO 701.1 STAVE...'!F33</f>
        <v>0</v>
      </c>
      <c r="BA95" s="129">
        <f>'SO 701.1 - SO 701.1 STAVE...'!F34</f>
        <v>0</v>
      </c>
      <c r="BB95" s="129">
        <f>'SO 701.1 - SO 701.1 STAVE...'!F35</f>
        <v>0</v>
      </c>
      <c r="BC95" s="129">
        <f>'SO 701.1 - SO 701.1 STAVE...'!F36</f>
        <v>0</v>
      </c>
      <c r="BD95" s="131">
        <f>'SO 701.1 - SO 701.1 STAVE...'!F37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24.7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701.2 - SO 701.2 ZTI'!J30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33">
        <v>0</v>
      </c>
      <c r="AT96" s="134">
        <f>ROUND(SUM(AV96:AW96),2)</f>
        <v>0</v>
      </c>
      <c r="AU96" s="135">
        <f>'SO 701.2 - SO 701.2 ZTI'!P124</f>
        <v>0</v>
      </c>
      <c r="AV96" s="134">
        <f>'SO 701.2 - SO 701.2 ZTI'!J33</f>
        <v>0</v>
      </c>
      <c r="AW96" s="134">
        <f>'SO 701.2 - SO 701.2 ZTI'!J34</f>
        <v>0</v>
      </c>
      <c r="AX96" s="134">
        <f>'SO 701.2 - SO 701.2 ZTI'!J35</f>
        <v>0</v>
      </c>
      <c r="AY96" s="134">
        <f>'SO 701.2 - SO 701.2 ZTI'!J36</f>
        <v>0</v>
      </c>
      <c r="AZ96" s="134">
        <f>'SO 701.2 - SO 701.2 ZTI'!F33</f>
        <v>0</v>
      </c>
      <c r="BA96" s="134">
        <f>'SO 701.2 - SO 701.2 ZTI'!F34</f>
        <v>0</v>
      </c>
      <c r="BB96" s="134">
        <f>'SO 701.2 - SO 701.2 ZTI'!F35</f>
        <v>0</v>
      </c>
      <c r="BC96" s="134">
        <f>'SO 701.2 - SO 701.2 ZTI'!F36</f>
        <v>0</v>
      </c>
      <c r="BD96" s="136">
        <f>'SO 701.2 - SO 701.2 ZTI'!F37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6nEiv1cMicg0WcNHsV7qUhJFb24sCGaTfdJjoO3DmufTXaHMQ0P7LOGyotCNMm/oFQVKyCrPXCxwoTnvq3zYvA==" hashValue="eBdHJazDoSIUfM7X0NdQBBvEvbo/FVYzQIN9x9MOrwqAKeIjm/3Y3KEUOc8Izv5ogs8XpLcOnbvMcF0Eabrjzw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701.1 - SO 701.1 STAVE...'!C2" display="/"/>
    <hyperlink ref="A96" location="'SO 701.2 - SO 701.2 ZTI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VÝMĚNA ROZVODŮ ZTI V BUDOVĚ ZUŠ ČESKÁ LÍPA, ETAPA 6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12. 4. 2025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ROUND((SUM(BE134:BE1367)),  2)</f>
        <v>0</v>
      </c>
      <c r="G33" s="39"/>
      <c r="H33" s="39"/>
      <c r="I33" s="156">
        <v>0.20999999999999999</v>
      </c>
      <c r="J33" s="155">
        <f>ROUND(((SUM(BE134:BE1367))*I33),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ROUND((SUM(BF134:BF1367)),  2)</f>
        <v>0</v>
      </c>
      <c r="G34" s="39"/>
      <c r="H34" s="39"/>
      <c r="I34" s="156">
        <v>0.12</v>
      </c>
      <c r="J34" s="155">
        <f>ROUND(((SUM(BF134:BF1367))*I34),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ROUND((SUM(BG134:BG1367)),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ROUND((SUM(BH134:BH1367)),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ROUND((SUM(BI134:BI1367)),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VÝMĚNA ROZVODŮ ZTI V BUDOVĚ ZUŠ ČESKÁ LÍPA, ETAPA 6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701.1 - SO 701.1 STAVEBNÍ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ZUŠ ČESKÁ LÍPA</v>
      </c>
      <c r="G89" s="41"/>
      <c r="H89" s="41"/>
      <c r="I89" s="33" t="s">
        <v>22</v>
      </c>
      <c r="J89" s="80" t="str">
        <f>IF(J12="","",J12)</f>
        <v>12. 4. 2025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ČESKÁ LÍPA</v>
      </c>
      <c r="G91" s="41"/>
      <c r="H91" s="41"/>
      <c r="I91" s="33" t="s">
        <v>30</v>
      </c>
      <c r="J91" s="37" t="str">
        <f>E21</f>
        <v>Ing. Petr KUČERA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Jaroslav VALENTA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94</v>
      </c>
      <c r="D94" s="177"/>
      <c r="E94" s="177"/>
      <c r="F94" s="177"/>
      <c r="G94" s="177"/>
      <c r="H94" s="177"/>
      <c r="I94" s="177"/>
      <c r="J94" s="178" t="s">
        <v>95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96</v>
      </c>
      <c r="D96" s="41"/>
      <c r="E96" s="41"/>
      <c r="F96" s="41"/>
      <c r="G96" s="41"/>
      <c r="H96" s="41"/>
      <c r="I96" s="41"/>
      <c r="J96" s="111">
        <f>J134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97</v>
      </c>
    </row>
    <row r="97" s="9" customFormat="1" ht="24.96" customHeight="1">
      <c r="A97" s="9"/>
      <c r="B97" s="180"/>
      <c r="C97" s="181"/>
      <c r="D97" s="182" t="s">
        <v>98</v>
      </c>
      <c r="E97" s="183"/>
      <c r="F97" s="183"/>
      <c r="G97" s="183"/>
      <c r="H97" s="183"/>
      <c r="I97" s="183"/>
      <c r="J97" s="184">
        <f>J135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99</v>
      </c>
      <c r="E98" s="189"/>
      <c r="F98" s="189"/>
      <c r="G98" s="189"/>
      <c r="H98" s="189"/>
      <c r="I98" s="189"/>
      <c r="J98" s="190">
        <f>J136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100</v>
      </c>
      <c r="E99" s="189"/>
      <c r="F99" s="189"/>
      <c r="G99" s="189"/>
      <c r="H99" s="189"/>
      <c r="I99" s="189"/>
      <c r="J99" s="190">
        <f>J233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101</v>
      </c>
      <c r="E100" s="189"/>
      <c r="F100" s="189"/>
      <c r="G100" s="189"/>
      <c r="H100" s="189"/>
      <c r="I100" s="189"/>
      <c r="J100" s="190">
        <f>J529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102</v>
      </c>
      <c r="E101" s="189"/>
      <c r="F101" s="189"/>
      <c r="G101" s="189"/>
      <c r="H101" s="189"/>
      <c r="I101" s="189"/>
      <c r="J101" s="190">
        <f>J717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103</v>
      </c>
      <c r="E102" s="189"/>
      <c r="F102" s="189"/>
      <c r="G102" s="189"/>
      <c r="H102" s="189"/>
      <c r="I102" s="189"/>
      <c r="J102" s="190">
        <f>J774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104</v>
      </c>
      <c r="E103" s="189"/>
      <c r="F103" s="189"/>
      <c r="G103" s="189"/>
      <c r="H103" s="189"/>
      <c r="I103" s="189"/>
      <c r="J103" s="190">
        <f>J785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105</v>
      </c>
      <c r="E104" s="183"/>
      <c r="F104" s="183"/>
      <c r="G104" s="183"/>
      <c r="H104" s="183"/>
      <c r="I104" s="183"/>
      <c r="J104" s="184">
        <f>J788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106</v>
      </c>
      <c r="E105" s="189"/>
      <c r="F105" s="189"/>
      <c r="G105" s="189"/>
      <c r="H105" s="189"/>
      <c r="I105" s="189"/>
      <c r="J105" s="190">
        <f>J789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107</v>
      </c>
      <c r="E106" s="189"/>
      <c r="F106" s="189"/>
      <c r="G106" s="189"/>
      <c r="H106" s="189"/>
      <c r="I106" s="189"/>
      <c r="J106" s="190">
        <f>J810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108</v>
      </c>
      <c r="E107" s="189"/>
      <c r="F107" s="189"/>
      <c r="G107" s="189"/>
      <c r="H107" s="189"/>
      <c r="I107" s="189"/>
      <c r="J107" s="190">
        <f>J873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109</v>
      </c>
      <c r="E108" s="189"/>
      <c r="F108" s="189"/>
      <c r="G108" s="189"/>
      <c r="H108" s="189"/>
      <c r="I108" s="189"/>
      <c r="J108" s="190">
        <f>J902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110</v>
      </c>
      <c r="E109" s="189"/>
      <c r="F109" s="189"/>
      <c r="G109" s="189"/>
      <c r="H109" s="189"/>
      <c r="I109" s="189"/>
      <c r="J109" s="190">
        <f>J921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111</v>
      </c>
      <c r="E110" s="189"/>
      <c r="F110" s="189"/>
      <c r="G110" s="189"/>
      <c r="H110" s="189"/>
      <c r="I110" s="189"/>
      <c r="J110" s="190">
        <f>J945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112</v>
      </c>
      <c r="E111" s="189"/>
      <c r="F111" s="189"/>
      <c r="G111" s="189"/>
      <c r="H111" s="189"/>
      <c r="I111" s="189"/>
      <c r="J111" s="190">
        <f>J1098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0"/>
      <c r="C112" s="181"/>
      <c r="D112" s="182" t="s">
        <v>113</v>
      </c>
      <c r="E112" s="183"/>
      <c r="F112" s="183"/>
      <c r="G112" s="183"/>
      <c r="H112" s="183"/>
      <c r="I112" s="183"/>
      <c r="J112" s="184">
        <f>J1359</f>
        <v>0</v>
      </c>
      <c r="K112" s="181"/>
      <c r="L112" s="18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80"/>
      <c r="C113" s="181"/>
      <c r="D113" s="182" t="s">
        <v>114</v>
      </c>
      <c r="E113" s="183"/>
      <c r="F113" s="183"/>
      <c r="G113" s="183"/>
      <c r="H113" s="183"/>
      <c r="I113" s="183"/>
      <c r="J113" s="184">
        <f>J1364</f>
        <v>0</v>
      </c>
      <c r="K113" s="181"/>
      <c r="L113" s="185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86"/>
      <c r="C114" s="187"/>
      <c r="D114" s="188" t="s">
        <v>115</v>
      </c>
      <c r="E114" s="189"/>
      <c r="F114" s="189"/>
      <c r="G114" s="189"/>
      <c r="H114" s="189"/>
      <c r="I114" s="189"/>
      <c r="J114" s="190">
        <f>J1365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6.25" customHeight="1">
      <c r="A124" s="39"/>
      <c r="B124" s="40"/>
      <c r="C124" s="41"/>
      <c r="D124" s="41"/>
      <c r="E124" s="175" t="str">
        <f>E7</f>
        <v>VÝMĚNA ROZVODŮ ZTI V BUDOVĚ ZUŠ ČESKÁ LÍPA, ETAPA 6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91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E9</f>
        <v>SO 701.1 - SO 701.1 STAVEBNÍ ČÁST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F12</f>
        <v>ZUŠ ČESKÁ LÍPA</v>
      </c>
      <c r="G128" s="41"/>
      <c r="H128" s="41"/>
      <c r="I128" s="33" t="s">
        <v>22</v>
      </c>
      <c r="J128" s="80" t="str">
        <f>IF(J12="","",J12)</f>
        <v>12. 4. 2025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E15</f>
        <v>MĚSTO ČESKÁ LÍPA</v>
      </c>
      <c r="G130" s="41"/>
      <c r="H130" s="41"/>
      <c r="I130" s="33" t="s">
        <v>30</v>
      </c>
      <c r="J130" s="37" t="str">
        <f>E21</f>
        <v>Ing. Petr KUČERA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IF(E18="","",E18)</f>
        <v>Vyplň údaj</v>
      </c>
      <c r="G131" s="41"/>
      <c r="H131" s="41"/>
      <c r="I131" s="33" t="s">
        <v>33</v>
      </c>
      <c r="J131" s="37" t="str">
        <f>E24</f>
        <v>Jaroslav VALENTA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192"/>
      <c r="B133" s="193"/>
      <c r="C133" s="194" t="s">
        <v>117</v>
      </c>
      <c r="D133" s="195" t="s">
        <v>61</v>
      </c>
      <c r="E133" s="195" t="s">
        <v>57</v>
      </c>
      <c r="F133" s="195" t="s">
        <v>58</v>
      </c>
      <c r="G133" s="195" t="s">
        <v>118</v>
      </c>
      <c r="H133" s="195" t="s">
        <v>119</v>
      </c>
      <c r="I133" s="195" t="s">
        <v>120</v>
      </c>
      <c r="J133" s="195" t="s">
        <v>95</v>
      </c>
      <c r="K133" s="196" t="s">
        <v>121</v>
      </c>
      <c r="L133" s="197"/>
      <c r="M133" s="101" t="s">
        <v>1</v>
      </c>
      <c r="N133" s="102" t="s">
        <v>40</v>
      </c>
      <c r="O133" s="102" t="s">
        <v>122</v>
      </c>
      <c r="P133" s="102" t="s">
        <v>123</v>
      </c>
      <c r="Q133" s="102" t="s">
        <v>124</v>
      </c>
      <c r="R133" s="102" t="s">
        <v>125</v>
      </c>
      <c r="S133" s="102" t="s">
        <v>126</v>
      </c>
      <c r="T133" s="103" t="s">
        <v>127</v>
      </c>
      <c r="U133" s="192"/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2"/>
    </row>
    <row r="134" s="2" customFormat="1" ht="22.8" customHeight="1">
      <c r="A134" s="39"/>
      <c r="B134" s="40"/>
      <c r="C134" s="108" t="s">
        <v>128</v>
      </c>
      <c r="D134" s="41"/>
      <c r="E134" s="41"/>
      <c r="F134" s="41"/>
      <c r="G134" s="41"/>
      <c r="H134" s="41"/>
      <c r="I134" s="41"/>
      <c r="J134" s="198">
        <f>BK134</f>
        <v>0</v>
      </c>
      <c r="K134" s="41"/>
      <c r="L134" s="45"/>
      <c r="M134" s="104"/>
      <c r="N134" s="199"/>
      <c r="O134" s="105"/>
      <c r="P134" s="200">
        <f>P135+P788+P1359+P1364</f>
        <v>0</v>
      </c>
      <c r="Q134" s="105"/>
      <c r="R134" s="200">
        <f>R135+R788+R1359+R1364</f>
        <v>14.557266539999999</v>
      </c>
      <c r="S134" s="105"/>
      <c r="T134" s="201">
        <f>T135+T788+T1359+T1364</f>
        <v>28.288120359999997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97</v>
      </c>
      <c r="BK134" s="202">
        <f>BK135+BK788+BK1359+BK1364</f>
        <v>0</v>
      </c>
    </row>
    <row r="135" s="12" customFormat="1" ht="25.92" customHeight="1">
      <c r="A135" s="12"/>
      <c r="B135" s="203"/>
      <c r="C135" s="204"/>
      <c r="D135" s="205" t="s">
        <v>75</v>
      </c>
      <c r="E135" s="206" t="s">
        <v>129</v>
      </c>
      <c r="F135" s="206" t="s">
        <v>130</v>
      </c>
      <c r="G135" s="204"/>
      <c r="H135" s="204"/>
      <c r="I135" s="207"/>
      <c r="J135" s="208">
        <f>BK135</f>
        <v>0</v>
      </c>
      <c r="K135" s="204"/>
      <c r="L135" s="209"/>
      <c r="M135" s="210"/>
      <c r="N135" s="211"/>
      <c r="O135" s="211"/>
      <c r="P135" s="212">
        <f>P136+P233+P529+P717+P774+P785</f>
        <v>0</v>
      </c>
      <c r="Q135" s="211"/>
      <c r="R135" s="212">
        <f>R136+R233+R529+R717+R774+R785</f>
        <v>9.8964131999999996</v>
      </c>
      <c r="S135" s="211"/>
      <c r="T135" s="213">
        <f>T136+T233+T529+T717+T774+T785</f>
        <v>25.246413399999998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84</v>
      </c>
      <c r="AT135" s="215" t="s">
        <v>75</v>
      </c>
      <c r="AU135" s="215" t="s">
        <v>76</v>
      </c>
      <c r="AY135" s="214" t="s">
        <v>131</v>
      </c>
      <c r="BK135" s="216">
        <f>BK136+BK233+BK529+BK717+BK774+BK785</f>
        <v>0</v>
      </c>
    </row>
    <row r="136" s="12" customFormat="1" ht="22.8" customHeight="1">
      <c r="A136" s="12"/>
      <c r="B136" s="203"/>
      <c r="C136" s="204"/>
      <c r="D136" s="205" t="s">
        <v>75</v>
      </c>
      <c r="E136" s="217" t="s">
        <v>132</v>
      </c>
      <c r="F136" s="217" t="s">
        <v>133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SUM(P137:P232)</f>
        <v>0</v>
      </c>
      <c r="Q136" s="211"/>
      <c r="R136" s="212">
        <f>SUM(R137:R232)</f>
        <v>3.2361698999999997</v>
      </c>
      <c r="S136" s="211"/>
      <c r="T136" s="213">
        <f>SUM(T137:T232)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84</v>
      </c>
      <c r="AT136" s="215" t="s">
        <v>75</v>
      </c>
      <c r="AU136" s="215" t="s">
        <v>84</v>
      </c>
      <c r="AY136" s="214" t="s">
        <v>131</v>
      </c>
      <c r="BK136" s="216">
        <f>SUM(BK137:BK232)</f>
        <v>0</v>
      </c>
    </row>
    <row r="137" s="2" customFormat="1" ht="24.15" customHeight="1">
      <c r="A137" s="39"/>
      <c r="B137" s="40"/>
      <c r="C137" s="219" t="s">
        <v>84</v>
      </c>
      <c r="D137" s="219" t="s">
        <v>134</v>
      </c>
      <c r="E137" s="220" t="s">
        <v>135</v>
      </c>
      <c r="F137" s="221" t="s">
        <v>136</v>
      </c>
      <c r="G137" s="222" t="s">
        <v>137</v>
      </c>
      <c r="H137" s="223">
        <v>45.854999999999997</v>
      </c>
      <c r="I137" s="224"/>
      <c r="J137" s="225">
        <f>ROUND(I137*H137,2)</f>
        <v>0</v>
      </c>
      <c r="K137" s="221" t="s">
        <v>138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0.069980000000000001</v>
      </c>
      <c r="R137" s="228">
        <f>Q137*H137</f>
        <v>3.2089328999999998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139</v>
      </c>
      <c r="AT137" s="230" t="s">
        <v>134</v>
      </c>
      <c r="AU137" s="230" t="s">
        <v>86</v>
      </c>
      <c r="AY137" s="18" t="s">
        <v>131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139</v>
      </c>
      <c r="BM137" s="230" t="s">
        <v>140</v>
      </c>
    </row>
    <row r="138" s="2" customFormat="1">
      <c r="A138" s="39"/>
      <c r="B138" s="40"/>
      <c r="C138" s="41"/>
      <c r="D138" s="232" t="s">
        <v>141</v>
      </c>
      <c r="E138" s="41"/>
      <c r="F138" s="233" t="s">
        <v>142</v>
      </c>
      <c r="G138" s="41"/>
      <c r="H138" s="41"/>
      <c r="I138" s="234"/>
      <c r="J138" s="41"/>
      <c r="K138" s="41"/>
      <c r="L138" s="45"/>
      <c r="M138" s="235"/>
      <c r="N138" s="23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141</v>
      </c>
      <c r="AU138" s="18" t="s">
        <v>86</v>
      </c>
    </row>
    <row r="139" s="13" customFormat="1">
      <c r="A139" s="13"/>
      <c r="B139" s="237"/>
      <c r="C139" s="238"/>
      <c r="D139" s="232" t="s">
        <v>143</v>
      </c>
      <c r="E139" s="239" t="s">
        <v>1</v>
      </c>
      <c r="F139" s="240" t="s">
        <v>144</v>
      </c>
      <c r="G139" s="238"/>
      <c r="H139" s="239" t="s">
        <v>1</v>
      </c>
      <c r="I139" s="241"/>
      <c r="J139" s="238"/>
      <c r="K139" s="238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143</v>
      </c>
      <c r="AU139" s="246" t="s">
        <v>86</v>
      </c>
      <c r="AV139" s="13" t="s">
        <v>84</v>
      </c>
      <c r="AW139" s="13" t="s">
        <v>32</v>
      </c>
      <c r="AX139" s="13" t="s">
        <v>76</v>
      </c>
      <c r="AY139" s="246" t="s">
        <v>131</v>
      </c>
    </row>
    <row r="140" s="14" customFormat="1">
      <c r="A140" s="14"/>
      <c r="B140" s="247"/>
      <c r="C140" s="248"/>
      <c r="D140" s="232" t="s">
        <v>143</v>
      </c>
      <c r="E140" s="249" t="s">
        <v>1</v>
      </c>
      <c r="F140" s="250" t="s">
        <v>145</v>
      </c>
      <c r="G140" s="248"/>
      <c r="H140" s="251">
        <v>2.1600000000000001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143</v>
      </c>
      <c r="AU140" s="257" t="s">
        <v>86</v>
      </c>
      <c r="AV140" s="14" t="s">
        <v>86</v>
      </c>
      <c r="AW140" s="14" t="s">
        <v>32</v>
      </c>
      <c r="AX140" s="14" t="s">
        <v>76</v>
      </c>
      <c r="AY140" s="257" t="s">
        <v>131</v>
      </c>
    </row>
    <row r="141" s="14" customFormat="1">
      <c r="A141" s="14"/>
      <c r="B141" s="247"/>
      <c r="C141" s="248"/>
      <c r="D141" s="232" t="s">
        <v>143</v>
      </c>
      <c r="E141" s="249" t="s">
        <v>1</v>
      </c>
      <c r="F141" s="250" t="s">
        <v>146</v>
      </c>
      <c r="G141" s="248"/>
      <c r="H141" s="251">
        <v>1.6200000000000001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143</v>
      </c>
      <c r="AU141" s="257" t="s">
        <v>86</v>
      </c>
      <c r="AV141" s="14" t="s">
        <v>86</v>
      </c>
      <c r="AW141" s="14" t="s">
        <v>32</v>
      </c>
      <c r="AX141" s="14" t="s">
        <v>76</v>
      </c>
      <c r="AY141" s="257" t="s">
        <v>131</v>
      </c>
    </row>
    <row r="142" s="15" customFormat="1">
      <c r="A142" s="15"/>
      <c r="B142" s="258"/>
      <c r="C142" s="259"/>
      <c r="D142" s="232" t="s">
        <v>143</v>
      </c>
      <c r="E142" s="260" t="s">
        <v>1</v>
      </c>
      <c r="F142" s="261" t="s">
        <v>147</v>
      </c>
      <c r="G142" s="259"/>
      <c r="H142" s="262">
        <v>3.7800000000000002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8" t="s">
        <v>143</v>
      </c>
      <c r="AU142" s="268" t="s">
        <v>86</v>
      </c>
      <c r="AV142" s="15" t="s">
        <v>132</v>
      </c>
      <c r="AW142" s="15" t="s">
        <v>32</v>
      </c>
      <c r="AX142" s="15" t="s">
        <v>76</v>
      </c>
      <c r="AY142" s="268" t="s">
        <v>131</v>
      </c>
    </row>
    <row r="143" s="14" customFormat="1">
      <c r="A143" s="14"/>
      <c r="B143" s="247"/>
      <c r="C143" s="248"/>
      <c r="D143" s="232" t="s">
        <v>143</v>
      </c>
      <c r="E143" s="249" t="s">
        <v>1</v>
      </c>
      <c r="F143" s="250" t="s">
        <v>148</v>
      </c>
      <c r="G143" s="248"/>
      <c r="H143" s="251">
        <v>6.0899999999999999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143</v>
      </c>
      <c r="AU143" s="257" t="s">
        <v>86</v>
      </c>
      <c r="AV143" s="14" t="s">
        <v>86</v>
      </c>
      <c r="AW143" s="14" t="s">
        <v>32</v>
      </c>
      <c r="AX143" s="14" t="s">
        <v>76</v>
      </c>
      <c r="AY143" s="257" t="s">
        <v>131</v>
      </c>
    </row>
    <row r="144" s="15" customFormat="1">
      <c r="A144" s="15"/>
      <c r="B144" s="258"/>
      <c r="C144" s="259"/>
      <c r="D144" s="232" t="s">
        <v>143</v>
      </c>
      <c r="E144" s="260" t="s">
        <v>1</v>
      </c>
      <c r="F144" s="261" t="s">
        <v>149</v>
      </c>
      <c r="G144" s="259"/>
      <c r="H144" s="262">
        <v>6.0899999999999999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143</v>
      </c>
      <c r="AU144" s="268" t="s">
        <v>86</v>
      </c>
      <c r="AV144" s="15" t="s">
        <v>132</v>
      </c>
      <c r="AW144" s="15" t="s">
        <v>32</v>
      </c>
      <c r="AX144" s="15" t="s">
        <v>76</v>
      </c>
      <c r="AY144" s="268" t="s">
        <v>131</v>
      </c>
    </row>
    <row r="145" s="14" customFormat="1">
      <c r="A145" s="14"/>
      <c r="B145" s="247"/>
      <c r="C145" s="248"/>
      <c r="D145" s="232" t="s">
        <v>143</v>
      </c>
      <c r="E145" s="249" t="s">
        <v>1</v>
      </c>
      <c r="F145" s="250" t="s">
        <v>150</v>
      </c>
      <c r="G145" s="248"/>
      <c r="H145" s="251">
        <v>0.74299999999999999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143</v>
      </c>
      <c r="AU145" s="257" t="s">
        <v>86</v>
      </c>
      <c r="AV145" s="14" t="s">
        <v>86</v>
      </c>
      <c r="AW145" s="14" t="s">
        <v>32</v>
      </c>
      <c r="AX145" s="14" t="s">
        <v>76</v>
      </c>
      <c r="AY145" s="257" t="s">
        <v>131</v>
      </c>
    </row>
    <row r="146" s="14" customFormat="1">
      <c r="A146" s="14"/>
      <c r="B146" s="247"/>
      <c r="C146" s="248"/>
      <c r="D146" s="232" t="s">
        <v>143</v>
      </c>
      <c r="E146" s="249" t="s">
        <v>1</v>
      </c>
      <c r="F146" s="250" t="s">
        <v>151</v>
      </c>
      <c r="G146" s="248"/>
      <c r="H146" s="251">
        <v>1.4850000000000001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143</v>
      </c>
      <c r="AU146" s="257" t="s">
        <v>86</v>
      </c>
      <c r="AV146" s="14" t="s">
        <v>86</v>
      </c>
      <c r="AW146" s="14" t="s">
        <v>32</v>
      </c>
      <c r="AX146" s="14" t="s">
        <v>76</v>
      </c>
      <c r="AY146" s="257" t="s">
        <v>131</v>
      </c>
    </row>
    <row r="147" s="14" customFormat="1">
      <c r="A147" s="14"/>
      <c r="B147" s="247"/>
      <c r="C147" s="248"/>
      <c r="D147" s="232" t="s">
        <v>143</v>
      </c>
      <c r="E147" s="249" t="s">
        <v>1</v>
      </c>
      <c r="F147" s="250" t="s">
        <v>152</v>
      </c>
      <c r="G147" s="248"/>
      <c r="H147" s="251">
        <v>0.74299999999999999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143</v>
      </c>
      <c r="AU147" s="257" t="s">
        <v>86</v>
      </c>
      <c r="AV147" s="14" t="s">
        <v>86</v>
      </c>
      <c r="AW147" s="14" t="s">
        <v>32</v>
      </c>
      <c r="AX147" s="14" t="s">
        <v>76</v>
      </c>
      <c r="AY147" s="257" t="s">
        <v>131</v>
      </c>
    </row>
    <row r="148" s="14" customFormat="1">
      <c r="A148" s="14"/>
      <c r="B148" s="247"/>
      <c r="C148" s="248"/>
      <c r="D148" s="232" t="s">
        <v>143</v>
      </c>
      <c r="E148" s="249" t="s">
        <v>1</v>
      </c>
      <c r="F148" s="250" t="s">
        <v>153</v>
      </c>
      <c r="G148" s="248"/>
      <c r="H148" s="251">
        <v>1.4850000000000001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143</v>
      </c>
      <c r="AU148" s="257" t="s">
        <v>86</v>
      </c>
      <c r="AV148" s="14" t="s">
        <v>86</v>
      </c>
      <c r="AW148" s="14" t="s">
        <v>32</v>
      </c>
      <c r="AX148" s="14" t="s">
        <v>76</v>
      </c>
      <c r="AY148" s="257" t="s">
        <v>131</v>
      </c>
    </row>
    <row r="149" s="14" customFormat="1">
      <c r="A149" s="14"/>
      <c r="B149" s="247"/>
      <c r="C149" s="248"/>
      <c r="D149" s="232" t="s">
        <v>143</v>
      </c>
      <c r="E149" s="249" t="s">
        <v>1</v>
      </c>
      <c r="F149" s="250" t="s">
        <v>154</v>
      </c>
      <c r="G149" s="248"/>
      <c r="H149" s="251">
        <v>0.74299999999999999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143</v>
      </c>
      <c r="AU149" s="257" t="s">
        <v>86</v>
      </c>
      <c r="AV149" s="14" t="s">
        <v>86</v>
      </c>
      <c r="AW149" s="14" t="s">
        <v>32</v>
      </c>
      <c r="AX149" s="14" t="s">
        <v>76</v>
      </c>
      <c r="AY149" s="257" t="s">
        <v>131</v>
      </c>
    </row>
    <row r="150" s="14" customFormat="1">
      <c r="A150" s="14"/>
      <c r="B150" s="247"/>
      <c r="C150" s="248"/>
      <c r="D150" s="232" t="s">
        <v>143</v>
      </c>
      <c r="E150" s="249" t="s">
        <v>1</v>
      </c>
      <c r="F150" s="250" t="s">
        <v>155</v>
      </c>
      <c r="G150" s="248"/>
      <c r="H150" s="251">
        <v>0.74299999999999999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143</v>
      </c>
      <c r="AU150" s="257" t="s">
        <v>86</v>
      </c>
      <c r="AV150" s="14" t="s">
        <v>86</v>
      </c>
      <c r="AW150" s="14" t="s">
        <v>32</v>
      </c>
      <c r="AX150" s="14" t="s">
        <v>76</v>
      </c>
      <c r="AY150" s="257" t="s">
        <v>131</v>
      </c>
    </row>
    <row r="151" s="14" customFormat="1">
      <c r="A151" s="14"/>
      <c r="B151" s="247"/>
      <c r="C151" s="248"/>
      <c r="D151" s="232" t="s">
        <v>143</v>
      </c>
      <c r="E151" s="249" t="s">
        <v>1</v>
      </c>
      <c r="F151" s="250" t="s">
        <v>156</v>
      </c>
      <c r="G151" s="248"/>
      <c r="H151" s="251">
        <v>1.4850000000000001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143</v>
      </c>
      <c r="AU151" s="257" t="s">
        <v>86</v>
      </c>
      <c r="AV151" s="14" t="s">
        <v>86</v>
      </c>
      <c r="AW151" s="14" t="s">
        <v>32</v>
      </c>
      <c r="AX151" s="14" t="s">
        <v>76</v>
      </c>
      <c r="AY151" s="257" t="s">
        <v>131</v>
      </c>
    </row>
    <row r="152" s="14" customFormat="1">
      <c r="A152" s="14"/>
      <c r="B152" s="247"/>
      <c r="C152" s="248"/>
      <c r="D152" s="232" t="s">
        <v>143</v>
      </c>
      <c r="E152" s="249" t="s">
        <v>1</v>
      </c>
      <c r="F152" s="250" t="s">
        <v>157</v>
      </c>
      <c r="G152" s="248"/>
      <c r="H152" s="251">
        <v>0.74299999999999999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143</v>
      </c>
      <c r="AU152" s="257" t="s">
        <v>86</v>
      </c>
      <c r="AV152" s="14" t="s">
        <v>86</v>
      </c>
      <c r="AW152" s="14" t="s">
        <v>32</v>
      </c>
      <c r="AX152" s="14" t="s">
        <v>76</v>
      </c>
      <c r="AY152" s="257" t="s">
        <v>131</v>
      </c>
    </row>
    <row r="153" s="15" customFormat="1">
      <c r="A153" s="15"/>
      <c r="B153" s="258"/>
      <c r="C153" s="259"/>
      <c r="D153" s="232" t="s">
        <v>143</v>
      </c>
      <c r="E153" s="260" t="s">
        <v>1</v>
      </c>
      <c r="F153" s="261" t="s">
        <v>158</v>
      </c>
      <c r="G153" s="259"/>
      <c r="H153" s="262">
        <v>8.1700000000000017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143</v>
      </c>
      <c r="AU153" s="268" t="s">
        <v>86</v>
      </c>
      <c r="AV153" s="15" t="s">
        <v>132</v>
      </c>
      <c r="AW153" s="15" t="s">
        <v>32</v>
      </c>
      <c r="AX153" s="15" t="s">
        <v>76</v>
      </c>
      <c r="AY153" s="268" t="s">
        <v>131</v>
      </c>
    </row>
    <row r="154" s="14" customFormat="1">
      <c r="A154" s="14"/>
      <c r="B154" s="247"/>
      <c r="C154" s="248"/>
      <c r="D154" s="232" t="s">
        <v>143</v>
      </c>
      <c r="E154" s="249" t="s">
        <v>1</v>
      </c>
      <c r="F154" s="250" t="s">
        <v>159</v>
      </c>
      <c r="G154" s="248"/>
      <c r="H154" s="251">
        <v>0.74299999999999999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143</v>
      </c>
      <c r="AU154" s="257" t="s">
        <v>86</v>
      </c>
      <c r="AV154" s="14" t="s">
        <v>86</v>
      </c>
      <c r="AW154" s="14" t="s">
        <v>32</v>
      </c>
      <c r="AX154" s="14" t="s">
        <v>76</v>
      </c>
      <c r="AY154" s="257" t="s">
        <v>131</v>
      </c>
    </row>
    <row r="155" s="14" customFormat="1">
      <c r="A155" s="14"/>
      <c r="B155" s="247"/>
      <c r="C155" s="248"/>
      <c r="D155" s="232" t="s">
        <v>143</v>
      </c>
      <c r="E155" s="249" t="s">
        <v>1</v>
      </c>
      <c r="F155" s="250" t="s">
        <v>160</v>
      </c>
      <c r="G155" s="248"/>
      <c r="H155" s="251">
        <v>0.74299999999999999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143</v>
      </c>
      <c r="AU155" s="257" t="s">
        <v>86</v>
      </c>
      <c r="AV155" s="14" t="s">
        <v>86</v>
      </c>
      <c r="AW155" s="14" t="s">
        <v>32</v>
      </c>
      <c r="AX155" s="14" t="s">
        <v>76</v>
      </c>
      <c r="AY155" s="257" t="s">
        <v>131</v>
      </c>
    </row>
    <row r="156" s="14" customFormat="1">
      <c r="A156" s="14"/>
      <c r="B156" s="247"/>
      <c r="C156" s="248"/>
      <c r="D156" s="232" t="s">
        <v>143</v>
      </c>
      <c r="E156" s="249" t="s">
        <v>1</v>
      </c>
      <c r="F156" s="250" t="s">
        <v>161</v>
      </c>
      <c r="G156" s="248"/>
      <c r="H156" s="251">
        <v>0.74299999999999999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143</v>
      </c>
      <c r="AU156" s="257" t="s">
        <v>86</v>
      </c>
      <c r="AV156" s="14" t="s">
        <v>86</v>
      </c>
      <c r="AW156" s="14" t="s">
        <v>32</v>
      </c>
      <c r="AX156" s="14" t="s">
        <v>76</v>
      </c>
      <c r="AY156" s="257" t="s">
        <v>131</v>
      </c>
    </row>
    <row r="157" s="14" customFormat="1">
      <c r="A157" s="14"/>
      <c r="B157" s="247"/>
      <c r="C157" s="248"/>
      <c r="D157" s="232" t="s">
        <v>143</v>
      </c>
      <c r="E157" s="249" t="s">
        <v>1</v>
      </c>
      <c r="F157" s="250" t="s">
        <v>162</v>
      </c>
      <c r="G157" s="248"/>
      <c r="H157" s="251">
        <v>0.74299999999999999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143</v>
      </c>
      <c r="AU157" s="257" t="s">
        <v>86</v>
      </c>
      <c r="AV157" s="14" t="s">
        <v>86</v>
      </c>
      <c r="AW157" s="14" t="s">
        <v>32</v>
      </c>
      <c r="AX157" s="14" t="s">
        <v>76</v>
      </c>
      <c r="AY157" s="257" t="s">
        <v>131</v>
      </c>
    </row>
    <row r="158" s="14" customFormat="1">
      <c r="A158" s="14"/>
      <c r="B158" s="247"/>
      <c r="C158" s="248"/>
      <c r="D158" s="232" t="s">
        <v>143</v>
      </c>
      <c r="E158" s="249" t="s">
        <v>1</v>
      </c>
      <c r="F158" s="250" t="s">
        <v>163</v>
      </c>
      <c r="G158" s="248"/>
      <c r="H158" s="251">
        <v>0.74299999999999999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143</v>
      </c>
      <c r="AU158" s="257" t="s">
        <v>86</v>
      </c>
      <c r="AV158" s="14" t="s">
        <v>86</v>
      </c>
      <c r="AW158" s="14" t="s">
        <v>32</v>
      </c>
      <c r="AX158" s="14" t="s">
        <v>76</v>
      </c>
      <c r="AY158" s="257" t="s">
        <v>131</v>
      </c>
    </row>
    <row r="159" s="14" customFormat="1">
      <c r="A159" s="14"/>
      <c r="B159" s="247"/>
      <c r="C159" s="248"/>
      <c r="D159" s="232" t="s">
        <v>143</v>
      </c>
      <c r="E159" s="249" t="s">
        <v>1</v>
      </c>
      <c r="F159" s="250" t="s">
        <v>164</v>
      </c>
      <c r="G159" s="248"/>
      <c r="H159" s="251">
        <v>1.5680000000000001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143</v>
      </c>
      <c r="AU159" s="257" t="s">
        <v>86</v>
      </c>
      <c r="AV159" s="14" t="s">
        <v>86</v>
      </c>
      <c r="AW159" s="14" t="s">
        <v>32</v>
      </c>
      <c r="AX159" s="14" t="s">
        <v>76</v>
      </c>
      <c r="AY159" s="257" t="s">
        <v>131</v>
      </c>
    </row>
    <row r="160" s="14" customFormat="1">
      <c r="A160" s="14"/>
      <c r="B160" s="247"/>
      <c r="C160" s="248"/>
      <c r="D160" s="232" t="s">
        <v>143</v>
      </c>
      <c r="E160" s="249" t="s">
        <v>1</v>
      </c>
      <c r="F160" s="250" t="s">
        <v>165</v>
      </c>
      <c r="G160" s="248"/>
      <c r="H160" s="251">
        <v>0.74299999999999999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143</v>
      </c>
      <c r="AU160" s="257" t="s">
        <v>86</v>
      </c>
      <c r="AV160" s="14" t="s">
        <v>86</v>
      </c>
      <c r="AW160" s="14" t="s">
        <v>32</v>
      </c>
      <c r="AX160" s="14" t="s">
        <v>76</v>
      </c>
      <c r="AY160" s="257" t="s">
        <v>131</v>
      </c>
    </row>
    <row r="161" s="14" customFormat="1">
      <c r="A161" s="14"/>
      <c r="B161" s="247"/>
      <c r="C161" s="248"/>
      <c r="D161" s="232" t="s">
        <v>143</v>
      </c>
      <c r="E161" s="249" t="s">
        <v>1</v>
      </c>
      <c r="F161" s="250" t="s">
        <v>166</v>
      </c>
      <c r="G161" s="248"/>
      <c r="H161" s="251">
        <v>2.2280000000000002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143</v>
      </c>
      <c r="AU161" s="257" t="s">
        <v>86</v>
      </c>
      <c r="AV161" s="14" t="s">
        <v>86</v>
      </c>
      <c r="AW161" s="14" t="s">
        <v>32</v>
      </c>
      <c r="AX161" s="14" t="s">
        <v>76</v>
      </c>
      <c r="AY161" s="257" t="s">
        <v>131</v>
      </c>
    </row>
    <row r="162" s="15" customFormat="1">
      <c r="A162" s="15"/>
      <c r="B162" s="258"/>
      <c r="C162" s="259"/>
      <c r="D162" s="232" t="s">
        <v>143</v>
      </c>
      <c r="E162" s="260" t="s">
        <v>1</v>
      </c>
      <c r="F162" s="261" t="s">
        <v>167</v>
      </c>
      <c r="G162" s="259"/>
      <c r="H162" s="262">
        <v>8.2539999999999996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8" t="s">
        <v>143</v>
      </c>
      <c r="AU162" s="268" t="s">
        <v>86</v>
      </c>
      <c r="AV162" s="15" t="s">
        <v>132</v>
      </c>
      <c r="AW162" s="15" t="s">
        <v>32</v>
      </c>
      <c r="AX162" s="15" t="s">
        <v>76</v>
      </c>
      <c r="AY162" s="268" t="s">
        <v>131</v>
      </c>
    </row>
    <row r="163" s="14" customFormat="1">
      <c r="A163" s="14"/>
      <c r="B163" s="247"/>
      <c r="C163" s="248"/>
      <c r="D163" s="232" t="s">
        <v>143</v>
      </c>
      <c r="E163" s="249" t="s">
        <v>1</v>
      </c>
      <c r="F163" s="250" t="s">
        <v>168</v>
      </c>
      <c r="G163" s="248"/>
      <c r="H163" s="251">
        <v>0.74299999999999999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143</v>
      </c>
      <c r="AU163" s="257" t="s">
        <v>86</v>
      </c>
      <c r="AV163" s="14" t="s">
        <v>86</v>
      </c>
      <c r="AW163" s="14" t="s">
        <v>32</v>
      </c>
      <c r="AX163" s="14" t="s">
        <v>76</v>
      </c>
      <c r="AY163" s="257" t="s">
        <v>131</v>
      </c>
    </row>
    <row r="164" s="14" customFormat="1">
      <c r="A164" s="14"/>
      <c r="B164" s="247"/>
      <c r="C164" s="248"/>
      <c r="D164" s="232" t="s">
        <v>143</v>
      </c>
      <c r="E164" s="249" t="s">
        <v>1</v>
      </c>
      <c r="F164" s="250" t="s">
        <v>169</v>
      </c>
      <c r="G164" s="248"/>
      <c r="H164" s="251">
        <v>0.74299999999999999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143</v>
      </c>
      <c r="AU164" s="257" t="s">
        <v>86</v>
      </c>
      <c r="AV164" s="14" t="s">
        <v>86</v>
      </c>
      <c r="AW164" s="14" t="s">
        <v>32</v>
      </c>
      <c r="AX164" s="14" t="s">
        <v>76</v>
      </c>
      <c r="AY164" s="257" t="s">
        <v>131</v>
      </c>
    </row>
    <row r="165" s="14" customFormat="1">
      <c r="A165" s="14"/>
      <c r="B165" s="247"/>
      <c r="C165" s="248"/>
      <c r="D165" s="232" t="s">
        <v>143</v>
      </c>
      <c r="E165" s="249" t="s">
        <v>1</v>
      </c>
      <c r="F165" s="250" t="s">
        <v>170</v>
      </c>
      <c r="G165" s="248"/>
      <c r="H165" s="251">
        <v>0.74299999999999999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143</v>
      </c>
      <c r="AU165" s="257" t="s">
        <v>86</v>
      </c>
      <c r="AV165" s="14" t="s">
        <v>86</v>
      </c>
      <c r="AW165" s="14" t="s">
        <v>32</v>
      </c>
      <c r="AX165" s="14" t="s">
        <v>76</v>
      </c>
      <c r="AY165" s="257" t="s">
        <v>131</v>
      </c>
    </row>
    <row r="166" s="14" customFormat="1">
      <c r="A166" s="14"/>
      <c r="B166" s="247"/>
      <c r="C166" s="248"/>
      <c r="D166" s="232" t="s">
        <v>143</v>
      </c>
      <c r="E166" s="249" t="s">
        <v>1</v>
      </c>
      <c r="F166" s="250" t="s">
        <v>171</v>
      </c>
      <c r="G166" s="248"/>
      <c r="H166" s="251">
        <v>0.74299999999999999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143</v>
      </c>
      <c r="AU166" s="257" t="s">
        <v>86</v>
      </c>
      <c r="AV166" s="14" t="s">
        <v>86</v>
      </c>
      <c r="AW166" s="14" t="s">
        <v>32</v>
      </c>
      <c r="AX166" s="14" t="s">
        <v>76</v>
      </c>
      <c r="AY166" s="257" t="s">
        <v>131</v>
      </c>
    </row>
    <row r="167" s="14" customFormat="1">
      <c r="A167" s="14"/>
      <c r="B167" s="247"/>
      <c r="C167" s="248"/>
      <c r="D167" s="232" t="s">
        <v>143</v>
      </c>
      <c r="E167" s="249" t="s">
        <v>1</v>
      </c>
      <c r="F167" s="250" t="s">
        <v>172</v>
      </c>
      <c r="G167" s="248"/>
      <c r="H167" s="251">
        <v>0.74299999999999999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143</v>
      </c>
      <c r="AU167" s="257" t="s">
        <v>86</v>
      </c>
      <c r="AV167" s="14" t="s">
        <v>86</v>
      </c>
      <c r="AW167" s="14" t="s">
        <v>32</v>
      </c>
      <c r="AX167" s="14" t="s">
        <v>76</v>
      </c>
      <c r="AY167" s="257" t="s">
        <v>131</v>
      </c>
    </row>
    <row r="168" s="14" customFormat="1">
      <c r="A168" s="14"/>
      <c r="B168" s="247"/>
      <c r="C168" s="248"/>
      <c r="D168" s="232" t="s">
        <v>143</v>
      </c>
      <c r="E168" s="249" t="s">
        <v>1</v>
      </c>
      <c r="F168" s="250" t="s">
        <v>173</v>
      </c>
      <c r="G168" s="248"/>
      <c r="H168" s="251">
        <v>0.74299999999999999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143</v>
      </c>
      <c r="AU168" s="257" t="s">
        <v>86</v>
      </c>
      <c r="AV168" s="14" t="s">
        <v>86</v>
      </c>
      <c r="AW168" s="14" t="s">
        <v>32</v>
      </c>
      <c r="AX168" s="14" t="s">
        <v>76</v>
      </c>
      <c r="AY168" s="257" t="s">
        <v>131</v>
      </c>
    </row>
    <row r="169" s="14" customFormat="1">
      <c r="A169" s="14"/>
      <c r="B169" s="247"/>
      <c r="C169" s="248"/>
      <c r="D169" s="232" t="s">
        <v>143</v>
      </c>
      <c r="E169" s="249" t="s">
        <v>1</v>
      </c>
      <c r="F169" s="250" t="s">
        <v>174</v>
      </c>
      <c r="G169" s="248"/>
      <c r="H169" s="251">
        <v>0.74299999999999999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143</v>
      </c>
      <c r="AU169" s="257" t="s">
        <v>86</v>
      </c>
      <c r="AV169" s="14" t="s">
        <v>86</v>
      </c>
      <c r="AW169" s="14" t="s">
        <v>32</v>
      </c>
      <c r="AX169" s="14" t="s">
        <v>76</v>
      </c>
      <c r="AY169" s="257" t="s">
        <v>131</v>
      </c>
    </row>
    <row r="170" s="14" customFormat="1">
      <c r="A170" s="14"/>
      <c r="B170" s="247"/>
      <c r="C170" s="248"/>
      <c r="D170" s="232" t="s">
        <v>143</v>
      </c>
      <c r="E170" s="249" t="s">
        <v>1</v>
      </c>
      <c r="F170" s="250" t="s">
        <v>175</v>
      </c>
      <c r="G170" s="248"/>
      <c r="H170" s="251">
        <v>0.74299999999999999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143</v>
      </c>
      <c r="AU170" s="257" t="s">
        <v>86</v>
      </c>
      <c r="AV170" s="14" t="s">
        <v>86</v>
      </c>
      <c r="AW170" s="14" t="s">
        <v>32</v>
      </c>
      <c r="AX170" s="14" t="s">
        <v>76</v>
      </c>
      <c r="AY170" s="257" t="s">
        <v>131</v>
      </c>
    </row>
    <row r="171" s="14" customFormat="1">
      <c r="A171" s="14"/>
      <c r="B171" s="247"/>
      <c r="C171" s="248"/>
      <c r="D171" s="232" t="s">
        <v>143</v>
      </c>
      <c r="E171" s="249" t="s">
        <v>1</v>
      </c>
      <c r="F171" s="250" t="s">
        <v>176</v>
      </c>
      <c r="G171" s="248"/>
      <c r="H171" s="251">
        <v>0.74299999999999999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143</v>
      </c>
      <c r="AU171" s="257" t="s">
        <v>86</v>
      </c>
      <c r="AV171" s="14" t="s">
        <v>86</v>
      </c>
      <c r="AW171" s="14" t="s">
        <v>32</v>
      </c>
      <c r="AX171" s="14" t="s">
        <v>76</v>
      </c>
      <c r="AY171" s="257" t="s">
        <v>131</v>
      </c>
    </row>
    <row r="172" s="14" customFormat="1">
      <c r="A172" s="14"/>
      <c r="B172" s="247"/>
      <c r="C172" s="248"/>
      <c r="D172" s="232" t="s">
        <v>143</v>
      </c>
      <c r="E172" s="249" t="s">
        <v>1</v>
      </c>
      <c r="F172" s="250" t="s">
        <v>177</v>
      </c>
      <c r="G172" s="248"/>
      <c r="H172" s="251">
        <v>0.74299999999999999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143</v>
      </c>
      <c r="AU172" s="257" t="s">
        <v>86</v>
      </c>
      <c r="AV172" s="14" t="s">
        <v>86</v>
      </c>
      <c r="AW172" s="14" t="s">
        <v>32</v>
      </c>
      <c r="AX172" s="14" t="s">
        <v>76</v>
      </c>
      <c r="AY172" s="257" t="s">
        <v>131</v>
      </c>
    </row>
    <row r="173" s="14" customFormat="1">
      <c r="A173" s="14"/>
      <c r="B173" s="247"/>
      <c r="C173" s="248"/>
      <c r="D173" s="232" t="s">
        <v>143</v>
      </c>
      <c r="E173" s="249" t="s">
        <v>1</v>
      </c>
      <c r="F173" s="250" t="s">
        <v>178</v>
      </c>
      <c r="G173" s="248"/>
      <c r="H173" s="251">
        <v>0.74299999999999999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143</v>
      </c>
      <c r="AU173" s="257" t="s">
        <v>86</v>
      </c>
      <c r="AV173" s="14" t="s">
        <v>86</v>
      </c>
      <c r="AW173" s="14" t="s">
        <v>32</v>
      </c>
      <c r="AX173" s="14" t="s">
        <v>76</v>
      </c>
      <c r="AY173" s="257" t="s">
        <v>131</v>
      </c>
    </row>
    <row r="174" s="15" customFormat="1">
      <c r="A174" s="15"/>
      <c r="B174" s="258"/>
      <c r="C174" s="259"/>
      <c r="D174" s="232" t="s">
        <v>143</v>
      </c>
      <c r="E174" s="260" t="s">
        <v>1</v>
      </c>
      <c r="F174" s="261" t="s">
        <v>179</v>
      </c>
      <c r="G174" s="259"/>
      <c r="H174" s="262">
        <v>8.1730000000000018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143</v>
      </c>
      <c r="AU174" s="268" t="s">
        <v>86</v>
      </c>
      <c r="AV174" s="15" t="s">
        <v>132</v>
      </c>
      <c r="AW174" s="15" t="s">
        <v>32</v>
      </c>
      <c r="AX174" s="15" t="s">
        <v>76</v>
      </c>
      <c r="AY174" s="268" t="s">
        <v>131</v>
      </c>
    </row>
    <row r="175" s="14" customFormat="1">
      <c r="A175" s="14"/>
      <c r="B175" s="247"/>
      <c r="C175" s="248"/>
      <c r="D175" s="232" t="s">
        <v>143</v>
      </c>
      <c r="E175" s="249" t="s">
        <v>1</v>
      </c>
      <c r="F175" s="250" t="s">
        <v>180</v>
      </c>
      <c r="G175" s="248"/>
      <c r="H175" s="251">
        <v>1.073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143</v>
      </c>
      <c r="AU175" s="257" t="s">
        <v>86</v>
      </c>
      <c r="AV175" s="14" t="s">
        <v>86</v>
      </c>
      <c r="AW175" s="14" t="s">
        <v>32</v>
      </c>
      <c r="AX175" s="14" t="s">
        <v>76</v>
      </c>
      <c r="AY175" s="257" t="s">
        <v>131</v>
      </c>
    </row>
    <row r="176" s="14" customFormat="1">
      <c r="A176" s="14"/>
      <c r="B176" s="247"/>
      <c r="C176" s="248"/>
      <c r="D176" s="232" t="s">
        <v>143</v>
      </c>
      <c r="E176" s="249" t="s">
        <v>1</v>
      </c>
      <c r="F176" s="250" t="s">
        <v>181</v>
      </c>
      <c r="G176" s="248"/>
      <c r="H176" s="251">
        <v>1.073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143</v>
      </c>
      <c r="AU176" s="257" t="s">
        <v>86</v>
      </c>
      <c r="AV176" s="14" t="s">
        <v>86</v>
      </c>
      <c r="AW176" s="14" t="s">
        <v>32</v>
      </c>
      <c r="AX176" s="14" t="s">
        <v>76</v>
      </c>
      <c r="AY176" s="257" t="s">
        <v>131</v>
      </c>
    </row>
    <row r="177" s="14" customFormat="1">
      <c r="A177" s="14"/>
      <c r="B177" s="247"/>
      <c r="C177" s="248"/>
      <c r="D177" s="232" t="s">
        <v>143</v>
      </c>
      <c r="E177" s="249" t="s">
        <v>1</v>
      </c>
      <c r="F177" s="250" t="s">
        <v>182</v>
      </c>
      <c r="G177" s="248"/>
      <c r="H177" s="251">
        <v>1.073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143</v>
      </c>
      <c r="AU177" s="257" t="s">
        <v>86</v>
      </c>
      <c r="AV177" s="14" t="s">
        <v>86</v>
      </c>
      <c r="AW177" s="14" t="s">
        <v>32</v>
      </c>
      <c r="AX177" s="14" t="s">
        <v>76</v>
      </c>
      <c r="AY177" s="257" t="s">
        <v>131</v>
      </c>
    </row>
    <row r="178" s="14" customFormat="1">
      <c r="A178" s="14"/>
      <c r="B178" s="247"/>
      <c r="C178" s="248"/>
      <c r="D178" s="232" t="s">
        <v>143</v>
      </c>
      <c r="E178" s="249" t="s">
        <v>1</v>
      </c>
      <c r="F178" s="250" t="s">
        <v>183</v>
      </c>
      <c r="G178" s="248"/>
      <c r="H178" s="251">
        <v>2.145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143</v>
      </c>
      <c r="AU178" s="257" t="s">
        <v>86</v>
      </c>
      <c r="AV178" s="14" t="s">
        <v>86</v>
      </c>
      <c r="AW178" s="14" t="s">
        <v>32</v>
      </c>
      <c r="AX178" s="14" t="s">
        <v>76</v>
      </c>
      <c r="AY178" s="257" t="s">
        <v>131</v>
      </c>
    </row>
    <row r="179" s="14" customFormat="1">
      <c r="A179" s="14"/>
      <c r="B179" s="247"/>
      <c r="C179" s="248"/>
      <c r="D179" s="232" t="s">
        <v>143</v>
      </c>
      <c r="E179" s="249" t="s">
        <v>1</v>
      </c>
      <c r="F179" s="250" t="s">
        <v>184</v>
      </c>
      <c r="G179" s="248"/>
      <c r="H179" s="251">
        <v>1.073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143</v>
      </c>
      <c r="AU179" s="257" t="s">
        <v>86</v>
      </c>
      <c r="AV179" s="14" t="s">
        <v>86</v>
      </c>
      <c r="AW179" s="14" t="s">
        <v>32</v>
      </c>
      <c r="AX179" s="14" t="s">
        <v>76</v>
      </c>
      <c r="AY179" s="257" t="s">
        <v>131</v>
      </c>
    </row>
    <row r="180" s="14" customFormat="1">
      <c r="A180" s="14"/>
      <c r="B180" s="247"/>
      <c r="C180" s="248"/>
      <c r="D180" s="232" t="s">
        <v>143</v>
      </c>
      <c r="E180" s="249" t="s">
        <v>1</v>
      </c>
      <c r="F180" s="250" t="s">
        <v>185</v>
      </c>
      <c r="G180" s="248"/>
      <c r="H180" s="251">
        <v>2.145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143</v>
      </c>
      <c r="AU180" s="257" t="s">
        <v>86</v>
      </c>
      <c r="AV180" s="14" t="s">
        <v>86</v>
      </c>
      <c r="AW180" s="14" t="s">
        <v>32</v>
      </c>
      <c r="AX180" s="14" t="s">
        <v>76</v>
      </c>
      <c r="AY180" s="257" t="s">
        <v>131</v>
      </c>
    </row>
    <row r="181" s="14" customFormat="1">
      <c r="A181" s="14"/>
      <c r="B181" s="247"/>
      <c r="C181" s="248"/>
      <c r="D181" s="232" t="s">
        <v>143</v>
      </c>
      <c r="E181" s="249" t="s">
        <v>1</v>
      </c>
      <c r="F181" s="250" t="s">
        <v>186</v>
      </c>
      <c r="G181" s="248"/>
      <c r="H181" s="251">
        <v>1.073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143</v>
      </c>
      <c r="AU181" s="257" t="s">
        <v>86</v>
      </c>
      <c r="AV181" s="14" t="s">
        <v>86</v>
      </c>
      <c r="AW181" s="14" t="s">
        <v>32</v>
      </c>
      <c r="AX181" s="14" t="s">
        <v>76</v>
      </c>
      <c r="AY181" s="257" t="s">
        <v>131</v>
      </c>
    </row>
    <row r="182" s="14" customFormat="1">
      <c r="A182" s="14"/>
      <c r="B182" s="247"/>
      <c r="C182" s="248"/>
      <c r="D182" s="232" t="s">
        <v>143</v>
      </c>
      <c r="E182" s="249" t="s">
        <v>1</v>
      </c>
      <c r="F182" s="250" t="s">
        <v>187</v>
      </c>
      <c r="G182" s="248"/>
      <c r="H182" s="251">
        <v>1.7330000000000001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143</v>
      </c>
      <c r="AU182" s="257" t="s">
        <v>86</v>
      </c>
      <c r="AV182" s="14" t="s">
        <v>86</v>
      </c>
      <c r="AW182" s="14" t="s">
        <v>32</v>
      </c>
      <c r="AX182" s="14" t="s">
        <v>76</v>
      </c>
      <c r="AY182" s="257" t="s">
        <v>131</v>
      </c>
    </row>
    <row r="183" s="15" customFormat="1">
      <c r="A183" s="15"/>
      <c r="B183" s="258"/>
      <c r="C183" s="259"/>
      <c r="D183" s="232" t="s">
        <v>143</v>
      </c>
      <c r="E183" s="260" t="s">
        <v>1</v>
      </c>
      <c r="F183" s="261" t="s">
        <v>188</v>
      </c>
      <c r="G183" s="259"/>
      <c r="H183" s="262">
        <v>11.388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8" t="s">
        <v>143</v>
      </c>
      <c r="AU183" s="268" t="s">
        <v>86</v>
      </c>
      <c r="AV183" s="15" t="s">
        <v>132</v>
      </c>
      <c r="AW183" s="15" t="s">
        <v>32</v>
      </c>
      <c r="AX183" s="15" t="s">
        <v>76</v>
      </c>
      <c r="AY183" s="268" t="s">
        <v>131</v>
      </c>
    </row>
    <row r="184" s="16" customFormat="1">
      <c r="A184" s="16"/>
      <c r="B184" s="269"/>
      <c r="C184" s="270"/>
      <c r="D184" s="232" t="s">
        <v>143</v>
      </c>
      <c r="E184" s="271" t="s">
        <v>1</v>
      </c>
      <c r="F184" s="272" t="s">
        <v>189</v>
      </c>
      <c r="G184" s="270"/>
      <c r="H184" s="273">
        <v>45.854999999999997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9" t="s">
        <v>143</v>
      </c>
      <c r="AU184" s="279" t="s">
        <v>86</v>
      </c>
      <c r="AV184" s="16" t="s">
        <v>139</v>
      </c>
      <c r="AW184" s="16" t="s">
        <v>32</v>
      </c>
      <c r="AX184" s="16" t="s">
        <v>84</v>
      </c>
      <c r="AY184" s="279" t="s">
        <v>131</v>
      </c>
    </row>
    <row r="185" s="2" customFormat="1" ht="24.15" customHeight="1">
      <c r="A185" s="39"/>
      <c r="B185" s="40"/>
      <c r="C185" s="219" t="s">
        <v>86</v>
      </c>
      <c r="D185" s="219" t="s">
        <v>134</v>
      </c>
      <c r="E185" s="220" t="s">
        <v>190</v>
      </c>
      <c r="F185" s="221" t="s">
        <v>191</v>
      </c>
      <c r="G185" s="222" t="s">
        <v>192</v>
      </c>
      <c r="H185" s="223">
        <v>194.55000000000001</v>
      </c>
      <c r="I185" s="224"/>
      <c r="J185" s="225">
        <f>ROUND(I185*H185,2)</f>
        <v>0</v>
      </c>
      <c r="K185" s="221" t="s">
        <v>138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0.00013999999999999999</v>
      </c>
      <c r="R185" s="228">
        <f>Q185*H185</f>
        <v>0.027237000000000001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139</v>
      </c>
      <c r="AT185" s="230" t="s">
        <v>134</v>
      </c>
      <c r="AU185" s="230" t="s">
        <v>86</v>
      </c>
      <c r="AY185" s="18" t="s">
        <v>131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139</v>
      </c>
      <c r="BM185" s="230" t="s">
        <v>193</v>
      </c>
    </row>
    <row r="186" s="2" customFormat="1">
      <c r="A186" s="39"/>
      <c r="B186" s="40"/>
      <c r="C186" s="41"/>
      <c r="D186" s="232" t="s">
        <v>141</v>
      </c>
      <c r="E186" s="41"/>
      <c r="F186" s="233" t="s">
        <v>194</v>
      </c>
      <c r="G186" s="41"/>
      <c r="H186" s="41"/>
      <c r="I186" s="234"/>
      <c r="J186" s="41"/>
      <c r="K186" s="41"/>
      <c r="L186" s="45"/>
      <c r="M186" s="235"/>
      <c r="N186" s="23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141</v>
      </c>
      <c r="AU186" s="18" t="s">
        <v>86</v>
      </c>
    </row>
    <row r="187" s="13" customFormat="1">
      <c r="A187" s="13"/>
      <c r="B187" s="237"/>
      <c r="C187" s="238"/>
      <c r="D187" s="232" t="s">
        <v>143</v>
      </c>
      <c r="E187" s="239" t="s">
        <v>1</v>
      </c>
      <c r="F187" s="240" t="s">
        <v>144</v>
      </c>
      <c r="G187" s="238"/>
      <c r="H187" s="239" t="s">
        <v>1</v>
      </c>
      <c r="I187" s="241"/>
      <c r="J187" s="238"/>
      <c r="K187" s="238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143</v>
      </c>
      <c r="AU187" s="246" t="s">
        <v>86</v>
      </c>
      <c r="AV187" s="13" t="s">
        <v>84</v>
      </c>
      <c r="AW187" s="13" t="s">
        <v>32</v>
      </c>
      <c r="AX187" s="13" t="s">
        <v>76</v>
      </c>
      <c r="AY187" s="246" t="s">
        <v>131</v>
      </c>
    </row>
    <row r="188" s="14" customFormat="1">
      <c r="A188" s="14"/>
      <c r="B188" s="247"/>
      <c r="C188" s="248"/>
      <c r="D188" s="232" t="s">
        <v>143</v>
      </c>
      <c r="E188" s="249" t="s">
        <v>1</v>
      </c>
      <c r="F188" s="250" t="s">
        <v>195</v>
      </c>
      <c r="G188" s="248"/>
      <c r="H188" s="251">
        <v>10.800000000000001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143</v>
      </c>
      <c r="AU188" s="257" t="s">
        <v>86</v>
      </c>
      <c r="AV188" s="14" t="s">
        <v>86</v>
      </c>
      <c r="AW188" s="14" t="s">
        <v>32</v>
      </c>
      <c r="AX188" s="14" t="s">
        <v>76</v>
      </c>
      <c r="AY188" s="257" t="s">
        <v>131</v>
      </c>
    </row>
    <row r="189" s="14" customFormat="1">
      <c r="A189" s="14"/>
      <c r="B189" s="247"/>
      <c r="C189" s="248"/>
      <c r="D189" s="232" t="s">
        <v>143</v>
      </c>
      <c r="E189" s="249" t="s">
        <v>1</v>
      </c>
      <c r="F189" s="250" t="s">
        <v>196</v>
      </c>
      <c r="G189" s="248"/>
      <c r="H189" s="251">
        <v>8.0999999999999996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143</v>
      </c>
      <c r="AU189" s="257" t="s">
        <v>86</v>
      </c>
      <c r="AV189" s="14" t="s">
        <v>86</v>
      </c>
      <c r="AW189" s="14" t="s">
        <v>32</v>
      </c>
      <c r="AX189" s="14" t="s">
        <v>76</v>
      </c>
      <c r="AY189" s="257" t="s">
        <v>131</v>
      </c>
    </row>
    <row r="190" s="15" customFormat="1">
      <c r="A190" s="15"/>
      <c r="B190" s="258"/>
      <c r="C190" s="259"/>
      <c r="D190" s="232" t="s">
        <v>143</v>
      </c>
      <c r="E190" s="260" t="s">
        <v>1</v>
      </c>
      <c r="F190" s="261" t="s">
        <v>147</v>
      </c>
      <c r="G190" s="259"/>
      <c r="H190" s="262">
        <v>18.899999999999999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8" t="s">
        <v>143</v>
      </c>
      <c r="AU190" s="268" t="s">
        <v>86</v>
      </c>
      <c r="AV190" s="15" t="s">
        <v>132</v>
      </c>
      <c r="AW190" s="15" t="s">
        <v>32</v>
      </c>
      <c r="AX190" s="15" t="s">
        <v>76</v>
      </c>
      <c r="AY190" s="268" t="s">
        <v>131</v>
      </c>
    </row>
    <row r="191" s="14" customFormat="1">
      <c r="A191" s="14"/>
      <c r="B191" s="247"/>
      <c r="C191" s="248"/>
      <c r="D191" s="232" t="s">
        <v>143</v>
      </c>
      <c r="E191" s="249" t="s">
        <v>1</v>
      </c>
      <c r="F191" s="250" t="s">
        <v>197</v>
      </c>
      <c r="G191" s="248"/>
      <c r="H191" s="251">
        <v>30.449999999999999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143</v>
      </c>
      <c r="AU191" s="257" t="s">
        <v>86</v>
      </c>
      <c r="AV191" s="14" t="s">
        <v>86</v>
      </c>
      <c r="AW191" s="14" t="s">
        <v>32</v>
      </c>
      <c r="AX191" s="14" t="s">
        <v>76</v>
      </c>
      <c r="AY191" s="257" t="s">
        <v>131</v>
      </c>
    </row>
    <row r="192" s="15" customFormat="1">
      <c r="A192" s="15"/>
      <c r="B192" s="258"/>
      <c r="C192" s="259"/>
      <c r="D192" s="232" t="s">
        <v>143</v>
      </c>
      <c r="E192" s="260" t="s">
        <v>1</v>
      </c>
      <c r="F192" s="261" t="s">
        <v>149</v>
      </c>
      <c r="G192" s="259"/>
      <c r="H192" s="262">
        <v>30.449999999999999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8" t="s">
        <v>143</v>
      </c>
      <c r="AU192" s="268" t="s">
        <v>86</v>
      </c>
      <c r="AV192" s="15" t="s">
        <v>132</v>
      </c>
      <c r="AW192" s="15" t="s">
        <v>32</v>
      </c>
      <c r="AX192" s="15" t="s">
        <v>76</v>
      </c>
      <c r="AY192" s="268" t="s">
        <v>131</v>
      </c>
    </row>
    <row r="193" s="14" customFormat="1">
      <c r="A193" s="14"/>
      <c r="B193" s="247"/>
      <c r="C193" s="248"/>
      <c r="D193" s="232" t="s">
        <v>143</v>
      </c>
      <c r="E193" s="249" t="s">
        <v>1</v>
      </c>
      <c r="F193" s="250" t="s">
        <v>198</v>
      </c>
      <c r="G193" s="248"/>
      <c r="H193" s="251">
        <v>3.2999999999999998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143</v>
      </c>
      <c r="AU193" s="257" t="s">
        <v>86</v>
      </c>
      <c r="AV193" s="14" t="s">
        <v>86</v>
      </c>
      <c r="AW193" s="14" t="s">
        <v>32</v>
      </c>
      <c r="AX193" s="14" t="s">
        <v>76</v>
      </c>
      <c r="AY193" s="257" t="s">
        <v>131</v>
      </c>
    </row>
    <row r="194" s="14" customFormat="1">
      <c r="A194" s="14"/>
      <c r="B194" s="247"/>
      <c r="C194" s="248"/>
      <c r="D194" s="232" t="s">
        <v>143</v>
      </c>
      <c r="E194" s="249" t="s">
        <v>1</v>
      </c>
      <c r="F194" s="250" t="s">
        <v>199</v>
      </c>
      <c r="G194" s="248"/>
      <c r="H194" s="251">
        <v>6.5999999999999996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143</v>
      </c>
      <c r="AU194" s="257" t="s">
        <v>86</v>
      </c>
      <c r="AV194" s="14" t="s">
        <v>86</v>
      </c>
      <c r="AW194" s="14" t="s">
        <v>32</v>
      </c>
      <c r="AX194" s="14" t="s">
        <v>76</v>
      </c>
      <c r="AY194" s="257" t="s">
        <v>131</v>
      </c>
    </row>
    <row r="195" s="14" customFormat="1">
      <c r="A195" s="14"/>
      <c r="B195" s="247"/>
      <c r="C195" s="248"/>
      <c r="D195" s="232" t="s">
        <v>143</v>
      </c>
      <c r="E195" s="249" t="s">
        <v>1</v>
      </c>
      <c r="F195" s="250" t="s">
        <v>200</v>
      </c>
      <c r="G195" s="248"/>
      <c r="H195" s="251">
        <v>3.2999999999999998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143</v>
      </c>
      <c r="AU195" s="257" t="s">
        <v>86</v>
      </c>
      <c r="AV195" s="14" t="s">
        <v>86</v>
      </c>
      <c r="AW195" s="14" t="s">
        <v>32</v>
      </c>
      <c r="AX195" s="14" t="s">
        <v>76</v>
      </c>
      <c r="AY195" s="257" t="s">
        <v>131</v>
      </c>
    </row>
    <row r="196" s="14" customFormat="1">
      <c r="A196" s="14"/>
      <c r="B196" s="247"/>
      <c r="C196" s="248"/>
      <c r="D196" s="232" t="s">
        <v>143</v>
      </c>
      <c r="E196" s="249" t="s">
        <v>1</v>
      </c>
      <c r="F196" s="250" t="s">
        <v>201</v>
      </c>
      <c r="G196" s="248"/>
      <c r="H196" s="251">
        <v>6.5999999999999996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143</v>
      </c>
      <c r="AU196" s="257" t="s">
        <v>86</v>
      </c>
      <c r="AV196" s="14" t="s">
        <v>86</v>
      </c>
      <c r="AW196" s="14" t="s">
        <v>32</v>
      </c>
      <c r="AX196" s="14" t="s">
        <v>76</v>
      </c>
      <c r="AY196" s="257" t="s">
        <v>131</v>
      </c>
    </row>
    <row r="197" s="14" customFormat="1">
      <c r="A197" s="14"/>
      <c r="B197" s="247"/>
      <c r="C197" s="248"/>
      <c r="D197" s="232" t="s">
        <v>143</v>
      </c>
      <c r="E197" s="249" t="s">
        <v>1</v>
      </c>
      <c r="F197" s="250" t="s">
        <v>202</v>
      </c>
      <c r="G197" s="248"/>
      <c r="H197" s="251">
        <v>3.2999999999999998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143</v>
      </c>
      <c r="AU197" s="257" t="s">
        <v>86</v>
      </c>
      <c r="AV197" s="14" t="s">
        <v>86</v>
      </c>
      <c r="AW197" s="14" t="s">
        <v>32</v>
      </c>
      <c r="AX197" s="14" t="s">
        <v>76</v>
      </c>
      <c r="AY197" s="257" t="s">
        <v>131</v>
      </c>
    </row>
    <row r="198" s="14" customFormat="1">
      <c r="A198" s="14"/>
      <c r="B198" s="247"/>
      <c r="C198" s="248"/>
      <c r="D198" s="232" t="s">
        <v>143</v>
      </c>
      <c r="E198" s="249" t="s">
        <v>1</v>
      </c>
      <c r="F198" s="250" t="s">
        <v>203</v>
      </c>
      <c r="G198" s="248"/>
      <c r="H198" s="251">
        <v>3.2999999999999998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143</v>
      </c>
      <c r="AU198" s="257" t="s">
        <v>86</v>
      </c>
      <c r="AV198" s="14" t="s">
        <v>86</v>
      </c>
      <c r="AW198" s="14" t="s">
        <v>32</v>
      </c>
      <c r="AX198" s="14" t="s">
        <v>76</v>
      </c>
      <c r="AY198" s="257" t="s">
        <v>131</v>
      </c>
    </row>
    <row r="199" s="14" customFormat="1">
      <c r="A199" s="14"/>
      <c r="B199" s="247"/>
      <c r="C199" s="248"/>
      <c r="D199" s="232" t="s">
        <v>143</v>
      </c>
      <c r="E199" s="249" t="s">
        <v>1</v>
      </c>
      <c r="F199" s="250" t="s">
        <v>204</v>
      </c>
      <c r="G199" s="248"/>
      <c r="H199" s="251">
        <v>6.5999999999999996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143</v>
      </c>
      <c r="AU199" s="257" t="s">
        <v>86</v>
      </c>
      <c r="AV199" s="14" t="s">
        <v>86</v>
      </c>
      <c r="AW199" s="14" t="s">
        <v>32</v>
      </c>
      <c r="AX199" s="14" t="s">
        <v>76</v>
      </c>
      <c r="AY199" s="257" t="s">
        <v>131</v>
      </c>
    </row>
    <row r="200" s="14" customFormat="1">
      <c r="A200" s="14"/>
      <c r="B200" s="247"/>
      <c r="C200" s="248"/>
      <c r="D200" s="232" t="s">
        <v>143</v>
      </c>
      <c r="E200" s="249" t="s">
        <v>1</v>
      </c>
      <c r="F200" s="250" t="s">
        <v>205</v>
      </c>
      <c r="G200" s="248"/>
      <c r="H200" s="251">
        <v>3.2999999999999998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143</v>
      </c>
      <c r="AU200" s="257" t="s">
        <v>86</v>
      </c>
      <c r="AV200" s="14" t="s">
        <v>86</v>
      </c>
      <c r="AW200" s="14" t="s">
        <v>32</v>
      </c>
      <c r="AX200" s="14" t="s">
        <v>76</v>
      </c>
      <c r="AY200" s="257" t="s">
        <v>131</v>
      </c>
    </row>
    <row r="201" s="15" customFormat="1">
      <c r="A201" s="15"/>
      <c r="B201" s="258"/>
      <c r="C201" s="259"/>
      <c r="D201" s="232" t="s">
        <v>143</v>
      </c>
      <c r="E201" s="260" t="s">
        <v>1</v>
      </c>
      <c r="F201" s="261" t="s">
        <v>158</v>
      </c>
      <c r="G201" s="259"/>
      <c r="H201" s="262">
        <v>36.299999999999997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8" t="s">
        <v>143</v>
      </c>
      <c r="AU201" s="268" t="s">
        <v>86</v>
      </c>
      <c r="AV201" s="15" t="s">
        <v>132</v>
      </c>
      <c r="AW201" s="15" t="s">
        <v>32</v>
      </c>
      <c r="AX201" s="15" t="s">
        <v>76</v>
      </c>
      <c r="AY201" s="268" t="s">
        <v>131</v>
      </c>
    </row>
    <row r="202" s="14" customFormat="1">
      <c r="A202" s="14"/>
      <c r="B202" s="247"/>
      <c r="C202" s="248"/>
      <c r="D202" s="232" t="s">
        <v>143</v>
      </c>
      <c r="E202" s="249" t="s">
        <v>1</v>
      </c>
      <c r="F202" s="250" t="s">
        <v>206</v>
      </c>
      <c r="G202" s="248"/>
      <c r="H202" s="251">
        <v>3.2999999999999998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143</v>
      </c>
      <c r="AU202" s="257" t="s">
        <v>86</v>
      </c>
      <c r="AV202" s="14" t="s">
        <v>86</v>
      </c>
      <c r="AW202" s="14" t="s">
        <v>32</v>
      </c>
      <c r="AX202" s="14" t="s">
        <v>76</v>
      </c>
      <c r="AY202" s="257" t="s">
        <v>131</v>
      </c>
    </row>
    <row r="203" s="14" customFormat="1">
      <c r="A203" s="14"/>
      <c r="B203" s="247"/>
      <c r="C203" s="248"/>
      <c r="D203" s="232" t="s">
        <v>143</v>
      </c>
      <c r="E203" s="249" t="s">
        <v>1</v>
      </c>
      <c r="F203" s="250" t="s">
        <v>207</v>
      </c>
      <c r="G203" s="248"/>
      <c r="H203" s="251">
        <v>3.2999999999999998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143</v>
      </c>
      <c r="AU203" s="257" t="s">
        <v>86</v>
      </c>
      <c r="AV203" s="14" t="s">
        <v>86</v>
      </c>
      <c r="AW203" s="14" t="s">
        <v>32</v>
      </c>
      <c r="AX203" s="14" t="s">
        <v>76</v>
      </c>
      <c r="AY203" s="257" t="s">
        <v>131</v>
      </c>
    </row>
    <row r="204" s="14" customFormat="1">
      <c r="A204" s="14"/>
      <c r="B204" s="247"/>
      <c r="C204" s="248"/>
      <c r="D204" s="232" t="s">
        <v>143</v>
      </c>
      <c r="E204" s="249" t="s">
        <v>1</v>
      </c>
      <c r="F204" s="250" t="s">
        <v>208</v>
      </c>
      <c r="G204" s="248"/>
      <c r="H204" s="251">
        <v>3.2999999999999998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143</v>
      </c>
      <c r="AU204" s="257" t="s">
        <v>86</v>
      </c>
      <c r="AV204" s="14" t="s">
        <v>86</v>
      </c>
      <c r="AW204" s="14" t="s">
        <v>32</v>
      </c>
      <c r="AX204" s="14" t="s">
        <v>76</v>
      </c>
      <c r="AY204" s="257" t="s">
        <v>131</v>
      </c>
    </row>
    <row r="205" s="14" customFormat="1">
      <c r="A205" s="14"/>
      <c r="B205" s="247"/>
      <c r="C205" s="248"/>
      <c r="D205" s="232" t="s">
        <v>143</v>
      </c>
      <c r="E205" s="249" t="s">
        <v>1</v>
      </c>
      <c r="F205" s="250" t="s">
        <v>209</v>
      </c>
      <c r="G205" s="248"/>
      <c r="H205" s="251">
        <v>3.2999999999999998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7" t="s">
        <v>143</v>
      </c>
      <c r="AU205" s="257" t="s">
        <v>86</v>
      </c>
      <c r="AV205" s="14" t="s">
        <v>86</v>
      </c>
      <c r="AW205" s="14" t="s">
        <v>32</v>
      </c>
      <c r="AX205" s="14" t="s">
        <v>76</v>
      </c>
      <c r="AY205" s="257" t="s">
        <v>131</v>
      </c>
    </row>
    <row r="206" s="14" customFormat="1">
      <c r="A206" s="14"/>
      <c r="B206" s="247"/>
      <c r="C206" s="248"/>
      <c r="D206" s="232" t="s">
        <v>143</v>
      </c>
      <c r="E206" s="249" t="s">
        <v>1</v>
      </c>
      <c r="F206" s="250" t="s">
        <v>210</v>
      </c>
      <c r="G206" s="248"/>
      <c r="H206" s="251">
        <v>3.2999999999999998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143</v>
      </c>
      <c r="AU206" s="257" t="s">
        <v>86</v>
      </c>
      <c r="AV206" s="14" t="s">
        <v>86</v>
      </c>
      <c r="AW206" s="14" t="s">
        <v>32</v>
      </c>
      <c r="AX206" s="14" t="s">
        <v>76</v>
      </c>
      <c r="AY206" s="257" t="s">
        <v>131</v>
      </c>
    </row>
    <row r="207" s="14" customFormat="1">
      <c r="A207" s="14"/>
      <c r="B207" s="247"/>
      <c r="C207" s="248"/>
      <c r="D207" s="232" t="s">
        <v>143</v>
      </c>
      <c r="E207" s="249" t="s">
        <v>1</v>
      </c>
      <c r="F207" s="250" t="s">
        <v>211</v>
      </c>
      <c r="G207" s="248"/>
      <c r="H207" s="251">
        <v>6.5999999999999996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143</v>
      </c>
      <c r="AU207" s="257" t="s">
        <v>86</v>
      </c>
      <c r="AV207" s="14" t="s">
        <v>86</v>
      </c>
      <c r="AW207" s="14" t="s">
        <v>32</v>
      </c>
      <c r="AX207" s="14" t="s">
        <v>76</v>
      </c>
      <c r="AY207" s="257" t="s">
        <v>131</v>
      </c>
    </row>
    <row r="208" s="14" customFormat="1">
      <c r="A208" s="14"/>
      <c r="B208" s="247"/>
      <c r="C208" s="248"/>
      <c r="D208" s="232" t="s">
        <v>143</v>
      </c>
      <c r="E208" s="249" t="s">
        <v>1</v>
      </c>
      <c r="F208" s="250" t="s">
        <v>212</v>
      </c>
      <c r="G208" s="248"/>
      <c r="H208" s="251">
        <v>3.2999999999999998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143</v>
      </c>
      <c r="AU208" s="257" t="s">
        <v>86</v>
      </c>
      <c r="AV208" s="14" t="s">
        <v>86</v>
      </c>
      <c r="AW208" s="14" t="s">
        <v>32</v>
      </c>
      <c r="AX208" s="14" t="s">
        <v>76</v>
      </c>
      <c r="AY208" s="257" t="s">
        <v>131</v>
      </c>
    </row>
    <row r="209" s="14" customFormat="1">
      <c r="A209" s="14"/>
      <c r="B209" s="247"/>
      <c r="C209" s="248"/>
      <c r="D209" s="232" t="s">
        <v>143</v>
      </c>
      <c r="E209" s="249" t="s">
        <v>1</v>
      </c>
      <c r="F209" s="250" t="s">
        <v>213</v>
      </c>
      <c r="G209" s="248"/>
      <c r="H209" s="251">
        <v>9.9000000000000004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143</v>
      </c>
      <c r="AU209" s="257" t="s">
        <v>86</v>
      </c>
      <c r="AV209" s="14" t="s">
        <v>86</v>
      </c>
      <c r="AW209" s="14" t="s">
        <v>32</v>
      </c>
      <c r="AX209" s="14" t="s">
        <v>76</v>
      </c>
      <c r="AY209" s="257" t="s">
        <v>131</v>
      </c>
    </row>
    <row r="210" s="15" customFormat="1">
      <c r="A210" s="15"/>
      <c r="B210" s="258"/>
      <c r="C210" s="259"/>
      <c r="D210" s="232" t="s">
        <v>143</v>
      </c>
      <c r="E210" s="260" t="s">
        <v>1</v>
      </c>
      <c r="F210" s="261" t="s">
        <v>167</v>
      </c>
      <c r="G210" s="259"/>
      <c r="H210" s="262">
        <v>36.300000000000004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8" t="s">
        <v>143</v>
      </c>
      <c r="AU210" s="268" t="s">
        <v>86</v>
      </c>
      <c r="AV210" s="15" t="s">
        <v>132</v>
      </c>
      <c r="AW210" s="15" t="s">
        <v>32</v>
      </c>
      <c r="AX210" s="15" t="s">
        <v>76</v>
      </c>
      <c r="AY210" s="268" t="s">
        <v>131</v>
      </c>
    </row>
    <row r="211" s="14" customFormat="1">
      <c r="A211" s="14"/>
      <c r="B211" s="247"/>
      <c r="C211" s="248"/>
      <c r="D211" s="232" t="s">
        <v>143</v>
      </c>
      <c r="E211" s="249" t="s">
        <v>1</v>
      </c>
      <c r="F211" s="250" t="s">
        <v>214</v>
      </c>
      <c r="G211" s="248"/>
      <c r="H211" s="251">
        <v>3.2999999999999998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143</v>
      </c>
      <c r="AU211" s="257" t="s">
        <v>86</v>
      </c>
      <c r="AV211" s="14" t="s">
        <v>86</v>
      </c>
      <c r="AW211" s="14" t="s">
        <v>32</v>
      </c>
      <c r="AX211" s="14" t="s">
        <v>76</v>
      </c>
      <c r="AY211" s="257" t="s">
        <v>131</v>
      </c>
    </row>
    <row r="212" s="14" customFormat="1">
      <c r="A212" s="14"/>
      <c r="B212" s="247"/>
      <c r="C212" s="248"/>
      <c r="D212" s="232" t="s">
        <v>143</v>
      </c>
      <c r="E212" s="249" t="s">
        <v>1</v>
      </c>
      <c r="F212" s="250" t="s">
        <v>215</v>
      </c>
      <c r="G212" s="248"/>
      <c r="H212" s="251">
        <v>3.2999999999999998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143</v>
      </c>
      <c r="AU212" s="257" t="s">
        <v>86</v>
      </c>
      <c r="AV212" s="14" t="s">
        <v>86</v>
      </c>
      <c r="AW212" s="14" t="s">
        <v>32</v>
      </c>
      <c r="AX212" s="14" t="s">
        <v>76</v>
      </c>
      <c r="AY212" s="257" t="s">
        <v>131</v>
      </c>
    </row>
    <row r="213" s="14" customFormat="1">
      <c r="A213" s="14"/>
      <c r="B213" s="247"/>
      <c r="C213" s="248"/>
      <c r="D213" s="232" t="s">
        <v>143</v>
      </c>
      <c r="E213" s="249" t="s">
        <v>1</v>
      </c>
      <c r="F213" s="250" t="s">
        <v>216</v>
      </c>
      <c r="G213" s="248"/>
      <c r="H213" s="251">
        <v>3.2999999999999998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143</v>
      </c>
      <c r="AU213" s="257" t="s">
        <v>86</v>
      </c>
      <c r="AV213" s="14" t="s">
        <v>86</v>
      </c>
      <c r="AW213" s="14" t="s">
        <v>32</v>
      </c>
      <c r="AX213" s="14" t="s">
        <v>76</v>
      </c>
      <c r="AY213" s="257" t="s">
        <v>131</v>
      </c>
    </row>
    <row r="214" s="14" customFormat="1">
      <c r="A214" s="14"/>
      <c r="B214" s="247"/>
      <c r="C214" s="248"/>
      <c r="D214" s="232" t="s">
        <v>143</v>
      </c>
      <c r="E214" s="249" t="s">
        <v>1</v>
      </c>
      <c r="F214" s="250" t="s">
        <v>217</v>
      </c>
      <c r="G214" s="248"/>
      <c r="H214" s="251">
        <v>3.2999999999999998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143</v>
      </c>
      <c r="AU214" s="257" t="s">
        <v>86</v>
      </c>
      <c r="AV214" s="14" t="s">
        <v>86</v>
      </c>
      <c r="AW214" s="14" t="s">
        <v>32</v>
      </c>
      <c r="AX214" s="14" t="s">
        <v>76</v>
      </c>
      <c r="AY214" s="257" t="s">
        <v>131</v>
      </c>
    </row>
    <row r="215" s="14" customFormat="1">
      <c r="A215" s="14"/>
      <c r="B215" s="247"/>
      <c r="C215" s="248"/>
      <c r="D215" s="232" t="s">
        <v>143</v>
      </c>
      <c r="E215" s="249" t="s">
        <v>1</v>
      </c>
      <c r="F215" s="250" t="s">
        <v>218</v>
      </c>
      <c r="G215" s="248"/>
      <c r="H215" s="251">
        <v>3.2999999999999998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143</v>
      </c>
      <c r="AU215" s="257" t="s">
        <v>86</v>
      </c>
      <c r="AV215" s="14" t="s">
        <v>86</v>
      </c>
      <c r="AW215" s="14" t="s">
        <v>32</v>
      </c>
      <c r="AX215" s="14" t="s">
        <v>76</v>
      </c>
      <c r="AY215" s="257" t="s">
        <v>131</v>
      </c>
    </row>
    <row r="216" s="14" customFormat="1">
      <c r="A216" s="14"/>
      <c r="B216" s="247"/>
      <c r="C216" s="248"/>
      <c r="D216" s="232" t="s">
        <v>143</v>
      </c>
      <c r="E216" s="249" t="s">
        <v>1</v>
      </c>
      <c r="F216" s="250" t="s">
        <v>219</v>
      </c>
      <c r="G216" s="248"/>
      <c r="H216" s="251">
        <v>3.2999999999999998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143</v>
      </c>
      <c r="AU216" s="257" t="s">
        <v>86</v>
      </c>
      <c r="AV216" s="14" t="s">
        <v>86</v>
      </c>
      <c r="AW216" s="14" t="s">
        <v>32</v>
      </c>
      <c r="AX216" s="14" t="s">
        <v>76</v>
      </c>
      <c r="AY216" s="257" t="s">
        <v>131</v>
      </c>
    </row>
    <row r="217" s="14" customFormat="1">
      <c r="A217" s="14"/>
      <c r="B217" s="247"/>
      <c r="C217" s="248"/>
      <c r="D217" s="232" t="s">
        <v>143</v>
      </c>
      <c r="E217" s="249" t="s">
        <v>1</v>
      </c>
      <c r="F217" s="250" t="s">
        <v>220</v>
      </c>
      <c r="G217" s="248"/>
      <c r="H217" s="251">
        <v>3.2999999999999998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143</v>
      </c>
      <c r="AU217" s="257" t="s">
        <v>86</v>
      </c>
      <c r="AV217" s="14" t="s">
        <v>86</v>
      </c>
      <c r="AW217" s="14" t="s">
        <v>32</v>
      </c>
      <c r="AX217" s="14" t="s">
        <v>76</v>
      </c>
      <c r="AY217" s="257" t="s">
        <v>131</v>
      </c>
    </row>
    <row r="218" s="14" customFormat="1">
      <c r="A218" s="14"/>
      <c r="B218" s="247"/>
      <c r="C218" s="248"/>
      <c r="D218" s="232" t="s">
        <v>143</v>
      </c>
      <c r="E218" s="249" t="s">
        <v>1</v>
      </c>
      <c r="F218" s="250" t="s">
        <v>221</v>
      </c>
      <c r="G218" s="248"/>
      <c r="H218" s="251">
        <v>3.2999999999999998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143</v>
      </c>
      <c r="AU218" s="257" t="s">
        <v>86</v>
      </c>
      <c r="AV218" s="14" t="s">
        <v>86</v>
      </c>
      <c r="AW218" s="14" t="s">
        <v>32</v>
      </c>
      <c r="AX218" s="14" t="s">
        <v>76</v>
      </c>
      <c r="AY218" s="257" t="s">
        <v>131</v>
      </c>
    </row>
    <row r="219" s="14" customFormat="1">
      <c r="A219" s="14"/>
      <c r="B219" s="247"/>
      <c r="C219" s="248"/>
      <c r="D219" s="232" t="s">
        <v>143</v>
      </c>
      <c r="E219" s="249" t="s">
        <v>1</v>
      </c>
      <c r="F219" s="250" t="s">
        <v>222</v>
      </c>
      <c r="G219" s="248"/>
      <c r="H219" s="251">
        <v>3.2999999999999998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143</v>
      </c>
      <c r="AU219" s="257" t="s">
        <v>86</v>
      </c>
      <c r="AV219" s="14" t="s">
        <v>86</v>
      </c>
      <c r="AW219" s="14" t="s">
        <v>32</v>
      </c>
      <c r="AX219" s="14" t="s">
        <v>76</v>
      </c>
      <c r="AY219" s="257" t="s">
        <v>131</v>
      </c>
    </row>
    <row r="220" s="14" customFormat="1">
      <c r="A220" s="14"/>
      <c r="B220" s="247"/>
      <c r="C220" s="248"/>
      <c r="D220" s="232" t="s">
        <v>143</v>
      </c>
      <c r="E220" s="249" t="s">
        <v>1</v>
      </c>
      <c r="F220" s="250" t="s">
        <v>223</v>
      </c>
      <c r="G220" s="248"/>
      <c r="H220" s="251">
        <v>3.2999999999999998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143</v>
      </c>
      <c r="AU220" s="257" t="s">
        <v>86</v>
      </c>
      <c r="AV220" s="14" t="s">
        <v>86</v>
      </c>
      <c r="AW220" s="14" t="s">
        <v>32</v>
      </c>
      <c r="AX220" s="14" t="s">
        <v>76</v>
      </c>
      <c r="AY220" s="257" t="s">
        <v>131</v>
      </c>
    </row>
    <row r="221" s="14" customFormat="1">
      <c r="A221" s="14"/>
      <c r="B221" s="247"/>
      <c r="C221" s="248"/>
      <c r="D221" s="232" t="s">
        <v>143</v>
      </c>
      <c r="E221" s="249" t="s">
        <v>1</v>
      </c>
      <c r="F221" s="250" t="s">
        <v>224</v>
      </c>
      <c r="G221" s="248"/>
      <c r="H221" s="251">
        <v>3.2999999999999998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143</v>
      </c>
      <c r="AU221" s="257" t="s">
        <v>86</v>
      </c>
      <c r="AV221" s="14" t="s">
        <v>86</v>
      </c>
      <c r="AW221" s="14" t="s">
        <v>32</v>
      </c>
      <c r="AX221" s="14" t="s">
        <v>76</v>
      </c>
      <c r="AY221" s="257" t="s">
        <v>131</v>
      </c>
    </row>
    <row r="222" s="15" customFormat="1">
      <c r="A222" s="15"/>
      <c r="B222" s="258"/>
      <c r="C222" s="259"/>
      <c r="D222" s="232" t="s">
        <v>143</v>
      </c>
      <c r="E222" s="260" t="s">
        <v>1</v>
      </c>
      <c r="F222" s="261" t="s">
        <v>179</v>
      </c>
      <c r="G222" s="259"/>
      <c r="H222" s="262">
        <v>36.299999999999997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8" t="s">
        <v>143</v>
      </c>
      <c r="AU222" s="268" t="s">
        <v>86</v>
      </c>
      <c r="AV222" s="15" t="s">
        <v>132</v>
      </c>
      <c r="AW222" s="15" t="s">
        <v>32</v>
      </c>
      <c r="AX222" s="15" t="s">
        <v>76</v>
      </c>
      <c r="AY222" s="268" t="s">
        <v>131</v>
      </c>
    </row>
    <row r="223" s="14" customFormat="1">
      <c r="A223" s="14"/>
      <c r="B223" s="247"/>
      <c r="C223" s="248"/>
      <c r="D223" s="232" t="s">
        <v>143</v>
      </c>
      <c r="E223" s="249" t="s">
        <v>1</v>
      </c>
      <c r="F223" s="250" t="s">
        <v>225</v>
      </c>
      <c r="G223" s="248"/>
      <c r="H223" s="251">
        <v>3.2999999999999998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143</v>
      </c>
      <c r="AU223" s="257" t="s">
        <v>86</v>
      </c>
      <c r="AV223" s="14" t="s">
        <v>86</v>
      </c>
      <c r="AW223" s="14" t="s">
        <v>32</v>
      </c>
      <c r="AX223" s="14" t="s">
        <v>76</v>
      </c>
      <c r="AY223" s="257" t="s">
        <v>131</v>
      </c>
    </row>
    <row r="224" s="14" customFormat="1">
      <c r="A224" s="14"/>
      <c r="B224" s="247"/>
      <c r="C224" s="248"/>
      <c r="D224" s="232" t="s">
        <v>143</v>
      </c>
      <c r="E224" s="249" t="s">
        <v>1</v>
      </c>
      <c r="F224" s="250" t="s">
        <v>226</v>
      </c>
      <c r="G224" s="248"/>
      <c r="H224" s="251">
        <v>3.2999999999999998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143</v>
      </c>
      <c r="AU224" s="257" t="s">
        <v>86</v>
      </c>
      <c r="AV224" s="14" t="s">
        <v>86</v>
      </c>
      <c r="AW224" s="14" t="s">
        <v>32</v>
      </c>
      <c r="AX224" s="14" t="s">
        <v>76</v>
      </c>
      <c r="AY224" s="257" t="s">
        <v>131</v>
      </c>
    </row>
    <row r="225" s="14" customFormat="1">
      <c r="A225" s="14"/>
      <c r="B225" s="247"/>
      <c r="C225" s="248"/>
      <c r="D225" s="232" t="s">
        <v>143</v>
      </c>
      <c r="E225" s="249" t="s">
        <v>1</v>
      </c>
      <c r="F225" s="250" t="s">
        <v>227</v>
      </c>
      <c r="G225" s="248"/>
      <c r="H225" s="251">
        <v>3.2999999999999998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143</v>
      </c>
      <c r="AU225" s="257" t="s">
        <v>86</v>
      </c>
      <c r="AV225" s="14" t="s">
        <v>86</v>
      </c>
      <c r="AW225" s="14" t="s">
        <v>32</v>
      </c>
      <c r="AX225" s="14" t="s">
        <v>76</v>
      </c>
      <c r="AY225" s="257" t="s">
        <v>131</v>
      </c>
    </row>
    <row r="226" s="14" customFormat="1">
      <c r="A226" s="14"/>
      <c r="B226" s="247"/>
      <c r="C226" s="248"/>
      <c r="D226" s="232" t="s">
        <v>143</v>
      </c>
      <c r="E226" s="249" t="s">
        <v>1</v>
      </c>
      <c r="F226" s="250" t="s">
        <v>228</v>
      </c>
      <c r="G226" s="248"/>
      <c r="H226" s="251">
        <v>6.5999999999999996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143</v>
      </c>
      <c r="AU226" s="257" t="s">
        <v>86</v>
      </c>
      <c r="AV226" s="14" t="s">
        <v>86</v>
      </c>
      <c r="AW226" s="14" t="s">
        <v>32</v>
      </c>
      <c r="AX226" s="14" t="s">
        <v>76</v>
      </c>
      <c r="AY226" s="257" t="s">
        <v>131</v>
      </c>
    </row>
    <row r="227" s="14" customFormat="1">
      <c r="A227" s="14"/>
      <c r="B227" s="247"/>
      <c r="C227" s="248"/>
      <c r="D227" s="232" t="s">
        <v>143</v>
      </c>
      <c r="E227" s="249" t="s">
        <v>1</v>
      </c>
      <c r="F227" s="250" t="s">
        <v>229</v>
      </c>
      <c r="G227" s="248"/>
      <c r="H227" s="251">
        <v>3.2999999999999998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143</v>
      </c>
      <c r="AU227" s="257" t="s">
        <v>86</v>
      </c>
      <c r="AV227" s="14" t="s">
        <v>86</v>
      </c>
      <c r="AW227" s="14" t="s">
        <v>32</v>
      </c>
      <c r="AX227" s="14" t="s">
        <v>76</v>
      </c>
      <c r="AY227" s="257" t="s">
        <v>131</v>
      </c>
    </row>
    <row r="228" s="14" customFormat="1">
      <c r="A228" s="14"/>
      <c r="B228" s="247"/>
      <c r="C228" s="248"/>
      <c r="D228" s="232" t="s">
        <v>143</v>
      </c>
      <c r="E228" s="249" t="s">
        <v>1</v>
      </c>
      <c r="F228" s="250" t="s">
        <v>230</v>
      </c>
      <c r="G228" s="248"/>
      <c r="H228" s="251">
        <v>6.5999999999999996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143</v>
      </c>
      <c r="AU228" s="257" t="s">
        <v>86</v>
      </c>
      <c r="AV228" s="14" t="s">
        <v>86</v>
      </c>
      <c r="AW228" s="14" t="s">
        <v>32</v>
      </c>
      <c r="AX228" s="14" t="s">
        <v>76</v>
      </c>
      <c r="AY228" s="257" t="s">
        <v>131</v>
      </c>
    </row>
    <row r="229" s="14" customFormat="1">
      <c r="A229" s="14"/>
      <c r="B229" s="247"/>
      <c r="C229" s="248"/>
      <c r="D229" s="232" t="s">
        <v>143</v>
      </c>
      <c r="E229" s="249" t="s">
        <v>1</v>
      </c>
      <c r="F229" s="250" t="s">
        <v>231</v>
      </c>
      <c r="G229" s="248"/>
      <c r="H229" s="251">
        <v>3.2999999999999998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143</v>
      </c>
      <c r="AU229" s="257" t="s">
        <v>86</v>
      </c>
      <c r="AV229" s="14" t="s">
        <v>86</v>
      </c>
      <c r="AW229" s="14" t="s">
        <v>32</v>
      </c>
      <c r="AX229" s="14" t="s">
        <v>76</v>
      </c>
      <c r="AY229" s="257" t="s">
        <v>131</v>
      </c>
    </row>
    <row r="230" s="14" customFormat="1">
      <c r="A230" s="14"/>
      <c r="B230" s="247"/>
      <c r="C230" s="248"/>
      <c r="D230" s="232" t="s">
        <v>143</v>
      </c>
      <c r="E230" s="249" t="s">
        <v>1</v>
      </c>
      <c r="F230" s="250" t="s">
        <v>232</v>
      </c>
      <c r="G230" s="248"/>
      <c r="H230" s="251">
        <v>6.5999999999999996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143</v>
      </c>
      <c r="AU230" s="257" t="s">
        <v>86</v>
      </c>
      <c r="AV230" s="14" t="s">
        <v>86</v>
      </c>
      <c r="AW230" s="14" t="s">
        <v>32</v>
      </c>
      <c r="AX230" s="14" t="s">
        <v>76</v>
      </c>
      <c r="AY230" s="257" t="s">
        <v>131</v>
      </c>
    </row>
    <row r="231" s="15" customFormat="1">
      <c r="A231" s="15"/>
      <c r="B231" s="258"/>
      <c r="C231" s="259"/>
      <c r="D231" s="232" t="s">
        <v>143</v>
      </c>
      <c r="E231" s="260" t="s">
        <v>1</v>
      </c>
      <c r="F231" s="261" t="s">
        <v>188</v>
      </c>
      <c r="G231" s="259"/>
      <c r="H231" s="262">
        <v>36.299999999999997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8" t="s">
        <v>143</v>
      </c>
      <c r="AU231" s="268" t="s">
        <v>86</v>
      </c>
      <c r="AV231" s="15" t="s">
        <v>132</v>
      </c>
      <c r="AW231" s="15" t="s">
        <v>32</v>
      </c>
      <c r="AX231" s="15" t="s">
        <v>76</v>
      </c>
      <c r="AY231" s="268" t="s">
        <v>131</v>
      </c>
    </row>
    <row r="232" s="16" customFormat="1">
      <c r="A232" s="16"/>
      <c r="B232" s="269"/>
      <c r="C232" s="270"/>
      <c r="D232" s="232" t="s">
        <v>143</v>
      </c>
      <c r="E232" s="271" t="s">
        <v>1</v>
      </c>
      <c r="F232" s="272" t="s">
        <v>189</v>
      </c>
      <c r="G232" s="270"/>
      <c r="H232" s="273">
        <v>194.5500000000001</v>
      </c>
      <c r="I232" s="274"/>
      <c r="J232" s="270"/>
      <c r="K232" s="270"/>
      <c r="L232" s="275"/>
      <c r="M232" s="276"/>
      <c r="N232" s="277"/>
      <c r="O232" s="277"/>
      <c r="P232" s="277"/>
      <c r="Q232" s="277"/>
      <c r="R232" s="277"/>
      <c r="S232" s="277"/>
      <c r="T232" s="278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79" t="s">
        <v>143</v>
      </c>
      <c r="AU232" s="279" t="s">
        <v>86</v>
      </c>
      <c r="AV232" s="16" t="s">
        <v>139</v>
      </c>
      <c r="AW232" s="16" t="s">
        <v>32</v>
      </c>
      <c r="AX232" s="16" t="s">
        <v>84</v>
      </c>
      <c r="AY232" s="279" t="s">
        <v>131</v>
      </c>
    </row>
    <row r="233" s="12" customFormat="1" ht="22.8" customHeight="1">
      <c r="A233" s="12"/>
      <c r="B233" s="203"/>
      <c r="C233" s="204"/>
      <c r="D233" s="205" t="s">
        <v>75</v>
      </c>
      <c r="E233" s="217" t="s">
        <v>233</v>
      </c>
      <c r="F233" s="217" t="s">
        <v>234</v>
      </c>
      <c r="G233" s="204"/>
      <c r="H233" s="204"/>
      <c r="I233" s="207"/>
      <c r="J233" s="218">
        <f>BK233</f>
        <v>0</v>
      </c>
      <c r="K233" s="204"/>
      <c r="L233" s="209"/>
      <c r="M233" s="210"/>
      <c r="N233" s="211"/>
      <c r="O233" s="211"/>
      <c r="P233" s="212">
        <f>SUM(P234:P528)</f>
        <v>0</v>
      </c>
      <c r="Q233" s="211"/>
      <c r="R233" s="212">
        <f>SUM(R234:R528)</f>
        <v>6.6116243399999997</v>
      </c>
      <c r="S233" s="211"/>
      <c r="T233" s="213">
        <f>SUM(T234:T528)</f>
        <v>0.71663939999999982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4" t="s">
        <v>84</v>
      </c>
      <c r="AT233" s="215" t="s">
        <v>75</v>
      </c>
      <c r="AU233" s="215" t="s">
        <v>84</v>
      </c>
      <c r="AY233" s="214" t="s">
        <v>131</v>
      </c>
      <c r="BK233" s="216">
        <f>SUM(BK234:BK528)</f>
        <v>0</v>
      </c>
    </row>
    <row r="234" s="2" customFormat="1" ht="16.5" customHeight="1">
      <c r="A234" s="39"/>
      <c r="B234" s="40"/>
      <c r="C234" s="219" t="s">
        <v>132</v>
      </c>
      <c r="D234" s="219" t="s">
        <v>134</v>
      </c>
      <c r="E234" s="220" t="s">
        <v>235</v>
      </c>
      <c r="F234" s="221" t="s">
        <v>236</v>
      </c>
      <c r="G234" s="222" t="s">
        <v>137</v>
      </c>
      <c r="H234" s="223">
        <v>164.33799999999999</v>
      </c>
      <c r="I234" s="224"/>
      <c r="J234" s="225">
        <f>ROUND(I234*H234,2)</f>
        <v>0</v>
      </c>
      <c r="K234" s="221" t="s">
        <v>138</v>
      </c>
      <c r="L234" s="45"/>
      <c r="M234" s="226" t="s">
        <v>1</v>
      </c>
      <c r="N234" s="227" t="s">
        <v>41</v>
      </c>
      <c r="O234" s="92"/>
      <c r="P234" s="228">
        <f>O234*H234</f>
        <v>0</v>
      </c>
      <c r="Q234" s="228">
        <v>0.0064999999999999997</v>
      </c>
      <c r="R234" s="228">
        <f>Q234*H234</f>
        <v>1.0681969999999998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139</v>
      </c>
      <c r="AT234" s="230" t="s">
        <v>134</v>
      </c>
      <c r="AU234" s="230" t="s">
        <v>86</v>
      </c>
      <c r="AY234" s="18" t="s">
        <v>131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84</v>
      </c>
      <c r="BK234" s="231">
        <f>ROUND(I234*H234,2)</f>
        <v>0</v>
      </c>
      <c r="BL234" s="18" t="s">
        <v>139</v>
      </c>
      <c r="BM234" s="230" t="s">
        <v>237</v>
      </c>
    </row>
    <row r="235" s="2" customFormat="1">
      <c r="A235" s="39"/>
      <c r="B235" s="40"/>
      <c r="C235" s="41"/>
      <c r="D235" s="232" t="s">
        <v>141</v>
      </c>
      <c r="E235" s="41"/>
      <c r="F235" s="233" t="s">
        <v>238</v>
      </c>
      <c r="G235" s="41"/>
      <c r="H235" s="41"/>
      <c r="I235" s="234"/>
      <c r="J235" s="41"/>
      <c r="K235" s="41"/>
      <c r="L235" s="45"/>
      <c r="M235" s="235"/>
      <c r="N235" s="236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141</v>
      </c>
      <c r="AU235" s="18" t="s">
        <v>86</v>
      </c>
    </row>
    <row r="236" s="13" customFormat="1">
      <c r="A236" s="13"/>
      <c r="B236" s="237"/>
      <c r="C236" s="238"/>
      <c r="D236" s="232" t="s">
        <v>143</v>
      </c>
      <c r="E236" s="239" t="s">
        <v>1</v>
      </c>
      <c r="F236" s="240" t="s">
        <v>144</v>
      </c>
      <c r="G236" s="238"/>
      <c r="H236" s="239" t="s">
        <v>1</v>
      </c>
      <c r="I236" s="241"/>
      <c r="J236" s="238"/>
      <c r="K236" s="238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143</v>
      </c>
      <c r="AU236" s="246" t="s">
        <v>86</v>
      </c>
      <c r="AV236" s="13" t="s">
        <v>84</v>
      </c>
      <c r="AW236" s="13" t="s">
        <v>32</v>
      </c>
      <c r="AX236" s="13" t="s">
        <v>76</v>
      </c>
      <c r="AY236" s="246" t="s">
        <v>131</v>
      </c>
    </row>
    <row r="237" s="14" customFormat="1">
      <c r="A237" s="14"/>
      <c r="B237" s="247"/>
      <c r="C237" s="248"/>
      <c r="D237" s="232" t="s">
        <v>143</v>
      </c>
      <c r="E237" s="249" t="s">
        <v>1</v>
      </c>
      <c r="F237" s="250" t="s">
        <v>145</v>
      </c>
      <c r="G237" s="248"/>
      <c r="H237" s="251">
        <v>2.1600000000000001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143</v>
      </c>
      <c r="AU237" s="257" t="s">
        <v>86</v>
      </c>
      <c r="AV237" s="14" t="s">
        <v>86</v>
      </c>
      <c r="AW237" s="14" t="s">
        <v>32</v>
      </c>
      <c r="AX237" s="14" t="s">
        <v>76</v>
      </c>
      <c r="AY237" s="257" t="s">
        <v>131</v>
      </c>
    </row>
    <row r="238" s="14" customFormat="1">
      <c r="A238" s="14"/>
      <c r="B238" s="247"/>
      <c r="C238" s="248"/>
      <c r="D238" s="232" t="s">
        <v>143</v>
      </c>
      <c r="E238" s="249" t="s">
        <v>1</v>
      </c>
      <c r="F238" s="250" t="s">
        <v>146</v>
      </c>
      <c r="G238" s="248"/>
      <c r="H238" s="251">
        <v>1.6200000000000001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7" t="s">
        <v>143</v>
      </c>
      <c r="AU238" s="257" t="s">
        <v>86</v>
      </c>
      <c r="AV238" s="14" t="s">
        <v>86</v>
      </c>
      <c r="AW238" s="14" t="s">
        <v>32</v>
      </c>
      <c r="AX238" s="14" t="s">
        <v>76</v>
      </c>
      <c r="AY238" s="257" t="s">
        <v>131</v>
      </c>
    </row>
    <row r="239" s="15" customFormat="1">
      <c r="A239" s="15"/>
      <c r="B239" s="258"/>
      <c r="C239" s="259"/>
      <c r="D239" s="232" t="s">
        <v>143</v>
      </c>
      <c r="E239" s="260" t="s">
        <v>1</v>
      </c>
      <c r="F239" s="261" t="s">
        <v>147</v>
      </c>
      <c r="G239" s="259"/>
      <c r="H239" s="262">
        <v>3.7800000000000002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8" t="s">
        <v>143</v>
      </c>
      <c r="AU239" s="268" t="s">
        <v>86</v>
      </c>
      <c r="AV239" s="15" t="s">
        <v>132</v>
      </c>
      <c r="AW239" s="15" t="s">
        <v>32</v>
      </c>
      <c r="AX239" s="15" t="s">
        <v>76</v>
      </c>
      <c r="AY239" s="268" t="s">
        <v>131</v>
      </c>
    </row>
    <row r="240" s="14" customFormat="1">
      <c r="A240" s="14"/>
      <c r="B240" s="247"/>
      <c r="C240" s="248"/>
      <c r="D240" s="232" t="s">
        <v>143</v>
      </c>
      <c r="E240" s="249" t="s">
        <v>1</v>
      </c>
      <c r="F240" s="250" t="s">
        <v>148</v>
      </c>
      <c r="G240" s="248"/>
      <c r="H240" s="251">
        <v>6.0899999999999999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143</v>
      </c>
      <c r="AU240" s="257" t="s">
        <v>86</v>
      </c>
      <c r="AV240" s="14" t="s">
        <v>86</v>
      </c>
      <c r="AW240" s="14" t="s">
        <v>32</v>
      </c>
      <c r="AX240" s="14" t="s">
        <v>76</v>
      </c>
      <c r="AY240" s="257" t="s">
        <v>131</v>
      </c>
    </row>
    <row r="241" s="15" customFormat="1">
      <c r="A241" s="15"/>
      <c r="B241" s="258"/>
      <c r="C241" s="259"/>
      <c r="D241" s="232" t="s">
        <v>143</v>
      </c>
      <c r="E241" s="260" t="s">
        <v>1</v>
      </c>
      <c r="F241" s="261" t="s">
        <v>149</v>
      </c>
      <c r="G241" s="259"/>
      <c r="H241" s="262">
        <v>6.0899999999999999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8" t="s">
        <v>143</v>
      </c>
      <c r="AU241" s="268" t="s">
        <v>86</v>
      </c>
      <c r="AV241" s="15" t="s">
        <v>132</v>
      </c>
      <c r="AW241" s="15" t="s">
        <v>32</v>
      </c>
      <c r="AX241" s="15" t="s">
        <v>76</v>
      </c>
      <c r="AY241" s="268" t="s">
        <v>131</v>
      </c>
    </row>
    <row r="242" s="14" customFormat="1">
      <c r="A242" s="14"/>
      <c r="B242" s="247"/>
      <c r="C242" s="248"/>
      <c r="D242" s="232" t="s">
        <v>143</v>
      </c>
      <c r="E242" s="249" t="s">
        <v>1</v>
      </c>
      <c r="F242" s="250" t="s">
        <v>150</v>
      </c>
      <c r="G242" s="248"/>
      <c r="H242" s="251">
        <v>0.74299999999999999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143</v>
      </c>
      <c r="AU242" s="257" t="s">
        <v>86</v>
      </c>
      <c r="AV242" s="14" t="s">
        <v>86</v>
      </c>
      <c r="AW242" s="14" t="s">
        <v>32</v>
      </c>
      <c r="AX242" s="14" t="s">
        <v>76</v>
      </c>
      <c r="AY242" s="257" t="s">
        <v>131</v>
      </c>
    </row>
    <row r="243" s="14" customFormat="1">
      <c r="A243" s="14"/>
      <c r="B243" s="247"/>
      <c r="C243" s="248"/>
      <c r="D243" s="232" t="s">
        <v>143</v>
      </c>
      <c r="E243" s="249" t="s">
        <v>1</v>
      </c>
      <c r="F243" s="250" t="s">
        <v>151</v>
      </c>
      <c r="G243" s="248"/>
      <c r="H243" s="251">
        <v>1.4850000000000001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7" t="s">
        <v>143</v>
      </c>
      <c r="AU243" s="257" t="s">
        <v>86</v>
      </c>
      <c r="AV243" s="14" t="s">
        <v>86</v>
      </c>
      <c r="AW243" s="14" t="s">
        <v>32</v>
      </c>
      <c r="AX243" s="14" t="s">
        <v>76</v>
      </c>
      <c r="AY243" s="257" t="s">
        <v>131</v>
      </c>
    </row>
    <row r="244" s="14" customFormat="1">
      <c r="A244" s="14"/>
      <c r="B244" s="247"/>
      <c r="C244" s="248"/>
      <c r="D244" s="232" t="s">
        <v>143</v>
      </c>
      <c r="E244" s="249" t="s">
        <v>1</v>
      </c>
      <c r="F244" s="250" t="s">
        <v>152</v>
      </c>
      <c r="G244" s="248"/>
      <c r="H244" s="251">
        <v>0.74299999999999999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143</v>
      </c>
      <c r="AU244" s="257" t="s">
        <v>86</v>
      </c>
      <c r="AV244" s="14" t="s">
        <v>86</v>
      </c>
      <c r="AW244" s="14" t="s">
        <v>32</v>
      </c>
      <c r="AX244" s="14" t="s">
        <v>76</v>
      </c>
      <c r="AY244" s="257" t="s">
        <v>131</v>
      </c>
    </row>
    <row r="245" s="14" customFormat="1">
      <c r="A245" s="14"/>
      <c r="B245" s="247"/>
      <c r="C245" s="248"/>
      <c r="D245" s="232" t="s">
        <v>143</v>
      </c>
      <c r="E245" s="249" t="s">
        <v>1</v>
      </c>
      <c r="F245" s="250" t="s">
        <v>153</v>
      </c>
      <c r="G245" s="248"/>
      <c r="H245" s="251">
        <v>1.4850000000000001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143</v>
      </c>
      <c r="AU245" s="257" t="s">
        <v>86</v>
      </c>
      <c r="AV245" s="14" t="s">
        <v>86</v>
      </c>
      <c r="AW245" s="14" t="s">
        <v>32</v>
      </c>
      <c r="AX245" s="14" t="s">
        <v>76</v>
      </c>
      <c r="AY245" s="257" t="s">
        <v>131</v>
      </c>
    </row>
    <row r="246" s="14" customFormat="1">
      <c r="A246" s="14"/>
      <c r="B246" s="247"/>
      <c r="C246" s="248"/>
      <c r="D246" s="232" t="s">
        <v>143</v>
      </c>
      <c r="E246" s="249" t="s">
        <v>1</v>
      </c>
      <c r="F246" s="250" t="s">
        <v>154</v>
      </c>
      <c r="G246" s="248"/>
      <c r="H246" s="251">
        <v>0.74299999999999999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143</v>
      </c>
      <c r="AU246" s="257" t="s">
        <v>86</v>
      </c>
      <c r="AV246" s="14" t="s">
        <v>86</v>
      </c>
      <c r="AW246" s="14" t="s">
        <v>32</v>
      </c>
      <c r="AX246" s="14" t="s">
        <v>76</v>
      </c>
      <c r="AY246" s="257" t="s">
        <v>131</v>
      </c>
    </row>
    <row r="247" s="14" customFormat="1">
      <c r="A247" s="14"/>
      <c r="B247" s="247"/>
      <c r="C247" s="248"/>
      <c r="D247" s="232" t="s">
        <v>143</v>
      </c>
      <c r="E247" s="249" t="s">
        <v>1</v>
      </c>
      <c r="F247" s="250" t="s">
        <v>155</v>
      </c>
      <c r="G247" s="248"/>
      <c r="H247" s="251">
        <v>0.74299999999999999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143</v>
      </c>
      <c r="AU247" s="257" t="s">
        <v>86</v>
      </c>
      <c r="AV247" s="14" t="s">
        <v>86</v>
      </c>
      <c r="AW247" s="14" t="s">
        <v>32</v>
      </c>
      <c r="AX247" s="14" t="s">
        <v>76</v>
      </c>
      <c r="AY247" s="257" t="s">
        <v>131</v>
      </c>
    </row>
    <row r="248" s="14" customFormat="1">
      <c r="A248" s="14"/>
      <c r="B248" s="247"/>
      <c r="C248" s="248"/>
      <c r="D248" s="232" t="s">
        <v>143</v>
      </c>
      <c r="E248" s="249" t="s">
        <v>1</v>
      </c>
      <c r="F248" s="250" t="s">
        <v>156</v>
      </c>
      <c r="G248" s="248"/>
      <c r="H248" s="251">
        <v>1.4850000000000001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143</v>
      </c>
      <c r="AU248" s="257" t="s">
        <v>86</v>
      </c>
      <c r="AV248" s="14" t="s">
        <v>86</v>
      </c>
      <c r="AW248" s="14" t="s">
        <v>32</v>
      </c>
      <c r="AX248" s="14" t="s">
        <v>76</v>
      </c>
      <c r="AY248" s="257" t="s">
        <v>131</v>
      </c>
    </row>
    <row r="249" s="14" customFormat="1">
      <c r="A249" s="14"/>
      <c r="B249" s="247"/>
      <c r="C249" s="248"/>
      <c r="D249" s="232" t="s">
        <v>143</v>
      </c>
      <c r="E249" s="249" t="s">
        <v>1</v>
      </c>
      <c r="F249" s="250" t="s">
        <v>157</v>
      </c>
      <c r="G249" s="248"/>
      <c r="H249" s="251">
        <v>0.74299999999999999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7" t="s">
        <v>143</v>
      </c>
      <c r="AU249" s="257" t="s">
        <v>86</v>
      </c>
      <c r="AV249" s="14" t="s">
        <v>86</v>
      </c>
      <c r="AW249" s="14" t="s">
        <v>32</v>
      </c>
      <c r="AX249" s="14" t="s">
        <v>76</v>
      </c>
      <c r="AY249" s="257" t="s">
        <v>131</v>
      </c>
    </row>
    <row r="250" s="15" customFormat="1">
      <c r="A250" s="15"/>
      <c r="B250" s="258"/>
      <c r="C250" s="259"/>
      <c r="D250" s="232" t="s">
        <v>143</v>
      </c>
      <c r="E250" s="260" t="s">
        <v>1</v>
      </c>
      <c r="F250" s="261" t="s">
        <v>158</v>
      </c>
      <c r="G250" s="259"/>
      <c r="H250" s="262">
        <v>8.1700000000000017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8" t="s">
        <v>143</v>
      </c>
      <c r="AU250" s="268" t="s">
        <v>86</v>
      </c>
      <c r="AV250" s="15" t="s">
        <v>132</v>
      </c>
      <c r="AW250" s="15" t="s">
        <v>32</v>
      </c>
      <c r="AX250" s="15" t="s">
        <v>76</v>
      </c>
      <c r="AY250" s="268" t="s">
        <v>131</v>
      </c>
    </row>
    <row r="251" s="14" customFormat="1">
      <c r="A251" s="14"/>
      <c r="B251" s="247"/>
      <c r="C251" s="248"/>
      <c r="D251" s="232" t="s">
        <v>143</v>
      </c>
      <c r="E251" s="249" t="s">
        <v>1</v>
      </c>
      <c r="F251" s="250" t="s">
        <v>159</v>
      </c>
      <c r="G251" s="248"/>
      <c r="H251" s="251">
        <v>0.74299999999999999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143</v>
      </c>
      <c r="AU251" s="257" t="s">
        <v>86</v>
      </c>
      <c r="AV251" s="14" t="s">
        <v>86</v>
      </c>
      <c r="AW251" s="14" t="s">
        <v>32</v>
      </c>
      <c r="AX251" s="14" t="s">
        <v>76</v>
      </c>
      <c r="AY251" s="257" t="s">
        <v>131</v>
      </c>
    </row>
    <row r="252" s="14" customFormat="1">
      <c r="A252" s="14"/>
      <c r="B252" s="247"/>
      <c r="C252" s="248"/>
      <c r="D252" s="232" t="s">
        <v>143</v>
      </c>
      <c r="E252" s="249" t="s">
        <v>1</v>
      </c>
      <c r="F252" s="250" t="s">
        <v>160</v>
      </c>
      <c r="G252" s="248"/>
      <c r="H252" s="251">
        <v>0.74299999999999999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143</v>
      </c>
      <c r="AU252" s="257" t="s">
        <v>86</v>
      </c>
      <c r="AV252" s="14" t="s">
        <v>86</v>
      </c>
      <c r="AW252" s="14" t="s">
        <v>32</v>
      </c>
      <c r="AX252" s="14" t="s">
        <v>76</v>
      </c>
      <c r="AY252" s="257" t="s">
        <v>131</v>
      </c>
    </row>
    <row r="253" s="14" customFormat="1">
      <c r="A253" s="14"/>
      <c r="B253" s="247"/>
      <c r="C253" s="248"/>
      <c r="D253" s="232" t="s">
        <v>143</v>
      </c>
      <c r="E253" s="249" t="s">
        <v>1</v>
      </c>
      <c r="F253" s="250" t="s">
        <v>161</v>
      </c>
      <c r="G253" s="248"/>
      <c r="H253" s="251">
        <v>0.74299999999999999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143</v>
      </c>
      <c r="AU253" s="257" t="s">
        <v>86</v>
      </c>
      <c r="AV253" s="14" t="s">
        <v>86</v>
      </c>
      <c r="AW253" s="14" t="s">
        <v>32</v>
      </c>
      <c r="AX253" s="14" t="s">
        <v>76</v>
      </c>
      <c r="AY253" s="257" t="s">
        <v>131</v>
      </c>
    </row>
    <row r="254" s="14" customFormat="1">
      <c r="A254" s="14"/>
      <c r="B254" s="247"/>
      <c r="C254" s="248"/>
      <c r="D254" s="232" t="s">
        <v>143</v>
      </c>
      <c r="E254" s="249" t="s">
        <v>1</v>
      </c>
      <c r="F254" s="250" t="s">
        <v>162</v>
      </c>
      <c r="G254" s="248"/>
      <c r="H254" s="251">
        <v>0.74299999999999999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143</v>
      </c>
      <c r="AU254" s="257" t="s">
        <v>86</v>
      </c>
      <c r="AV254" s="14" t="s">
        <v>86</v>
      </c>
      <c r="AW254" s="14" t="s">
        <v>32</v>
      </c>
      <c r="AX254" s="14" t="s">
        <v>76</v>
      </c>
      <c r="AY254" s="257" t="s">
        <v>131</v>
      </c>
    </row>
    <row r="255" s="14" customFormat="1">
      <c r="A255" s="14"/>
      <c r="B255" s="247"/>
      <c r="C255" s="248"/>
      <c r="D255" s="232" t="s">
        <v>143</v>
      </c>
      <c r="E255" s="249" t="s">
        <v>1</v>
      </c>
      <c r="F255" s="250" t="s">
        <v>163</v>
      </c>
      <c r="G255" s="248"/>
      <c r="H255" s="251">
        <v>0.74299999999999999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143</v>
      </c>
      <c r="AU255" s="257" t="s">
        <v>86</v>
      </c>
      <c r="AV255" s="14" t="s">
        <v>86</v>
      </c>
      <c r="AW255" s="14" t="s">
        <v>32</v>
      </c>
      <c r="AX255" s="14" t="s">
        <v>76</v>
      </c>
      <c r="AY255" s="257" t="s">
        <v>131</v>
      </c>
    </row>
    <row r="256" s="14" customFormat="1">
      <c r="A256" s="14"/>
      <c r="B256" s="247"/>
      <c r="C256" s="248"/>
      <c r="D256" s="232" t="s">
        <v>143</v>
      </c>
      <c r="E256" s="249" t="s">
        <v>1</v>
      </c>
      <c r="F256" s="250" t="s">
        <v>164</v>
      </c>
      <c r="G256" s="248"/>
      <c r="H256" s="251">
        <v>1.5680000000000001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143</v>
      </c>
      <c r="AU256" s="257" t="s">
        <v>86</v>
      </c>
      <c r="AV256" s="14" t="s">
        <v>86</v>
      </c>
      <c r="AW256" s="14" t="s">
        <v>32</v>
      </c>
      <c r="AX256" s="14" t="s">
        <v>76</v>
      </c>
      <c r="AY256" s="257" t="s">
        <v>131</v>
      </c>
    </row>
    <row r="257" s="14" customFormat="1">
      <c r="A257" s="14"/>
      <c r="B257" s="247"/>
      <c r="C257" s="248"/>
      <c r="D257" s="232" t="s">
        <v>143</v>
      </c>
      <c r="E257" s="249" t="s">
        <v>1</v>
      </c>
      <c r="F257" s="250" t="s">
        <v>165</v>
      </c>
      <c r="G257" s="248"/>
      <c r="H257" s="251">
        <v>0.74299999999999999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143</v>
      </c>
      <c r="AU257" s="257" t="s">
        <v>86</v>
      </c>
      <c r="AV257" s="14" t="s">
        <v>86</v>
      </c>
      <c r="AW257" s="14" t="s">
        <v>32</v>
      </c>
      <c r="AX257" s="14" t="s">
        <v>76</v>
      </c>
      <c r="AY257" s="257" t="s">
        <v>131</v>
      </c>
    </row>
    <row r="258" s="14" customFormat="1">
      <c r="A258" s="14"/>
      <c r="B258" s="247"/>
      <c r="C258" s="248"/>
      <c r="D258" s="232" t="s">
        <v>143</v>
      </c>
      <c r="E258" s="249" t="s">
        <v>1</v>
      </c>
      <c r="F258" s="250" t="s">
        <v>166</v>
      </c>
      <c r="G258" s="248"/>
      <c r="H258" s="251">
        <v>2.2280000000000002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143</v>
      </c>
      <c r="AU258" s="257" t="s">
        <v>86</v>
      </c>
      <c r="AV258" s="14" t="s">
        <v>86</v>
      </c>
      <c r="AW258" s="14" t="s">
        <v>32</v>
      </c>
      <c r="AX258" s="14" t="s">
        <v>76</v>
      </c>
      <c r="AY258" s="257" t="s">
        <v>131</v>
      </c>
    </row>
    <row r="259" s="15" customFormat="1">
      <c r="A259" s="15"/>
      <c r="B259" s="258"/>
      <c r="C259" s="259"/>
      <c r="D259" s="232" t="s">
        <v>143</v>
      </c>
      <c r="E259" s="260" t="s">
        <v>1</v>
      </c>
      <c r="F259" s="261" t="s">
        <v>167</v>
      </c>
      <c r="G259" s="259"/>
      <c r="H259" s="262">
        <v>8.2539999999999996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8" t="s">
        <v>143</v>
      </c>
      <c r="AU259" s="268" t="s">
        <v>86</v>
      </c>
      <c r="AV259" s="15" t="s">
        <v>132</v>
      </c>
      <c r="AW259" s="15" t="s">
        <v>32</v>
      </c>
      <c r="AX259" s="15" t="s">
        <v>76</v>
      </c>
      <c r="AY259" s="268" t="s">
        <v>131</v>
      </c>
    </row>
    <row r="260" s="14" customFormat="1">
      <c r="A260" s="14"/>
      <c r="B260" s="247"/>
      <c r="C260" s="248"/>
      <c r="D260" s="232" t="s">
        <v>143</v>
      </c>
      <c r="E260" s="249" t="s">
        <v>1</v>
      </c>
      <c r="F260" s="250" t="s">
        <v>168</v>
      </c>
      <c r="G260" s="248"/>
      <c r="H260" s="251">
        <v>0.74299999999999999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143</v>
      </c>
      <c r="AU260" s="257" t="s">
        <v>86</v>
      </c>
      <c r="AV260" s="14" t="s">
        <v>86</v>
      </c>
      <c r="AW260" s="14" t="s">
        <v>32</v>
      </c>
      <c r="AX260" s="14" t="s">
        <v>76</v>
      </c>
      <c r="AY260" s="257" t="s">
        <v>131</v>
      </c>
    </row>
    <row r="261" s="14" customFormat="1">
      <c r="A261" s="14"/>
      <c r="B261" s="247"/>
      <c r="C261" s="248"/>
      <c r="D261" s="232" t="s">
        <v>143</v>
      </c>
      <c r="E261" s="249" t="s">
        <v>1</v>
      </c>
      <c r="F261" s="250" t="s">
        <v>169</v>
      </c>
      <c r="G261" s="248"/>
      <c r="H261" s="251">
        <v>0.74299999999999999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143</v>
      </c>
      <c r="AU261" s="257" t="s">
        <v>86</v>
      </c>
      <c r="AV261" s="14" t="s">
        <v>86</v>
      </c>
      <c r="AW261" s="14" t="s">
        <v>32</v>
      </c>
      <c r="AX261" s="14" t="s">
        <v>76</v>
      </c>
      <c r="AY261" s="257" t="s">
        <v>131</v>
      </c>
    </row>
    <row r="262" s="14" customFormat="1">
      <c r="A262" s="14"/>
      <c r="B262" s="247"/>
      <c r="C262" s="248"/>
      <c r="D262" s="232" t="s">
        <v>143</v>
      </c>
      <c r="E262" s="249" t="s">
        <v>1</v>
      </c>
      <c r="F262" s="250" t="s">
        <v>170</v>
      </c>
      <c r="G262" s="248"/>
      <c r="H262" s="251">
        <v>0.74299999999999999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143</v>
      </c>
      <c r="AU262" s="257" t="s">
        <v>86</v>
      </c>
      <c r="AV262" s="14" t="s">
        <v>86</v>
      </c>
      <c r="AW262" s="14" t="s">
        <v>32</v>
      </c>
      <c r="AX262" s="14" t="s">
        <v>76</v>
      </c>
      <c r="AY262" s="257" t="s">
        <v>131</v>
      </c>
    </row>
    <row r="263" s="14" customFormat="1">
      <c r="A263" s="14"/>
      <c r="B263" s="247"/>
      <c r="C263" s="248"/>
      <c r="D263" s="232" t="s">
        <v>143</v>
      </c>
      <c r="E263" s="249" t="s">
        <v>1</v>
      </c>
      <c r="F263" s="250" t="s">
        <v>171</v>
      </c>
      <c r="G263" s="248"/>
      <c r="H263" s="251">
        <v>0.74299999999999999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143</v>
      </c>
      <c r="AU263" s="257" t="s">
        <v>86</v>
      </c>
      <c r="AV263" s="14" t="s">
        <v>86</v>
      </c>
      <c r="AW263" s="14" t="s">
        <v>32</v>
      </c>
      <c r="AX263" s="14" t="s">
        <v>76</v>
      </c>
      <c r="AY263" s="257" t="s">
        <v>131</v>
      </c>
    </row>
    <row r="264" s="14" customFormat="1">
      <c r="A264" s="14"/>
      <c r="B264" s="247"/>
      <c r="C264" s="248"/>
      <c r="D264" s="232" t="s">
        <v>143</v>
      </c>
      <c r="E264" s="249" t="s">
        <v>1</v>
      </c>
      <c r="F264" s="250" t="s">
        <v>172</v>
      </c>
      <c r="G264" s="248"/>
      <c r="H264" s="251">
        <v>0.74299999999999999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143</v>
      </c>
      <c r="AU264" s="257" t="s">
        <v>86</v>
      </c>
      <c r="AV264" s="14" t="s">
        <v>86</v>
      </c>
      <c r="AW264" s="14" t="s">
        <v>32</v>
      </c>
      <c r="AX264" s="14" t="s">
        <v>76</v>
      </c>
      <c r="AY264" s="257" t="s">
        <v>131</v>
      </c>
    </row>
    <row r="265" s="14" customFormat="1">
      <c r="A265" s="14"/>
      <c r="B265" s="247"/>
      <c r="C265" s="248"/>
      <c r="D265" s="232" t="s">
        <v>143</v>
      </c>
      <c r="E265" s="249" t="s">
        <v>1</v>
      </c>
      <c r="F265" s="250" t="s">
        <v>173</v>
      </c>
      <c r="G265" s="248"/>
      <c r="H265" s="251">
        <v>0.74299999999999999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143</v>
      </c>
      <c r="AU265" s="257" t="s">
        <v>86</v>
      </c>
      <c r="AV265" s="14" t="s">
        <v>86</v>
      </c>
      <c r="AW265" s="14" t="s">
        <v>32</v>
      </c>
      <c r="AX265" s="14" t="s">
        <v>76</v>
      </c>
      <c r="AY265" s="257" t="s">
        <v>131</v>
      </c>
    </row>
    <row r="266" s="14" customFormat="1">
      <c r="A266" s="14"/>
      <c r="B266" s="247"/>
      <c r="C266" s="248"/>
      <c r="D266" s="232" t="s">
        <v>143</v>
      </c>
      <c r="E266" s="249" t="s">
        <v>1</v>
      </c>
      <c r="F266" s="250" t="s">
        <v>174</v>
      </c>
      <c r="G266" s="248"/>
      <c r="H266" s="251">
        <v>0.74299999999999999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143</v>
      </c>
      <c r="AU266" s="257" t="s">
        <v>86</v>
      </c>
      <c r="AV266" s="14" t="s">
        <v>86</v>
      </c>
      <c r="AW266" s="14" t="s">
        <v>32</v>
      </c>
      <c r="AX266" s="14" t="s">
        <v>76</v>
      </c>
      <c r="AY266" s="257" t="s">
        <v>131</v>
      </c>
    </row>
    <row r="267" s="14" customFormat="1">
      <c r="A267" s="14"/>
      <c r="B267" s="247"/>
      <c r="C267" s="248"/>
      <c r="D267" s="232" t="s">
        <v>143</v>
      </c>
      <c r="E267" s="249" t="s">
        <v>1</v>
      </c>
      <c r="F267" s="250" t="s">
        <v>175</v>
      </c>
      <c r="G267" s="248"/>
      <c r="H267" s="251">
        <v>0.74299999999999999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143</v>
      </c>
      <c r="AU267" s="257" t="s">
        <v>86</v>
      </c>
      <c r="AV267" s="14" t="s">
        <v>86</v>
      </c>
      <c r="AW267" s="14" t="s">
        <v>32</v>
      </c>
      <c r="AX267" s="14" t="s">
        <v>76</v>
      </c>
      <c r="AY267" s="257" t="s">
        <v>131</v>
      </c>
    </row>
    <row r="268" s="14" customFormat="1">
      <c r="A268" s="14"/>
      <c r="B268" s="247"/>
      <c r="C268" s="248"/>
      <c r="D268" s="232" t="s">
        <v>143</v>
      </c>
      <c r="E268" s="249" t="s">
        <v>1</v>
      </c>
      <c r="F268" s="250" t="s">
        <v>176</v>
      </c>
      <c r="G268" s="248"/>
      <c r="H268" s="251">
        <v>0.74299999999999999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143</v>
      </c>
      <c r="AU268" s="257" t="s">
        <v>86</v>
      </c>
      <c r="AV268" s="14" t="s">
        <v>86</v>
      </c>
      <c r="AW268" s="14" t="s">
        <v>32</v>
      </c>
      <c r="AX268" s="14" t="s">
        <v>76</v>
      </c>
      <c r="AY268" s="257" t="s">
        <v>131</v>
      </c>
    </row>
    <row r="269" s="14" customFormat="1">
      <c r="A269" s="14"/>
      <c r="B269" s="247"/>
      <c r="C269" s="248"/>
      <c r="D269" s="232" t="s">
        <v>143</v>
      </c>
      <c r="E269" s="249" t="s">
        <v>1</v>
      </c>
      <c r="F269" s="250" t="s">
        <v>177</v>
      </c>
      <c r="G269" s="248"/>
      <c r="H269" s="251">
        <v>0.74299999999999999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143</v>
      </c>
      <c r="AU269" s="257" t="s">
        <v>86</v>
      </c>
      <c r="AV269" s="14" t="s">
        <v>86</v>
      </c>
      <c r="AW269" s="14" t="s">
        <v>32</v>
      </c>
      <c r="AX269" s="14" t="s">
        <v>76</v>
      </c>
      <c r="AY269" s="257" t="s">
        <v>131</v>
      </c>
    </row>
    <row r="270" s="14" customFormat="1">
      <c r="A270" s="14"/>
      <c r="B270" s="247"/>
      <c r="C270" s="248"/>
      <c r="D270" s="232" t="s">
        <v>143</v>
      </c>
      <c r="E270" s="249" t="s">
        <v>1</v>
      </c>
      <c r="F270" s="250" t="s">
        <v>178</v>
      </c>
      <c r="G270" s="248"/>
      <c r="H270" s="251">
        <v>0.74299999999999999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143</v>
      </c>
      <c r="AU270" s="257" t="s">
        <v>86</v>
      </c>
      <c r="AV270" s="14" t="s">
        <v>86</v>
      </c>
      <c r="AW270" s="14" t="s">
        <v>32</v>
      </c>
      <c r="AX270" s="14" t="s">
        <v>76</v>
      </c>
      <c r="AY270" s="257" t="s">
        <v>131</v>
      </c>
    </row>
    <row r="271" s="15" customFormat="1">
      <c r="A271" s="15"/>
      <c r="B271" s="258"/>
      <c r="C271" s="259"/>
      <c r="D271" s="232" t="s">
        <v>143</v>
      </c>
      <c r="E271" s="260" t="s">
        <v>1</v>
      </c>
      <c r="F271" s="261" t="s">
        <v>179</v>
      </c>
      <c r="G271" s="259"/>
      <c r="H271" s="262">
        <v>8.1730000000000018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8" t="s">
        <v>143</v>
      </c>
      <c r="AU271" s="268" t="s">
        <v>86</v>
      </c>
      <c r="AV271" s="15" t="s">
        <v>132</v>
      </c>
      <c r="AW271" s="15" t="s">
        <v>32</v>
      </c>
      <c r="AX271" s="15" t="s">
        <v>76</v>
      </c>
      <c r="AY271" s="268" t="s">
        <v>131</v>
      </c>
    </row>
    <row r="272" s="14" customFormat="1">
      <c r="A272" s="14"/>
      <c r="B272" s="247"/>
      <c r="C272" s="248"/>
      <c r="D272" s="232" t="s">
        <v>143</v>
      </c>
      <c r="E272" s="249" t="s">
        <v>1</v>
      </c>
      <c r="F272" s="250" t="s">
        <v>180</v>
      </c>
      <c r="G272" s="248"/>
      <c r="H272" s="251">
        <v>1.073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7" t="s">
        <v>143</v>
      </c>
      <c r="AU272" s="257" t="s">
        <v>86</v>
      </c>
      <c r="AV272" s="14" t="s">
        <v>86</v>
      </c>
      <c r="AW272" s="14" t="s">
        <v>32</v>
      </c>
      <c r="AX272" s="14" t="s">
        <v>76</v>
      </c>
      <c r="AY272" s="257" t="s">
        <v>131</v>
      </c>
    </row>
    <row r="273" s="14" customFormat="1">
      <c r="A273" s="14"/>
      <c r="B273" s="247"/>
      <c r="C273" s="248"/>
      <c r="D273" s="232" t="s">
        <v>143</v>
      </c>
      <c r="E273" s="249" t="s">
        <v>1</v>
      </c>
      <c r="F273" s="250" t="s">
        <v>181</v>
      </c>
      <c r="G273" s="248"/>
      <c r="H273" s="251">
        <v>1.073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143</v>
      </c>
      <c r="AU273" s="257" t="s">
        <v>86</v>
      </c>
      <c r="AV273" s="14" t="s">
        <v>86</v>
      </c>
      <c r="AW273" s="14" t="s">
        <v>32</v>
      </c>
      <c r="AX273" s="14" t="s">
        <v>76</v>
      </c>
      <c r="AY273" s="257" t="s">
        <v>131</v>
      </c>
    </row>
    <row r="274" s="14" customFormat="1">
      <c r="A274" s="14"/>
      <c r="B274" s="247"/>
      <c r="C274" s="248"/>
      <c r="D274" s="232" t="s">
        <v>143</v>
      </c>
      <c r="E274" s="249" t="s">
        <v>1</v>
      </c>
      <c r="F274" s="250" t="s">
        <v>182</v>
      </c>
      <c r="G274" s="248"/>
      <c r="H274" s="251">
        <v>1.073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7" t="s">
        <v>143</v>
      </c>
      <c r="AU274" s="257" t="s">
        <v>86</v>
      </c>
      <c r="AV274" s="14" t="s">
        <v>86</v>
      </c>
      <c r="AW274" s="14" t="s">
        <v>32</v>
      </c>
      <c r="AX274" s="14" t="s">
        <v>76</v>
      </c>
      <c r="AY274" s="257" t="s">
        <v>131</v>
      </c>
    </row>
    <row r="275" s="14" customFormat="1">
      <c r="A275" s="14"/>
      <c r="B275" s="247"/>
      <c r="C275" s="248"/>
      <c r="D275" s="232" t="s">
        <v>143</v>
      </c>
      <c r="E275" s="249" t="s">
        <v>1</v>
      </c>
      <c r="F275" s="250" t="s">
        <v>183</v>
      </c>
      <c r="G275" s="248"/>
      <c r="H275" s="251">
        <v>2.145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143</v>
      </c>
      <c r="AU275" s="257" t="s">
        <v>86</v>
      </c>
      <c r="AV275" s="14" t="s">
        <v>86</v>
      </c>
      <c r="AW275" s="14" t="s">
        <v>32</v>
      </c>
      <c r="AX275" s="14" t="s">
        <v>76</v>
      </c>
      <c r="AY275" s="257" t="s">
        <v>131</v>
      </c>
    </row>
    <row r="276" s="14" customFormat="1">
      <c r="A276" s="14"/>
      <c r="B276" s="247"/>
      <c r="C276" s="248"/>
      <c r="D276" s="232" t="s">
        <v>143</v>
      </c>
      <c r="E276" s="249" t="s">
        <v>1</v>
      </c>
      <c r="F276" s="250" t="s">
        <v>184</v>
      </c>
      <c r="G276" s="248"/>
      <c r="H276" s="251">
        <v>1.073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143</v>
      </c>
      <c r="AU276" s="257" t="s">
        <v>86</v>
      </c>
      <c r="AV276" s="14" t="s">
        <v>86</v>
      </c>
      <c r="AW276" s="14" t="s">
        <v>32</v>
      </c>
      <c r="AX276" s="14" t="s">
        <v>76</v>
      </c>
      <c r="AY276" s="257" t="s">
        <v>131</v>
      </c>
    </row>
    <row r="277" s="14" customFormat="1">
      <c r="A277" s="14"/>
      <c r="B277" s="247"/>
      <c r="C277" s="248"/>
      <c r="D277" s="232" t="s">
        <v>143</v>
      </c>
      <c r="E277" s="249" t="s">
        <v>1</v>
      </c>
      <c r="F277" s="250" t="s">
        <v>185</v>
      </c>
      <c r="G277" s="248"/>
      <c r="H277" s="251">
        <v>2.145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143</v>
      </c>
      <c r="AU277" s="257" t="s">
        <v>86</v>
      </c>
      <c r="AV277" s="14" t="s">
        <v>86</v>
      </c>
      <c r="AW277" s="14" t="s">
        <v>32</v>
      </c>
      <c r="AX277" s="14" t="s">
        <v>76</v>
      </c>
      <c r="AY277" s="257" t="s">
        <v>131</v>
      </c>
    </row>
    <row r="278" s="14" customFormat="1">
      <c r="A278" s="14"/>
      <c r="B278" s="247"/>
      <c r="C278" s="248"/>
      <c r="D278" s="232" t="s">
        <v>143</v>
      </c>
      <c r="E278" s="249" t="s">
        <v>1</v>
      </c>
      <c r="F278" s="250" t="s">
        <v>186</v>
      </c>
      <c r="G278" s="248"/>
      <c r="H278" s="251">
        <v>1.073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143</v>
      </c>
      <c r="AU278" s="257" t="s">
        <v>86</v>
      </c>
      <c r="AV278" s="14" t="s">
        <v>86</v>
      </c>
      <c r="AW278" s="14" t="s">
        <v>32</v>
      </c>
      <c r="AX278" s="14" t="s">
        <v>76</v>
      </c>
      <c r="AY278" s="257" t="s">
        <v>131</v>
      </c>
    </row>
    <row r="279" s="14" customFormat="1">
      <c r="A279" s="14"/>
      <c r="B279" s="247"/>
      <c r="C279" s="248"/>
      <c r="D279" s="232" t="s">
        <v>143</v>
      </c>
      <c r="E279" s="249" t="s">
        <v>1</v>
      </c>
      <c r="F279" s="250" t="s">
        <v>187</v>
      </c>
      <c r="G279" s="248"/>
      <c r="H279" s="251">
        <v>1.7330000000000001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7" t="s">
        <v>143</v>
      </c>
      <c r="AU279" s="257" t="s">
        <v>86</v>
      </c>
      <c r="AV279" s="14" t="s">
        <v>86</v>
      </c>
      <c r="AW279" s="14" t="s">
        <v>32</v>
      </c>
      <c r="AX279" s="14" t="s">
        <v>76</v>
      </c>
      <c r="AY279" s="257" t="s">
        <v>131</v>
      </c>
    </row>
    <row r="280" s="15" customFormat="1">
      <c r="A280" s="15"/>
      <c r="B280" s="258"/>
      <c r="C280" s="259"/>
      <c r="D280" s="232" t="s">
        <v>143</v>
      </c>
      <c r="E280" s="260" t="s">
        <v>1</v>
      </c>
      <c r="F280" s="261" t="s">
        <v>188</v>
      </c>
      <c r="G280" s="259"/>
      <c r="H280" s="262">
        <v>11.388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8" t="s">
        <v>143</v>
      </c>
      <c r="AU280" s="268" t="s">
        <v>86</v>
      </c>
      <c r="AV280" s="15" t="s">
        <v>132</v>
      </c>
      <c r="AW280" s="15" t="s">
        <v>32</v>
      </c>
      <c r="AX280" s="15" t="s">
        <v>76</v>
      </c>
      <c r="AY280" s="268" t="s">
        <v>131</v>
      </c>
    </row>
    <row r="281" s="13" customFormat="1">
      <c r="A281" s="13"/>
      <c r="B281" s="237"/>
      <c r="C281" s="238"/>
      <c r="D281" s="232" t="s">
        <v>143</v>
      </c>
      <c r="E281" s="239" t="s">
        <v>1</v>
      </c>
      <c r="F281" s="240" t="s">
        <v>239</v>
      </c>
      <c r="G281" s="238"/>
      <c r="H281" s="239" t="s">
        <v>1</v>
      </c>
      <c r="I281" s="241"/>
      <c r="J281" s="238"/>
      <c r="K281" s="238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143</v>
      </c>
      <c r="AU281" s="246" t="s">
        <v>86</v>
      </c>
      <c r="AV281" s="13" t="s">
        <v>84</v>
      </c>
      <c r="AW281" s="13" t="s">
        <v>32</v>
      </c>
      <c r="AX281" s="13" t="s">
        <v>76</v>
      </c>
      <c r="AY281" s="246" t="s">
        <v>131</v>
      </c>
    </row>
    <row r="282" s="14" customFormat="1">
      <c r="A282" s="14"/>
      <c r="B282" s="247"/>
      <c r="C282" s="248"/>
      <c r="D282" s="232" t="s">
        <v>143</v>
      </c>
      <c r="E282" s="249" t="s">
        <v>1</v>
      </c>
      <c r="F282" s="250" t="s">
        <v>240</v>
      </c>
      <c r="G282" s="248"/>
      <c r="H282" s="251">
        <v>0.66800000000000004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143</v>
      </c>
      <c r="AU282" s="257" t="s">
        <v>86</v>
      </c>
      <c r="AV282" s="14" t="s">
        <v>86</v>
      </c>
      <c r="AW282" s="14" t="s">
        <v>32</v>
      </c>
      <c r="AX282" s="14" t="s">
        <v>76</v>
      </c>
      <c r="AY282" s="257" t="s">
        <v>131</v>
      </c>
    </row>
    <row r="283" s="14" customFormat="1">
      <c r="A283" s="14"/>
      <c r="B283" s="247"/>
      <c r="C283" s="248"/>
      <c r="D283" s="232" t="s">
        <v>143</v>
      </c>
      <c r="E283" s="249" t="s">
        <v>1</v>
      </c>
      <c r="F283" s="250" t="s">
        <v>241</v>
      </c>
      <c r="G283" s="248"/>
      <c r="H283" s="251">
        <v>0.66800000000000004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7" t="s">
        <v>143</v>
      </c>
      <c r="AU283" s="257" t="s">
        <v>86</v>
      </c>
      <c r="AV283" s="14" t="s">
        <v>86</v>
      </c>
      <c r="AW283" s="14" t="s">
        <v>32</v>
      </c>
      <c r="AX283" s="14" t="s">
        <v>76</v>
      </c>
      <c r="AY283" s="257" t="s">
        <v>131</v>
      </c>
    </row>
    <row r="284" s="14" customFormat="1">
      <c r="A284" s="14"/>
      <c r="B284" s="247"/>
      <c r="C284" s="248"/>
      <c r="D284" s="232" t="s">
        <v>143</v>
      </c>
      <c r="E284" s="249" t="s">
        <v>1</v>
      </c>
      <c r="F284" s="250" t="s">
        <v>242</v>
      </c>
      <c r="G284" s="248"/>
      <c r="H284" s="251">
        <v>0.66800000000000004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7" t="s">
        <v>143</v>
      </c>
      <c r="AU284" s="257" t="s">
        <v>86</v>
      </c>
      <c r="AV284" s="14" t="s">
        <v>86</v>
      </c>
      <c r="AW284" s="14" t="s">
        <v>32</v>
      </c>
      <c r="AX284" s="14" t="s">
        <v>76</v>
      </c>
      <c r="AY284" s="257" t="s">
        <v>131</v>
      </c>
    </row>
    <row r="285" s="14" customFormat="1">
      <c r="A285" s="14"/>
      <c r="B285" s="247"/>
      <c r="C285" s="248"/>
      <c r="D285" s="232" t="s">
        <v>143</v>
      </c>
      <c r="E285" s="249" t="s">
        <v>1</v>
      </c>
      <c r="F285" s="250" t="s">
        <v>243</v>
      </c>
      <c r="G285" s="248"/>
      <c r="H285" s="251">
        <v>0.69799999999999995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7" t="s">
        <v>143</v>
      </c>
      <c r="AU285" s="257" t="s">
        <v>86</v>
      </c>
      <c r="AV285" s="14" t="s">
        <v>86</v>
      </c>
      <c r="AW285" s="14" t="s">
        <v>32</v>
      </c>
      <c r="AX285" s="14" t="s">
        <v>76</v>
      </c>
      <c r="AY285" s="257" t="s">
        <v>131</v>
      </c>
    </row>
    <row r="286" s="14" customFormat="1">
      <c r="A286" s="14"/>
      <c r="B286" s="247"/>
      <c r="C286" s="248"/>
      <c r="D286" s="232" t="s">
        <v>143</v>
      </c>
      <c r="E286" s="249" t="s">
        <v>1</v>
      </c>
      <c r="F286" s="250" t="s">
        <v>244</v>
      </c>
      <c r="G286" s="248"/>
      <c r="H286" s="251">
        <v>0.66800000000000004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143</v>
      </c>
      <c r="AU286" s="257" t="s">
        <v>86</v>
      </c>
      <c r="AV286" s="14" t="s">
        <v>86</v>
      </c>
      <c r="AW286" s="14" t="s">
        <v>32</v>
      </c>
      <c r="AX286" s="14" t="s">
        <v>76</v>
      </c>
      <c r="AY286" s="257" t="s">
        <v>131</v>
      </c>
    </row>
    <row r="287" s="14" customFormat="1">
      <c r="A287" s="14"/>
      <c r="B287" s="247"/>
      <c r="C287" s="248"/>
      <c r="D287" s="232" t="s">
        <v>143</v>
      </c>
      <c r="E287" s="249" t="s">
        <v>1</v>
      </c>
      <c r="F287" s="250" t="s">
        <v>245</v>
      </c>
      <c r="G287" s="248"/>
      <c r="H287" s="251">
        <v>0.66800000000000004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7" t="s">
        <v>143</v>
      </c>
      <c r="AU287" s="257" t="s">
        <v>86</v>
      </c>
      <c r="AV287" s="14" t="s">
        <v>86</v>
      </c>
      <c r="AW287" s="14" t="s">
        <v>32</v>
      </c>
      <c r="AX287" s="14" t="s">
        <v>76</v>
      </c>
      <c r="AY287" s="257" t="s">
        <v>131</v>
      </c>
    </row>
    <row r="288" s="14" customFormat="1">
      <c r="A288" s="14"/>
      <c r="B288" s="247"/>
      <c r="C288" s="248"/>
      <c r="D288" s="232" t="s">
        <v>143</v>
      </c>
      <c r="E288" s="249" t="s">
        <v>1</v>
      </c>
      <c r="F288" s="250" t="s">
        <v>246</v>
      </c>
      <c r="G288" s="248"/>
      <c r="H288" s="251">
        <v>0.69799999999999995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143</v>
      </c>
      <c r="AU288" s="257" t="s">
        <v>86</v>
      </c>
      <c r="AV288" s="14" t="s">
        <v>86</v>
      </c>
      <c r="AW288" s="14" t="s">
        <v>32</v>
      </c>
      <c r="AX288" s="14" t="s">
        <v>76</v>
      </c>
      <c r="AY288" s="257" t="s">
        <v>131</v>
      </c>
    </row>
    <row r="289" s="14" customFormat="1">
      <c r="A289" s="14"/>
      <c r="B289" s="247"/>
      <c r="C289" s="248"/>
      <c r="D289" s="232" t="s">
        <v>143</v>
      </c>
      <c r="E289" s="249" t="s">
        <v>1</v>
      </c>
      <c r="F289" s="250" t="s">
        <v>247</v>
      </c>
      <c r="G289" s="248"/>
      <c r="H289" s="251">
        <v>0.69799999999999995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143</v>
      </c>
      <c r="AU289" s="257" t="s">
        <v>86</v>
      </c>
      <c r="AV289" s="14" t="s">
        <v>86</v>
      </c>
      <c r="AW289" s="14" t="s">
        <v>32</v>
      </c>
      <c r="AX289" s="14" t="s">
        <v>76</v>
      </c>
      <c r="AY289" s="257" t="s">
        <v>131</v>
      </c>
    </row>
    <row r="290" s="15" customFormat="1">
      <c r="A290" s="15"/>
      <c r="B290" s="258"/>
      <c r="C290" s="259"/>
      <c r="D290" s="232" t="s">
        <v>143</v>
      </c>
      <c r="E290" s="260" t="s">
        <v>1</v>
      </c>
      <c r="F290" s="261" t="s">
        <v>158</v>
      </c>
      <c r="G290" s="259"/>
      <c r="H290" s="262">
        <v>5.4340000000000011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8" t="s">
        <v>143</v>
      </c>
      <c r="AU290" s="268" t="s">
        <v>86</v>
      </c>
      <c r="AV290" s="15" t="s">
        <v>132</v>
      </c>
      <c r="AW290" s="15" t="s">
        <v>32</v>
      </c>
      <c r="AX290" s="15" t="s">
        <v>76</v>
      </c>
      <c r="AY290" s="268" t="s">
        <v>131</v>
      </c>
    </row>
    <row r="291" s="14" customFormat="1">
      <c r="A291" s="14"/>
      <c r="B291" s="247"/>
      <c r="C291" s="248"/>
      <c r="D291" s="232" t="s">
        <v>143</v>
      </c>
      <c r="E291" s="249" t="s">
        <v>1</v>
      </c>
      <c r="F291" s="250" t="s">
        <v>248</v>
      </c>
      <c r="G291" s="248"/>
      <c r="H291" s="251">
        <v>0.32600000000000001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7" t="s">
        <v>143</v>
      </c>
      <c r="AU291" s="257" t="s">
        <v>86</v>
      </c>
      <c r="AV291" s="14" t="s">
        <v>86</v>
      </c>
      <c r="AW291" s="14" t="s">
        <v>32</v>
      </c>
      <c r="AX291" s="14" t="s">
        <v>76</v>
      </c>
      <c r="AY291" s="257" t="s">
        <v>131</v>
      </c>
    </row>
    <row r="292" s="14" customFormat="1">
      <c r="A292" s="14"/>
      <c r="B292" s="247"/>
      <c r="C292" s="248"/>
      <c r="D292" s="232" t="s">
        <v>143</v>
      </c>
      <c r="E292" s="249" t="s">
        <v>1</v>
      </c>
      <c r="F292" s="250" t="s">
        <v>249</v>
      </c>
      <c r="G292" s="248"/>
      <c r="H292" s="251">
        <v>0.32600000000000001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143</v>
      </c>
      <c r="AU292" s="257" t="s">
        <v>86</v>
      </c>
      <c r="AV292" s="14" t="s">
        <v>86</v>
      </c>
      <c r="AW292" s="14" t="s">
        <v>32</v>
      </c>
      <c r="AX292" s="14" t="s">
        <v>76</v>
      </c>
      <c r="AY292" s="257" t="s">
        <v>131</v>
      </c>
    </row>
    <row r="293" s="14" customFormat="1">
      <c r="A293" s="14"/>
      <c r="B293" s="247"/>
      <c r="C293" s="248"/>
      <c r="D293" s="232" t="s">
        <v>143</v>
      </c>
      <c r="E293" s="249" t="s">
        <v>1</v>
      </c>
      <c r="F293" s="250" t="s">
        <v>250</v>
      </c>
      <c r="G293" s="248"/>
      <c r="H293" s="251">
        <v>0.65300000000000002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143</v>
      </c>
      <c r="AU293" s="257" t="s">
        <v>86</v>
      </c>
      <c r="AV293" s="14" t="s">
        <v>86</v>
      </c>
      <c r="AW293" s="14" t="s">
        <v>32</v>
      </c>
      <c r="AX293" s="14" t="s">
        <v>76</v>
      </c>
      <c r="AY293" s="257" t="s">
        <v>131</v>
      </c>
    </row>
    <row r="294" s="14" customFormat="1">
      <c r="A294" s="14"/>
      <c r="B294" s="247"/>
      <c r="C294" s="248"/>
      <c r="D294" s="232" t="s">
        <v>143</v>
      </c>
      <c r="E294" s="249" t="s">
        <v>1</v>
      </c>
      <c r="F294" s="250" t="s">
        <v>251</v>
      </c>
      <c r="G294" s="248"/>
      <c r="H294" s="251">
        <v>0.34799999999999998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143</v>
      </c>
      <c r="AU294" s="257" t="s">
        <v>86</v>
      </c>
      <c r="AV294" s="14" t="s">
        <v>86</v>
      </c>
      <c r="AW294" s="14" t="s">
        <v>32</v>
      </c>
      <c r="AX294" s="14" t="s">
        <v>76</v>
      </c>
      <c r="AY294" s="257" t="s">
        <v>131</v>
      </c>
    </row>
    <row r="295" s="15" customFormat="1">
      <c r="A295" s="15"/>
      <c r="B295" s="258"/>
      <c r="C295" s="259"/>
      <c r="D295" s="232" t="s">
        <v>143</v>
      </c>
      <c r="E295" s="260" t="s">
        <v>1</v>
      </c>
      <c r="F295" s="261" t="s">
        <v>167</v>
      </c>
      <c r="G295" s="259"/>
      <c r="H295" s="262">
        <v>1.653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8" t="s">
        <v>143</v>
      </c>
      <c r="AU295" s="268" t="s">
        <v>86</v>
      </c>
      <c r="AV295" s="15" t="s">
        <v>132</v>
      </c>
      <c r="AW295" s="15" t="s">
        <v>32</v>
      </c>
      <c r="AX295" s="15" t="s">
        <v>76</v>
      </c>
      <c r="AY295" s="268" t="s">
        <v>131</v>
      </c>
    </row>
    <row r="296" s="14" customFormat="1">
      <c r="A296" s="14"/>
      <c r="B296" s="247"/>
      <c r="C296" s="248"/>
      <c r="D296" s="232" t="s">
        <v>143</v>
      </c>
      <c r="E296" s="249" t="s">
        <v>1</v>
      </c>
      <c r="F296" s="250" t="s">
        <v>252</v>
      </c>
      <c r="G296" s="248"/>
      <c r="H296" s="251">
        <v>0.66800000000000004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7" t="s">
        <v>143</v>
      </c>
      <c r="AU296" s="257" t="s">
        <v>86</v>
      </c>
      <c r="AV296" s="14" t="s">
        <v>86</v>
      </c>
      <c r="AW296" s="14" t="s">
        <v>32</v>
      </c>
      <c r="AX296" s="14" t="s">
        <v>76</v>
      </c>
      <c r="AY296" s="257" t="s">
        <v>131</v>
      </c>
    </row>
    <row r="297" s="14" customFormat="1">
      <c r="A297" s="14"/>
      <c r="B297" s="247"/>
      <c r="C297" s="248"/>
      <c r="D297" s="232" t="s">
        <v>143</v>
      </c>
      <c r="E297" s="249" t="s">
        <v>1</v>
      </c>
      <c r="F297" s="250" t="s">
        <v>253</v>
      </c>
      <c r="G297" s="248"/>
      <c r="H297" s="251">
        <v>0.66800000000000004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7" t="s">
        <v>143</v>
      </c>
      <c r="AU297" s="257" t="s">
        <v>86</v>
      </c>
      <c r="AV297" s="14" t="s">
        <v>86</v>
      </c>
      <c r="AW297" s="14" t="s">
        <v>32</v>
      </c>
      <c r="AX297" s="14" t="s">
        <v>76</v>
      </c>
      <c r="AY297" s="257" t="s">
        <v>131</v>
      </c>
    </row>
    <row r="298" s="14" customFormat="1">
      <c r="A298" s="14"/>
      <c r="B298" s="247"/>
      <c r="C298" s="248"/>
      <c r="D298" s="232" t="s">
        <v>143</v>
      </c>
      <c r="E298" s="249" t="s">
        <v>1</v>
      </c>
      <c r="F298" s="250" t="s">
        <v>254</v>
      </c>
      <c r="G298" s="248"/>
      <c r="H298" s="251">
        <v>0.66800000000000004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7" t="s">
        <v>143</v>
      </c>
      <c r="AU298" s="257" t="s">
        <v>86</v>
      </c>
      <c r="AV298" s="14" t="s">
        <v>86</v>
      </c>
      <c r="AW298" s="14" t="s">
        <v>32</v>
      </c>
      <c r="AX298" s="14" t="s">
        <v>76</v>
      </c>
      <c r="AY298" s="257" t="s">
        <v>131</v>
      </c>
    </row>
    <row r="299" s="14" customFormat="1">
      <c r="A299" s="14"/>
      <c r="B299" s="247"/>
      <c r="C299" s="248"/>
      <c r="D299" s="232" t="s">
        <v>143</v>
      </c>
      <c r="E299" s="249" t="s">
        <v>1</v>
      </c>
      <c r="F299" s="250" t="s">
        <v>255</v>
      </c>
      <c r="G299" s="248"/>
      <c r="H299" s="251">
        <v>0.66800000000000004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143</v>
      </c>
      <c r="AU299" s="257" t="s">
        <v>86</v>
      </c>
      <c r="AV299" s="14" t="s">
        <v>86</v>
      </c>
      <c r="AW299" s="14" t="s">
        <v>32</v>
      </c>
      <c r="AX299" s="14" t="s">
        <v>76</v>
      </c>
      <c r="AY299" s="257" t="s">
        <v>131</v>
      </c>
    </row>
    <row r="300" s="14" customFormat="1">
      <c r="A300" s="14"/>
      <c r="B300" s="247"/>
      <c r="C300" s="248"/>
      <c r="D300" s="232" t="s">
        <v>143</v>
      </c>
      <c r="E300" s="249" t="s">
        <v>1</v>
      </c>
      <c r="F300" s="250" t="s">
        <v>256</v>
      </c>
      <c r="G300" s="248"/>
      <c r="H300" s="251">
        <v>0.66800000000000004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7" t="s">
        <v>143</v>
      </c>
      <c r="AU300" s="257" t="s">
        <v>86</v>
      </c>
      <c r="AV300" s="14" t="s">
        <v>86</v>
      </c>
      <c r="AW300" s="14" t="s">
        <v>32</v>
      </c>
      <c r="AX300" s="14" t="s">
        <v>76</v>
      </c>
      <c r="AY300" s="257" t="s">
        <v>131</v>
      </c>
    </row>
    <row r="301" s="14" customFormat="1">
      <c r="A301" s="14"/>
      <c r="B301" s="247"/>
      <c r="C301" s="248"/>
      <c r="D301" s="232" t="s">
        <v>143</v>
      </c>
      <c r="E301" s="249" t="s">
        <v>1</v>
      </c>
      <c r="F301" s="250" t="s">
        <v>257</v>
      </c>
      <c r="G301" s="248"/>
      <c r="H301" s="251">
        <v>0.66800000000000004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143</v>
      </c>
      <c r="AU301" s="257" t="s">
        <v>86</v>
      </c>
      <c r="AV301" s="14" t="s">
        <v>86</v>
      </c>
      <c r="AW301" s="14" t="s">
        <v>32</v>
      </c>
      <c r="AX301" s="14" t="s">
        <v>76</v>
      </c>
      <c r="AY301" s="257" t="s">
        <v>131</v>
      </c>
    </row>
    <row r="302" s="14" customFormat="1">
      <c r="A302" s="14"/>
      <c r="B302" s="247"/>
      <c r="C302" s="248"/>
      <c r="D302" s="232" t="s">
        <v>143</v>
      </c>
      <c r="E302" s="249" t="s">
        <v>1</v>
      </c>
      <c r="F302" s="250" t="s">
        <v>258</v>
      </c>
      <c r="G302" s="248"/>
      <c r="H302" s="251">
        <v>0.66800000000000004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143</v>
      </c>
      <c r="AU302" s="257" t="s">
        <v>86</v>
      </c>
      <c r="AV302" s="14" t="s">
        <v>86</v>
      </c>
      <c r="AW302" s="14" t="s">
        <v>32</v>
      </c>
      <c r="AX302" s="14" t="s">
        <v>76</v>
      </c>
      <c r="AY302" s="257" t="s">
        <v>131</v>
      </c>
    </row>
    <row r="303" s="14" customFormat="1">
      <c r="A303" s="14"/>
      <c r="B303" s="247"/>
      <c r="C303" s="248"/>
      <c r="D303" s="232" t="s">
        <v>143</v>
      </c>
      <c r="E303" s="249" t="s">
        <v>1</v>
      </c>
      <c r="F303" s="250" t="s">
        <v>259</v>
      </c>
      <c r="G303" s="248"/>
      <c r="H303" s="251">
        <v>0.66800000000000004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7" t="s">
        <v>143</v>
      </c>
      <c r="AU303" s="257" t="s">
        <v>86</v>
      </c>
      <c r="AV303" s="14" t="s">
        <v>86</v>
      </c>
      <c r="AW303" s="14" t="s">
        <v>32</v>
      </c>
      <c r="AX303" s="14" t="s">
        <v>76</v>
      </c>
      <c r="AY303" s="257" t="s">
        <v>131</v>
      </c>
    </row>
    <row r="304" s="14" customFormat="1">
      <c r="A304" s="14"/>
      <c r="B304" s="247"/>
      <c r="C304" s="248"/>
      <c r="D304" s="232" t="s">
        <v>143</v>
      </c>
      <c r="E304" s="249" t="s">
        <v>1</v>
      </c>
      <c r="F304" s="250" t="s">
        <v>260</v>
      </c>
      <c r="G304" s="248"/>
      <c r="H304" s="251">
        <v>0.66800000000000004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7" t="s">
        <v>143</v>
      </c>
      <c r="AU304" s="257" t="s">
        <v>86</v>
      </c>
      <c r="AV304" s="14" t="s">
        <v>86</v>
      </c>
      <c r="AW304" s="14" t="s">
        <v>32</v>
      </c>
      <c r="AX304" s="14" t="s">
        <v>76</v>
      </c>
      <c r="AY304" s="257" t="s">
        <v>131</v>
      </c>
    </row>
    <row r="305" s="14" customFormat="1">
      <c r="A305" s="14"/>
      <c r="B305" s="247"/>
      <c r="C305" s="248"/>
      <c r="D305" s="232" t="s">
        <v>143</v>
      </c>
      <c r="E305" s="249" t="s">
        <v>1</v>
      </c>
      <c r="F305" s="250" t="s">
        <v>261</v>
      </c>
      <c r="G305" s="248"/>
      <c r="H305" s="251">
        <v>0.66800000000000004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143</v>
      </c>
      <c r="AU305" s="257" t="s">
        <v>86</v>
      </c>
      <c r="AV305" s="14" t="s">
        <v>86</v>
      </c>
      <c r="AW305" s="14" t="s">
        <v>32</v>
      </c>
      <c r="AX305" s="14" t="s">
        <v>76</v>
      </c>
      <c r="AY305" s="257" t="s">
        <v>131</v>
      </c>
    </row>
    <row r="306" s="14" customFormat="1">
      <c r="A306" s="14"/>
      <c r="B306" s="247"/>
      <c r="C306" s="248"/>
      <c r="D306" s="232" t="s">
        <v>143</v>
      </c>
      <c r="E306" s="249" t="s">
        <v>1</v>
      </c>
      <c r="F306" s="250" t="s">
        <v>262</v>
      </c>
      <c r="G306" s="248"/>
      <c r="H306" s="251">
        <v>0.66800000000000004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143</v>
      </c>
      <c r="AU306" s="257" t="s">
        <v>86</v>
      </c>
      <c r="AV306" s="14" t="s">
        <v>86</v>
      </c>
      <c r="AW306" s="14" t="s">
        <v>32</v>
      </c>
      <c r="AX306" s="14" t="s">
        <v>76</v>
      </c>
      <c r="AY306" s="257" t="s">
        <v>131</v>
      </c>
    </row>
    <row r="307" s="15" customFormat="1">
      <c r="A307" s="15"/>
      <c r="B307" s="258"/>
      <c r="C307" s="259"/>
      <c r="D307" s="232" t="s">
        <v>143</v>
      </c>
      <c r="E307" s="260" t="s">
        <v>1</v>
      </c>
      <c r="F307" s="261" t="s">
        <v>179</v>
      </c>
      <c r="G307" s="259"/>
      <c r="H307" s="262">
        <v>7.3480000000000008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8" t="s">
        <v>143</v>
      </c>
      <c r="AU307" s="268" t="s">
        <v>86</v>
      </c>
      <c r="AV307" s="15" t="s">
        <v>132</v>
      </c>
      <c r="AW307" s="15" t="s">
        <v>32</v>
      </c>
      <c r="AX307" s="15" t="s">
        <v>76</v>
      </c>
      <c r="AY307" s="268" t="s">
        <v>131</v>
      </c>
    </row>
    <row r="308" s="14" customFormat="1">
      <c r="A308" s="14"/>
      <c r="B308" s="247"/>
      <c r="C308" s="248"/>
      <c r="D308" s="232" t="s">
        <v>143</v>
      </c>
      <c r="E308" s="249" t="s">
        <v>1</v>
      </c>
      <c r="F308" s="250" t="s">
        <v>263</v>
      </c>
      <c r="G308" s="248"/>
      <c r="H308" s="251">
        <v>0.35999999999999999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7" t="s">
        <v>143</v>
      </c>
      <c r="AU308" s="257" t="s">
        <v>86</v>
      </c>
      <c r="AV308" s="14" t="s">
        <v>86</v>
      </c>
      <c r="AW308" s="14" t="s">
        <v>32</v>
      </c>
      <c r="AX308" s="14" t="s">
        <v>76</v>
      </c>
      <c r="AY308" s="257" t="s">
        <v>131</v>
      </c>
    </row>
    <row r="309" s="14" customFormat="1">
      <c r="A309" s="14"/>
      <c r="B309" s="247"/>
      <c r="C309" s="248"/>
      <c r="D309" s="232" t="s">
        <v>143</v>
      </c>
      <c r="E309" s="249" t="s">
        <v>1</v>
      </c>
      <c r="F309" s="250" t="s">
        <v>264</v>
      </c>
      <c r="G309" s="248"/>
      <c r="H309" s="251">
        <v>0.66800000000000004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7" t="s">
        <v>143</v>
      </c>
      <c r="AU309" s="257" t="s">
        <v>86</v>
      </c>
      <c r="AV309" s="14" t="s">
        <v>86</v>
      </c>
      <c r="AW309" s="14" t="s">
        <v>32</v>
      </c>
      <c r="AX309" s="14" t="s">
        <v>76</v>
      </c>
      <c r="AY309" s="257" t="s">
        <v>131</v>
      </c>
    </row>
    <row r="310" s="15" customFormat="1">
      <c r="A310" s="15"/>
      <c r="B310" s="258"/>
      <c r="C310" s="259"/>
      <c r="D310" s="232" t="s">
        <v>143</v>
      </c>
      <c r="E310" s="260" t="s">
        <v>1</v>
      </c>
      <c r="F310" s="261" t="s">
        <v>188</v>
      </c>
      <c r="G310" s="259"/>
      <c r="H310" s="262">
        <v>1.028</v>
      </c>
      <c r="I310" s="263"/>
      <c r="J310" s="259"/>
      <c r="K310" s="259"/>
      <c r="L310" s="264"/>
      <c r="M310" s="265"/>
      <c r="N310" s="266"/>
      <c r="O310" s="266"/>
      <c r="P310" s="266"/>
      <c r="Q310" s="266"/>
      <c r="R310" s="266"/>
      <c r="S310" s="266"/>
      <c r="T310" s="26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8" t="s">
        <v>143</v>
      </c>
      <c r="AU310" s="268" t="s">
        <v>86</v>
      </c>
      <c r="AV310" s="15" t="s">
        <v>132</v>
      </c>
      <c r="AW310" s="15" t="s">
        <v>32</v>
      </c>
      <c r="AX310" s="15" t="s">
        <v>76</v>
      </c>
      <c r="AY310" s="268" t="s">
        <v>131</v>
      </c>
    </row>
    <row r="311" s="13" customFormat="1">
      <c r="A311" s="13"/>
      <c r="B311" s="237"/>
      <c r="C311" s="238"/>
      <c r="D311" s="232" t="s">
        <v>143</v>
      </c>
      <c r="E311" s="239" t="s">
        <v>1</v>
      </c>
      <c r="F311" s="240" t="s">
        <v>265</v>
      </c>
      <c r="G311" s="238"/>
      <c r="H311" s="239" t="s">
        <v>1</v>
      </c>
      <c r="I311" s="241"/>
      <c r="J311" s="238"/>
      <c r="K311" s="238"/>
      <c r="L311" s="242"/>
      <c r="M311" s="243"/>
      <c r="N311" s="244"/>
      <c r="O311" s="244"/>
      <c r="P311" s="244"/>
      <c r="Q311" s="244"/>
      <c r="R311" s="244"/>
      <c r="S311" s="244"/>
      <c r="T311" s="24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6" t="s">
        <v>143</v>
      </c>
      <c r="AU311" s="246" t="s">
        <v>86</v>
      </c>
      <c r="AV311" s="13" t="s">
        <v>84</v>
      </c>
      <c r="AW311" s="13" t="s">
        <v>32</v>
      </c>
      <c r="AX311" s="13" t="s">
        <v>76</v>
      </c>
      <c r="AY311" s="246" t="s">
        <v>131</v>
      </c>
    </row>
    <row r="312" s="14" customFormat="1">
      <c r="A312" s="14"/>
      <c r="B312" s="247"/>
      <c r="C312" s="248"/>
      <c r="D312" s="232" t="s">
        <v>143</v>
      </c>
      <c r="E312" s="249" t="s">
        <v>1</v>
      </c>
      <c r="F312" s="250" t="s">
        <v>266</v>
      </c>
      <c r="G312" s="248"/>
      <c r="H312" s="251">
        <v>4.4500000000000002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143</v>
      </c>
      <c r="AU312" s="257" t="s">
        <v>86</v>
      </c>
      <c r="AV312" s="14" t="s">
        <v>86</v>
      </c>
      <c r="AW312" s="14" t="s">
        <v>32</v>
      </c>
      <c r="AX312" s="14" t="s">
        <v>76</v>
      </c>
      <c r="AY312" s="257" t="s">
        <v>131</v>
      </c>
    </row>
    <row r="313" s="14" customFormat="1">
      <c r="A313" s="14"/>
      <c r="B313" s="247"/>
      <c r="C313" s="248"/>
      <c r="D313" s="232" t="s">
        <v>143</v>
      </c>
      <c r="E313" s="249" t="s">
        <v>1</v>
      </c>
      <c r="F313" s="250" t="s">
        <v>267</v>
      </c>
      <c r="G313" s="248"/>
      <c r="H313" s="251">
        <v>4.4500000000000002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143</v>
      </c>
      <c r="AU313" s="257" t="s">
        <v>86</v>
      </c>
      <c r="AV313" s="14" t="s">
        <v>86</v>
      </c>
      <c r="AW313" s="14" t="s">
        <v>32</v>
      </c>
      <c r="AX313" s="14" t="s">
        <v>76</v>
      </c>
      <c r="AY313" s="257" t="s">
        <v>131</v>
      </c>
    </row>
    <row r="314" s="14" customFormat="1">
      <c r="A314" s="14"/>
      <c r="B314" s="247"/>
      <c r="C314" s="248"/>
      <c r="D314" s="232" t="s">
        <v>143</v>
      </c>
      <c r="E314" s="249" t="s">
        <v>1</v>
      </c>
      <c r="F314" s="250" t="s">
        <v>268</v>
      </c>
      <c r="G314" s="248"/>
      <c r="H314" s="251">
        <v>4.4500000000000002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7" t="s">
        <v>143</v>
      </c>
      <c r="AU314" s="257" t="s">
        <v>86</v>
      </c>
      <c r="AV314" s="14" t="s">
        <v>86</v>
      </c>
      <c r="AW314" s="14" t="s">
        <v>32</v>
      </c>
      <c r="AX314" s="14" t="s">
        <v>76</v>
      </c>
      <c r="AY314" s="257" t="s">
        <v>131</v>
      </c>
    </row>
    <row r="315" s="14" customFormat="1">
      <c r="A315" s="14"/>
      <c r="B315" s="247"/>
      <c r="C315" s="248"/>
      <c r="D315" s="232" t="s">
        <v>143</v>
      </c>
      <c r="E315" s="249" t="s">
        <v>1</v>
      </c>
      <c r="F315" s="250" t="s">
        <v>269</v>
      </c>
      <c r="G315" s="248"/>
      <c r="H315" s="251">
        <v>4.6500000000000004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143</v>
      </c>
      <c r="AU315" s="257" t="s">
        <v>86</v>
      </c>
      <c r="AV315" s="14" t="s">
        <v>86</v>
      </c>
      <c r="AW315" s="14" t="s">
        <v>32</v>
      </c>
      <c r="AX315" s="14" t="s">
        <v>76</v>
      </c>
      <c r="AY315" s="257" t="s">
        <v>131</v>
      </c>
    </row>
    <row r="316" s="14" customFormat="1">
      <c r="A316" s="14"/>
      <c r="B316" s="247"/>
      <c r="C316" s="248"/>
      <c r="D316" s="232" t="s">
        <v>143</v>
      </c>
      <c r="E316" s="249" t="s">
        <v>1</v>
      </c>
      <c r="F316" s="250" t="s">
        <v>270</v>
      </c>
      <c r="G316" s="248"/>
      <c r="H316" s="251">
        <v>4.4500000000000002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143</v>
      </c>
      <c r="AU316" s="257" t="s">
        <v>86</v>
      </c>
      <c r="AV316" s="14" t="s">
        <v>86</v>
      </c>
      <c r="AW316" s="14" t="s">
        <v>32</v>
      </c>
      <c r="AX316" s="14" t="s">
        <v>76</v>
      </c>
      <c r="AY316" s="257" t="s">
        <v>131</v>
      </c>
    </row>
    <row r="317" s="14" customFormat="1">
      <c r="A317" s="14"/>
      <c r="B317" s="247"/>
      <c r="C317" s="248"/>
      <c r="D317" s="232" t="s">
        <v>143</v>
      </c>
      <c r="E317" s="249" t="s">
        <v>1</v>
      </c>
      <c r="F317" s="250" t="s">
        <v>271</v>
      </c>
      <c r="G317" s="248"/>
      <c r="H317" s="251">
        <v>4.4500000000000002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143</v>
      </c>
      <c r="AU317" s="257" t="s">
        <v>86</v>
      </c>
      <c r="AV317" s="14" t="s">
        <v>86</v>
      </c>
      <c r="AW317" s="14" t="s">
        <v>32</v>
      </c>
      <c r="AX317" s="14" t="s">
        <v>76</v>
      </c>
      <c r="AY317" s="257" t="s">
        <v>131</v>
      </c>
    </row>
    <row r="318" s="14" customFormat="1">
      <c r="A318" s="14"/>
      <c r="B318" s="247"/>
      <c r="C318" s="248"/>
      <c r="D318" s="232" t="s">
        <v>143</v>
      </c>
      <c r="E318" s="249" t="s">
        <v>1</v>
      </c>
      <c r="F318" s="250" t="s">
        <v>272</v>
      </c>
      <c r="G318" s="248"/>
      <c r="H318" s="251">
        <v>4.6500000000000004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143</v>
      </c>
      <c r="AU318" s="257" t="s">
        <v>86</v>
      </c>
      <c r="AV318" s="14" t="s">
        <v>86</v>
      </c>
      <c r="AW318" s="14" t="s">
        <v>32</v>
      </c>
      <c r="AX318" s="14" t="s">
        <v>76</v>
      </c>
      <c r="AY318" s="257" t="s">
        <v>131</v>
      </c>
    </row>
    <row r="319" s="14" customFormat="1">
      <c r="A319" s="14"/>
      <c r="B319" s="247"/>
      <c r="C319" s="248"/>
      <c r="D319" s="232" t="s">
        <v>143</v>
      </c>
      <c r="E319" s="249" t="s">
        <v>1</v>
      </c>
      <c r="F319" s="250" t="s">
        <v>273</v>
      </c>
      <c r="G319" s="248"/>
      <c r="H319" s="251">
        <v>4.6500000000000004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143</v>
      </c>
      <c r="AU319" s="257" t="s">
        <v>86</v>
      </c>
      <c r="AV319" s="14" t="s">
        <v>86</v>
      </c>
      <c r="AW319" s="14" t="s">
        <v>32</v>
      </c>
      <c r="AX319" s="14" t="s">
        <v>76</v>
      </c>
      <c r="AY319" s="257" t="s">
        <v>131</v>
      </c>
    </row>
    <row r="320" s="15" customFormat="1">
      <c r="A320" s="15"/>
      <c r="B320" s="258"/>
      <c r="C320" s="259"/>
      <c r="D320" s="232" t="s">
        <v>143</v>
      </c>
      <c r="E320" s="260" t="s">
        <v>1</v>
      </c>
      <c r="F320" s="261" t="s">
        <v>158</v>
      </c>
      <c r="G320" s="259"/>
      <c r="H320" s="262">
        <v>36.199999999999996</v>
      </c>
      <c r="I320" s="263"/>
      <c r="J320" s="259"/>
      <c r="K320" s="259"/>
      <c r="L320" s="264"/>
      <c r="M320" s="265"/>
      <c r="N320" s="266"/>
      <c r="O320" s="266"/>
      <c r="P320" s="266"/>
      <c r="Q320" s="266"/>
      <c r="R320" s="266"/>
      <c r="S320" s="266"/>
      <c r="T320" s="26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8" t="s">
        <v>143</v>
      </c>
      <c r="AU320" s="268" t="s">
        <v>86</v>
      </c>
      <c r="AV320" s="15" t="s">
        <v>132</v>
      </c>
      <c r="AW320" s="15" t="s">
        <v>32</v>
      </c>
      <c r="AX320" s="15" t="s">
        <v>76</v>
      </c>
      <c r="AY320" s="268" t="s">
        <v>131</v>
      </c>
    </row>
    <row r="321" s="14" customFormat="1">
      <c r="A321" s="14"/>
      <c r="B321" s="247"/>
      <c r="C321" s="248"/>
      <c r="D321" s="232" t="s">
        <v>143</v>
      </c>
      <c r="E321" s="249" t="s">
        <v>1</v>
      </c>
      <c r="F321" s="250" t="s">
        <v>274</v>
      </c>
      <c r="G321" s="248"/>
      <c r="H321" s="251">
        <v>2.1749999999999998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143</v>
      </c>
      <c r="AU321" s="257" t="s">
        <v>86</v>
      </c>
      <c r="AV321" s="14" t="s">
        <v>86</v>
      </c>
      <c r="AW321" s="14" t="s">
        <v>32</v>
      </c>
      <c r="AX321" s="14" t="s">
        <v>76</v>
      </c>
      <c r="AY321" s="257" t="s">
        <v>131</v>
      </c>
    </row>
    <row r="322" s="14" customFormat="1">
      <c r="A322" s="14"/>
      <c r="B322" s="247"/>
      <c r="C322" s="248"/>
      <c r="D322" s="232" t="s">
        <v>143</v>
      </c>
      <c r="E322" s="249" t="s">
        <v>1</v>
      </c>
      <c r="F322" s="250" t="s">
        <v>275</v>
      </c>
      <c r="G322" s="248"/>
      <c r="H322" s="251">
        <v>2.1749999999999998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7" t="s">
        <v>143</v>
      </c>
      <c r="AU322" s="257" t="s">
        <v>86</v>
      </c>
      <c r="AV322" s="14" t="s">
        <v>86</v>
      </c>
      <c r="AW322" s="14" t="s">
        <v>32</v>
      </c>
      <c r="AX322" s="14" t="s">
        <v>76</v>
      </c>
      <c r="AY322" s="257" t="s">
        <v>131</v>
      </c>
    </row>
    <row r="323" s="14" customFormat="1">
      <c r="A323" s="14"/>
      <c r="B323" s="247"/>
      <c r="C323" s="248"/>
      <c r="D323" s="232" t="s">
        <v>143</v>
      </c>
      <c r="E323" s="249" t="s">
        <v>1</v>
      </c>
      <c r="F323" s="250" t="s">
        <v>276</v>
      </c>
      <c r="G323" s="248"/>
      <c r="H323" s="251">
        <v>4.3499999999999996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7" t="s">
        <v>143</v>
      </c>
      <c r="AU323" s="257" t="s">
        <v>86</v>
      </c>
      <c r="AV323" s="14" t="s">
        <v>86</v>
      </c>
      <c r="AW323" s="14" t="s">
        <v>32</v>
      </c>
      <c r="AX323" s="14" t="s">
        <v>76</v>
      </c>
      <c r="AY323" s="257" t="s">
        <v>131</v>
      </c>
    </row>
    <row r="324" s="14" customFormat="1">
      <c r="A324" s="14"/>
      <c r="B324" s="247"/>
      <c r="C324" s="248"/>
      <c r="D324" s="232" t="s">
        <v>143</v>
      </c>
      <c r="E324" s="249" t="s">
        <v>1</v>
      </c>
      <c r="F324" s="250" t="s">
        <v>277</v>
      </c>
      <c r="G324" s="248"/>
      <c r="H324" s="251">
        <v>2.3199999999999998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7" t="s">
        <v>143</v>
      </c>
      <c r="AU324" s="257" t="s">
        <v>86</v>
      </c>
      <c r="AV324" s="14" t="s">
        <v>86</v>
      </c>
      <c r="AW324" s="14" t="s">
        <v>32</v>
      </c>
      <c r="AX324" s="14" t="s">
        <v>76</v>
      </c>
      <c r="AY324" s="257" t="s">
        <v>131</v>
      </c>
    </row>
    <row r="325" s="15" customFormat="1">
      <c r="A325" s="15"/>
      <c r="B325" s="258"/>
      <c r="C325" s="259"/>
      <c r="D325" s="232" t="s">
        <v>143</v>
      </c>
      <c r="E325" s="260" t="s">
        <v>1</v>
      </c>
      <c r="F325" s="261" t="s">
        <v>167</v>
      </c>
      <c r="G325" s="259"/>
      <c r="H325" s="262">
        <v>11.02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8" t="s">
        <v>143</v>
      </c>
      <c r="AU325" s="268" t="s">
        <v>86</v>
      </c>
      <c r="AV325" s="15" t="s">
        <v>132</v>
      </c>
      <c r="AW325" s="15" t="s">
        <v>32</v>
      </c>
      <c r="AX325" s="15" t="s">
        <v>76</v>
      </c>
      <c r="AY325" s="268" t="s">
        <v>131</v>
      </c>
    </row>
    <row r="326" s="14" customFormat="1">
      <c r="A326" s="14"/>
      <c r="B326" s="247"/>
      <c r="C326" s="248"/>
      <c r="D326" s="232" t="s">
        <v>143</v>
      </c>
      <c r="E326" s="249" t="s">
        <v>1</v>
      </c>
      <c r="F326" s="250" t="s">
        <v>278</v>
      </c>
      <c r="G326" s="248"/>
      <c r="H326" s="251">
        <v>4.4500000000000002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143</v>
      </c>
      <c r="AU326" s="257" t="s">
        <v>86</v>
      </c>
      <c r="AV326" s="14" t="s">
        <v>86</v>
      </c>
      <c r="AW326" s="14" t="s">
        <v>32</v>
      </c>
      <c r="AX326" s="14" t="s">
        <v>76</v>
      </c>
      <c r="AY326" s="257" t="s">
        <v>131</v>
      </c>
    </row>
    <row r="327" s="14" customFormat="1">
      <c r="A327" s="14"/>
      <c r="B327" s="247"/>
      <c r="C327" s="248"/>
      <c r="D327" s="232" t="s">
        <v>143</v>
      </c>
      <c r="E327" s="249" t="s">
        <v>1</v>
      </c>
      <c r="F327" s="250" t="s">
        <v>279</v>
      </c>
      <c r="G327" s="248"/>
      <c r="H327" s="251">
        <v>4.4500000000000002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143</v>
      </c>
      <c r="AU327" s="257" t="s">
        <v>86</v>
      </c>
      <c r="AV327" s="14" t="s">
        <v>86</v>
      </c>
      <c r="AW327" s="14" t="s">
        <v>32</v>
      </c>
      <c r="AX327" s="14" t="s">
        <v>76</v>
      </c>
      <c r="AY327" s="257" t="s">
        <v>131</v>
      </c>
    </row>
    <row r="328" s="14" customFormat="1">
      <c r="A328" s="14"/>
      <c r="B328" s="247"/>
      <c r="C328" s="248"/>
      <c r="D328" s="232" t="s">
        <v>143</v>
      </c>
      <c r="E328" s="249" t="s">
        <v>1</v>
      </c>
      <c r="F328" s="250" t="s">
        <v>280</v>
      </c>
      <c r="G328" s="248"/>
      <c r="H328" s="251">
        <v>4.4500000000000002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143</v>
      </c>
      <c r="AU328" s="257" t="s">
        <v>86</v>
      </c>
      <c r="AV328" s="14" t="s">
        <v>86</v>
      </c>
      <c r="AW328" s="14" t="s">
        <v>32</v>
      </c>
      <c r="AX328" s="14" t="s">
        <v>76</v>
      </c>
      <c r="AY328" s="257" t="s">
        <v>131</v>
      </c>
    </row>
    <row r="329" s="14" customFormat="1">
      <c r="A329" s="14"/>
      <c r="B329" s="247"/>
      <c r="C329" s="248"/>
      <c r="D329" s="232" t="s">
        <v>143</v>
      </c>
      <c r="E329" s="249" t="s">
        <v>1</v>
      </c>
      <c r="F329" s="250" t="s">
        <v>281</v>
      </c>
      <c r="G329" s="248"/>
      <c r="H329" s="251">
        <v>4.4500000000000002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143</v>
      </c>
      <c r="AU329" s="257" t="s">
        <v>86</v>
      </c>
      <c r="AV329" s="14" t="s">
        <v>86</v>
      </c>
      <c r="AW329" s="14" t="s">
        <v>32</v>
      </c>
      <c r="AX329" s="14" t="s">
        <v>76</v>
      </c>
      <c r="AY329" s="257" t="s">
        <v>131</v>
      </c>
    </row>
    <row r="330" s="14" customFormat="1">
      <c r="A330" s="14"/>
      <c r="B330" s="247"/>
      <c r="C330" s="248"/>
      <c r="D330" s="232" t="s">
        <v>143</v>
      </c>
      <c r="E330" s="249" t="s">
        <v>1</v>
      </c>
      <c r="F330" s="250" t="s">
        <v>282</v>
      </c>
      <c r="G330" s="248"/>
      <c r="H330" s="251">
        <v>4.4500000000000002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7" t="s">
        <v>143</v>
      </c>
      <c r="AU330" s="257" t="s">
        <v>86</v>
      </c>
      <c r="AV330" s="14" t="s">
        <v>86</v>
      </c>
      <c r="AW330" s="14" t="s">
        <v>32</v>
      </c>
      <c r="AX330" s="14" t="s">
        <v>76</v>
      </c>
      <c r="AY330" s="257" t="s">
        <v>131</v>
      </c>
    </row>
    <row r="331" s="14" customFormat="1">
      <c r="A331" s="14"/>
      <c r="B331" s="247"/>
      <c r="C331" s="248"/>
      <c r="D331" s="232" t="s">
        <v>143</v>
      </c>
      <c r="E331" s="249" t="s">
        <v>1</v>
      </c>
      <c r="F331" s="250" t="s">
        <v>283</v>
      </c>
      <c r="G331" s="248"/>
      <c r="H331" s="251">
        <v>4.4500000000000002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143</v>
      </c>
      <c r="AU331" s="257" t="s">
        <v>86</v>
      </c>
      <c r="AV331" s="14" t="s">
        <v>86</v>
      </c>
      <c r="AW331" s="14" t="s">
        <v>32</v>
      </c>
      <c r="AX331" s="14" t="s">
        <v>76</v>
      </c>
      <c r="AY331" s="257" t="s">
        <v>131</v>
      </c>
    </row>
    <row r="332" s="14" customFormat="1">
      <c r="A332" s="14"/>
      <c r="B332" s="247"/>
      <c r="C332" s="248"/>
      <c r="D332" s="232" t="s">
        <v>143</v>
      </c>
      <c r="E332" s="249" t="s">
        <v>1</v>
      </c>
      <c r="F332" s="250" t="s">
        <v>284</v>
      </c>
      <c r="G332" s="248"/>
      <c r="H332" s="251">
        <v>4.4500000000000002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7" t="s">
        <v>143</v>
      </c>
      <c r="AU332" s="257" t="s">
        <v>86</v>
      </c>
      <c r="AV332" s="14" t="s">
        <v>86</v>
      </c>
      <c r="AW332" s="14" t="s">
        <v>32</v>
      </c>
      <c r="AX332" s="14" t="s">
        <v>76</v>
      </c>
      <c r="AY332" s="257" t="s">
        <v>131</v>
      </c>
    </row>
    <row r="333" s="14" customFormat="1">
      <c r="A333" s="14"/>
      <c r="B333" s="247"/>
      <c r="C333" s="248"/>
      <c r="D333" s="232" t="s">
        <v>143</v>
      </c>
      <c r="E333" s="249" t="s">
        <v>1</v>
      </c>
      <c r="F333" s="250" t="s">
        <v>285</v>
      </c>
      <c r="G333" s="248"/>
      <c r="H333" s="251">
        <v>4.4500000000000002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143</v>
      </c>
      <c r="AU333" s="257" t="s">
        <v>86</v>
      </c>
      <c r="AV333" s="14" t="s">
        <v>86</v>
      </c>
      <c r="AW333" s="14" t="s">
        <v>32</v>
      </c>
      <c r="AX333" s="14" t="s">
        <v>76</v>
      </c>
      <c r="AY333" s="257" t="s">
        <v>131</v>
      </c>
    </row>
    <row r="334" s="14" customFormat="1">
      <c r="A334" s="14"/>
      <c r="B334" s="247"/>
      <c r="C334" s="248"/>
      <c r="D334" s="232" t="s">
        <v>143</v>
      </c>
      <c r="E334" s="249" t="s">
        <v>1</v>
      </c>
      <c r="F334" s="250" t="s">
        <v>286</v>
      </c>
      <c r="G334" s="248"/>
      <c r="H334" s="251">
        <v>4.4500000000000002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143</v>
      </c>
      <c r="AU334" s="257" t="s">
        <v>86</v>
      </c>
      <c r="AV334" s="14" t="s">
        <v>86</v>
      </c>
      <c r="AW334" s="14" t="s">
        <v>32</v>
      </c>
      <c r="AX334" s="14" t="s">
        <v>76</v>
      </c>
      <c r="AY334" s="257" t="s">
        <v>131</v>
      </c>
    </row>
    <row r="335" s="14" customFormat="1">
      <c r="A335" s="14"/>
      <c r="B335" s="247"/>
      <c r="C335" s="248"/>
      <c r="D335" s="232" t="s">
        <v>143</v>
      </c>
      <c r="E335" s="249" t="s">
        <v>1</v>
      </c>
      <c r="F335" s="250" t="s">
        <v>287</v>
      </c>
      <c r="G335" s="248"/>
      <c r="H335" s="251">
        <v>4.4500000000000002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7" t="s">
        <v>143</v>
      </c>
      <c r="AU335" s="257" t="s">
        <v>86</v>
      </c>
      <c r="AV335" s="14" t="s">
        <v>86</v>
      </c>
      <c r="AW335" s="14" t="s">
        <v>32</v>
      </c>
      <c r="AX335" s="14" t="s">
        <v>76</v>
      </c>
      <c r="AY335" s="257" t="s">
        <v>131</v>
      </c>
    </row>
    <row r="336" s="14" customFormat="1">
      <c r="A336" s="14"/>
      <c r="B336" s="247"/>
      <c r="C336" s="248"/>
      <c r="D336" s="232" t="s">
        <v>143</v>
      </c>
      <c r="E336" s="249" t="s">
        <v>1</v>
      </c>
      <c r="F336" s="250" t="s">
        <v>288</v>
      </c>
      <c r="G336" s="248"/>
      <c r="H336" s="251">
        <v>4.4500000000000002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7" t="s">
        <v>143</v>
      </c>
      <c r="AU336" s="257" t="s">
        <v>86</v>
      </c>
      <c r="AV336" s="14" t="s">
        <v>86</v>
      </c>
      <c r="AW336" s="14" t="s">
        <v>32</v>
      </c>
      <c r="AX336" s="14" t="s">
        <v>76</v>
      </c>
      <c r="AY336" s="257" t="s">
        <v>131</v>
      </c>
    </row>
    <row r="337" s="15" customFormat="1">
      <c r="A337" s="15"/>
      <c r="B337" s="258"/>
      <c r="C337" s="259"/>
      <c r="D337" s="232" t="s">
        <v>143</v>
      </c>
      <c r="E337" s="260" t="s">
        <v>1</v>
      </c>
      <c r="F337" s="261" t="s">
        <v>179</v>
      </c>
      <c r="G337" s="259"/>
      <c r="H337" s="262">
        <v>48.95000000000001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8" t="s">
        <v>143</v>
      </c>
      <c r="AU337" s="268" t="s">
        <v>86</v>
      </c>
      <c r="AV337" s="15" t="s">
        <v>132</v>
      </c>
      <c r="AW337" s="15" t="s">
        <v>32</v>
      </c>
      <c r="AX337" s="15" t="s">
        <v>76</v>
      </c>
      <c r="AY337" s="268" t="s">
        <v>131</v>
      </c>
    </row>
    <row r="338" s="14" customFormat="1">
      <c r="A338" s="14"/>
      <c r="B338" s="247"/>
      <c r="C338" s="248"/>
      <c r="D338" s="232" t="s">
        <v>143</v>
      </c>
      <c r="E338" s="249" t="s">
        <v>1</v>
      </c>
      <c r="F338" s="250" t="s">
        <v>289</v>
      </c>
      <c r="G338" s="248"/>
      <c r="H338" s="251">
        <v>2.3999999999999999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7" t="s">
        <v>143</v>
      </c>
      <c r="AU338" s="257" t="s">
        <v>86</v>
      </c>
      <c r="AV338" s="14" t="s">
        <v>86</v>
      </c>
      <c r="AW338" s="14" t="s">
        <v>32</v>
      </c>
      <c r="AX338" s="14" t="s">
        <v>76</v>
      </c>
      <c r="AY338" s="257" t="s">
        <v>131</v>
      </c>
    </row>
    <row r="339" s="14" customFormat="1">
      <c r="A339" s="14"/>
      <c r="B339" s="247"/>
      <c r="C339" s="248"/>
      <c r="D339" s="232" t="s">
        <v>143</v>
      </c>
      <c r="E339" s="249" t="s">
        <v>1</v>
      </c>
      <c r="F339" s="250" t="s">
        <v>290</v>
      </c>
      <c r="G339" s="248"/>
      <c r="H339" s="251">
        <v>4.4500000000000002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143</v>
      </c>
      <c r="AU339" s="257" t="s">
        <v>86</v>
      </c>
      <c r="AV339" s="14" t="s">
        <v>86</v>
      </c>
      <c r="AW339" s="14" t="s">
        <v>32</v>
      </c>
      <c r="AX339" s="14" t="s">
        <v>76</v>
      </c>
      <c r="AY339" s="257" t="s">
        <v>131</v>
      </c>
    </row>
    <row r="340" s="15" customFormat="1">
      <c r="A340" s="15"/>
      <c r="B340" s="258"/>
      <c r="C340" s="259"/>
      <c r="D340" s="232" t="s">
        <v>143</v>
      </c>
      <c r="E340" s="260" t="s">
        <v>1</v>
      </c>
      <c r="F340" s="261" t="s">
        <v>188</v>
      </c>
      <c r="G340" s="259"/>
      <c r="H340" s="262">
        <v>6.8499999999999996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8" t="s">
        <v>143</v>
      </c>
      <c r="AU340" s="268" t="s">
        <v>86</v>
      </c>
      <c r="AV340" s="15" t="s">
        <v>132</v>
      </c>
      <c r="AW340" s="15" t="s">
        <v>32</v>
      </c>
      <c r="AX340" s="15" t="s">
        <v>76</v>
      </c>
      <c r="AY340" s="268" t="s">
        <v>131</v>
      </c>
    </row>
    <row r="341" s="16" customFormat="1">
      <c r="A341" s="16"/>
      <c r="B341" s="269"/>
      <c r="C341" s="270"/>
      <c r="D341" s="232" t="s">
        <v>143</v>
      </c>
      <c r="E341" s="271" t="s">
        <v>1</v>
      </c>
      <c r="F341" s="272" t="s">
        <v>189</v>
      </c>
      <c r="G341" s="270"/>
      <c r="H341" s="273">
        <v>164.33799999999994</v>
      </c>
      <c r="I341" s="274"/>
      <c r="J341" s="270"/>
      <c r="K341" s="270"/>
      <c r="L341" s="275"/>
      <c r="M341" s="276"/>
      <c r="N341" s="277"/>
      <c r="O341" s="277"/>
      <c r="P341" s="277"/>
      <c r="Q341" s="277"/>
      <c r="R341" s="277"/>
      <c r="S341" s="277"/>
      <c r="T341" s="278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79" t="s">
        <v>143</v>
      </c>
      <c r="AU341" s="279" t="s">
        <v>86</v>
      </c>
      <c r="AV341" s="16" t="s">
        <v>139</v>
      </c>
      <c r="AW341" s="16" t="s">
        <v>32</v>
      </c>
      <c r="AX341" s="16" t="s">
        <v>84</v>
      </c>
      <c r="AY341" s="279" t="s">
        <v>131</v>
      </c>
    </row>
    <row r="342" s="2" customFormat="1" ht="24.15" customHeight="1">
      <c r="A342" s="39"/>
      <c r="B342" s="40"/>
      <c r="C342" s="219" t="s">
        <v>139</v>
      </c>
      <c r="D342" s="219" t="s">
        <v>134</v>
      </c>
      <c r="E342" s="220" t="s">
        <v>291</v>
      </c>
      <c r="F342" s="221" t="s">
        <v>292</v>
      </c>
      <c r="G342" s="222" t="s">
        <v>137</v>
      </c>
      <c r="H342" s="223">
        <v>103.02</v>
      </c>
      <c r="I342" s="224"/>
      <c r="J342" s="225">
        <f>ROUND(I342*H342,2)</f>
        <v>0</v>
      </c>
      <c r="K342" s="221" t="s">
        <v>138</v>
      </c>
      <c r="L342" s="45"/>
      <c r="M342" s="226" t="s">
        <v>1</v>
      </c>
      <c r="N342" s="227" t="s">
        <v>41</v>
      </c>
      <c r="O342" s="92"/>
      <c r="P342" s="228">
        <f>O342*H342</f>
        <v>0</v>
      </c>
      <c r="Q342" s="228">
        <v>0.015400000000000001</v>
      </c>
      <c r="R342" s="228">
        <f>Q342*H342</f>
        <v>1.586508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139</v>
      </c>
      <c r="AT342" s="230" t="s">
        <v>134</v>
      </c>
      <c r="AU342" s="230" t="s">
        <v>86</v>
      </c>
      <c r="AY342" s="18" t="s">
        <v>131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84</v>
      </c>
      <c r="BK342" s="231">
        <f>ROUND(I342*H342,2)</f>
        <v>0</v>
      </c>
      <c r="BL342" s="18" t="s">
        <v>139</v>
      </c>
      <c r="BM342" s="230" t="s">
        <v>293</v>
      </c>
    </row>
    <row r="343" s="2" customFormat="1">
      <c r="A343" s="39"/>
      <c r="B343" s="40"/>
      <c r="C343" s="41"/>
      <c r="D343" s="232" t="s">
        <v>141</v>
      </c>
      <c r="E343" s="41"/>
      <c r="F343" s="233" t="s">
        <v>294</v>
      </c>
      <c r="G343" s="41"/>
      <c r="H343" s="41"/>
      <c r="I343" s="234"/>
      <c r="J343" s="41"/>
      <c r="K343" s="41"/>
      <c r="L343" s="45"/>
      <c r="M343" s="235"/>
      <c r="N343" s="236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141</v>
      </c>
      <c r="AU343" s="18" t="s">
        <v>86</v>
      </c>
    </row>
    <row r="344" s="13" customFormat="1">
      <c r="A344" s="13"/>
      <c r="B344" s="237"/>
      <c r="C344" s="238"/>
      <c r="D344" s="232" t="s">
        <v>143</v>
      </c>
      <c r="E344" s="239" t="s">
        <v>1</v>
      </c>
      <c r="F344" s="240" t="s">
        <v>265</v>
      </c>
      <c r="G344" s="238"/>
      <c r="H344" s="239" t="s">
        <v>1</v>
      </c>
      <c r="I344" s="241"/>
      <c r="J344" s="238"/>
      <c r="K344" s="238"/>
      <c r="L344" s="242"/>
      <c r="M344" s="243"/>
      <c r="N344" s="244"/>
      <c r="O344" s="244"/>
      <c r="P344" s="244"/>
      <c r="Q344" s="244"/>
      <c r="R344" s="244"/>
      <c r="S344" s="244"/>
      <c r="T344" s="24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6" t="s">
        <v>143</v>
      </c>
      <c r="AU344" s="246" t="s">
        <v>86</v>
      </c>
      <c r="AV344" s="13" t="s">
        <v>84</v>
      </c>
      <c r="AW344" s="13" t="s">
        <v>32</v>
      </c>
      <c r="AX344" s="13" t="s">
        <v>76</v>
      </c>
      <c r="AY344" s="246" t="s">
        <v>131</v>
      </c>
    </row>
    <row r="345" s="14" customFormat="1">
      <c r="A345" s="14"/>
      <c r="B345" s="247"/>
      <c r="C345" s="248"/>
      <c r="D345" s="232" t="s">
        <v>143</v>
      </c>
      <c r="E345" s="249" t="s">
        <v>1</v>
      </c>
      <c r="F345" s="250" t="s">
        <v>266</v>
      </c>
      <c r="G345" s="248"/>
      <c r="H345" s="251">
        <v>4.4500000000000002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143</v>
      </c>
      <c r="AU345" s="257" t="s">
        <v>86</v>
      </c>
      <c r="AV345" s="14" t="s">
        <v>86</v>
      </c>
      <c r="AW345" s="14" t="s">
        <v>32</v>
      </c>
      <c r="AX345" s="14" t="s">
        <v>76</v>
      </c>
      <c r="AY345" s="257" t="s">
        <v>131</v>
      </c>
    </row>
    <row r="346" s="14" customFormat="1">
      <c r="A346" s="14"/>
      <c r="B346" s="247"/>
      <c r="C346" s="248"/>
      <c r="D346" s="232" t="s">
        <v>143</v>
      </c>
      <c r="E346" s="249" t="s">
        <v>1</v>
      </c>
      <c r="F346" s="250" t="s">
        <v>267</v>
      </c>
      <c r="G346" s="248"/>
      <c r="H346" s="251">
        <v>4.4500000000000002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143</v>
      </c>
      <c r="AU346" s="257" t="s">
        <v>86</v>
      </c>
      <c r="AV346" s="14" t="s">
        <v>86</v>
      </c>
      <c r="AW346" s="14" t="s">
        <v>32</v>
      </c>
      <c r="AX346" s="14" t="s">
        <v>76</v>
      </c>
      <c r="AY346" s="257" t="s">
        <v>131</v>
      </c>
    </row>
    <row r="347" s="14" customFormat="1">
      <c r="A347" s="14"/>
      <c r="B347" s="247"/>
      <c r="C347" s="248"/>
      <c r="D347" s="232" t="s">
        <v>143</v>
      </c>
      <c r="E347" s="249" t="s">
        <v>1</v>
      </c>
      <c r="F347" s="250" t="s">
        <v>268</v>
      </c>
      <c r="G347" s="248"/>
      <c r="H347" s="251">
        <v>4.4500000000000002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143</v>
      </c>
      <c r="AU347" s="257" t="s">
        <v>86</v>
      </c>
      <c r="AV347" s="14" t="s">
        <v>86</v>
      </c>
      <c r="AW347" s="14" t="s">
        <v>32</v>
      </c>
      <c r="AX347" s="14" t="s">
        <v>76</v>
      </c>
      <c r="AY347" s="257" t="s">
        <v>131</v>
      </c>
    </row>
    <row r="348" s="14" customFormat="1">
      <c r="A348" s="14"/>
      <c r="B348" s="247"/>
      <c r="C348" s="248"/>
      <c r="D348" s="232" t="s">
        <v>143</v>
      </c>
      <c r="E348" s="249" t="s">
        <v>1</v>
      </c>
      <c r="F348" s="250" t="s">
        <v>269</v>
      </c>
      <c r="G348" s="248"/>
      <c r="H348" s="251">
        <v>4.6500000000000004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7" t="s">
        <v>143</v>
      </c>
      <c r="AU348" s="257" t="s">
        <v>86</v>
      </c>
      <c r="AV348" s="14" t="s">
        <v>86</v>
      </c>
      <c r="AW348" s="14" t="s">
        <v>32</v>
      </c>
      <c r="AX348" s="14" t="s">
        <v>76</v>
      </c>
      <c r="AY348" s="257" t="s">
        <v>131</v>
      </c>
    </row>
    <row r="349" s="14" customFormat="1">
      <c r="A349" s="14"/>
      <c r="B349" s="247"/>
      <c r="C349" s="248"/>
      <c r="D349" s="232" t="s">
        <v>143</v>
      </c>
      <c r="E349" s="249" t="s">
        <v>1</v>
      </c>
      <c r="F349" s="250" t="s">
        <v>270</v>
      </c>
      <c r="G349" s="248"/>
      <c r="H349" s="251">
        <v>4.4500000000000002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7" t="s">
        <v>143</v>
      </c>
      <c r="AU349" s="257" t="s">
        <v>86</v>
      </c>
      <c r="AV349" s="14" t="s">
        <v>86</v>
      </c>
      <c r="AW349" s="14" t="s">
        <v>32</v>
      </c>
      <c r="AX349" s="14" t="s">
        <v>76</v>
      </c>
      <c r="AY349" s="257" t="s">
        <v>131</v>
      </c>
    </row>
    <row r="350" s="14" customFormat="1">
      <c r="A350" s="14"/>
      <c r="B350" s="247"/>
      <c r="C350" s="248"/>
      <c r="D350" s="232" t="s">
        <v>143</v>
      </c>
      <c r="E350" s="249" t="s">
        <v>1</v>
      </c>
      <c r="F350" s="250" t="s">
        <v>271</v>
      </c>
      <c r="G350" s="248"/>
      <c r="H350" s="251">
        <v>4.4500000000000002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7" t="s">
        <v>143</v>
      </c>
      <c r="AU350" s="257" t="s">
        <v>86</v>
      </c>
      <c r="AV350" s="14" t="s">
        <v>86</v>
      </c>
      <c r="AW350" s="14" t="s">
        <v>32</v>
      </c>
      <c r="AX350" s="14" t="s">
        <v>76</v>
      </c>
      <c r="AY350" s="257" t="s">
        <v>131</v>
      </c>
    </row>
    <row r="351" s="14" customFormat="1">
      <c r="A351" s="14"/>
      <c r="B351" s="247"/>
      <c r="C351" s="248"/>
      <c r="D351" s="232" t="s">
        <v>143</v>
      </c>
      <c r="E351" s="249" t="s">
        <v>1</v>
      </c>
      <c r="F351" s="250" t="s">
        <v>272</v>
      </c>
      <c r="G351" s="248"/>
      <c r="H351" s="251">
        <v>4.6500000000000004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143</v>
      </c>
      <c r="AU351" s="257" t="s">
        <v>86</v>
      </c>
      <c r="AV351" s="14" t="s">
        <v>86</v>
      </c>
      <c r="AW351" s="14" t="s">
        <v>32</v>
      </c>
      <c r="AX351" s="14" t="s">
        <v>76</v>
      </c>
      <c r="AY351" s="257" t="s">
        <v>131</v>
      </c>
    </row>
    <row r="352" s="14" customFormat="1">
      <c r="A352" s="14"/>
      <c r="B352" s="247"/>
      <c r="C352" s="248"/>
      <c r="D352" s="232" t="s">
        <v>143</v>
      </c>
      <c r="E352" s="249" t="s">
        <v>1</v>
      </c>
      <c r="F352" s="250" t="s">
        <v>273</v>
      </c>
      <c r="G352" s="248"/>
      <c r="H352" s="251">
        <v>4.6500000000000004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7" t="s">
        <v>143</v>
      </c>
      <c r="AU352" s="257" t="s">
        <v>86</v>
      </c>
      <c r="AV352" s="14" t="s">
        <v>86</v>
      </c>
      <c r="AW352" s="14" t="s">
        <v>32</v>
      </c>
      <c r="AX352" s="14" t="s">
        <v>76</v>
      </c>
      <c r="AY352" s="257" t="s">
        <v>131</v>
      </c>
    </row>
    <row r="353" s="15" customFormat="1">
      <c r="A353" s="15"/>
      <c r="B353" s="258"/>
      <c r="C353" s="259"/>
      <c r="D353" s="232" t="s">
        <v>143</v>
      </c>
      <c r="E353" s="260" t="s">
        <v>1</v>
      </c>
      <c r="F353" s="261" t="s">
        <v>158</v>
      </c>
      <c r="G353" s="259"/>
      <c r="H353" s="262">
        <v>36.199999999999996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8" t="s">
        <v>143</v>
      </c>
      <c r="AU353" s="268" t="s">
        <v>86</v>
      </c>
      <c r="AV353" s="15" t="s">
        <v>132</v>
      </c>
      <c r="AW353" s="15" t="s">
        <v>32</v>
      </c>
      <c r="AX353" s="15" t="s">
        <v>76</v>
      </c>
      <c r="AY353" s="268" t="s">
        <v>131</v>
      </c>
    </row>
    <row r="354" s="14" customFormat="1">
      <c r="A354" s="14"/>
      <c r="B354" s="247"/>
      <c r="C354" s="248"/>
      <c r="D354" s="232" t="s">
        <v>143</v>
      </c>
      <c r="E354" s="249" t="s">
        <v>1</v>
      </c>
      <c r="F354" s="250" t="s">
        <v>274</v>
      </c>
      <c r="G354" s="248"/>
      <c r="H354" s="251">
        <v>2.1749999999999998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7" t="s">
        <v>143</v>
      </c>
      <c r="AU354" s="257" t="s">
        <v>86</v>
      </c>
      <c r="AV354" s="14" t="s">
        <v>86</v>
      </c>
      <c r="AW354" s="14" t="s">
        <v>32</v>
      </c>
      <c r="AX354" s="14" t="s">
        <v>76</v>
      </c>
      <c r="AY354" s="257" t="s">
        <v>131</v>
      </c>
    </row>
    <row r="355" s="14" customFormat="1">
      <c r="A355" s="14"/>
      <c r="B355" s="247"/>
      <c r="C355" s="248"/>
      <c r="D355" s="232" t="s">
        <v>143</v>
      </c>
      <c r="E355" s="249" t="s">
        <v>1</v>
      </c>
      <c r="F355" s="250" t="s">
        <v>275</v>
      </c>
      <c r="G355" s="248"/>
      <c r="H355" s="251">
        <v>2.1749999999999998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7" t="s">
        <v>143</v>
      </c>
      <c r="AU355" s="257" t="s">
        <v>86</v>
      </c>
      <c r="AV355" s="14" t="s">
        <v>86</v>
      </c>
      <c r="AW355" s="14" t="s">
        <v>32</v>
      </c>
      <c r="AX355" s="14" t="s">
        <v>76</v>
      </c>
      <c r="AY355" s="257" t="s">
        <v>131</v>
      </c>
    </row>
    <row r="356" s="14" customFormat="1">
      <c r="A356" s="14"/>
      <c r="B356" s="247"/>
      <c r="C356" s="248"/>
      <c r="D356" s="232" t="s">
        <v>143</v>
      </c>
      <c r="E356" s="249" t="s">
        <v>1</v>
      </c>
      <c r="F356" s="250" t="s">
        <v>276</v>
      </c>
      <c r="G356" s="248"/>
      <c r="H356" s="251">
        <v>4.3499999999999996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7" t="s">
        <v>143</v>
      </c>
      <c r="AU356" s="257" t="s">
        <v>86</v>
      </c>
      <c r="AV356" s="14" t="s">
        <v>86</v>
      </c>
      <c r="AW356" s="14" t="s">
        <v>32</v>
      </c>
      <c r="AX356" s="14" t="s">
        <v>76</v>
      </c>
      <c r="AY356" s="257" t="s">
        <v>131</v>
      </c>
    </row>
    <row r="357" s="14" customFormat="1">
      <c r="A357" s="14"/>
      <c r="B357" s="247"/>
      <c r="C357" s="248"/>
      <c r="D357" s="232" t="s">
        <v>143</v>
      </c>
      <c r="E357" s="249" t="s">
        <v>1</v>
      </c>
      <c r="F357" s="250" t="s">
        <v>277</v>
      </c>
      <c r="G357" s="248"/>
      <c r="H357" s="251">
        <v>2.3199999999999998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7" t="s">
        <v>143</v>
      </c>
      <c r="AU357" s="257" t="s">
        <v>86</v>
      </c>
      <c r="AV357" s="14" t="s">
        <v>86</v>
      </c>
      <c r="AW357" s="14" t="s">
        <v>32</v>
      </c>
      <c r="AX357" s="14" t="s">
        <v>76</v>
      </c>
      <c r="AY357" s="257" t="s">
        <v>131</v>
      </c>
    </row>
    <row r="358" s="15" customFormat="1">
      <c r="A358" s="15"/>
      <c r="B358" s="258"/>
      <c r="C358" s="259"/>
      <c r="D358" s="232" t="s">
        <v>143</v>
      </c>
      <c r="E358" s="260" t="s">
        <v>1</v>
      </c>
      <c r="F358" s="261" t="s">
        <v>167</v>
      </c>
      <c r="G358" s="259"/>
      <c r="H358" s="262">
        <v>11.02</v>
      </c>
      <c r="I358" s="263"/>
      <c r="J358" s="259"/>
      <c r="K358" s="259"/>
      <c r="L358" s="264"/>
      <c r="M358" s="265"/>
      <c r="N358" s="266"/>
      <c r="O358" s="266"/>
      <c r="P358" s="266"/>
      <c r="Q358" s="266"/>
      <c r="R358" s="266"/>
      <c r="S358" s="266"/>
      <c r="T358" s="267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8" t="s">
        <v>143</v>
      </c>
      <c r="AU358" s="268" t="s">
        <v>86</v>
      </c>
      <c r="AV358" s="15" t="s">
        <v>132</v>
      </c>
      <c r="AW358" s="15" t="s">
        <v>32</v>
      </c>
      <c r="AX358" s="15" t="s">
        <v>76</v>
      </c>
      <c r="AY358" s="268" t="s">
        <v>131</v>
      </c>
    </row>
    <row r="359" s="14" customFormat="1">
      <c r="A359" s="14"/>
      <c r="B359" s="247"/>
      <c r="C359" s="248"/>
      <c r="D359" s="232" t="s">
        <v>143</v>
      </c>
      <c r="E359" s="249" t="s">
        <v>1</v>
      </c>
      <c r="F359" s="250" t="s">
        <v>278</v>
      </c>
      <c r="G359" s="248"/>
      <c r="H359" s="251">
        <v>4.4500000000000002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7" t="s">
        <v>143</v>
      </c>
      <c r="AU359" s="257" t="s">
        <v>86</v>
      </c>
      <c r="AV359" s="14" t="s">
        <v>86</v>
      </c>
      <c r="AW359" s="14" t="s">
        <v>32</v>
      </c>
      <c r="AX359" s="14" t="s">
        <v>76</v>
      </c>
      <c r="AY359" s="257" t="s">
        <v>131</v>
      </c>
    </row>
    <row r="360" s="14" customFormat="1">
      <c r="A360" s="14"/>
      <c r="B360" s="247"/>
      <c r="C360" s="248"/>
      <c r="D360" s="232" t="s">
        <v>143</v>
      </c>
      <c r="E360" s="249" t="s">
        <v>1</v>
      </c>
      <c r="F360" s="250" t="s">
        <v>279</v>
      </c>
      <c r="G360" s="248"/>
      <c r="H360" s="251">
        <v>4.4500000000000002</v>
      </c>
      <c r="I360" s="252"/>
      <c r="J360" s="248"/>
      <c r="K360" s="248"/>
      <c r="L360" s="253"/>
      <c r="M360" s="254"/>
      <c r="N360" s="255"/>
      <c r="O360" s="255"/>
      <c r="P360" s="255"/>
      <c r="Q360" s="255"/>
      <c r="R360" s="255"/>
      <c r="S360" s="255"/>
      <c r="T360" s="25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7" t="s">
        <v>143</v>
      </c>
      <c r="AU360" s="257" t="s">
        <v>86</v>
      </c>
      <c r="AV360" s="14" t="s">
        <v>86</v>
      </c>
      <c r="AW360" s="14" t="s">
        <v>32</v>
      </c>
      <c r="AX360" s="14" t="s">
        <v>76</v>
      </c>
      <c r="AY360" s="257" t="s">
        <v>131</v>
      </c>
    </row>
    <row r="361" s="14" customFormat="1">
      <c r="A361" s="14"/>
      <c r="B361" s="247"/>
      <c r="C361" s="248"/>
      <c r="D361" s="232" t="s">
        <v>143</v>
      </c>
      <c r="E361" s="249" t="s">
        <v>1</v>
      </c>
      <c r="F361" s="250" t="s">
        <v>280</v>
      </c>
      <c r="G361" s="248"/>
      <c r="H361" s="251">
        <v>4.4500000000000002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7" t="s">
        <v>143</v>
      </c>
      <c r="AU361" s="257" t="s">
        <v>86</v>
      </c>
      <c r="AV361" s="14" t="s">
        <v>86</v>
      </c>
      <c r="AW361" s="14" t="s">
        <v>32</v>
      </c>
      <c r="AX361" s="14" t="s">
        <v>76</v>
      </c>
      <c r="AY361" s="257" t="s">
        <v>131</v>
      </c>
    </row>
    <row r="362" s="14" customFormat="1">
      <c r="A362" s="14"/>
      <c r="B362" s="247"/>
      <c r="C362" s="248"/>
      <c r="D362" s="232" t="s">
        <v>143</v>
      </c>
      <c r="E362" s="249" t="s">
        <v>1</v>
      </c>
      <c r="F362" s="250" t="s">
        <v>281</v>
      </c>
      <c r="G362" s="248"/>
      <c r="H362" s="251">
        <v>4.4500000000000002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143</v>
      </c>
      <c r="AU362" s="257" t="s">
        <v>86</v>
      </c>
      <c r="AV362" s="14" t="s">
        <v>86</v>
      </c>
      <c r="AW362" s="14" t="s">
        <v>32</v>
      </c>
      <c r="AX362" s="14" t="s">
        <v>76</v>
      </c>
      <c r="AY362" s="257" t="s">
        <v>131</v>
      </c>
    </row>
    <row r="363" s="14" customFormat="1">
      <c r="A363" s="14"/>
      <c r="B363" s="247"/>
      <c r="C363" s="248"/>
      <c r="D363" s="232" t="s">
        <v>143</v>
      </c>
      <c r="E363" s="249" t="s">
        <v>1</v>
      </c>
      <c r="F363" s="250" t="s">
        <v>282</v>
      </c>
      <c r="G363" s="248"/>
      <c r="H363" s="251">
        <v>4.4500000000000002</v>
      </c>
      <c r="I363" s="252"/>
      <c r="J363" s="248"/>
      <c r="K363" s="248"/>
      <c r="L363" s="253"/>
      <c r="M363" s="254"/>
      <c r="N363" s="255"/>
      <c r="O363" s="255"/>
      <c r="P363" s="255"/>
      <c r="Q363" s="255"/>
      <c r="R363" s="255"/>
      <c r="S363" s="255"/>
      <c r="T363" s="25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7" t="s">
        <v>143</v>
      </c>
      <c r="AU363" s="257" t="s">
        <v>86</v>
      </c>
      <c r="AV363" s="14" t="s">
        <v>86</v>
      </c>
      <c r="AW363" s="14" t="s">
        <v>32</v>
      </c>
      <c r="AX363" s="14" t="s">
        <v>76</v>
      </c>
      <c r="AY363" s="257" t="s">
        <v>131</v>
      </c>
    </row>
    <row r="364" s="14" customFormat="1">
      <c r="A364" s="14"/>
      <c r="B364" s="247"/>
      <c r="C364" s="248"/>
      <c r="D364" s="232" t="s">
        <v>143</v>
      </c>
      <c r="E364" s="249" t="s">
        <v>1</v>
      </c>
      <c r="F364" s="250" t="s">
        <v>283</v>
      </c>
      <c r="G364" s="248"/>
      <c r="H364" s="251">
        <v>4.4500000000000002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7" t="s">
        <v>143</v>
      </c>
      <c r="AU364" s="257" t="s">
        <v>86</v>
      </c>
      <c r="AV364" s="14" t="s">
        <v>86</v>
      </c>
      <c r="AW364" s="14" t="s">
        <v>32</v>
      </c>
      <c r="AX364" s="14" t="s">
        <v>76</v>
      </c>
      <c r="AY364" s="257" t="s">
        <v>131</v>
      </c>
    </row>
    <row r="365" s="14" customFormat="1">
      <c r="A365" s="14"/>
      <c r="B365" s="247"/>
      <c r="C365" s="248"/>
      <c r="D365" s="232" t="s">
        <v>143</v>
      </c>
      <c r="E365" s="249" t="s">
        <v>1</v>
      </c>
      <c r="F365" s="250" t="s">
        <v>284</v>
      </c>
      <c r="G365" s="248"/>
      <c r="H365" s="251">
        <v>4.4500000000000002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7" t="s">
        <v>143</v>
      </c>
      <c r="AU365" s="257" t="s">
        <v>86</v>
      </c>
      <c r="AV365" s="14" t="s">
        <v>86</v>
      </c>
      <c r="AW365" s="14" t="s">
        <v>32</v>
      </c>
      <c r="AX365" s="14" t="s">
        <v>76</v>
      </c>
      <c r="AY365" s="257" t="s">
        <v>131</v>
      </c>
    </row>
    <row r="366" s="14" customFormat="1">
      <c r="A366" s="14"/>
      <c r="B366" s="247"/>
      <c r="C366" s="248"/>
      <c r="D366" s="232" t="s">
        <v>143</v>
      </c>
      <c r="E366" s="249" t="s">
        <v>1</v>
      </c>
      <c r="F366" s="250" t="s">
        <v>285</v>
      </c>
      <c r="G366" s="248"/>
      <c r="H366" s="251">
        <v>4.4500000000000002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7" t="s">
        <v>143</v>
      </c>
      <c r="AU366" s="257" t="s">
        <v>86</v>
      </c>
      <c r="AV366" s="14" t="s">
        <v>86</v>
      </c>
      <c r="AW366" s="14" t="s">
        <v>32</v>
      </c>
      <c r="AX366" s="14" t="s">
        <v>76</v>
      </c>
      <c r="AY366" s="257" t="s">
        <v>131</v>
      </c>
    </row>
    <row r="367" s="14" customFormat="1">
      <c r="A367" s="14"/>
      <c r="B367" s="247"/>
      <c r="C367" s="248"/>
      <c r="D367" s="232" t="s">
        <v>143</v>
      </c>
      <c r="E367" s="249" t="s">
        <v>1</v>
      </c>
      <c r="F367" s="250" t="s">
        <v>286</v>
      </c>
      <c r="G367" s="248"/>
      <c r="H367" s="251">
        <v>4.4500000000000002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7" t="s">
        <v>143</v>
      </c>
      <c r="AU367" s="257" t="s">
        <v>86</v>
      </c>
      <c r="AV367" s="14" t="s">
        <v>86</v>
      </c>
      <c r="AW367" s="14" t="s">
        <v>32</v>
      </c>
      <c r="AX367" s="14" t="s">
        <v>76</v>
      </c>
      <c r="AY367" s="257" t="s">
        <v>131</v>
      </c>
    </row>
    <row r="368" s="14" customFormat="1">
      <c r="A368" s="14"/>
      <c r="B368" s="247"/>
      <c r="C368" s="248"/>
      <c r="D368" s="232" t="s">
        <v>143</v>
      </c>
      <c r="E368" s="249" t="s">
        <v>1</v>
      </c>
      <c r="F368" s="250" t="s">
        <v>287</v>
      </c>
      <c r="G368" s="248"/>
      <c r="H368" s="251">
        <v>4.4500000000000002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7" t="s">
        <v>143</v>
      </c>
      <c r="AU368" s="257" t="s">
        <v>86</v>
      </c>
      <c r="AV368" s="14" t="s">
        <v>86</v>
      </c>
      <c r="AW368" s="14" t="s">
        <v>32</v>
      </c>
      <c r="AX368" s="14" t="s">
        <v>76</v>
      </c>
      <c r="AY368" s="257" t="s">
        <v>131</v>
      </c>
    </row>
    <row r="369" s="14" customFormat="1">
      <c r="A369" s="14"/>
      <c r="B369" s="247"/>
      <c r="C369" s="248"/>
      <c r="D369" s="232" t="s">
        <v>143</v>
      </c>
      <c r="E369" s="249" t="s">
        <v>1</v>
      </c>
      <c r="F369" s="250" t="s">
        <v>288</v>
      </c>
      <c r="G369" s="248"/>
      <c r="H369" s="251">
        <v>4.4500000000000002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7" t="s">
        <v>143</v>
      </c>
      <c r="AU369" s="257" t="s">
        <v>86</v>
      </c>
      <c r="AV369" s="14" t="s">
        <v>86</v>
      </c>
      <c r="AW369" s="14" t="s">
        <v>32</v>
      </c>
      <c r="AX369" s="14" t="s">
        <v>76</v>
      </c>
      <c r="AY369" s="257" t="s">
        <v>131</v>
      </c>
    </row>
    <row r="370" s="15" customFormat="1">
      <c r="A370" s="15"/>
      <c r="B370" s="258"/>
      <c r="C370" s="259"/>
      <c r="D370" s="232" t="s">
        <v>143</v>
      </c>
      <c r="E370" s="260" t="s">
        <v>1</v>
      </c>
      <c r="F370" s="261" t="s">
        <v>179</v>
      </c>
      <c r="G370" s="259"/>
      <c r="H370" s="262">
        <v>48.95000000000001</v>
      </c>
      <c r="I370" s="263"/>
      <c r="J370" s="259"/>
      <c r="K370" s="259"/>
      <c r="L370" s="264"/>
      <c r="M370" s="265"/>
      <c r="N370" s="266"/>
      <c r="O370" s="266"/>
      <c r="P370" s="266"/>
      <c r="Q370" s="266"/>
      <c r="R370" s="266"/>
      <c r="S370" s="266"/>
      <c r="T370" s="26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8" t="s">
        <v>143</v>
      </c>
      <c r="AU370" s="268" t="s">
        <v>86</v>
      </c>
      <c r="AV370" s="15" t="s">
        <v>132</v>
      </c>
      <c r="AW370" s="15" t="s">
        <v>32</v>
      </c>
      <c r="AX370" s="15" t="s">
        <v>76</v>
      </c>
      <c r="AY370" s="268" t="s">
        <v>131</v>
      </c>
    </row>
    <row r="371" s="14" customFormat="1">
      <c r="A371" s="14"/>
      <c r="B371" s="247"/>
      <c r="C371" s="248"/>
      <c r="D371" s="232" t="s">
        <v>143</v>
      </c>
      <c r="E371" s="249" t="s">
        <v>1</v>
      </c>
      <c r="F371" s="250" t="s">
        <v>289</v>
      </c>
      <c r="G371" s="248"/>
      <c r="H371" s="251">
        <v>2.3999999999999999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7" t="s">
        <v>143</v>
      </c>
      <c r="AU371" s="257" t="s">
        <v>86</v>
      </c>
      <c r="AV371" s="14" t="s">
        <v>86</v>
      </c>
      <c r="AW371" s="14" t="s">
        <v>32</v>
      </c>
      <c r="AX371" s="14" t="s">
        <v>76</v>
      </c>
      <c r="AY371" s="257" t="s">
        <v>131</v>
      </c>
    </row>
    <row r="372" s="14" customFormat="1">
      <c r="A372" s="14"/>
      <c r="B372" s="247"/>
      <c r="C372" s="248"/>
      <c r="D372" s="232" t="s">
        <v>143</v>
      </c>
      <c r="E372" s="249" t="s">
        <v>1</v>
      </c>
      <c r="F372" s="250" t="s">
        <v>290</v>
      </c>
      <c r="G372" s="248"/>
      <c r="H372" s="251">
        <v>4.4500000000000002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7" t="s">
        <v>143</v>
      </c>
      <c r="AU372" s="257" t="s">
        <v>86</v>
      </c>
      <c r="AV372" s="14" t="s">
        <v>86</v>
      </c>
      <c r="AW372" s="14" t="s">
        <v>32</v>
      </c>
      <c r="AX372" s="14" t="s">
        <v>76</v>
      </c>
      <c r="AY372" s="257" t="s">
        <v>131</v>
      </c>
    </row>
    <row r="373" s="15" customFormat="1">
      <c r="A373" s="15"/>
      <c r="B373" s="258"/>
      <c r="C373" s="259"/>
      <c r="D373" s="232" t="s">
        <v>143</v>
      </c>
      <c r="E373" s="260" t="s">
        <v>1</v>
      </c>
      <c r="F373" s="261" t="s">
        <v>188</v>
      </c>
      <c r="G373" s="259"/>
      <c r="H373" s="262">
        <v>6.8499999999999996</v>
      </c>
      <c r="I373" s="263"/>
      <c r="J373" s="259"/>
      <c r="K373" s="259"/>
      <c r="L373" s="264"/>
      <c r="M373" s="265"/>
      <c r="N373" s="266"/>
      <c r="O373" s="266"/>
      <c r="P373" s="266"/>
      <c r="Q373" s="266"/>
      <c r="R373" s="266"/>
      <c r="S373" s="266"/>
      <c r="T373" s="267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8" t="s">
        <v>143</v>
      </c>
      <c r="AU373" s="268" t="s">
        <v>86</v>
      </c>
      <c r="AV373" s="15" t="s">
        <v>132</v>
      </c>
      <c r="AW373" s="15" t="s">
        <v>32</v>
      </c>
      <c r="AX373" s="15" t="s">
        <v>76</v>
      </c>
      <c r="AY373" s="268" t="s">
        <v>131</v>
      </c>
    </row>
    <row r="374" s="16" customFormat="1">
      <c r="A374" s="16"/>
      <c r="B374" s="269"/>
      <c r="C374" s="270"/>
      <c r="D374" s="232" t="s">
        <v>143</v>
      </c>
      <c r="E374" s="271" t="s">
        <v>1</v>
      </c>
      <c r="F374" s="272" t="s">
        <v>189</v>
      </c>
      <c r="G374" s="270"/>
      <c r="H374" s="273">
        <v>103.02000000000002</v>
      </c>
      <c r="I374" s="274"/>
      <c r="J374" s="270"/>
      <c r="K374" s="270"/>
      <c r="L374" s="275"/>
      <c r="M374" s="276"/>
      <c r="N374" s="277"/>
      <c r="O374" s="277"/>
      <c r="P374" s="277"/>
      <c r="Q374" s="277"/>
      <c r="R374" s="277"/>
      <c r="S374" s="277"/>
      <c r="T374" s="278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279" t="s">
        <v>143</v>
      </c>
      <c r="AU374" s="279" t="s">
        <v>86</v>
      </c>
      <c r="AV374" s="16" t="s">
        <v>139</v>
      </c>
      <c r="AW374" s="16" t="s">
        <v>32</v>
      </c>
      <c r="AX374" s="16" t="s">
        <v>84</v>
      </c>
      <c r="AY374" s="279" t="s">
        <v>131</v>
      </c>
    </row>
    <row r="375" s="2" customFormat="1" ht="24.15" customHeight="1">
      <c r="A375" s="39"/>
      <c r="B375" s="40"/>
      <c r="C375" s="219" t="s">
        <v>295</v>
      </c>
      <c r="D375" s="219" t="s">
        <v>134</v>
      </c>
      <c r="E375" s="220" t="s">
        <v>296</v>
      </c>
      <c r="F375" s="221" t="s">
        <v>297</v>
      </c>
      <c r="G375" s="222" t="s">
        <v>137</v>
      </c>
      <c r="H375" s="223">
        <v>61.317999999999998</v>
      </c>
      <c r="I375" s="224"/>
      <c r="J375" s="225">
        <f>ROUND(I375*H375,2)</f>
        <v>0</v>
      </c>
      <c r="K375" s="221" t="s">
        <v>138</v>
      </c>
      <c r="L375" s="45"/>
      <c r="M375" s="226" t="s">
        <v>1</v>
      </c>
      <c r="N375" s="227" t="s">
        <v>41</v>
      </c>
      <c r="O375" s="92"/>
      <c r="P375" s="228">
        <f>O375*H375</f>
        <v>0</v>
      </c>
      <c r="Q375" s="228">
        <v>0.018380000000000001</v>
      </c>
      <c r="R375" s="228">
        <f>Q375*H375</f>
        <v>1.12702484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139</v>
      </c>
      <c r="AT375" s="230" t="s">
        <v>134</v>
      </c>
      <c r="AU375" s="230" t="s">
        <v>86</v>
      </c>
      <c r="AY375" s="18" t="s">
        <v>131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84</v>
      </c>
      <c r="BK375" s="231">
        <f>ROUND(I375*H375,2)</f>
        <v>0</v>
      </c>
      <c r="BL375" s="18" t="s">
        <v>139</v>
      </c>
      <c r="BM375" s="230" t="s">
        <v>298</v>
      </c>
    </row>
    <row r="376" s="2" customFormat="1">
      <c r="A376" s="39"/>
      <c r="B376" s="40"/>
      <c r="C376" s="41"/>
      <c r="D376" s="232" t="s">
        <v>141</v>
      </c>
      <c r="E376" s="41"/>
      <c r="F376" s="233" t="s">
        <v>299</v>
      </c>
      <c r="G376" s="41"/>
      <c r="H376" s="41"/>
      <c r="I376" s="234"/>
      <c r="J376" s="41"/>
      <c r="K376" s="41"/>
      <c r="L376" s="45"/>
      <c r="M376" s="235"/>
      <c r="N376" s="236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141</v>
      </c>
      <c r="AU376" s="18" t="s">
        <v>86</v>
      </c>
    </row>
    <row r="377" s="13" customFormat="1">
      <c r="A377" s="13"/>
      <c r="B377" s="237"/>
      <c r="C377" s="238"/>
      <c r="D377" s="232" t="s">
        <v>143</v>
      </c>
      <c r="E377" s="239" t="s">
        <v>1</v>
      </c>
      <c r="F377" s="240" t="s">
        <v>144</v>
      </c>
      <c r="G377" s="238"/>
      <c r="H377" s="239" t="s">
        <v>1</v>
      </c>
      <c r="I377" s="241"/>
      <c r="J377" s="238"/>
      <c r="K377" s="238"/>
      <c r="L377" s="242"/>
      <c r="M377" s="243"/>
      <c r="N377" s="244"/>
      <c r="O377" s="244"/>
      <c r="P377" s="244"/>
      <c r="Q377" s="244"/>
      <c r="R377" s="244"/>
      <c r="S377" s="244"/>
      <c r="T377" s="24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6" t="s">
        <v>143</v>
      </c>
      <c r="AU377" s="246" t="s">
        <v>86</v>
      </c>
      <c r="AV377" s="13" t="s">
        <v>84</v>
      </c>
      <c r="AW377" s="13" t="s">
        <v>32</v>
      </c>
      <c r="AX377" s="13" t="s">
        <v>76</v>
      </c>
      <c r="AY377" s="246" t="s">
        <v>131</v>
      </c>
    </row>
    <row r="378" s="14" customFormat="1">
      <c r="A378" s="14"/>
      <c r="B378" s="247"/>
      <c r="C378" s="248"/>
      <c r="D378" s="232" t="s">
        <v>143</v>
      </c>
      <c r="E378" s="249" t="s">
        <v>1</v>
      </c>
      <c r="F378" s="250" t="s">
        <v>145</v>
      </c>
      <c r="G378" s="248"/>
      <c r="H378" s="251">
        <v>2.1600000000000001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7" t="s">
        <v>143</v>
      </c>
      <c r="AU378" s="257" t="s">
        <v>86</v>
      </c>
      <c r="AV378" s="14" t="s">
        <v>86</v>
      </c>
      <c r="AW378" s="14" t="s">
        <v>32</v>
      </c>
      <c r="AX378" s="14" t="s">
        <v>76</v>
      </c>
      <c r="AY378" s="257" t="s">
        <v>131</v>
      </c>
    </row>
    <row r="379" s="14" customFormat="1">
      <c r="A379" s="14"/>
      <c r="B379" s="247"/>
      <c r="C379" s="248"/>
      <c r="D379" s="232" t="s">
        <v>143</v>
      </c>
      <c r="E379" s="249" t="s">
        <v>1</v>
      </c>
      <c r="F379" s="250" t="s">
        <v>146</v>
      </c>
      <c r="G379" s="248"/>
      <c r="H379" s="251">
        <v>1.6200000000000001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7" t="s">
        <v>143</v>
      </c>
      <c r="AU379" s="257" t="s">
        <v>86</v>
      </c>
      <c r="AV379" s="14" t="s">
        <v>86</v>
      </c>
      <c r="AW379" s="14" t="s">
        <v>32</v>
      </c>
      <c r="AX379" s="14" t="s">
        <v>76</v>
      </c>
      <c r="AY379" s="257" t="s">
        <v>131</v>
      </c>
    </row>
    <row r="380" s="15" customFormat="1">
      <c r="A380" s="15"/>
      <c r="B380" s="258"/>
      <c r="C380" s="259"/>
      <c r="D380" s="232" t="s">
        <v>143</v>
      </c>
      <c r="E380" s="260" t="s">
        <v>1</v>
      </c>
      <c r="F380" s="261" t="s">
        <v>147</v>
      </c>
      <c r="G380" s="259"/>
      <c r="H380" s="262">
        <v>3.7800000000000002</v>
      </c>
      <c r="I380" s="263"/>
      <c r="J380" s="259"/>
      <c r="K380" s="259"/>
      <c r="L380" s="264"/>
      <c r="M380" s="265"/>
      <c r="N380" s="266"/>
      <c r="O380" s="266"/>
      <c r="P380" s="266"/>
      <c r="Q380" s="266"/>
      <c r="R380" s="266"/>
      <c r="S380" s="266"/>
      <c r="T380" s="267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8" t="s">
        <v>143</v>
      </c>
      <c r="AU380" s="268" t="s">
        <v>86</v>
      </c>
      <c r="AV380" s="15" t="s">
        <v>132</v>
      </c>
      <c r="AW380" s="15" t="s">
        <v>32</v>
      </c>
      <c r="AX380" s="15" t="s">
        <v>76</v>
      </c>
      <c r="AY380" s="268" t="s">
        <v>131</v>
      </c>
    </row>
    <row r="381" s="14" customFormat="1">
      <c r="A381" s="14"/>
      <c r="B381" s="247"/>
      <c r="C381" s="248"/>
      <c r="D381" s="232" t="s">
        <v>143</v>
      </c>
      <c r="E381" s="249" t="s">
        <v>1</v>
      </c>
      <c r="F381" s="250" t="s">
        <v>148</v>
      </c>
      <c r="G381" s="248"/>
      <c r="H381" s="251">
        <v>6.0899999999999999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7" t="s">
        <v>143</v>
      </c>
      <c r="AU381" s="257" t="s">
        <v>86</v>
      </c>
      <c r="AV381" s="14" t="s">
        <v>86</v>
      </c>
      <c r="AW381" s="14" t="s">
        <v>32</v>
      </c>
      <c r="AX381" s="14" t="s">
        <v>76</v>
      </c>
      <c r="AY381" s="257" t="s">
        <v>131</v>
      </c>
    </row>
    <row r="382" s="15" customFormat="1">
      <c r="A382" s="15"/>
      <c r="B382" s="258"/>
      <c r="C382" s="259"/>
      <c r="D382" s="232" t="s">
        <v>143</v>
      </c>
      <c r="E382" s="260" t="s">
        <v>1</v>
      </c>
      <c r="F382" s="261" t="s">
        <v>149</v>
      </c>
      <c r="G382" s="259"/>
      <c r="H382" s="262">
        <v>6.0899999999999999</v>
      </c>
      <c r="I382" s="263"/>
      <c r="J382" s="259"/>
      <c r="K382" s="259"/>
      <c r="L382" s="264"/>
      <c r="M382" s="265"/>
      <c r="N382" s="266"/>
      <c r="O382" s="266"/>
      <c r="P382" s="266"/>
      <c r="Q382" s="266"/>
      <c r="R382" s="266"/>
      <c r="S382" s="266"/>
      <c r="T382" s="26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8" t="s">
        <v>143</v>
      </c>
      <c r="AU382" s="268" t="s">
        <v>86</v>
      </c>
      <c r="AV382" s="15" t="s">
        <v>132</v>
      </c>
      <c r="AW382" s="15" t="s">
        <v>32</v>
      </c>
      <c r="AX382" s="15" t="s">
        <v>76</v>
      </c>
      <c r="AY382" s="268" t="s">
        <v>131</v>
      </c>
    </row>
    <row r="383" s="14" customFormat="1">
      <c r="A383" s="14"/>
      <c r="B383" s="247"/>
      <c r="C383" s="248"/>
      <c r="D383" s="232" t="s">
        <v>143</v>
      </c>
      <c r="E383" s="249" t="s">
        <v>1</v>
      </c>
      <c r="F383" s="250" t="s">
        <v>150</v>
      </c>
      <c r="G383" s="248"/>
      <c r="H383" s="251">
        <v>0.74299999999999999</v>
      </c>
      <c r="I383" s="252"/>
      <c r="J383" s="248"/>
      <c r="K383" s="248"/>
      <c r="L383" s="253"/>
      <c r="M383" s="254"/>
      <c r="N383" s="255"/>
      <c r="O383" s="255"/>
      <c r="P383" s="255"/>
      <c r="Q383" s="255"/>
      <c r="R383" s="255"/>
      <c r="S383" s="255"/>
      <c r="T383" s="25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7" t="s">
        <v>143</v>
      </c>
      <c r="AU383" s="257" t="s">
        <v>86</v>
      </c>
      <c r="AV383" s="14" t="s">
        <v>86</v>
      </c>
      <c r="AW383" s="14" t="s">
        <v>32</v>
      </c>
      <c r="AX383" s="14" t="s">
        <v>76</v>
      </c>
      <c r="AY383" s="257" t="s">
        <v>131</v>
      </c>
    </row>
    <row r="384" s="14" customFormat="1">
      <c r="A384" s="14"/>
      <c r="B384" s="247"/>
      <c r="C384" s="248"/>
      <c r="D384" s="232" t="s">
        <v>143</v>
      </c>
      <c r="E384" s="249" t="s">
        <v>1</v>
      </c>
      <c r="F384" s="250" t="s">
        <v>151</v>
      </c>
      <c r="G384" s="248"/>
      <c r="H384" s="251">
        <v>1.4850000000000001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7" t="s">
        <v>143</v>
      </c>
      <c r="AU384" s="257" t="s">
        <v>86</v>
      </c>
      <c r="AV384" s="14" t="s">
        <v>86</v>
      </c>
      <c r="AW384" s="14" t="s">
        <v>32</v>
      </c>
      <c r="AX384" s="14" t="s">
        <v>76</v>
      </c>
      <c r="AY384" s="257" t="s">
        <v>131</v>
      </c>
    </row>
    <row r="385" s="14" customFormat="1">
      <c r="A385" s="14"/>
      <c r="B385" s="247"/>
      <c r="C385" s="248"/>
      <c r="D385" s="232" t="s">
        <v>143</v>
      </c>
      <c r="E385" s="249" t="s">
        <v>1</v>
      </c>
      <c r="F385" s="250" t="s">
        <v>152</v>
      </c>
      <c r="G385" s="248"/>
      <c r="H385" s="251">
        <v>0.74299999999999999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7" t="s">
        <v>143</v>
      </c>
      <c r="AU385" s="257" t="s">
        <v>86</v>
      </c>
      <c r="AV385" s="14" t="s">
        <v>86</v>
      </c>
      <c r="AW385" s="14" t="s">
        <v>32</v>
      </c>
      <c r="AX385" s="14" t="s">
        <v>76</v>
      </c>
      <c r="AY385" s="257" t="s">
        <v>131</v>
      </c>
    </row>
    <row r="386" s="14" customFormat="1">
      <c r="A386" s="14"/>
      <c r="B386" s="247"/>
      <c r="C386" s="248"/>
      <c r="D386" s="232" t="s">
        <v>143</v>
      </c>
      <c r="E386" s="249" t="s">
        <v>1</v>
      </c>
      <c r="F386" s="250" t="s">
        <v>153</v>
      </c>
      <c r="G386" s="248"/>
      <c r="H386" s="251">
        <v>1.4850000000000001</v>
      </c>
      <c r="I386" s="252"/>
      <c r="J386" s="248"/>
      <c r="K386" s="248"/>
      <c r="L386" s="253"/>
      <c r="M386" s="254"/>
      <c r="N386" s="255"/>
      <c r="O386" s="255"/>
      <c r="P386" s="255"/>
      <c r="Q386" s="255"/>
      <c r="R386" s="255"/>
      <c r="S386" s="255"/>
      <c r="T386" s="25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7" t="s">
        <v>143</v>
      </c>
      <c r="AU386" s="257" t="s">
        <v>86</v>
      </c>
      <c r="AV386" s="14" t="s">
        <v>86</v>
      </c>
      <c r="AW386" s="14" t="s">
        <v>32</v>
      </c>
      <c r="AX386" s="14" t="s">
        <v>76</v>
      </c>
      <c r="AY386" s="257" t="s">
        <v>131</v>
      </c>
    </row>
    <row r="387" s="14" customFormat="1">
      <c r="A387" s="14"/>
      <c r="B387" s="247"/>
      <c r="C387" s="248"/>
      <c r="D387" s="232" t="s">
        <v>143</v>
      </c>
      <c r="E387" s="249" t="s">
        <v>1</v>
      </c>
      <c r="F387" s="250" t="s">
        <v>154</v>
      </c>
      <c r="G387" s="248"/>
      <c r="H387" s="251">
        <v>0.74299999999999999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7" t="s">
        <v>143</v>
      </c>
      <c r="AU387" s="257" t="s">
        <v>86</v>
      </c>
      <c r="AV387" s="14" t="s">
        <v>86</v>
      </c>
      <c r="AW387" s="14" t="s">
        <v>32</v>
      </c>
      <c r="AX387" s="14" t="s">
        <v>76</v>
      </c>
      <c r="AY387" s="257" t="s">
        <v>131</v>
      </c>
    </row>
    <row r="388" s="14" customFormat="1">
      <c r="A388" s="14"/>
      <c r="B388" s="247"/>
      <c r="C388" s="248"/>
      <c r="D388" s="232" t="s">
        <v>143</v>
      </c>
      <c r="E388" s="249" t="s">
        <v>1</v>
      </c>
      <c r="F388" s="250" t="s">
        <v>155</v>
      </c>
      <c r="G388" s="248"/>
      <c r="H388" s="251">
        <v>0.74299999999999999</v>
      </c>
      <c r="I388" s="252"/>
      <c r="J388" s="248"/>
      <c r="K388" s="248"/>
      <c r="L388" s="253"/>
      <c r="M388" s="254"/>
      <c r="N388" s="255"/>
      <c r="O388" s="255"/>
      <c r="P388" s="255"/>
      <c r="Q388" s="255"/>
      <c r="R388" s="255"/>
      <c r="S388" s="255"/>
      <c r="T388" s="25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7" t="s">
        <v>143</v>
      </c>
      <c r="AU388" s="257" t="s">
        <v>86</v>
      </c>
      <c r="AV388" s="14" t="s">
        <v>86</v>
      </c>
      <c r="AW388" s="14" t="s">
        <v>32</v>
      </c>
      <c r="AX388" s="14" t="s">
        <v>76</v>
      </c>
      <c r="AY388" s="257" t="s">
        <v>131</v>
      </c>
    </row>
    <row r="389" s="14" customFormat="1">
      <c r="A389" s="14"/>
      <c r="B389" s="247"/>
      <c r="C389" s="248"/>
      <c r="D389" s="232" t="s">
        <v>143</v>
      </c>
      <c r="E389" s="249" t="s">
        <v>1</v>
      </c>
      <c r="F389" s="250" t="s">
        <v>156</v>
      </c>
      <c r="G389" s="248"/>
      <c r="H389" s="251">
        <v>1.4850000000000001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7" t="s">
        <v>143</v>
      </c>
      <c r="AU389" s="257" t="s">
        <v>86</v>
      </c>
      <c r="AV389" s="14" t="s">
        <v>86</v>
      </c>
      <c r="AW389" s="14" t="s">
        <v>32</v>
      </c>
      <c r="AX389" s="14" t="s">
        <v>76</v>
      </c>
      <c r="AY389" s="257" t="s">
        <v>131</v>
      </c>
    </row>
    <row r="390" s="14" customFormat="1">
      <c r="A390" s="14"/>
      <c r="B390" s="247"/>
      <c r="C390" s="248"/>
      <c r="D390" s="232" t="s">
        <v>143</v>
      </c>
      <c r="E390" s="249" t="s">
        <v>1</v>
      </c>
      <c r="F390" s="250" t="s">
        <v>157</v>
      </c>
      <c r="G390" s="248"/>
      <c r="H390" s="251">
        <v>0.74299999999999999</v>
      </c>
      <c r="I390" s="252"/>
      <c r="J390" s="248"/>
      <c r="K390" s="248"/>
      <c r="L390" s="253"/>
      <c r="M390" s="254"/>
      <c r="N390" s="255"/>
      <c r="O390" s="255"/>
      <c r="P390" s="255"/>
      <c r="Q390" s="255"/>
      <c r="R390" s="255"/>
      <c r="S390" s="255"/>
      <c r="T390" s="25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7" t="s">
        <v>143</v>
      </c>
      <c r="AU390" s="257" t="s">
        <v>86</v>
      </c>
      <c r="AV390" s="14" t="s">
        <v>86</v>
      </c>
      <c r="AW390" s="14" t="s">
        <v>32</v>
      </c>
      <c r="AX390" s="14" t="s">
        <v>76</v>
      </c>
      <c r="AY390" s="257" t="s">
        <v>131</v>
      </c>
    </row>
    <row r="391" s="15" customFormat="1">
      <c r="A391" s="15"/>
      <c r="B391" s="258"/>
      <c r="C391" s="259"/>
      <c r="D391" s="232" t="s">
        <v>143</v>
      </c>
      <c r="E391" s="260" t="s">
        <v>1</v>
      </c>
      <c r="F391" s="261" t="s">
        <v>158</v>
      </c>
      <c r="G391" s="259"/>
      <c r="H391" s="262">
        <v>8.1700000000000017</v>
      </c>
      <c r="I391" s="263"/>
      <c r="J391" s="259"/>
      <c r="K391" s="259"/>
      <c r="L391" s="264"/>
      <c r="M391" s="265"/>
      <c r="N391" s="266"/>
      <c r="O391" s="266"/>
      <c r="P391" s="266"/>
      <c r="Q391" s="266"/>
      <c r="R391" s="266"/>
      <c r="S391" s="266"/>
      <c r="T391" s="267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8" t="s">
        <v>143</v>
      </c>
      <c r="AU391" s="268" t="s">
        <v>86</v>
      </c>
      <c r="AV391" s="15" t="s">
        <v>132</v>
      </c>
      <c r="AW391" s="15" t="s">
        <v>32</v>
      </c>
      <c r="AX391" s="15" t="s">
        <v>76</v>
      </c>
      <c r="AY391" s="268" t="s">
        <v>131</v>
      </c>
    </row>
    <row r="392" s="14" customFormat="1">
      <c r="A392" s="14"/>
      <c r="B392" s="247"/>
      <c r="C392" s="248"/>
      <c r="D392" s="232" t="s">
        <v>143</v>
      </c>
      <c r="E392" s="249" t="s">
        <v>1</v>
      </c>
      <c r="F392" s="250" t="s">
        <v>159</v>
      </c>
      <c r="G392" s="248"/>
      <c r="H392" s="251">
        <v>0.74299999999999999</v>
      </c>
      <c r="I392" s="252"/>
      <c r="J392" s="248"/>
      <c r="K392" s="248"/>
      <c r="L392" s="253"/>
      <c r="M392" s="254"/>
      <c r="N392" s="255"/>
      <c r="O392" s="255"/>
      <c r="P392" s="255"/>
      <c r="Q392" s="255"/>
      <c r="R392" s="255"/>
      <c r="S392" s="255"/>
      <c r="T392" s="25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7" t="s">
        <v>143</v>
      </c>
      <c r="AU392" s="257" t="s">
        <v>86</v>
      </c>
      <c r="AV392" s="14" t="s">
        <v>86</v>
      </c>
      <c r="AW392" s="14" t="s">
        <v>32</v>
      </c>
      <c r="AX392" s="14" t="s">
        <v>76</v>
      </c>
      <c r="AY392" s="257" t="s">
        <v>131</v>
      </c>
    </row>
    <row r="393" s="14" customFormat="1">
      <c r="A393" s="14"/>
      <c r="B393" s="247"/>
      <c r="C393" s="248"/>
      <c r="D393" s="232" t="s">
        <v>143</v>
      </c>
      <c r="E393" s="249" t="s">
        <v>1</v>
      </c>
      <c r="F393" s="250" t="s">
        <v>160</v>
      </c>
      <c r="G393" s="248"/>
      <c r="H393" s="251">
        <v>0.74299999999999999</v>
      </c>
      <c r="I393" s="252"/>
      <c r="J393" s="248"/>
      <c r="K393" s="248"/>
      <c r="L393" s="253"/>
      <c r="M393" s="254"/>
      <c r="N393" s="255"/>
      <c r="O393" s="255"/>
      <c r="P393" s="255"/>
      <c r="Q393" s="255"/>
      <c r="R393" s="255"/>
      <c r="S393" s="255"/>
      <c r="T393" s="25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7" t="s">
        <v>143</v>
      </c>
      <c r="AU393" s="257" t="s">
        <v>86</v>
      </c>
      <c r="AV393" s="14" t="s">
        <v>86</v>
      </c>
      <c r="AW393" s="14" t="s">
        <v>32</v>
      </c>
      <c r="AX393" s="14" t="s">
        <v>76</v>
      </c>
      <c r="AY393" s="257" t="s">
        <v>131</v>
      </c>
    </row>
    <row r="394" s="14" customFormat="1">
      <c r="A394" s="14"/>
      <c r="B394" s="247"/>
      <c r="C394" s="248"/>
      <c r="D394" s="232" t="s">
        <v>143</v>
      </c>
      <c r="E394" s="249" t="s">
        <v>1</v>
      </c>
      <c r="F394" s="250" t="s">
        <v>161</v>
      </c>
      <c r="G394" s="248"/>
      <c r="H394" s="251">
        <v>0.74299999999999999</v>
      </c>
      <c r="I394" s="252"/>
      <c r="J394" s="248"/>
      <c r="K394" s="248"/>
      <c r="L394" s="253"/>
      <c r="M394" s="254"/>
      <c r="N394" s="255"/>
      <c r="O394" s="255"/>
      <c r="P394" s="255"/>
      <c r="Q394" s="255"/>
      <c r="R394" s="255"/>
      <c r="S394" s="255"/>
      <c r="T394" s="25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7" t="s">
        <v>143</v>
      </c>
      <c r="AU394" s="257" t="s">
        <v>86</v>
      </c>
      <c r="AV394" s="14" t="s">
        <v>86</v>
      </c>
      <c r="AW394" s="14" t="s">
        <v>32</v>
      </c>
      <c r="AX394" s="14" t="s">
        <v>76</v>
      </c>
      <c r="AY394" s="257" t="s">
        <v>131</v>
      </c>
    </row>
    <row r="395" s="14" customFormat="1">
      <c r="A395" s="14"/>
      <c r="B395" s="247"/>
      <c r="C395" s="248"/>
      <c r="D395" s="232" t="s">
        <v>143</v>
      </c>
      <c r="E395" s="249" t="s">
        <v>1</v>
      </c>
      <c r="F395" s="250" t="s">
        <v>162</v>
      </c>
      <c r="G395" s="248"/>
      <c r="H395" s="251">
        <v>0.74299999999999999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7" t="s">
        <v>143</v>
      </c>
      <c r="AU395" s="257" t="s">
        <v>86</v>
      </c>
      <c r="AV395" s="14" t="s">
        <v>86</v>
      </c>
      <c r="AW395" s="14" t="s">
        <v>32</v>
      </c>
      <c r="AX395" s="14" t="s">
        <v>76</v>
      </c>
      <c r="AY395" s="257" t="s">
        <v>131</v>
      </c>
    </row>
    <row r="396" s="14" customFormat="1">
      <c r="A396" s="14"/>
      <c r="B396" s="247"/>
      <c r="C396" s="248"/>
      <c r="D396" s="232" t="s">
        <v>143</v>
      </c>
      <c r="E396" s="249" t="s">
        <v>1</v>
      </c>
      <c r="F396" s="250" t="s">
        <v>163</v>
      </c>
      <c r="G396" s="248"/>
      <c r="H396" s="251">
        <v>0.74299999999999999</v>
      </c>
      <c r="I396" s="252"/>
      <c r="J396" s="248"/>
      <c r="K396" s="248"/>
      <c r="L396" s="253"/>
      <c r="M396" s="254"/>
      <c r="N396" s="255"/>
      <c r="O396" s="255"/>
      <c r="P396" s="255"/>
      <c r="Q396" s="255"/>
      <c r="R396" s="255"/>
      <c r="S396" s="255"/>
      <c r="T396" s="25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7" t="s">
        <v>143</v>
      </c>
      <c r="AU396" s="257" t="s">
        <v>86</v>
      </c>
      <c r="AV396" s="14" t="s">
        <v>86</v>
      </c>
      <c r="AW396" s="14" t="s">
        <v>32</v>
      </c>
      <c r="AX396" s="14" t="s">
        <v>76</v>
      </c>
      <c r="AY396" s="257" t="s">
        <v>131</v>
      </c>
    </row>
    <row r="397" s="14" customFormat="1">
      <c r="A397" s="14"/>
      <c r="B397" s="247"/>
      <c r="C397" s="248"/>
      <c r="D397" s="232" t="s">
        <v>143</v>
      </c>
      <c r="E397" s="249" t="s">
        <v>1</v>
      </c>
      <c r="F397" s="250" t="s">
        <v>164</v>
      </c>
      <c r="G397" s="248"/>
      <c r="H397" s="251">
        <v>1.5680000000000001</v>
      </c>
      <c r="I397" s="252"/>
      <c r="J397" s="248"/>
      <c r="K397" s="248"/>
      <c r="L397" s="253"/>
      <c r="M397" s="254"/>
      <c r="N397" s="255"/>
      <c r="O397" s="255"/>
      <c r="P397" s="255"/>
      <c r="Q397" s="255"/>
      <c r="R397" s="255"/>
      <c r="S397" s="255"/>
      <c r="T397" s="25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7" t="s">
        <v>143</v>
      </c>
      <c r="AU397" s="257" t="s">
        <v>86</v>
      </c>
      <c r="AV397" s="14" t="s">
        <v>86</v>
      </c>
      <c r="AW397" s="14" t="s">
        <v>32</v>
      </c>
      <c r="AX397" s="14" t="s">
        <v>76</v>
      </c>
      <c r="AY397" s="257" t="s">
        <v>131</v>
      </c>
    </row>
    <row r="398" s="14" customFormat="1">
      <c r="A398" s="14"/>
      <c r="B398" s="247"/>
      <c r="C398" s="248"/>
      <c r="D398" s="232" t="s">
        <v>143</v>
      </c>
      <c r="E398" s="249" t="s">
        <v>1</v>
      </c>
      <c r="F398" s="250" t="s">
        <v>165</v>
      </c>
      <c r="G398" s="248"/>
      <c r="H398" s="251">
        <v>0.74299999999999999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7" t="s">
        <v>143</v>
      </c>
      <c r="AU398" s="257" t="s">
        <v>86</v>
      </c>
      <c r="AV398" s="14" t="s">
        <v>86</v>
      </c>
      <c r="AW398" s="14" t="s">
        <v>32</v>
      </c>
      <c r="AX398" s="14" t="s">
        <v>76</v>
      </c>
      <c r="AY398" s="257" t="s">
        <v>131</v>
      </c>
    </row>
    <row r="399" s="14" customFormat="1">
      <c r="A399" s="14"/>
      <c r="B399" s="247"/>
      <c r="C399" s="248"/>
      <c r="D399" s="232" t="s">
        <v>143</v>
      </c>
      <c r="E399" s="249" t="s">
        <v>1</v>
      </c>
      <c r="F399" s="250" t="s">
        <v>166</v>
      </c>
      <c r="G399" s="248"/>
      <c r="H399" s="251">
        <v>2.2280000000000002</v>
      </c>
      <c r="I399" s="252"/>
      <c r="J399" s="248"/>
      <c r="K399" s="248"/>
      <c r="L399" s="253"/>
      <c r="M399" s="254"/>
      <c r="N399" s="255"/>
      <c r="O399" s="255"/>
      <c r="P399" s="255"/>
      <c r="Q399" s="255"/>
      <c r="R399" s="255"/>
      <c r="S399" s="255"/>
      <c r="T399" s="25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7" t="s">
        <v>143</v>
      </c>
      <c r="AU399" s="257" t="s">
        <v>86</v>
      </c>
      <c r="AV399" s="14" t="s">
        <v>86</v>
      </c>
      <c r="AW399" s="14" t="s">
        <v>32</v>
      </c>
      <c r="AX399" s="14" t="s">
        <v>76</v>
      </c>
      <c r="AY399" s="257" t="s">
        <v>131</v>
      </c>
    </row>
    <row r="400" s="15" customFormat="1">
      <c r="A400" s="15"/>
      <c r="B400" s="258"/>
      <c r="C400" s="259"/>
      <c r="D400" s="232" t="s">
        <v>143</v>
      </c>
      <c r="E400" s="260" t="s">
        <v>1</v>
      </c>
      <c r="F400" s="261" t="s">
        <v>167</v>
      </c>
      <c r="G400" s="259"/>
      <c r="H400" s="262">
        <v>8.2539999999999996</v>
      </c>
      <c r="I400" s="263"/>
      <c r="J400" s="259"/>
      <c r="K400" s="259"/>
      <c r="L400" s="264"/>
      <c r="M400" s="265"/>
      <c r="N400" s="266"/>
      <c r="O400" s="266"/>
      <c r="P400" s="266"/>
      <c r="Q400" s="266"/>
      <c r="R400" s="266"/>
      <c r="S400" s="266"/>
      <c r="T400" s="267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8" t="s">
        <v>143</v>
      </c>
      <c r="AU400" s="268" t="s">
        <v>86</v>
      </c>
      <c r="AV400" s="15" t="s">
        <v>132</v>
      </c>
      <c r="AW400" s="15" t="s">
        <v>32</v>
      </c>
      <c r="AX400" s="15" t="s">
        <v>76</v>
      </c>
      <c r="AY400" s="268" t="s">
        <v>131</v>
      </c>
    </row>
    <row r="401" s="14" customFormat="1">
      <c r="A401" s="14"/>
      <c r="B401" s="247"/>
      <c r="C401" s="248"/>
      <c r="D401" s="232" t="s">
        <v>143</v>
      </c>
      <c r="E401" s="249" t="s">
        <v>1</v>
      </c>
      <c r="F401" s="250" t="s">
        <v>168</v>
      </c>
      <c r="G401" s="248"/>
      <c r="H401" s="251">
        <v>0.74299999999999999</v>
      </c>
      <c r="I401" s="252"/>
      <c r="J401" s="248"/>
      <c r="K401" s="248"/>
      <c r="L401" s="253"/>
      <c r="M401" s="254"/>
      <c r="N401" s="255"/>
      <c r="O401" s="255"/>
      <c r="P401" s="255"/>
      <c r="Q401" s="255"/>
      <c r="R401" s="255"/>
      <c r="S401" s="255"/>
      <c r="T401" s="25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7" t="s">
        <v>143</v>
      </c>
      <c r="AU401" s="257" t="s">
        <v>86</v>
      </c>
      <c r="AV401" s="14" t="s">
        <v>86</v>
      </c>
      <c r="AW401" s="14" t="s">
        <v>32</v>
      </c>
      <c r="AX401" s="14" t="s">
        <v>76</v>
      </c>
      <c r="AY401" s="257" t="s">
        <v>131</v>
      </c>
    </row>
    <row r="402" s="14" customFormat="1">
      <c r="A402" s="14"/>
      <c r="B402" s="247"/>
      <c r="C402" s="248"/>
      <c r="D402" s="232" t="s">
        <v>143</v>
      </c>
      <c r="E402" s="249" t="s">
        <v>1</v>
      </c>
      <c r="F402" s="250" t="s">
        <v>169</v>
      </c>
      <c r="G402" s="248"/>
      <c r="H402" s="251">
        <v>0.74299999999999999</v>
      </c>
      <c r="I402" s="252"/>
      <c r="J402" s="248"/>
      <c r="K402" s="248"/>
      <c r="L402" s="253"/>
      <c r="M402" s="254"/>
      <c r="N402" s="255"/>
      <c r="O402" s="255"/>
      <c r="P402" s="255"/>
      <c r="Q402" s="255"/>
      <c r="R402" s="255"/>
      <c r="S402" s="255"/>
      <c r="T402" s="25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7" t="s">
        <v>143</v>
      </c>
      <c r="AU402" s="257" t="s">
        <v>86</v>
      </c>
      <c r="AV402" s="14" t="s">
        <v>86</v>
      </c>
      <c r="AW402" s="14" t="s">
        <v>32</v>
      </c>
      <c r="AX402" s="14" t="s">
        <v>76</v>
      </c>
      <c r="AY402" s="257" t="s">
        <v>131</v>
      </c>
    </row>
    <row r="403" s="14" customFormat="1">
      <c r="A403" s="14"/>
      <c r="B403" s="247"/>
      <c r="C403" s="248"/>
      <c r="D403" s="232" t="s">
        <v>143</v>
      </c>
      <c r="E403" s="249" t="s">
        <v>1</v>
      </c>
      <c r="F403" s="250" t="s">
        <v>170</v>
      </c>
      <c r="G403" s="248"/>
      <c r="H403" s="251">
        <v>0.74299999999999999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7" t="s">
        <v>143</v>
      </c>
      <c r="AU403" s="257" t="s">
        <v>86</v>
      </c>
      <c r="AV403" s="14" t="s">
        <v>86</v>
      </c>
      <c r="AW403" s="14" t="s">
        <v>32</v>
      </c>
      <c r="AX403" s="14" t="s">
        <v>76</v>
      </c>
      <c r="AY403" s="257" t="s">
        <v>131</v>
      </c>
    </row>
    <row r="404" s="14" customFormat="1">
      <c r="A404" s="14"/>
      <c r="B404" s="247"/>
      <c r="C404" s="248"/>
      <c r="D404" s="232" t="s">
        <v>143</v>
      </c>
      <c r="E404" s="249" t="s">
        <v>1</v>
      </c>
      <c r="F404" s="250" t="s">
        <v>171</v>
      </c>
      <c r="G404" s="248"/>
      <c r="H404" s="251">
        <v>0.74299999999999999</v>
      </c>
      <c r="I404" s="252"/>
      <c r="J404" s="248"/>
      <c r="K404" s="248"/>
      <c r="L404" s="253"/>
      <c r="M404" s="254"/>
      <c r="N404" s="255"/>
      <c r="O404" s="255"/>
      <c r="P404" s="255"/>
      <c r="Q404" s="255"/>
      <c r="R404" s="255"/>
      <c r="S404" s="255"/>
      <c r="T404" s="25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7" t="s">
        <v>143</v>
      </c>
      <c r="AU404" s="257" t="s">
        <v>86</v>
      </c>
      <c r="AV404" s="14" t="s">
        <v>86</v>
      </c>
      <c r="AW404" s="14" t="s">
        <v>32</v>
      </c>
      <c r="AX404" s="14" t="s">
        <v>76</v>
      </c>
      <c r="AY404" s="257" t="s">
        <v>131</v>
      </c>
    </row>
    <row r="405" s="14" customFormat="1">
      <c r="A405" s="14"/>
      <c r="B405" s="247"/>
      <c r="C405" s="248"/>
      <c r="D405" s="232" t="s">
        <v>143</v>
      </c>
      <c r="E405" s="249" t="s">
        <v>1</v>
      </c>
      <c r="F405" s="250" t="s">
        <v>172</v>
      </c>
      <c r="G405" s="248"/>
      <c r="H405" s="251">
        <v>0.74299999999999999</v>
      </c>
      <c r="I405" s="252"/>
      <c r="J405" s="248"/>
      <c r="K405" s="248"/>
      <c r="L405" s="253"/>
      <c r="M405" s="254"/>
      <c r="N405" s="255"/>
      <c r="O405" s="255"/>
      <c r="P405" s="255"/>
      <c r="Q405" s="255"/>
      <c r="R405" s="255"/>
      <c r="S405" s="255"/>
      <c r="T405" s="25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7" t="s">
        <v>143</v>
      </c>
      <c r="AU405" s="257" t="s">
        <v>86</v>
      </c>
      <c r="AV405" s="14" t="s">
        <v>86</v>
      </c>
      <c r="AW405" s="14" t="s">
        <v>32</v>
      </c>
      <c r="AX405" s="14" t="s">
        <v>76</v>
      </c>
      <c r="AY405" s="257" t="s">
        <v>131</v>
      </c>
    </row>
    <row r="406" s="14" customFormat="1">
      <c r="A406" s="14"/>
      <c r="B406" s="247"/>
      <c r="C406" s="248"/>
      <c r="D406" s="232" t="s">
        <v>143</v>
      </c>
      <c r="E406" s="249" t="s">
        <v>1</v>
      </c>
      <c r="F406" s="250" t="s">
        <v>173</v>
      </c>
      <c r="G406" s="248"/>
      <c r="H406" s="251">
        <v>0.74299999999999999</v>
      </c>
      <c r="I406" s="252"/>
      <c r="J406" s="248"/>
      <c r="K406" s="248"/>
      <c r="L406" s="253"/>
      <c r="M406" s="254"/>
      <c r="N406" s="255"/>
      <c r="O406" s="255"/>
      <c r="P406" s="255"/>
      <c r="Q406" s="255"/>
      <c r="R406" s="255"/>
      <c r="S406" s="255"/>
      <c r="T406" s="25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7" t="s">
        <v>143</v>
      </c>
      <c r="AU406" s="257" t="s">
        <v>86</v>
      </c>
      <c r="AV406" s="14" t="s">
        <v>86</v>
      </c>
      <c r="AW406" s="14" t="s">
        <v>32</v>
      </c>
      <c r="AX406" s="14" t="s">
        <v>76</v>
      </c>
      <c r="AY406" s="257" t="s">
        <v>131</v>
      </c>
    </row>
    <row r="407" s="14" customFormat="1">
      <c r="A407" s="14"/>
      <c r="B407" s="247"/>
      <c r="C407" s="248"/>
      <c r="D407" s="232" t="s">
        <v>143</v>
      </c>
      <c r="E407" s="249" t="s">
        <v>1</v>
      </c>
      <c r="F407" s="250" t="s">
        <v>174</v>
      </c>
      <c r="G407" s="248"/>
      <c r="H407" s="251">
        <v>0.74299999999999999</v>
      </c>
      <c r="I407" s="252"/>
      <c r="J407" s="248"/>
      <c r="K407" s="248"/>
      <c r="L407" s="253"/>
      <c r="M407" s="254"/>
      <c r="N407" s="255"/>
      <c r="O407" s="255"/>
      <c r="P407" s="255"/>
      <c r="Q407" s="255"/>
      <c r="R407" s="255"/>
      <c r="S407" s="255"/>
      <c r="T407" s="25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7" t="s">
        <v>143</v>
      </c>
      <c r="AU407" s="257" t="s">
        <v>86</v>
      </c>
      <c r="AV407" s="14" t="s">
        <v>86</v>
      </c>
      <c r="AW407" s="14" t="s">
        <v>32</v>
      </c>
      <c r="AX407" s="14" t="s">
        <v>76</v>
      </c>
      <c r="AY407" s="257" t="s">
        <v>131</v>
      </c>
    </row>
    <row r="408" s="14" customFormat="1">
      <c r="A408" s="14"/>
      <c r="B408" s="247"/>
      <c r="C408" s="248"/>
      <c r="D408" s="232" t="s">
        <v>143</v>
      </c>
      <c r="E408" s="249" t="s">
        <v>1</v>
      </c>
      <c r="F408" s="250" t="s">
        <v>175</v>
      </c>
      <c r="G408" s="248"/>
      <c r="H408" s="251">
        <v>0.74299999999999999</v>
      </c>
      <c r="I408" s="252"/>
      <c r="J408" s="248"/>
      <c r="K408" s="248"/>
      <c r="L408" s="253"/>
      <c r="M408" s="254"/>
      <c r="N408" s="255"/>
      <c r="O408" s="255"/>
      <c r="P408" s="255"/>
      <c r="Q408" s="255"/>
      <c r="R408" s="255"/>
      <c r="S408" s="255"/>
      <c r="T408" s="25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7" t="s">
        <v>143</v>
      </c>
      <c r="AU408" s="257" t="s">
        <v>86</v>
      </c>
      <c r="AV408" s="14" t="s">
        <v>86</v>
      </c>
      <c r="AW408" s="14" t="s">
        <v>32</v>
      </c>
      <c r="AX408" s="14" t="s">
        <v>76</v>
      </c>
      <c r="AY408" s="257" t="s">
        <v>131</v>
      </c>
    </row>
    <row r="409" s="14" customFormat="1">
      <c r="A409" s="14"/>
      <c r="B409" s="247"/>
      <c r="C409" s="248"/>
      <c r="D409" s="232" t="s">
        <v>143</v>
      </c>
      <c r="E409" s="249" t="s">
        <v>1</v>
      </c>
      <c r="F409" s="250" t="s">
        <v>176</v>
      </c>
      <c r="G409" s="248"/>
      <c r="H409" s="251">
        <v>0.74299999999999999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7" t="s">
        <v>143</v>
      </c>
      <c r="AU409" s="257" t="s">
        <v>86</v>
      </c>
      <c r="AV409" s="14" t="s">
        <v>86</v>
      </c>
      <c r="AW409" s="14" t="s">
        <v>32</v>
      </c>
      <c r="AX409" s="14" t="s">
        <v>76</v>
      </c>
      <c r="AY409" s="257" t="s">
        <v>131</v>
      </c>
    </row>
    <row r="410" s="14" customFormat="1">
      <c r="A410" s="14"/>
      <c r="B410" s="247"/>
      <c r="C410" s="248"/>
      <c r="D410" s="232" t="s">
        <v>143</v>
      </c>
      <c r="E410" s="249" t="s">
        <v>1</v>
      </c>
      <c r="F410" s="250" t="s">
        <v>177</v>
      </c>
      <c r="G410" s="248"/>
      <c r="H410" s="251">
        <v>0.74299999999999999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7" t="s">
        <v>143</v>
      </c>
      <c r="AU410" s="257" t="s">
        <v>86</v>
      </c>
      <c r="AV410" s="14" t="s">
        <v>86</v>
      </c>
      <c r="AW410" s="14" t="s">
        <v>32</v>
      </c>
      <c r="AX410" s="14" t="s">
        <v>76</v>
      </c>
      <c r="AY410" s="257" t="s">
        <v>131</v>
      </c>
    </row>
    <row r="411" s="14" customFormat="1">
      <c r="A411" s="14"/>
      <c r="B411" s="247"/>
      <c r="C411" s="248"/>
      <c r="D411" s="232" t="s">
        <v>143</v>
      </c>
      <c r="E411" s="249" t="s">
        <v>1</v>
      </c>
      <c r="F411" s="250" t="s">
        <v>178</v>
      </c>
      <c r="G411" s="248"/>
      <c r="H411" s="251">
        <v>0.74299999999999999</v>
      </c>
      <c r="I411" s="252"/>
      <c r="J411" s="248"/>
      <c r="K411" s="248"/>
      <c r="L411" s="253"/>
      <c r="M411" s="254"/>
      <c r="N411" s="255"/>
      <c r="O411" s="255"/>
      <c r="P411" s="255"/>
      <c r="Q411" s="255"/>
      <c r="R411" s="255"/>
      <c r="S411" s="255"/>
      <c r="T411" s="25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7" t="s">
        <v>143</v>
      </c>
      <c r="AU411" s="257" t="s">
        <v>86</v>
      </c>
      <c r="AV411" s="14" t="s">
        <v>86</v>
      </c>
      <c r="AW411" s="14" t="s">
        <v>32</v>
      </c>
      <c r="AX411" s="14" t="s">
        <v>76</v>
      </c>
      <c r="AY411" s="257" t="s">
        <v>131</v>
      </c>
    </row>
    <row r="412" s="15" customFormat="1">
      <c r="A412" s="15"/>
      <c r="B412" s="258"/>
      <c r="C412" s="259"/>
      <c r="D412" s="232" t="s">
        <v>143</v>
      </c>
      <c r="E412" s="260" t="s">
        <v>1</v>
      </c>
      <c r="F412" s="261" t="s">
        <v>179</v>
      </c>
      <c r="G412" s="259"/>
      <c r="H412" s="262">
        <v>8.1730000000000018</v>
      </c>
      <c r="I412" s="263"/>
      <c r="J412" s="259"/>
      <c r="K412" s="259"/>
      <c r="L412" s="264"/>
      <c r="M412" s="265"/>
      <c r="N412" s="266"/>
      <c r="O412" s="266"/>
      <c r="P412" s="266"/>
      <c r="Q412" s="266"/>
      <c r="R412" s="266"/>
      <c r="S412" s="266"/>
      <c r="T412" s="267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8" t="s">
        <v>143</v>
      </c>
      <c r="AU412" s="268" t="s">
        <v>86</v>
      </c>
      <c r="AV412" s="15" t="s">
        <v>132</v>
      </c>
      <c r="AW412" s="15" t="s">
        <v>32</v>
      </c>
      <c r="AX412" s="15" t="s">
        <v>76</v>
      </c>
      <c r="AY412" s="268" t="s">
        <v>131</v>
      </c>
    </row>
    <row r="413" s="14" customFormat="1">
      <c r="A413" s="14"/>
      <c r="B413" s="247"/>
      <c r="C413" s="248"/>
      <c r="D413" s="232" t="s">
        <v>143</v>
      </c>
      <c r="E413" s="249" t="s">
        <v>1</v>
      </c>
      <c r="F413" s="250" t="s">
        <v>180</v>
      </c>
      <c r="G413" s="248"/>
      <c r="H413" s="251">
        <v>1.073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7" t="s">
        <v>143</v>
      </c>
      <c r="AU413" s="257" t="s">
        <v>86</v>
      </c>
      <c r="AV413" s="14" t="s">
        <v>86</v>
      </c>
      <c r="AW413" s="14" t="s">
        <v>32</v>
      </c>
      <c r="AX413" s="14" t="s">
        <v>76</v>
      </c>
      <c r="AY413" s="257" t="s">
        <v>131</v>
      </c>
    </row>
    <row r="414" s="14" customFormat="1">
      <c r="A414" s="14"/>
      <c r="B414" s="247"/>
      <c r="C414" s="248"/>
      <c r="D414" s="232" t="s">
        <v>143</v>
      </c>
      <c r="E414" s="249" t="s">
        <v>1</v>
      </c>
      <c r="F414" s="250" t="s">
        <v>181</v>
      </c>
      <c r="G414" s="248"/>
      <c r="H414" s="251">
        <v>1.073</v>
      </c>
      <c r="I414" s="252"/>
      <c r="J414" s="248"/>
      <c r="K414" s="248"/>
      <c r="L414" s="253"/>
      <c r="M414" s="254"/>
      <c r="N414" s="255"/>
      <c r="O414" s="255"/>
      <c r="P414" s="255"/>
      <c r="Q414" s="255"/>
      <c r="R414" s="255"/>
      <c r="S414" s="255"/>
      <c r="T414" s="25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7" t="s">
        <v>143</v>
      </c>
      <c r="AU414" s="257" t="s">
        <v>86</v>
      </c>
      <c r="AV414" s="14" t="s">
        <v>86</v>
      </c>
      <c r="AW414" s="14" t="s">
        <v>32</v>
      </c>
      <c r="AX414" s="14" t="s">
        <v>76</v>
      </c>
      <c r="AY414" s="257" t="s">
        <v>131</v>
      </c>
    </row>
    <row r="415" s="14" customFormat="1">
      <c r="A415" s="14"/>
      <c r="B415" s="247"/>
      <c r="C415" s="248"/>
      <c r="D415" s="232" t="s">
        <v>143</v>
      </c>
      <c r="E415" s="249" t="s">
        <v>1</v>
      </c>
      <c r="F415" s="250" t="s">
        <v>182</v>
      </c>
      <c r="G415" s="248"/>
      <c r="H415" s="251">
        <v>1.073</v>
      </c>
      <c r="I415" s="252"/>
      <c r="J415" s="248"/>
      <c r="K415" s="248"/>
      <c r="L415" s="253"/>
      <c r="M415" s="254"/>
      <c r="N415" s="255"/>
      <c r="O415" s="255"/>
      <c r="P415" s="255"/>
      <c r="Q415" s="255"/>
      <c r="R415" s="255"/>
      <c r="S415" s="255"/>
      <c r="T415" s="25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7" t="s">
        <v>143</v>
      </c>
      <c r="AU415" s="257" t="s">
        <v>86</v>
      </c>
      <c r="AV415" s="14" t="s">
        <v>86</v>
      </c>
      <c r="AW415" s="14" t="s">
        <v>32</v>
      </c>
      <c r="AX415" s="14" t="s">
        <v>76</v>
      </c>
      <c r="AY415" s="257" t="s">
        <v>131</v>
      </c>
    </row>
    <row r="416" s="14" customFormat="1">
      <c r="A416" s="14"/>
      <c r="B416" s="247"/>
      <c r="C416" s="248"/>
      <c r="D416" s="232" t="s">
        <v>143</v>
      </c>
      <c r="E416" s="249" t="s">
        <v>1</v>
      </c>
      <c r="F416" s="250" t="s">
        <v>183</v>
      </c>
      <c r="G416" s="248"/>
      <c r="H416" s="251">
        <v>2.145</v>
      </c>
      <c r="I416" s="252"/>
      <c r="J416" s="248"/>
      <c r="K416" s="248"/>
      <c r="L416" s="253"/>
      <c r="M416" s="254"/>
      <c r="N416" s="255"/>
      <c r="O416" s="255"/>
      <c r="P416" s="255"/>
      <c r="Q416" s="255"/>
      <c r="R416" s="255"/>
      <c r="S416" s="255"/>
      <c r="T416" s="25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7" t="s">
        <v>143</v>
      </c>
      <c r="AU416" s="257" t="s">
        <v>86</v>
      </c>
      <c r="AV416" s="14" t="s">
        <v>86</v>
      </c>
      <c r="AW416" s="14" t="s">
        <v>32</v>
      </c>
      <c r="AX416" s="14" t="s">
        <v>76</v>
      </c>
      <c r="AY416" s="257" t="s">
        <v>131</v>
      </c>
    </row>
    <row r="417" s="14" customFormat="1">
      <c r="A417" s="14"/>
      <c r="B417" s="247"/>
      <c r="C417" s="248"/>
      <c r="D417" s="232" t="s">
        <v>143</v>
      </c>
      <c r="E417" s="249" t="s">
        <v>1</v>
      </c>
      <c r="F417" s="250" t="s">
        <v>184</v>
      </c>
      <c r="G417" s="248"/>
      <c r="H417" s="251">
        <v>1.073</v>
      </c>
      <c r="I417" s="252"/>
      <c r="J417" s="248"/>
      <c r="K417" s="248"/>
      <c r="L417" s="253"/>
      <c r="M417" s="254"/>
      <c r="N417" s="255"/>
      <c r="O417" s="255"/>
      <c r="P417" s="255"/>
      <c r="Q417" s="255"/>
      <c r="R417" s="255"/>
      <c r="S417" s="255"/>
      <c r="T417" s="25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7" t="s">
        <v>143</v>
      </c>
      <c r="AU417" s="257" t="s">
        <v>86</v>
      </c>
      <c r="AV417" s="14" t="s">
        <v>86</v>
      </c>
      <c r="AW417" s="14" t="s">
        <v>32</v>
      </c>
      <c r="AX417" s="14" t="s">
        <v>76</v>
      </c>
      <c r="AY417" s="257" t="s">
        <v>131</v>
      </c>
    </row>
    <row r="418" s="14" customFormat="1">
      <c r="A418" s="14"/>
      <c r="B418" s="247"/>
      <c r="C418" s="248"/>
      <c r="D418" s="232" t="s">
        <v>143</v>
      </c>
      <c r="E418" s="249" t="s">
        <v>1</v>
      </c>
      <c r="F418" s="250" t="s">
        <v>185</v>
      </c>
      <c r="G418" s="248"/>
      <c r="H418" s="251">
        <v>2.145</v>
      </c>
      <c r="I418" s="252"/>
      <c r="J418" s="248"/>
      <c r="K418" s="248"/>
      <c r="L418" s="253"/>
      <c r="M418" s="254"/>
      <c r="N418" s="255"/>
      <c r="O418" s="255"/>
      <c r="P418" s="255"/>
      <c r="Q418" s="255"/>
      <c r="R418" s="255"/>
      <c r="S418" s="255"/>
      <c r="T418" s="25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7" t="s">
        <v>143</v>
      </c>
      <c r="AU418" s="257" t="s">
        <v>86</v>
      </c>
      <c r="AV418" s="14" t="s">
        <v>86</v>
      </c>
      <c r="AW418" s="14" t="s">
        <v>32</v>
      </c>
      <c r="AX418" s="14" t="s">
        <v>76</v>
      </c>
      <c r="AY418" s="257" t="s">
        <v>131</v>
      </c>
    </row>
    <row r="419" s="14" customFormat="1">
      <c r="A419" s="14"/>
      <c r="B419" s="247"/>
      <c r="C419" s="248"/>
      <c r="D419" s="232" t="s">
        <v>143</v>
      </c>
      <c r="E419" s="249" t="s">
        <v>1</v>
      </c>
      <c r="F419" s="250" t="s">
        <v>186</v>
      </c>
      <c r="G419" s="248"/>
      <c r="H419" s="251">
        <v>1.073</v>
      </c>
      <c r="I419" s="252"/>
      <c r="J419" s="248"/>
      <c r="K419" s="248"/>
      <c r="L419" s="253"/>
      <c r="M419" s="254"/>
      <c r="N419" s="255"/>
      <c r="O419" s="255"/>
      <c r="P419" s="255"/>
      <c r="Q419" s="255"/>
      <c r="R419" s="255"/>
      <c r="S419" s="255"/>
      <c r="T419" s="25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7" t="s">
        <v>143</v>
      </c>
      <c r="AU419" s="257" t="s">
        <v>86</v>
      </c>
      <c r="AV419" s="14" t="s">
        <v>86</v>
      </c>
      <c r="AW419" s="14" t="s">
        <v>32</v>
      </c>
      <c r="AX419" s="14" t="s">
        <v>76</v>
      </c>
      <c r="AY419" s="257" t="s">
        <v>131</v>
      </c>
    </row>
    <row r="420" s="14" customFormat="1">
      <c r="A420" s="14"/>
      <c r="B420" s="247"/>
      <c r="C420" s="248"/>
      <c r="D420" s="232" t="s">
        <v>143</v>
      </c>
      <c r="E420" s="249" t="s">
        <v>1</v>
      </c>
      <c r="F420" s="250" t="s">
        <v>187</v>
      </c>
      <c r="G420" s="248"/>
      <c r="H420" s="251">
        <v>1.7330000000000001</v>
      </c>
      <c r="I420" s="252"/>
      <c r="J420" s="248"/>
      <c r="K420" s="248"/>
      <c r="L420" s="253"/>
      <c r="M420" s="254"/>
      <c r="N420" s="255"/>
      <c r="O420" s="255"/>
      <c r="P420" s="255"/>
      <c r="Q420" s="255"/>
      <c r="R420" s="255"/>
      <c r="S420" s="255"/>
      <c r="T420" s="25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7" t="s">
        <v>143</v>
      </c>
      <c r="AU420" s="257" t="s">
        <v>86</v>
      </c>
      <c r="AV420" s="14" t="s">
        <v>86</v>
      </c>
      <c r="AW420" s="14" t="s">
        <v>32</v>
      </c>
      <c r="AX420" s="14" t="s">
        <v>76</v>
      </c>
      <c r="AY420" s="257" t="s">
        <v>131</v>
      </c>
    </row>
    <row r="421" s="15" customFormat="1">
      <c r="A421" s="15"/>
      <c r="B421" s="258"/>
      <c r="C421" s="259"/>
      <c r="D421" s="232" t="s">
        <v>143</v>
      </c>
      <c r="E421" s="260" t="s">
        <v>1</v>
      </c>
      <c r="F421" s="261" t="s">
        <v>188</v>
      </c>
      <c r="G421" s="259"/>
      <c r="H421" s="262">
        <v>11.388</v>
      </c>
      <c r="I421" s="263"/>
      <c r="J421" s="259"/>
      <c r="K421" s="259"/>
      <c r="L421" s="264"/>
      <c r="M421" s="265"/>
      <c r="N421" s="266"/>
      <c r="O421" s="266"/>
      <c r="P421" s="266"/>
      <c r="Q421" s="266"/>
      <c r="R421" s="266"/>
      <c r="S421" s="266"/>
      <c r="T421" s="267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8" t="s">
        <v>143</v>
      </c>
      <c r="AU421" s="268" t="s">
        <v>86</v>
      </c>
      <c r="AV421" s="15" t="s">
        <v>132</v>
      </c>
      <c r="AW421" s="15" t="s">
        <v>32</v>
      </c>
      <c r="AX421" s="15" t="s">
        <v>76</v>
      </c>
      <c r="AY421" s="268" t="s">
        <v>131</v>
      </c>
    </row>
    <row r="422" s="13" customFormat="1">
      <c r="A422" s="13"/>
      <c r="B422" s="237"/>
      <c r="C422" s="238"/>
      <c r="D422" s="232" t="s">
        <v>143</v>
      </c>
      <c r="E422" s="239" t="s">
        <v>1</v>
      </c>
      <c r="F422" s="240" t="s">
        <v>239</v>
      </c>
      <c r="G422" s="238"/>
      <c r="H422" s="239" t="s">
        <v>1</v>
      </c>
      <c r="I422" s="241"/>
      <c r="J422" s="238"/>
      <c r="K422" s="238"/>
      <c r="L422" s="242"/>
      <c r="M422" s="243"/>
      <c r="N422" s="244"/>
      <c r="O422" s="244"/>
      <c r="P422" s="244"/>
      <c r="Q422" s="244"/>
      <c r="R422" s="244"/>
      <c r="S422" s="244"/>
      <c r="T422" s="24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6" t="s">
        <v>143</v>
      </c>
      <c r="AU422" s="246" t="s">
        <v>86</v>
      </c>
      <c r="AV422" s="13" t="s">
        <v>84</v>
      </c>
      <c r="AW422" s="13" t="s">
        <v>32</v>
      </c>
      <c r="AX422" s="13" t="s">
        <v>76</v>
      </c>
      <c r="AY422" s="246" t="s">
        <v>131</v>
      </c>
    </row>
    <row r="423" s="14" customFormat="1">
      <c r="A423" s="14"/>
      <c r="B423" s="247"/>
      <c r="C423" s="248"/>
      <c r="D423" s="232" t="s">
        <v>143</v>
      </c>
      <c r="E423" s="249" t="s">
        <v>1</v>
      </c>
      <c r="F423" s="250" t="s">
        <v>240</v>
      </c>
      <c r="G423" s="248"/>
      <c r="H423" s="251">
        <v>0.66800000000000004</v>
      </c>
      <c r="I423" s="252"/>
      <c r="J423" s="248"/>
      <c r="K423" s="248"/>
      <c r="L423" s="253"/>
      <c r="M423" s="254"/>
      <c r="N423" s="255"/>
      <c r="O423" s="255"/>
      <c r="P423" s="255"/>
      <c r="Q423" s="255"/>
      <c r="R423" s="255"/>
      <c r="S423" s="255"/>
      <c r="T423" s="25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7" t="s">
        <v>143</v>
      </c>
      <c r="AU423" s="257" t="s">
        <v>86</v>
      </c>
      <c r="AV423" s="14" t="s">
        <v>86</v>
      </c>
      <c r="AW423" s="14" t="s">
        <v>32</v>
      </c>
      <c r="AX423" s="14" t="s">
        <v>76</v>
      </c>
      <c r="AY423" s="257" t="s">
        <v>131</v>
      </c>
    </row>
    <row r="424" s="14" customFormat="1">
      <c r="A424" s="14"/>
      <c r="B424" s="247"/>
      <c r="C424" s="248"/>
      <c r="D424" s="232" t="s">
        <v>143</v>
      </c>
      <c r="E424" s="249" t="s">
        <v>1</v>
      </c>
      <c r="F424" s="250" t="s">
        <v>241</v>
      </c>
      <c r="G424" s="248"/>
      <c r="H424" s="251">
        <v>0.66800000000000004</v>
      </c>
      <c r="I424" s="252"/>
      <c r="J424" s="248"/>
      <c r="K424" s="248"/>
      <c r="L424" s="253"/>
      <c r="M424" s="254"/>
      <c r="N424" s="255"/>
      <c r="O424" s="255"/>
      <c r="P424" s="255"/>
      <c r="Q424" s="255"/>
      <c r="R424" s="255"/>
      <c r="S424" s="255"/>
      <c r="T424" s="25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7" t="s">
        <v>143</v>
      </c>
      <c r="AU424" s="257" t="s">
        <v>86</v>
      </c>
      <c r="AV424" s="14" t="s">
        <v>86</v>
      </c>
      <c r="AW424" s="14" t="s">
        <v>32</v>
      </c>
      <c r="AX424" s="14" t="s">
        <v>76</v>
      </c>
      <c r="AY424" s="257" t="s">
        <v>131</v>
      </c>
    </row>
    <row r="425" s="14" customFormat="1">
      <c r="A425" s="14"/>
      <c r="B425" s="247"/>
      <c r="C425" s="248"/>
      <c r="D425" s="232" t="s">
        <v>143</v>
      </c>
      <c r="E425" s="249" t="s">
        <v>1</v>
      </c>
      <c r="F425" s="250" t="s">
        <v>242</v>
      </c>
      <c r="G425" s="248"/>
      <c r="H425" s="251">
        <v>0.66800000000000004</v>
      </c>
      <c r="I425" s="252"/>
      <c r="J425" s="248"/>
      <c r="K425" s="248"/>
      <c r="L425" s="253"/>
      <c r="M425" s="254"/>
      <c r="N425" s="255"/>
      <c r="O425" s="255"/>
      <c r="P425" s="255"/>
      <c r="Q425" s="255"/>
      <c r="R425" s="255"/>
      <c r="S425" s="255"/>
      <c r="T425" s="25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7" t="s">
        <v>143</v>
      </c>
      <c r="AU425" s="257" t="s">
        <v>86</v>
      </c>
      <c r="AV425" s="14" t="s">
        <v>86</v>
      </c>
      <c r="AW425" s="14" t="s">
        <v>32</v>
      </c>
      <c r="AX425" s="14" t="s">
        <v>76</v>
      </c>
      <c r="AY425" s="257" t="s">
        <v>131</v>
      </c>
    </row>
    <row r="426" s="14" customFormat="1">
      <c r="A426" s="14"/>
      <c r="B426" s="247"/>
      <c r="C426" s="248"/>
      <c r="D426" s="232" t="s">
        <v>143</v>
      </c>
      <c r="E426" s="249" t="s">
        <v>1</v>
      </c>
      <c r="F426" s="250" t="s">
        <v>243</v>
      </c>
      <c r="G426" s="248"/>
      <c r="H426" s="251">
        <v>0.69799999999999995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7" t="s">
        <v>143</v>
      </c>
      <c r="AU426" s="257" t="s">
        <v>86</v>
      </c>
      <c r="AV426" s="14" t="s">
        <v>86</v>
      </c>
      <c r="AW426" s="14" t="s">
        <v>32</v>
      </c>
      <c r="AX426" s="14" t="s">
        <v>76</v>
      </c>
      <c r="AY426" s="257" t="s">
        <v>131</v>
      </c>
    </row>
    <row r="427" s="14" customFormat="1">
      <c r="A427" s="14"/>
      <c r="B427" s="247"/>
      <c r="C427" s="248"/>
      <c r="D427" s="232" t="s">
        <v>143</v>
      </c>
      <c r="E427" s="249" t="s">
        <v>1</v>
      </c>
      <c r="F427" s="250" t="s">
        <v>244</v>
      </c>
      <c r="G427" s="248"/>
      <c r="H427" s="251">
        <v>0.66800000000000004</v>
      </c>
      <c r="I427" s="252"/>
      <c r="J427" s="248"/>
      <c r="K427" s="248"/>
      <c r="L427" s="253"/>
      <c r="M427" s="254"/>
      <c r="N427" s="255"/>
      <c r="O427" s="255"/>
      <c r="P427" s="255"/>
      <c r="Q427" s="255"/>
      <c r="R427" s="255"/>
      <c r="S427" s="255"/>
      <c r="T427" s="25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7" t="s">
        <v>143</v>
      </c>
      <c r="AU427" s="257" t="s">
        <v>86</v>
      </c>
      <c r="AV427" s="14" t="s">
        <v>86</v>
      </c>
      <c r="AW427" s="14" t="s">
        <v>32</v>
      </c>
      <c r="AX427" s="14" t="s">
        <v>76</v>
      </c>
      <c r="AY427" s="257" t="s">
        <v>131</v>
      </c>
    </row>
    <row r="428" s="14" customFormat="1">
      <c r="A428" s="14"/>
      <c r="B428" s="247"/>
      <c r="C428" s="248"/>
      <c r="D428" s="232" t="s">
        <v>143</v>
      </c>
      <c r="E428" s="249" t="s">
        <v>1</v>
      </c>
      <c r="F428" s="250" t="s">
        <v>245</v>
      </c>
      <c r="G428" s="248"/>
      <c r="H428" s="251">
        <v>0.66800000000000004</v>
      </c>
      <c r="I428" s="252"/>
      <c r="J428" s="248"/>
      <c r="K428" s="248"/>
      <c r="L428" s="253"/>
      <c r="M428" s="254"/>
      <c r="N428" s="255"/>
      <c r="O428" s="255"/>
      <c r="P428" s="255"/>
      <c r="Q428" s="255"/>
      <c r="R428" s="255"/>
      <c r="S428" s="255"/>
      <c r="T428" s="25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7" t="s">
        <v>143</v>
      </c>
      <c r="AU428" s="257" t="s">
        <v>86</v>
      </c>
      <c r="AV428" s="14" t="s">
        <v>86</v>
      </c>
      <c r="AW428" s="14" t="s">
        <v>32</v>
      </c>
      <c r="AX428" s="14" t="s">
        <v>76</v>
      </c>
      <c r="AY428" s="257" t="s">
        <v>131</v>
      </c>
    </row>
    <row r="429" s="14" customFormat="1">
      <c r="A429" s="14"/>
      <c r="B429" s="247"/>
      <c r="C429" s="248"/>
      <c r="D429" s="232" t="s">
        <v>143</v>
      </c>
      <c r="E429" s="249" t="s">
        <v>1</v>
      </c>
      <c r="F429" s="250" t="s">
        <v>246</v>
      </c>
      <c r="G429" s="248"/>
      <c r="H429" s="251">
        <v>0.69799999999999995</v>
      </c>
      <c r="I429" s="252"/>
      <c r="J429" s="248"/>
      <c r="K429" s="248"/>
      <c r="L429" s="253"/>
      <c r="M429" s="254"/>
      <c r="N429" s="255"/>
      <c r="O429" s="255"/>
      <c r="P429" s="255"/>
      <c r="Q429" s="255"/>
      <c r="R429" s="255"/>
      <c r="S429" s="255"/>
      <c r="T429" s="25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7" t="s">
        <v>143</v>
      </c>
      <c r="AU429" s="257" t="s">
        <v>86</v>
      </c>
      <c r="AV429" s="14" t="s">
        <v>86</v>
      </c>
      <c r="AW429" s="14" t="s">
        <v>32</v>
      </c>
      <c r="AX429" s="14" t="s">
        <v>76</v>
      </c>
      <c r="AY429" s="257" t="s">
        <v>131</v>
      </c>
    </row>
    <row r="430" s="14" customFormat="1">
      <c r="A430" s="14"/>
      <c r="B430" s="247"/>
      <c r="C430" s="248"/>
      <c r="D430" s="232" t="s">
        <v>143</v>
      </c>
      <c r="E430" s="249" t="s">
        <v>1</v>
      </c>
      <c r="F430" s="250" t="s">
        <v>247</v>
      </c>
      <c r="G430" s="248"/>
      <c r="H430" s="251">
        <v>0.69799999999999995</v>
      </c>
      <c r="I430" s="252"/>
      <c r="J430" s="248"/>
      <c r="K430" s="248"/>
      <c r="L430" s="253"/>
      <c r="M430" s="254"/>
      <c r="N430" s="255"/>
      <c r="O430" s="255"/>
      <c r="P430" s="255"/>
      <c r="Q430" s="255"/>
      <c r="R430" s="255"/>
      <c r="S430" s="255"/>
      <c r="T430" s="25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7" t="s">
        <v>143</v>
      </c>
      <c r="AU430" s="257" t="s">
        <v>86</v>
      </c>
      <c r="AV430" s="14" t="s">
        <v>86</v>
      </c>
      <c r="AW430" s="14" t="s">
        <v>32</v>
      </c>
      <c r="AX430" s="14" t="s">
        <v>76</v>
      </c>
      <c r="AY430" s="257" t="s">
        <v>131</v>
      </c>
    </row>
    <row r="431" s="15" customFormat="1">
      <c r="A431" s="15"/>
      <c r="B431" s="258"/>
      <c r="C431" s="259"/>
      <c r="D431" s="232" t="s">
        <v>143</v>
      </c>
      <c r="E431" s="260" t="s">
        <v>1</v>
      </c>
      <c r="F431" s="261" t="s">
        <v>158</v>
      </c>
      <c r="G431" s="259"/>
      <c r="H431" s="262">
        <v>5.4340000000000011</v>
      </c>
      <c r="I431" s="263"/>
      <c r="J431" s="259"/>
      <c r="K431" s="259"/>
      <c r="L431" s="264"/>
      <c r="M431" s="265"/>
      <c r="N431" s="266"/>
      <c r="O431" s="266"/>
      <c r="P431" s="266"/>
      <c r="Q431" s="266"/>
      <c r="R431" s="266"/>
      <c r="S431" s="266"/>
      <c r="T431" s="267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8" t="s">
        <v>143</v>
      </c>
      <c r="AU431" s="268" t="s">
        <v>86</v>
      </c>
      <c r="AV431" s="15" t="s">
        <v>132</v>
      </c>
      <c r="AW431" s="15" t="s">
        <v>32</v>
      </c>
      <c r="AX431" s="15" t="s">
        <v>76</v>
      </c>
      <c r="AY431" s="268" t="s">
        <v>131</v>
      </c>
    </row>
    <row r="432" s="14" customFormat="1">
      <c r="A432" s="14"/>
      <c r="B432" s="247"/>
      <c r="C432" s="248"/>
      <c r="D432" s="232" t="s">
        <v>143</v>
      </c>
      <c r="E432" s="249" t="s">
        <v>1</v>
      </c>
      <c r="F432" s="250" t="s">
        <v>248</v>
      </c>
      <c r="G432" s="248"/>
      <c r="H432" s="251">
        <v>0.32600000000000001</v>
      </c>
      <c r="I432" s="252"/>
      <c r="J432" s="248"/>
      <c r="K432" s="248"/>
      <c r="L432" s="253"/>
      <c r="M432" s="254"/>
      <c r="N432" s="255"/>
      <c r="O432" s="255"/>
      <c r="P432" s="255"/>
      <c r="Q432" s="255"/>
      <c r="R432" s="255"/>
      <c r="S432" s="255"/>
      <c r="T432" s="25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7" t="s">
        <v>143</v>
      </c>
      <c r="AU432" s="257" t="s">
        <v>86</v>
      </c>
      <c r="AV432" s="14" t="s">
        <v>86</v>
      </c>
      <c r="AW432" s="14" t="s">
        <v>32</v>
      </c>
      <c r="AX432" s="14" t="s">
        <v>76</v>
      </c>
      <c r="AY432" s="257" t="s">
        <v>131</v>
      </c>
    </row>
    <row r="433" s="14" customFormat="1">
      <c r="A433" s="14"/>
      <c r="B433" s="247"/>
      <c r="C433" s="248"/>
      <c r="D433" s="232" t="s">
        <v>143</v>
      </c>
      <c r="E433" s="249" t="s">
        <v>1</v>
      </c>
      <c r="F433" s="250" t="s">
        <v>249</v>
      </c>
      <c r="G433" s="248"/>
      <c r="H433" s="251">
        <v>0.32600000000000001</v>
      </c>
      <c r="I433" s="252"/>
      <c r="J433" s="248"/>
      <c r="K433" s="248"/>
      <c r="L433" s="253"/>
      <c r="M433" s="254"/>
      <c r="N433" s="255"/>
      <c r="O433" s="255"/>
      <c r="P433" s="255"/>
      <c r="Q433" s="255"/>
      <c r="R433" s="255"/>
      <c r="S433" s="255"/>
      <c r="T433" s="25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7" t="s">
        <v>143</v>
      </c>
      <c r="AU433" s="257" t="s">
        <v>86</v>
      </c>
      <c r="AV433" s="14" t="s">
        <v>86</v>
      </c>
      <c r="AW433" s="14" t="s">
        <v>32</v>
      </c>
      <c r="AX433" s="14" t="s">
        <v>76</v>
      </c>
      <c r="AY433" s="257" t="s">
        <v>131</v>
      </c>
    </row>
    <row r="434" s="14" customFormat="1">
      <c r="A434" s="14"/>
      <c r="B434" s="247"/>
      <c r="C434" s="248"/>
      <c r="D434" s="232" t="s">
        <v>143</v>
      </c>
      <c r="E434" s="249" t="s">
        <v>1</v>
      </c>
      <c r="F434" s="250" t="s">
        <v>250</v>
      </c>
      <c r="G434" s="248"/>
      <c r="H434" s="251">
        <v>0.65300000000000002</v>
      </c>
      <c r="I434" s="252"/>
      <c r="J434" s="248"/>
      <c r="K434" s="248"/>
      <c r="L434" s="253"/>
      <c r="M434" s="254"/>
      <c r="N434" s="255"/>
      <c r="O434" s="255"/>
      <c r="P434" s="255"/>
      <c r="Q434" s="255"/>
      <c r="R434" s="255"/>
      <c r="S434" s="255"/>
      <c r="T434" s="25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7" t="s">
        <v>143</v>
      </c>
      <c r="AU434" s="257" t="s">
        <v>86</v>
      </c>
      <c r="AV434" s="14" t="s">
        <v>86</v>
      </c>
      <c r="AW434" s="14" t="s">
        <v>32</v>
      </c>
      <c r="AX434" s="14" t="s">
        <v>76</v>
      </c>
      <c r="AY434" s="257" t="s">
        <v>131</v>
      </c>
    </row>
    <row r="435" s="14" customFormat="1">
      <c r="A435" s="14"/>
      <c r="B435" s="247"/>
      <c r="C435" s="248"/>
      <c r="D435" s="232" t="s">
        <v>143</v>
      </c>
      <c r="E435" s="249" t="s">
        <v>1</v>
      </c>
      <c r="F435" s="250" t="s">
        <v>251</v>
      </c>
      <c r="G435" s="248"/>
      <c r="H435" s="251">
        <v>0.34799999999999998</v>
      </c>
      <c r="I435" s="252"/>
      <c r="J435" s="248"/>
      <c r="K435" s="248"/>
      <c r="L435" s="253"/>
      <c r="M435" s="254"/>
      <c r="N435" s="255"/>
      <c r="O435" s="255"/>
      <c r="P435" s="255"/>
      <c r="Q435" s="255"/>
      <c r="R435" s="255"/>
      <c r="S435" s="255"/>
      <c r="T435" s="25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7" t="s">
        <v>143</v>
      </c>
      <c r="AU435" s="257" t="s">
        <v>86</v>
      </c>
      <c r="AV435" s="14" t="s">
        <v>86</v>
      </c>
      <c r="AW435" s="14" t="s">
        <v>32</v>
      </c>
      <c r="AX435" s="14" t="s">
        <v>76</v>
      </c>
      <c r="AY435" s="257" t="s">
        <v>131</v>
      </c>
    </row>
    <row r="436" s="15" customFormat="1">
      <c r="A436" s="15"/>
      <c r="B436" s="258"/>
      <c r="C436" s="259"/>
      <c r="D436" s="232" t="s">
        <v>143</v>
      </c>
      <c r="E436" s="260" t="s">
        <v>1</v>
      </c>
      <c r="F436" s="261" t="s">
        <v>167</v>
      </c>
      <c r="G436" s="259"/>
      <c r="H436" s="262">
        <v>1.653</v>
      </c>
      <c r="I436" s="263"/>
      <c r="J436" s="259"/>
      <c r="K436" s="259"/>
      <c r="L436" s="264"/>
      <c r="M436" s="265"/>
      <c r="N436" s="266"/>
      <c r="O436" s="266"/>
      <c r="P436" s="266"/>
      <c r="Q436" s="266"/>
      <c r="R436" s="266"/>
      <c r="S436" s="266"/>
      <c r="T436" s="267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8" t="s">
        <v>143</v>
      </c>
      <c r="AU436" s="268" t="s">
        <v>86</v>
      </c>
      <c r="AV436" s="15" t="s">
        <v>132</v>
      </c>
      <c r="AW436" s="15" t="s">
        <v>32</v>
      </c>
      <c r="AX436" s="15" t="s">
        <v>76</v>
      </c>
      <c r="AY436" s="268" t="s">
        <v>131</v>
      </c>
    </row>
    <row r="437" s="14" customFormat="1">
      <c r="A437" s="14"/>
      <c r="B437" s="247"/>
      <c r="C437" s="248"/>
      <c r="D437" s="232" t="s">
        <v>143</v>
      </c>
      <c r="E437" s="249" t="s">
        <v>1</v>
      </c>
      <c r="F437" s="250" t="s">
        <v>252</v>
      </c>
      <c r="G437" s="248"/>
      <c r="H437" s="251">
        <v>0.66800000000000004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7" t="s">
        <v>143</v>
      </c>
      <c r="AU437" s="257" t="s">
        <v>86</v>
      </c>
      <c r="AV437" s="14" t="s">
        <v>86</v>
      </c>
      <c r="AW437" s="14" t="s">
        <v>32</v>
      </c>
      <c r="AX437" s="14" t="s">
        <v>76</v>
      </c>
      <c r="AY437" s="257" t="s">
        <v>131</v>
      </c>
    </row>
    <row r="438" s="14" customFormat="1">
      <c r="A438" s="14"/>
      <c r="B438" s="247"/>
      <c r="C438" s="248"/>
      <c r="D438" s="232" t="s">
        <v>143</v>
      </c>
      <c r="E438" s="249" t="s">
        <v>1</v>
      </c>
      <c r="F438" s="250" t="s">
        <v>253</v>
      </c>
      <c r="G438" s="248"/>
      <c r="H438" s="251">
        <v>0.66800000000000004</v>
      </c>
      <c r="I438" s="252"/>
      <c r="J438" s="248"/>
      <c r="K438" s="248"/>
      <c r="L438" s="253"/>
      <c r="M438" s="254"/>
      <c r="N438" s="255"/>
      <c r="O438" s="255"/>
      <c r="P438" s="255"/>
      <c r="Q438" s="255"/>
      <c r="R438" s="255"/>
      <c r="S438" s="255"/>
      <c r="T438" s="25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7" t="s">
        <v>143</v>
      </c>
      <c r="AU438" s="257" t="s">
        <v>86</v>
      </c>
      <c r="AV438" s="14" t="s">
        <v>86</v>
      </c>
      <c r="AW438" s="14" t="s">
        <v>32</v>
      </c>
      <c r="AX438" s="14" t="s">
        <v>76</v>
      </c>
      <c r="AY438" s="257" t="s">
        <v>131</v>
      </c>
    </row>
    <row r="439" s="14" customFormat="1">
      <c r="A439" s="14"/>
      <c r="B439" s="247"/>
      <c r="C439" s="248"/>
      <c r="D439" s="232" t="s">
        <v>143</v>
      </c>
      <c r="E439" s="249" t="s">
        <v>1</v>
      </c>
      <c r="F439" s="250" t="s">
        <v>254</v>
      </c>
      <c r="G439" s="248"/>
      <c r="H439" s="251">
        <v>0.66800000000000004</v>
      </c>
      <c r="I439" s="252"/>
      <c r="J439" s="248"/>
      <c r="K439" s="248"/>
      <c r="L439" s="253"/>
      <c r="M439" s="254"/>
      <c r="N439" s="255"/>
      <c r="O439" s="255"/>
      <c r="P439" s="255"/>
      <c r="Q439" s="255"/>
      <c r="R439" s="255"/>
      <c r="S439" s="255"/>
      <c r="T439" s="25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7" t="s">
        <v>143</v>
      </c>
      <c r="AU439" s="257" t="s">
        <v>86</v>
      </c>
      <c r="AV439" s="14" t="s">
        <v>86</v>
      </c>
      <c r="AW439" s="14" t="s">
        <v>32</v>
      </c>
      <c r="AX439" s="14" t="s">
        <v>76</v>
      </c>
      <c r="AY439" s="257" t="s">
        <v>131</v>
      </c>
    </row>
    <row r="440" s="14" customFormat="1">
      <c r="A440" s="14"/>
      <c r="B440" s="247"/>
      <c r="C440" s="248"/>
      <c r="D440" s="232" t="s">
        <v>143</v>
      </c>
      <c r="E440" s="249" t="s">
        <v>1</v>
      </c>
      <c r="F440" s="250" t="s">
        <v>255</v>
      </c>
      <c r="G440" s="248"/>
      <c r="H440" s="251">
        <v>0.66800000000000004</v>
      </c>
      <c r="I440" s="252"/>
      <c r="J440" s="248"/>
      <c r="K440" s="248"/>
      <c r="L440" s="253"/>
      <c r="M440" s="254"/>
      <c r="N440" s="255"/>
      <c r="O440" s="255"/>
      <c r="P440" s="255"/>
      <c r="Q440" s="255"/>
      <c r="R440" s="255"/>
      <c r="S440" s="255"/>
      <c r="T440" s="25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7" t="s">
        <v>143</v>
      </c>
      <c r="AU440" s="257" t="s">
        <v>86</v>
      </c>
      <c r="AV440" s="14" t="s">
        <v>86</v>
      </c>
      <c r="AW440" s="14" t="s">
        <v>32</v>
      </c>
      <c r="AX440" s="14" t="s">
        <v>76</v>
      </c>
      <c r="AY440" s="257" t="s">
        <v>131</v>
      </c>
    </row>
    <row r="441" s="14" customFormat="1">
      <c r="A441" s="14"/>
      <c r="B441" s="247"/>
      <c r="C441" s="248"/>
      <c r="D441" s="232" t="s">
        <v>143</v>
      </c>
      <c r="E441" s="249" t="s">
        <v>1</v>
      </c>
      <c r="F441" s="250" t="s">
        <v>256</v>
      </c>
      <c r="G441" s="248"/>
      <c r="H441" s="251">
        <v>0.66800000000000004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7" t="s">
        <v>143</v>
      </c>
      <c r="AU441" s="257" t="s">
        <v>86</v>
      </c>
      <c r="AV441" s="14" t="s">
        <v>86</v>
      </c>
      <c r="AW441" s="14" t="s">
        <v>32</v>
      </c>
      <c r="AX441" s="14" t="s">
        <v>76</v>
      </c>
      <c r="AY441" s="257" t="s">
        <v>131</v>
      </c>
    </row>
    <row r="442" s="14" customFormat="1">
      <c r="A442" s="14"/>
      <c r="B442" s="247"/>
      <c r="C442" s="248"/>
      <c r="D442" s="232" t="s">
        <v>143</v>
      </c>
      <c r="E442" s="249" t="s">
        <v>1</v>
      </c>
      <c r="F442" s="250" t="s">
        <v>257</v>
      </c>
      <c r="G442" s="248"/>
      <c r="H442" s="251">
        <v>0.66800000000000004</v>
      </c>
      <c r="I442" s="252"/>
      <c r="J442" s="248"/>
      <c r="K442" s="248"/>
      <c r="L442" s="253"/>
      <c r="M442" s="254"/>
      <c r="N442" s="255"/>
      <c r="O442" s="255"/>
      <c r="P442" s="255"/>
      <c r="Q442" s="255"/>
      <c r="R442" s="255"/>
      <c r="S442" s="255"/>
      <c r="T442" s="25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7" t="s">
        <v>143</v>
      </c>
      <c r="AU442" s="257" t="s">
        <v>86</v>
      </c>
      <c r="AV442" s="14" t="s">
        <v>86</v>
      </c>
      <c r="AW442" s="14" t="s">
        <v>32</v>
      </c>
      <c r="AX442" s="14" t="s">
        <v>76</v>
      </c>
      <c r="AY442" s="257" t="s">
        <v>131</v>
      </c>
    </row>
    <row r="443" s="14" customFormat="1">
      <c r="A443" s="14"/>
      <c r="B443" s="247"/>
      <c r="C443" s="248"/>
      <c r="D443" s="232" t="s">
        <v>143</v>
      </c>
      <c r="E443" s="249" t="s">
        <v>1</v>
      </c>
      <c r="F443" s="250" t="s">
        <v>258</v>
      </c>
      <c r="G443" s="248"/>
      <c r="H443" s="251">
        <v>0.66800000000000004</v>
      </c>
      <c r="I443" s="252"/>
      <c r="J443" s="248"/>
      <c r="K443" s="248"/>
      <c r="L443" s="253"/>
      <c r="M443" s="254"/>
      <c r="N443" s="255"/>
      <c r="O443" s="255"/>
      <c r="P443" s="255"/>
      <c r="Q443" s="255"/>
      <c r="R443" s="255"/>
      <c r="S443" s="255"/>
      <c r="T443" s="25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7" t="s">
        <v>143</v>
      </c>
      <c r="AU443" s="257" t="s">
        <v>86</v>
      </c>
      <c r="AV443" s="14" t="s">
        <v>86</v>
      </c>
      <c r="AW443" s="14" t="s">
        <v>32</v>
      </c>
      <c r="AX443" s="14" t="s">
        <v>76</v>
      </c>
      <c r="AY443" s="257" t="s">
        <v>131</v>
      </c>
    </row>
    <row r="444" s="14" customFormat="1">
      <c r="A444" s="14"/>
      <c r="B444" s="247"/>
      <c r="C444" s="248"/>
      <c r="D444" s="232" t="s">
        <v>143</v>
      </c>
      <c r="E444" s="249" t="s">
        <v>1</v>
      </c>
      <c r="F444" s="250" t="s">
        <v>259</v>
      </c>
      <c r="G444" s="248"/>
      <c r="H444" s="251">
        <v>0.66800000000000004</v>
      </c>
      <c r="I444" s="252"/>
      <c r="J444" s="248"/>
      <c r="K444" s="248"/>
      <c r="L444" s="253"/>
      <c r="M444" s="254"/>
      <c r="N444" s="255"/>
      <c r="O444" s="255"/>
      <c r="P444" s="255"/>
      <c r="Q444" s="255"/>
      <c r="R444" s="255"/>
      <c r="S444" s="255"/>
      <c r="T444" s="25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7" t="s">
        <v>143</v>
      </c>
      <c r="AU444" s="257" t="s">
        <v>86</v>
      </c>
      <c r="AV444" s="14" t="s">
        <v>86</v>
      </c>
      <c r="AW444" s="14" t="s">
        <v>32</v>
      </c>
      <c r="AX444" s="14" t="s">
        <v>76</v>
      </c>
      <c r="AY444" s="257" t="s">
        <v>131</v>
      </c>
    </row>
    <row r="445" s="14" customFormat="1">
      <c r="A445" s="14"/>
      <c r="B445" s="247"/>
      <c r="C445" s="248"/>
      <c r="D445" s="232" t="s">
        <v>143</v>
      </c>
      <c r="E445" s="249" t="s">
        <v>1</v>
      </c>
      <c r="F445" s="250" t="s">
        <v>260</v>
      </c>
      <c r="G445" s="248"/>
      <c r="H445" s="251">
        <v>0.66800000000000004</v>
      </c>
      <c r="I445" s="252"/>
      <c r="J445" s="248"/>
      <c r="K445" s="248"/>
      <c r="L445" s="253"/>
      <c r="M445" s="254"/>
      <c r="N445" s="255"/>
      <c r="O445" s="255"/>
      <c r="P445" s="255"/>
      <c r="Q445" s="255"/>
      <c r="R445" s="255"/>
      <c r="S445" s="255"/>
      <c r="T445" s="25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7" t="s">
        <v>143</v>
      </c>
      <c r="AU445" s="257" t="s">
        <v>86</v>
      </c>
      <c r="AV445" s="14" t="s">
        <v>86</v>
      </c>
      <c r="AW445" s="14" t="s">
        <v>32</v>
      </c>
      <c r="AX445" s="14" t="s">
        <v>76</v>
      </c>
      <c r="AY445" s="257" t="s">
        <v>131</v>
      </c>
    </row>
    <row r="446" s="14" customFormat="1">
      <c r="A446" s="14"/>
      <c r="B446" s="247"/>
      <c r="C446" s="248"/>
      <c r="D446" s="232" t="s">
        <v>143</v>
      </c>
      <c r="E446" s="249" t="s">
        <v>1</v>
      </c>
      <c r="F446" s="250" t="s">
        <v>261</v>
      </c>
      <c r="G446" s="248"/>
      <c r="H446" s="251">
        <v>0.66800000000000004</v>
      </c>
      <c r="I446" s="252"/>
      <c r="J446" s="248"/>
      <c r="K446" s="248"/>
      <c r="L446" s="253"/>
      <c r="M446" s="254"/>
      <c r="N446" s="255"/>
      <c r="O446" s="255"/>
      <c r="P446" s="255"/>
      <c r="Q446" s="255"/>
      <c r="R446" s="255"/>
      <c r="S446" s="255"/>
      <c r="T446" s="25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7" t="s">
        <v>143</v>
      </c>
      <c r="AU446" s="257" t="s">
        <v>86</v>
      </c>
      <c r="AV446" s="14" t="s">
        <v>86</v>
      </c>
      <c r="AW446" s="14" t="s">
        <v>32</v>
      </c>
      <c r="AX446" s="14" t="s">
        <v>76</v>
      </c>
      <c r="AY446" s="257" t="s">
        <v>131</v>
      </c>
    </row>
    <row r="447" s="14" customFormat="1">
      <c r="A447" s="14"/>
      <c r="B447" s="247"/>
      <c r="C447" s="248"/>
      <c r="D447" s="232" t="s">
        <v>143</v>
      </c>
      <c r="E447" s="249" t="s">
        <v>1</v>
      </c>
      <c r="F447" s="250" t="s">
        <v>262</v>
      </c>
      <c r="G447" s="248"/>
      <c r="H447" s="251">
        <v>0.66800000000000004</v>
      </c>
      <c r="I447" s="252"/>
      <c r="J447" s="248"/>
      <c r="K447" s="248"/>
      <c r="L447" s="253"/>
      <c r="M447" s="254"/>
      <c r="N447" s="255"/>
      <c r="O447" s="255"/>
      <c r="P447" s="255"/>
      <c r="Q447" s="255"/>
      <c r="R447" s="255"/>
      <c r="S447" s="255"/>
      <c r="T447" s="25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7" t="s">
        <v>143</v>
      </c>
      <c r="AU447" s="257" t="s">
        <v>86</v>
      </c>
      <c r="AV447" s="14" t="s">
        <v>86</v>
      </c>
      <c r="AW447" s="14" t="s">
        <v>32</v>
      </c>
      <c r="AX447" s="14" t="s">
        <v>76</v>
      </c>
      <c r="AY447" s="257" t="s">
        <v>131</v>
      </c>
    </row>
    <row r="448" s="15" customFormat="1">
      <c r="A448" s="15"/>
      <c r="B448" s="258"/>
      <c r="C448" s="259"/>
      <c r="D448" s="232" t="s">
        <v>143</v>
      </c>
      <c r="E448" s="260" t="s">
        <v>1</v>
      </c>
      <c r="F448" s="261" t="s">
        <v>179</v>
      </c>
      <c r="G448" s="259"/>
      <c r="H448" s="262">
        <v>7.3480000000000008</v>
      </c>
      <c r="I448" s="263"/>
      <c r="J448" s="259"/>
      <c r="K448" s="259"/>
      <c r="L448" s="264"/>
      <c r="M448" s="265"/>
      <c r="N448" s="266"/>
      <c r="O448" s="266"/>
      <c r="P448" s="266"/>
      <c r="Q448" s="266"/>
      <c r="R448" s="266"/>
      <c r="S448" s="266"/>
      <c r="T448" s="267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8" t="s">
        <v>143</v>
      </c>
      <c r="AU448" s="268" t="s">
        <v>86</v>
      </c>
      <c r="AV448" s="15" t="s">
        <v>132</v>
      </c>
      <c r="AW448" s="15" t="s">
        <v>32</v>
      </c>
      <c r="AX448" s="15" t="s">
        <v>76</v>
      </c>
      <c r="AY448" s="268" t="s">
        <v>131</v>
      </c>
    </row>
    <row r="449" s="14" customFormat="1">
      <c r="A449" s="14"/>
      <c r="B449" s="247"/>
      <c r="C449" s="248"/>
      <c r="D449" s="232" t="s">
        <v>143</v>
      </c>
      <c r="E449" s="249" t="s">
        <v>1</v>
      </c>
      <c r="F449" s="250" t="s">
        <v>263</v>
      </c>
      <c r="G449" s="248"/>
      <c r="H449" s="251">
        <v>0.35999999999999999</v>
      </c>
      <c r="I449" s="252"/>
      <c r="J449" s="248"/>
      <c r="K449" s="248"/>
      <c r="L449" s="253"/>
      <c r="M449" s="254"/>
      <c r="N449" s="255"/>
      <c r="O449" s="255"/>
      <c r="P449" s="255"/>
      <c r="Q449" s="255"/>
      <c r="R449" s="255"/>
      <c r="S449" s="255"/>
      <c r="T449" s="25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7" t="s">
        <v>143</v>
      </c>
      <c r="AU449" s="257" t="s">
        <v>86</v>
      </c>
      <c r="AV449" s="14" t="s">
        <v>86</v>
      </c>
      <c r="AW449" s="14" t="s">
        <v>32</v>
      </c>
      <c r="AX449" s="14" t="s">
        <v>76</v>
      </c>
      <c r="AY449" s="257" t="s">
        <v>131</v>
      </c>
    </row>
    <row r="450" s="14" customFormat="1">
      <c r="A450" s="14"/>
      <c r="B450" s="247"/>
      <c r="C450" s="248"/>
      <c r="D450" s="232" t="s">
        <v>143</v>
      </c>
      <c r="E450" s="249" t="s">
        <v>1</v>
      </c>
      <c r="F450" s="250" t="s">
        <v>264</v>
      </c>
      <c r="G450" s="248"/>
      <c r="H450" s="251">
        <v>0.66800000000000004</v>
      </c>
      <c r="I450" s="252"/>
      <c r="J450" s="248"/>
      <c r="K450" s="248"/>
      <c r="L450" s="253"/>
      <c r="M450" s="254"/>
      <c r="N450" s="255"/>
      <c r="O450" s="255"/>
      <c r="P450" s="255"/>
      <c r="Q450" s="255"/>
      <c r="R450" s="255"/>
      <c r="S450" s="255"/>
      <c r="T450" s="25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7" t="s">
        <v>143</v>
      </c>
      <c r="AU450" s="257" t="s">
        <v>86</v>
      </c>
      <c r="AV450" s="14" t="s">
        <v>86</v>
      </c>
      <c r="AW450" s="14" t="s">
        <v>32</v>
      </c>
      <c r="AX450" s="14" t="s">
        <v>76</v>
      </c>
      <c r="AY450" s="257" t="s">
        <v>131</v>
      </c>
    </row>
    <row r="451" s="15" customFormat="1">
      <c r="A451" s="15"/>
      <c r="B451" s="258"/>
      <c r="C451" s="259"/>
      <c r="D451" s="232" t="s">
        <v>143</v>
      </c>
      <c r="E451" s="260" t="s">
        <v>1</v>
      </c>
      <c r="F451" s="261" t="s">
        <v>188</v>
      </c>
      <c r="G451" s="259"/>
      <c r="H451" s="262">
        <v>1.028</v>
      </c>
      <c r="I451" s="263"/>
      <c r="J451" s="259"/>
      <c r="K451" s="259"/>
      <c r="L451" s="264"/>
      <c r="M451" s="265"/>
      <c r="N451" s="266"/>
      <c r="O451" s="266"/>
      <c r="P451" s="266"/>
      <c r="Q451" s="266"/>
      <c r="R451" s="266"/>
      <c r="S451" s="266"/>
      <c r="T451" s="267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8" t="s">
        <v>143</v>
      </c>
      <c r="AU451" s="268" t="s">
        <v>86</v>
      </c>
      <c r="AV451" s="15" t="s">
        <v>132</v>
      </c>
      <c r="AW451" s="15" t="s">
        <v>32</v>
      </c>
      <c r="AX451" s="15" t="s">
        <v>76</v>
      </c>
      <c r="AY451" s="268" t="s">
        <v>131</v>
      </c>
    </row>
    <row r="452" s="16" customFormat="1">
      <c r="A452" s="16"/>
      <c r="B452" s="269"/>
      <c r="C452" s="270"/>
      <c r="D452" s="232" t="s">
        <v>143</v>
      </c>
      <c r="E452" s="271" t="s">
        <v>1</v>
      </c>
      <c r="F452" s="272" t="s">
        <v>189</v>
      </c>
      <c r="G452" s="270"/>
      <c r="H452" s="273">
        <v>61.317999999999984</v>
      </c>
      <c r="I452" s="274"/>
      <c r="J452" s="270"/>
      <c r="K452" s="270"/>
      <c r="L452" s="275"/>
      <c r="M452" s="276"/>
      <c r="N452" s="277"/>
      <c r="O452" s="277"/>
      <c r="P452" s="277"/>
      <c r="Q452" s="277"/>
      <c r="R452" s="277"/>
      <c r="S452" s="277"/>
      <c r="T452" s="278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279" t="s">
        <v>143</v>
      </c>
      <c r="AU452" s="279" t="s">
        <v>86</v>
      </c>
      <c r="AV452" s="16" t="s">
        <v>139</v>
      </c>
      <c r="AW452" s="16" t="s">
        <v>32</v>
      </c>
      <c r="AX452" s="16" t="s">
        <v>84</v>
      </c>
      <c r="AY452" s="279" t="s">
        <v>131</v>
      </c>
    </row>
    <row r="453" s="2" customFormat="1" ht="16.5" customHeight="1">
      <c r="A453" s="39"/>
      <c r="B453" s="40"/>
      <c r="C453" s="219" t="s">
        <v>233</v>
      </c>
      <c r="D453" s="219" t="s">
        <v>134</v>
      </c>
      <c r="E453" s="220" t="s">
        <v>300</v>
      </c>
      <c r="F453" s="221" t="s">
        <v>301</v>
      </c>
      <c r="G453" s="222" t="s">
        <v>137</v>
      </c>
      <c r="H453" s="223">
        <v>1194.3989999999999</v>
      </c>
      <c r="I453" s="224"/>
      <c r="J453" s="225">
        <f>ROUND(I453*H453,2)</f>
        <v>0</v>
      </c>
      <c r="K453" s="221" t="s">
        <v>138</v>
      </c>
      <c r="L453" s="45"/>
      <c r="M453" s="226" t="s">
        <v>1</v>
      </c>
      <c r="N453" s="227" t="s">
        <v>41</v>
      </c>
      <c r="O453" s="92"/>
      <c r="P453" s="228">
        <f>O453*H453</f>
        <v>0</v>
      </c>
      <c r="Q453" s="228">
        <v>0.00055000000000000003</v>
      </c>
      <c r="R453" s="228">
        <f>Q453*H453</f>
        <v>0.65691944999999996</v>
      </c>
      <c r="S453" s="228">
        <v>0.00059999999999999995</v>
      </c>
      <c r="T453" s="229">
        <f>S453*H453</f>
        <v>0.71663939999999982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0" t="s">
        <v>139</v>
      </c>
      <c r="AT453" s="230" t="s">
        <v>134</v>
      </c>
      <c r="AU453" s="230" t="s">
        <v>86</v>
      </c>
      <c r="AY453" s="18" t="s">
        <v>131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8" t="s">
        <v>84</v>
      </c>
      <c r="BK453" s="231">
        <f>ROUND(I453*H453,2)</f>
        <v>0</v>
      </c>
      <c r="BL453" s="18" t="s">
        <v>139</v>
      </c>
      <c r="BM453" s="230" t="s">
        <v>302</v>
      </c>
    </row>
    <row r="454" s="2" customFormat="1">
      <c r="A454" s="39"/>
      <c r="B454" s="40"/>
      <c r="C454" s="41"/>
      <c r="D454" s="232" t="s">
        <v>141</v>
      </c>
      <c r="E454" s="41"/>
      <c r="F454" s="233" t="s">
        <v>303</v>
      </c>
      <c r="G454" s="41"/>
      <c r="H454" s="41"/>
      <c r="I454" s="234"/>
      <c r="J454" s="41"/>
      <c r="K454" s="41"/>
      <c r="L454" s="45"/>
      <c r="M454" s="235"/>
      <c r="N454" s="236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141</v>
      </c>
      <c r="AU454" s="18" t="s">
        <v>86</v>
      </c>
    </row>
    <row r="455" s="13" customFormat="1">
      <c r="A455" s="13"/>
      <c r="B455" s="237"/>
      <c r="C455" s="238"/>
      <c r="D455" s="232" t="s">
        <v>143</v>
      </c>
      <c r="E455" s="239" t="s">
        <v>1</v>
      </c>
      <c r="F455" s="240" t="s">
        <v>304</v>
      </c>
      <c r="G455" s="238"/>
      <c r="H455" s="239" t="s">
        <v>1</v>
      </c>
      <c r="I455" s="241"/>
      <c r="J455" s="238"/>
      <c r="K455" s="238"/>
      <c r="L455" s="242"/>
      <c r="M455" s="243"/>
      <c r="N455" s="244"/>
      <c r="O455" s="244"/>
      <c r="P455" s="244"/>
      <c r="Q455" s="244"/>
      <c r="R455" s="244"/>
      <c r="S455" s="244"/>
      <c r="T455" s="24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6" t="s">
        <v>143</v>
      </c>
      <c r="AU455" s="246" t="s">
        <v>86</v>
      </c>
      <c r="AV455" s="13" t="s">
        <v>84</v>
      </c>
      <c r="AW455" s="13" t="s">
        <v>32</v>
      </c>
      <c r="AX455" s="13" t="s">
        <v>76</v>
      </c>
      <c r="AY455" s="246" t="s">
        <v>131</v>
      </c>
    </row>
    <row r="456" s="14" customFormat="1">
      <c r="A456" s="14"/>
      <c r="B456" s="247"/>
      <c r="C456" s="248"/>
      <c r="D456" s="232" t="s">
        <v>143</v>
      </c>
      <c r="E456" s="249" t="s">
        <v>1</v>
      </c>
      <c r="F456" s="250" t="s">
        <v>305</v>
      </c>
      <c r="G456" s="248"/>
      <c r="H456" s="251">
        <v>16.545999999999999</v>
      </c>
      <c r="I456" s="252"/>
      <c r="J456" s="248"/>
      <c r="K456" s="248"/>
      <c r="L456" s="253"/>
      <c r="M456" s="254"/>
      <c r="N456" s="255"/>
      <c r="O456" s="255"/>
      <c r="P456" s="255"/>
      <c r="Q456" s="255"/>
      <c r="R456" s="255"/>
      <c r="S456" s="255"/>
      <c r="T456" s="25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7" t="s">
        <v>143</v>
      </c>
      <c r="AU456" s="257" t="s">
        <v>86</v>
      </c>
      <c r="AV456" s="14" t="s">
        <v>86</v>
      </c>
      <c r="AW456" s="14" t="s">
        <v>32</v>
      </c>
      <c r="AX456" s="14" t="s">
        <v>76</v>
      </c>
      <c r="AY456" s="257" t="s">
        <v>131</v>
      </c>
    </row>
    <row r="457" s="14" customFormat="1">
      <c r="A457" s="14"/>
      <c r="B457" s="247"/>
      <c r="C457" s="248"/>
      <c r="D457" s="232" t="s">
        <v>143</v>
      </c>
      <c r="E457" s="249" t="s">
        <v>1</v>
      </c>
      <c r="F457" s="250" t="s">
        <v>306</v>
      </c>
      <c r="G457" s="248"/>
      <c r="H457" s="251">
        <v>16.353000000000002</v>
      </c>
      <c r="I457" s="252"/>
      <c r="J457" s="248"/>
      <c r="K457" s="248"/>
      <c r="L457" s="253"/>
      <c r="M457" s="254"/>
      <c r="N457" s="255"/>
      <c r="O457" s="255"/>
      <c r="P457" s="255"/>
      <c r="Q457" s="255"/>
      <c r="R457" s="255"/>
      <c r="S457" s="255"/>
      <c r="T457" s="25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7" t="s">
        <v>143</v>
      </c>
      <c r="AU457" s="257" t="s">
        <v>86</v>
      </c>
      <c r="AV457" s="14" t="s">
        <v>86</v>
      </c>
      <c r="AW457" s="14" t="s">
        <v>32</v>
      </c>
      <c r="AX457" s="14" t="s">
        <v>76</v>
      </c>
      <c r="AY457" s="257" t="s">
        <v>131</v>
      </c>
    </row>
    <row r="458" s="13" customFormat="1">
      <c r="A458" s="13"/>
      <c r="B458" s="237"/>
      <c r="C458" s="238"/>
      <c r="D458" s="232" t="s">
        <v>143</v>
      </c>
      <c r="E458" s="239" t="s">
        <v>1</v>
      </c>
      <c r="F458" s="240" t="s">
        <v>307</v>
      </c>
      <c r="G458" s="238"/>
      <c r="H458" s="239" t="s">
        <v>1</v>
      </c>
      <c r="I458" s="241"/>
      <c r="J458" s="238"/>
      <c r="K458" s="238"/>
      <c r="L458" s="242"/>
      <c r="M458" s="243"/>
      <c r="N458" s="244"/>
      <c r="O458" s="244"/>
      <c r="P458" s="244"/>
      <c r="Q458" s="244"/>
      <c r="R458" s="244"/>
      <c r="S458" s="244"/>
      <c r="T458" s="24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6" t="s">
        <v>143</v>
      </c>
      <c r="AU458" s="246" t="s">
        <v>86</v>
      </c>
      <c r="AV458" s="13" t="s">
        <v>84</v>
      </c>
      <c r="AW458" s="13" t="s">
        <v>32</v>
      </c>
      <c r="AX458" s="13" t="s">
        <v>76</v>
      </c>
      <c r="AY458" s="246" t="s">
        <v>131</v>
      </c>
    </row>
    <row r="459" s="14" customFormat="1">
      <c r="A459" s="14"/>
      <c r="B459" s="247"/>
      <c r="C459" s="248"/>
      <c r="D459" s="232" t="s">
        <v>143</v>
      </c>
      <c r="E459" s="249" t="s">
        <v>1</v>
      </c>
      <c r="F459" s="250" t="s">
        <v>308</v>
      </c>
      <c r="G459" s="248"/>
      <c r="H459" s="251">
        <v>33.682000000000002</v>
      </c>
      <c r="I459" s="252"/>
      <c r="J459" s="248"/>
      <c r="K459" s="248"/>
      <c r="L459" s="253"/>
      <c r="M459" s="254"/>
      <c r="N459" s="255"/>
      <c r="O459" s="255"/>
      <c r="P459" s="255"/>
      <c r="Q459" s="255"/>
      <c r="R459" s="255"/>
      <c r="S459" s="255"/>
      <c r="T459" s="25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7" t="s">
        <v>143</v>
      </c>
      <c r="AU459" s="257" t="s">
        <v>86</v>
      </c>
      <c r="AV459" s="14" t="s">
        <v>86</v>
      </c>
      <c r="AW459" s="14" t="s">
        <v>32</v>
      </c>
      <c r="AX459" s="14" t="s">
        <v>76</v>
      </c>
      <c r="AY459" s="257" t="s">
        <v>131</v>
      </c>
    </row>
    <row r="460" s="13" customFormat="1">
      <c r="A460" s="13"/>
      <c r="B460" s="237"/>
      <c r="C460" s="238"/>
      <c r="D460" s="232" t="s">
        <v>143</v>
      </c>
      <c r="E460" s="239" t="s">
        <v>1</v>
      </c>
      <c r="F460" s="240" t="s">
        <v>309</v>
      </c>
      <c r="G460" s="238"/>
      <c r="H460" s="239" t="s">
        <v>1</v>
      </c>
      <c r="I460" s="241"/>
      <c r="J460" s="238"/>
      <c r="K460" s="238"/>
      <c r="L460" s="242"/>
      <c r="M460" s="243"/>
      <c r="N460" s="244"/>
      <c r="O460" s="244"/>
      <c r="P460" s="244"/>
      <c r="Q460" s="244"/>
      <c r="R460" s="244"/>
      <c r="S460" s="244"/>
      <c r="T460" s="24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6" t="s">
        <v>143</v>
      </c>
      <c r="AU460" s="246" t="s">
        <v>86</v>
      </c>
      <c r="AV460" s="13" t="s">
        <v>84</v>
      </c>
      <c r="AW460" s="13" t="s">
        <v>32</v>
      </c>
      <c r="AX460" s="13" t="s">
        <v>76</v>
      </c>
      <c r="AY460" s="246" t="s">
        <v>131</v>
      </c>
    </row>
    <row r="461" s="14" customFormat="1">
      <c r="A461" s="14"/>
      <c r="B461" s="247"/>
      <c r="C461" s="248"/>
      <c r="D461" s="232" t="s">
        <v>143</v>
      </c>
      <c r="E461" s="249" t="s">
        <v>1</v>
      </c>
      <c r="F461" s="250" t="s">
        <v>310</v>
      </c>
      <c r="G461" s="248"/>
      <c r="H461" s="251">
        <v>21.024000000000001</v>
      </c>
      <c r="I461" s="252"/>
      <c r="J461" s="248"/>
      <c r="K461" s="248"/>
      <c r="L461" s="253"/>
      <c r="M461" s="254"/>
      <c r="N461" s="255"/>
      <c r="O461" s="255"/>
      <c r="P461" s="255"/>
      <c r="Q461" s="255"/>
      <c r="R461" s="255"/>
      <c r="S461" s="255"/>
      <c r="T461" s="25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7" t="s">
        <v>143</v>
      </c>
      <c r="AU461" s="257" t="s">
        <v>86</v>
      </c>
      <c r="AV461" s="14" t="s">
        <v>86</v>
      </c>
      <c r="AW461" s="14" t="s">
        <v>32</v>
      </c>
      <c r="AX461" s="14" t="s">
        <v>76</v>
      </c>
      <c r="AY461" s="257" t="s">
        <v>131</v>
      </c>
    </row>
    <row r="462" s="14" customFormat="1">
      <c r="A462" s="14"/>
      <c r="B462" s="247"/>
      <c r="C462" s="248"/>
      <c r="D462" s="232" t="s">
        <v>143</v>
      </c>
      <c r="E462" s="249" t="s">
        <v>1</v>
      </c>
      <c r="F462" s="250" t="s">
        <v>311</v>
      </c>
      <c r="G462" s="248"/>
      <c r="H462" s="251">
        <v>44.468000000000004</v>
      </c>
      <c r="I462" s="252"/>
      <c r="J462" s="248"/>
      <c r="K462" s="248"/>
      <c r="L462" s="253"/>
      <c r="M462" s="254"/>
      <c r="N462" s="255"/>
      <c r="O462" s="255"/>
      <c r="P462" s="255"/>
      <c r="Q462" s="255"/>
      <c r="R462" s="255"/>
      <c r="S462" s="255"/>
      <c r="T462" s="25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7" t="s">
        <v>143</v>
      </c>
      <c r="AU462" s="257" t="s">
        <v>86</v>
      </c>
      <c r="AV462" s="14" t="s">
        <v>86</v>
      </c>
      <c r="AW462" s="14" t="s">
        <v>32</v>
      </c>
      <c r="AX462" s="14" t="s">
        <v>76</v>
      </c>
      <c r="AY462" s="257" t="s">
        <v>131</v>
      </c>
    </row>
    <row r="463" s="14" customFormat="1">
      <c r="A463" s="14"/>
      <c r="B463" s="247"/>
      <c r="C463" s="248"/>
      <c r="D463" s="232" t="s">
        <v>143</v>
      </c>
      <c r="E463" s="249" t="s">
        <v>1</v>
      </c>
      <c r="F463" s="250" t="s">
        <v>312</v>
      </c>
      <c r="G463" s="248"/>
      <c r="H463" s="251">
        <v>19.359999999999999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7" t="s">
        <v>143</v>
      </c>
      <c r="AU463" s="257" t="s">
        <v>86</v>
      </c>
      <c r="AV463" s="14" t="s">
        <v>86</v>
      </c>
      <c r="AW463" s="14" t="s">
        <v>32</v>
      </c>
      <c r="AX463" s="14" t="s">
        <v>76</v>
      </c>
      <c r="AY463" s="257" t="s">
        <v>131</v>
      </c>
    </row>
    <row r="464" s="14" customFormat="1">
      <c r="A464" s="14"/>
      <c r="B464" s="247"/>
      <c r="C464" s="248"/>
      <c r="D464" s="232" t="s">
        <v>143</v>
      </c>
      <c r="E464" s="249" t="s">
        <v>1</v>
      </c>
      <c r="F464" s="250" t="s">
        <v>313</v>
      </c>
      <c r="G464" s="248"/>
      <c r="H464" s="251">
        <v>42.652999999999999</v>
      </c>
      <c r="I464" s="252"/>
      <c r="J464" s="248"/>
      <c r="K464" s="248"/>
      <c r="L464" s="253"/>
      <c r="M464" s="254"/>
      <c r="N464" s="255"/>
      <c r="O464" s="255"/>
      <c r="P464" s="255"/>
      <c r="Q464" s="255"/>
      <c r="R464" s="255"/>
      <c r="S464" s="255"/>
      <c r="T464" s="25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7" t="s">
        <v>143</v>
      </c>
      <c r="AU464" s="257" t="s">
        <v>86</v>
      </c>
      <c r="AV464" s="14" t="s">
        <v>86</v>
      </c>
      <c r="AW464" s="14" t="s">
        <v>32</v>
      </c>
      <c r="AX464" s="14" t="s">
        <v>76</v>
      </c>
      <c r="AY464" s="257" t="s">
        <v>131</v>
      </c>
    </row>
    <row r="465" s="14" customFormat="1">
      <c r="A465" s="14"/>
      <c r="B465" s="247"/>
      <c r="C465" s="248"/>
      <c r="D465" s="232" t="s">
        <v>143</v>
      </c>
      <c r="E465" s="249" t="s">
        <v>1</v>
      </c>
      <c r="F465" s="250" t="s">
        <v>314</v>
      </c>
      <c r="G465" s="248"/>
      <c r="H465" s="251">
        <v>44.468000000000004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7" t="s">
        <v>143</v>
      </c>
      <c r="AU465" s="257" t="s">
        <v>86</v>
      </c>
      <c r="AV465" s="14" t="s">
        <v>86</v>
      </c>
      <c r="AW465" s="14" t="s">
        <v>32</v>
      </c>
      <c r="AX465" s="14" t="s">
        <v>76</v>
      </c>
      <c r="AY465" s="257" t="s">
        <v>131</v>
      </c>
    </row>
    <row r="466" s="14" customFormat="1">
      <c r="A466" s="14"/>
      <c r="B466" s="247"/>
      <c r="C466" s="248"/>
      <c r="D466" s="232" t="s">
        <v>143</v>
      </c>
      <c r="E466" s="249" t="s">
        <v>1</v>
      </c>
      <c r="F466" s="250" t="s">
        <v>315</v>
      </c>
      <c r="G466" s="248"/>
      <c r="H466" s="251">
        <v>21.024000000000001</v>
      </c>
      <c r="I466" s="252"/>
      <c r="J466" s="248"/>
      <c r="K466" s="248"/>
      <c r="L466" s="253"/>
      <c r="M466" s="254"/>
      <c r="N466" s="255"/>
      <c r="O466" s="255"/>
      <c r="P466" s="255"/>
      <c r="Q466" s="255"/>
      <c r="R466" s="255"/>
      <c r="S466" s="255"/>
      <c r="T466" s="25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7" t="s">
        <v>143</v>
      </c>
      <c r="AU466" s="257" t="s">
        <v>86</v>
      </c>
      <c r="AV466" s="14" t="s">
        <v>86</v>
      </c>
      <c r="AW466" s="14" t="s">
        <v>32</v>
      </c>
      <c r="AX466" s="14" t="s">
        <v>76</v>
      </c>
      <c r="AY466" s="257" t="s">
        <v>131</v>
      </c>
    </row>
    <row r="467" s="14" customFormat="1">
      <c r="A467" s="14"/>
      <c r="B467" s="247"/>
      <c r="C467" s="248"/>
      <c r="D467" s="232" t="s">
        <v>143</v>
      </c>
      <c r="E467" s="249" t="s">
        <v>1</v>
      </c>
      <c r="F467" s="250" t="s">
        <v>316</v>
      </c>
      <c r="G467" s="248"/>
      <c r="H467" s="251">
        <v>62.920000000000002</v>
      </c>
      <c r="I467" s="252"/>
      <c r="J467" s="248"/>
      <c r="K467" s="248"/>
      <c r="L467" s="253"/>
      <c r="M467" s="254"/>
      <c r="N467" s="255"/>
      <c r="O467" s="255"/>
      <c r="P467" s="255"/>
      <c r="Q467" s="255"/>
      <c r="R467" s="255"/>
      <c r="S467" s="255"/>
      <c r="T467" s="25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7" t="s">
        <v>143</v>
      </c>
      <c r="AU467" s="257" t="s">
        <v>86</v>
      </c>
      <c r="AV467" s="14" t="s">
        <v>86</v>
      </c>
      <c r="AW467" s="14" t="s">
        <v>32</v>
      </c>
      <c r="AX467" s="14" t="s">
        <v>76</v>
      </c>
      <c r="AY467" s="257" t="s">
        <v>131</v>
      </c>
    </row>
    <row r="468" s="14" customFormat="1">
      <c r="A468" s="14"/>
      <c r="B468" s="247"/>
      <c r="C468" s="248"/>
      <c r="D468" s="232" t="s">
        <v>143</v>
      </c>
      <c r="E468" s="249" t="s">
        <v>1</v>
      </c>
      <c r="F468" s="250" t="s">
        <v>317</v>
      </c>
      <c r="G468" s="248"/>
      <c r="H468" s="251">
        <v>42.048000000000002</v>
      </c>
      <c r="I468" s="252"/>
      <c r="J468" s="248"/>
      <c r="K468" s="248"/>
      <c r="L468" s="253"/>
      <c r="M468" s="254"/>
      <c r="N468" s="255"/>
      <c r="O468" s="255"/>
      <c r="P468" s="255"/>
      <c r="Q468" s="255"/>
      <c r="R468" s="255"/>
      <c r="S468" s="255"/>
      <c r="T468" s="25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7" t="s">
        <v>143</v>
      </c>
      <c r="AU468" s="257" t="s">
        <v>86</v>
      </c>
      <c r="AV468" s="14" t="s">
        <v>86</v>
      </c>
      <c r="AW468" s="14" t="s">
        <v>32</v>
      </c>
      <c r="AX468" s="14" t="s">
        <v>76</v>
      </c>
      <c r="AY468" s="257" t="s">
        <v>131</v>
      </c>
    </row>
    <row r="469" s="14" customFormat="1">
      <c r="A469" s="14"/>
      <c r="B469" s="247"/>
      <c r="C469" s="248"/>
      <c r="D469" s="232" t="s">
        <v>143</v>
      </c>
      <c r="E469" s="249" t="s">
        <v>1</v>
      </c>
      <c r="F469" s="250" t="s">
        <v>318</v>
      </c>
      <c r="G469" s="248"/>
      <c r="H469" s="251">
        <v>11.041</v>
      </c>
      <c r="I469" s="252"/>
      <c r="J469" s="248"/>
      <c r="K469" s="248"/>
      <c r="L469" s="253"/>
      <c r="M469" s="254"/>
      <c r="N469" s="255"/>
      <c r="O469" s="255"/>
      <c r="P469" s="255"/>
      <c r="Q469" s="255"/>
      <c r="R469" s="255"/>
      <c r="S469" s="255"/>
      <c r="T469" s="25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7" t="s">
        <v>143</v>
      </c>
      <c r="AU469" s="257" t="s">
        <v>86</v>
      </c>
      <c r="AV469" s="14" t="s">
        <v>86</v>
      </c>
      <c r="AW469" s="14" t="s">
        <v>32</v>
      </c>
      <c r="AX469" s="14" t="s">
        <v>76</v>
      </c>
      <c r="AY469" s="257" t="s">
        <v>131</v>
      </c>
    </row>
    <row r="470" s="13" customFormat="1">
      <c r="A470" s="13"/>
      <c r="B470" s="237"/>
      <c r="C470" s="238"/>
      <c r="D470" s="232" t="s">
        <v>143</v>
      </c>
      <c r="E470" s="239" t="s">
        <v>1</v>
      </c>
      <c r="F470" s="240" t="s">
        <v>319</v>
      </c>
      <c r="G470" s="238"/>
      <c r="H470" s="239" t="s">
        <v>1</v>
      </c>
      <c r="I470" s="241"/>
      <c r="J470" s="238"/>
      <c r="K470" s="238"/>
      <c r="L470" s="242"/>
      <c r="M470" s="243"/>
      <c r="N470" s="244"/>
      <c r="O470" s="244"/>
      <c r="P470" s="244"/>
      <c r="Q470" s="244"/>
      <c r="R470" s="244"/>
      <c r="S470" s="244"/>
      <c r="T470" s="24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6" t="s">
        <v>143</v>
      </c>
      <c r="AU470" s="246" t="s">
        <v>86</v>
      </c>
      <c r="AV470" s="13" t="s">
        <v>84</v>
      </c>
      <c r="AW470" s="13" t="s">
        <v>32</v>
      </c>
      <c r="AX470" s="13" t="s">
        <v>76</v>
      </c>
      <c r="AY470" s="246" t="s">
        <v>131</v>
      </c>
    </row>
    <row r="471" s="14" customFormat="1">
      <c r="A471" s="14"/>
      <c r="B471" s="247"/>
      <c r="C471" s="248"/>
      <c r="D471" s="232" t="s">
        <v>143</v>
      </c>
      <c r="E471" s="249" t="s">
        <v>1</v>
      </c>
      <c r="F471" s="250" t="s">
        <v>320</v>
      </c>
      <c r="G471" s="248"/>
      <c r="H471" s="251">
        <v>44.316000000000002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7" t="s">
        <v>143</v>
      </c>
      <c r="AU471" s="257" t="s">
        <v>86</v>
      </c>
      <c r="AV471" s="14" t="s">
        <v>86</v>
      </c>
      <c r="AW471" s="14" t="s">
        <v>32</v>
      </c>
      <c r="AX471" s="14" t="s">
        <v>76</v>
      </c>
      <c r="AY471" s="257" t="s">
        <v>131</v>
      </c>
    </row>
    <row r="472" s="14" customFormat="1">
      <c r="A472" s="14"/>
      <c r="B472" s="247"/>
      <c r="C472" s="248"/>
      <c r="D472" s="232" t="s">
        <v>143</v>
      </c>
      <c r="E472" s="249" t="s">
        <v>1</v>
      </c>
      <c r="F472" s="250" t="s">
        <v>321</v>
      </c>
      <c r="G472" s="248"/>
      <c r="H472" s="251">
        <v>22.536000000000001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7" t="s">
        <v>143</v>
      </c>
      <c r="AU472" s="257" t="s">
        <v>86</v>
      </c>
      <c r="AV472" s="14" t="s">
        <v>86</v>
      </c>
      <c r="AW472" s="14" t="s">
        <v>32</v>
      </c>
      <c r="AX472" s="14" t="s">
        <v>76</v>
      </c>
      <c r="AY472" s="257" t="s">
        <v>131</v>
      </c>
    </row>
    <row r="473" s="14" customFormat="1">
      <c r="A473" s="14"/>
      <c r="B473" s="247"/>
      <c r="C473" s="248"/>
      <c r="D473" s="232" t="s">
        <v>143</v>
      </c>
      <c r="E473" s="249" t="s">
        <v>1</v>
      </c>
      <c r="F473" s="250" t="s">
        <v>322</v>
      </c>
      <c r="G473" s="248"/>
      <c r="H473" s="251">
        <v>31.338999999999999</v>
      </c>
      <c r="I473" s="252"/>
      <c r="J473" s="248"/>
      <c r="K473" s="248"/>
      <c r="L473" s="253"/>
      <c r="M473" s="254"/>
      <c r="N473" s="255"/>
      <c r="O473" s="255"/>
      <c r="P473" s="255"/>
      <c r="Q473" s="255"/>
      <c r="R473" s="255"/>
      <c r="S473" s="255"/>
      <c r="T473" s="25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7" t="s">
        <v>143</v>
      </c>
      <c r="AU473" s="257" t="s">
        <v>86</v>
      </c>
      <c r="AV473" s="14" t="s">
        <v>86</v>
      </c>
      <c r="AW473" s="14" t="s">
        <v>32</v>
      </c>
      <c r="AX473" s="14" t="s">
        <v>76</v>
      </c>
      <c r="AY473" s="257" t="s">
        <v>131</v>
      </c>
    </row>
    <row r="474" s="14" customFormat="1">
      <c r="A474" s="14"/>
      <c r="B474" s="247"/>
      <c r="C474" s="248"/>
      <c r="D474" s="232" t="s">
        <v>143</v>
      </c>
      <c r="E474" s="249" t="s">
        <v>1</v>
      </c>
      <c r="F474" s="250" t="s">
        <v>323</v>
      </c>
      <c r="G474" s="248"/>
      <c r="H474" s="251">
        <v>33.244999999999997</v>
      </c>
      <c r="I474" s="252"/>
      <c r="J474" s="248"/>
      <c r="K474" s="248"/>
      <c r="L474" s="253"/>
      <c r="M474" s="254"/>
      <c r="N474" s="255"/>
      <c r="O474" s="255"/>
      <c r="P474" s="255"/>
      <c r="Q474" s="255"/>
      <c r="R474" s="255"/>
      <c r="S474" s="255"/>
      <c r="T474" s="25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7" t="s">
        <v>143</v>
      </c>
      <c r="AU474" s="257" t="s">
        <v>86</v>
      </c>
      <c r="AV474" s="14" t="s">
        <v>86</v>
      </c>
      <c r="AW474" s="14" t="s">
        <v>32</v>
      </c>
      <c r="AX474" s="14" t="s">
        <v>76</v>
      </c>
      <c r="AY474" s="257" t="s">
        <v>131</v>
      </c>
    </row>
    <row r="475" s="14" customFormat="1">
      <c r="A475" s="14"/>
      <c r="B475" s="247"/>
      <c r="C475" s="248"/>
      <c r="D475" s="232" t="s">
        <v>143</v>
      </c>
      <c r="E475" s="249" t="s">
        <v>1</v>
      </c>
      <c r="F475" s="250" t="s">
        <v>324</v>
      </c>
      <c r="G475" s="248"/>
      <c r="H475" s="251">
        <v>31.006</v>
      </c>
      <c r="I475" s="252"/>
      <c r="J475" s="248"/>
      <c r="K475" s="248"/>
      <c r="L475" s="253"/>
      <c r="M475" s="254"/>
      <c r="N475" s="255"/>
      <c r="O475" s="255"/>
      <c r="P475" s="255"/>
      <c r="Q475" s="255"/>
      <c r="R475" s="255"/>
      <c r="S475" s="255"/>
      <c r="T475" s="25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7" t="s">
        <v>143</v>
      </c>
      <c r="AU475" s="257" t="s">
        <v>86</v>
      </c>
      <c r="AV475" s="14" t="s">
        <v>86</v>
      </c>
      <c r="AW475" s="14" t="s">
        <v>32</v>
      </c>
      <c r="AX475" s="14" t="s">
        <v>76</v>
      </c>
      <c r="AY475" s="257" t="s">
        <v>131</v>
      </c>
    </row>
    <row r="476" s="14" customFormat="1">
      <c r="A476" s="14"/>
      <c r="B476" s="247"/>
      <c r="C476" s="248"/>
      <c r="D476" s="232" t="s">
        <v>143</v>
      </c>
      <c r="E476" s="249" t="s">
        <v>1</v>
      </c>
      <c r="F476" s="250" t="s">
        <v>325</v>
      </c>
      <c r="G476" s="248"/>
      <c r="H476" s="251">
        <v>49.262999999999998</v>
      </c>
      <c r="I476" s="252"/>
      <c r="J476" s="248"/>
      <c r="K476" s="248"/>
      <c r="L476" s="253"/>
      <c r="M476" s="254"/>
      <c r="N476" s="255"/>
      <c r="O476" s="255"/>
      <c r="P476" s="255"/>
      <c r="Q476" s="255"/>
      <c r="R476" s="255"/>
      <c r="S476" s="255"/>
      <c r="T476" s="25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7" t="s">
        <v>143</v>
      </c>
      <c r="AU476" s="257" t="s">
        <v>86</v>
      </c>
      <c r="AV476" s="14" t="s">
        <v>86</v>
      </c>
      <c r="AW476" s="14" t="s">
        <v>32</v>
      </c>
      <c r="AX476" s="14" t="s">
        <v>76</v>
      </c>
      <c r="AY476" s="257" t="s">
        <v>131</v>
      </c>
    </row>
    <row r="477" s="14" customFormat="1">
      <c r="A477" s="14"/>
      <c r="B477" s="247"/>
      <c r="C477" s="248"/>
      <c r="D477" s="232" t="s">
        <v>143</v>
      </c>
      <c r="E477" s="249" t="s">
        <v>1</v>
      </c>
      <c r="F477" s="250" t="s">
        <v>326</v>
      </c>
      <c r="G477" s="248"/>
      <c r="H477" s="251">
        <v>62.920000000000002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7" t="s">
        <v>143</v>
      </c>
      <c r="AU477" s="257" t="s">
        <v>86</v>
      </c>
      <c r="AV477" s="14" t="s">
        <v>86</v>
      </c>
      <c r="AW477" s="14" t="s">
        <v>32</v>
      </c>
      <c r="AX477" s="14" t="s">
        <v>76</v>
      </c>
      <c r="AY477" s="257" t="s">
        <v>131</v>
      </c>
    </row>
    <row r="478" s="14" customFormat="1">
      <c r="A478" s="14"/>
      <c r="B478" s="247"/>
      <c r="C478" s="248"/>
      <c r="D478" s="232" t="s">
        <v>143</v>
      </c>
      <c r="E478" s="249" t="s">
        <v>1</v>
      </c>
      <c r="F478" s="250" t="s">
        <v>327</v>
      </c>
      <c r="G478" s="248"/>
      <c r="H478" s="251">
        <v>54.027000000000001</v>
      </c>
      <c r="I478" s="252"/>
      <c r="J478" s="248"/>
      <c r="K478" s="248"/>
      <c r="L478" s="253"/>
      <c r="M478" s="254"/>
      <c r="N478" s="255"/>
      <c r="O478" s="255"/>
      <c r="P478" s="255"/>
      <c r="Q478" s="255"/>
      <c r="R478" s="255"/>
      <c r="S478" s="255"/>
      <c r="T478" s="25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7" t="s">
        <v>143</v>
      </c>
      <c r="AU478" s="257" t="s">
        <v>86</v>
      </c>
      <c r="AV478" s="14" t="s">
        <v>86</v>
      </c>
      <c r="AW478" s="14" t="s">
        <v>32</v>
      </c>
      <c r="AX478" s="14" t="s">
        <v>76</v>
      </c>
      <c r="AY478" s="257" t="s">
        <v>131</v>
      </c>
    </row>
    <row r="479" s="13" customFormat="1">
      <c r="A479" s="13"/>
      <c r="B479" s="237"/>
      <c r="C479" s="238"/>
      <c r="D479" s="232" t="s">
        <v>143</v>
      </c>
      <c r="E479" s="239" t="s">
        <v>1</v>
      </c>
      <c r="F479" s="240" t="s">
        <v>328</v>
      </c>
      <c r="G479" s="238"/>
      <c r="H479" s="239" t="s">
        <v>1</v>
      </c>
      <c r="I479" s="241"/>
      <c r="J479" s="238"/>
      <c r="K479" s="238"/>
      <c r="L479" s="242"/>
      <c r="M479" s="243"/>
      <c r="N479" s="244"/>
      <c r="O479" s="244"/>
      <c r="P479" s="244"/>
      <c r="Q479" s="244"/>
      <c r="R479" s="244"/>
      <c r="S479" s="244"/>
      <c r="T479" s="24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6" t="s">
        <v>143</v>
      </c>
      <c r="AU479" s="246" t="s">
        <v>86</v>
      </c>
      <c r="AV479" s="13" t="s">
        <v>84</v>
      </c>
      <c r="AW479" s="13" t="s">
        <v>32</v>
      </c>
      <c r="AX479" s="13" t="s">
        <v>76</v>
      </c>
      <c r="AY479" s="246" t="s">
        <v>131</v>
      </c>
    </row>
    <row r="480" s="14" customFormat="1">
      <c r="A480" s="14"/>
      <c r="B480" s="247"/>
      <c r="C480" s="248"/>
      <c r="D480" s="232" t="s">
        <v>143</v>
      </c>
      <c r="E480" s="249" t="s">
        <v>1</v>
      </c>
      <c r="F480" s="250" t="s">
        <v>329</v>
      </c>
      <c r="G480" s="248"/>
      <c r="H480" s="251">
        <v>21.024000000000001</v>
      </c>
      <c r="I480" s="252"/>
      <c r="J480" s="248"/>
      <c r="K480" s="248"/>
      <c r="L480" s="253"/>
      <c r="M480" s="254"/>
      <c r="N480" s="255"/>
      <c r="O480" s="255"/>
      <c r="P480" s="255"/>
      <c r="Q480" s="255"/>
      <c r="R480" s="255"/>
      <c r="S480" s="255"/>
      <c r="T480" s="25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7" t="s">
        <v>143</v>
      </c>
      <c r="AU480" s="257" t="s">
        <v>86</v>
      </c>
      <c r="AV480" s="14" t="s">
        <v>86</v>
      </c>
      <c r="AW480" s="14" t="s">
        <v>32</v>
      </c>
      <c r="AX480" s="14" t="s">
        <v>76</v>
      </c>
      <c r="AY480" s="257" t="s">
        <v>131</v>
      </c>
    </row>
    <row r="481" s="14" customFormat="1">
      <c r="A481" s="14"/>
      <c r="B481" s="247"/>
      <c r="C481" s="248"/>
      <c r="D481" s="232" t="s">
        <v>143</v>
      </c>
      <c r="E481" s="249" t="s">
        <v>1</v>
      </c>
      <c r="F481" s="250" t="s">
        <v>330</v>
      </c>
      <c r="G481" s="248"/>
      <c r="H481" s="251">
        <v>42.804000000000002</v>
      </c>
      <c r="I481" s="252"/>
      <c r="J481" s="248"/>
      <c r="K481" s="248"/>
      <c r="L481" s="253"/>
      <c r="M481" s="254"/>
      <c r="N481" s="255"/>
      <c r="O481" s="255"/>
      <c r="P481" s="255"/>
      <c r="Q481" s="255"/>
      <c r="R481" s="255"/>
      <c r="S481" s="255"/>
      <c r="T481" s="25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7" t="s">
        <v>143</v>
      </c>
      <c r="AU481" s="257" t="s">
        <v>86</v>
      </c>
      <c r="AV481" s="14" t="s">
        <v>86</v>
      </c>
      <c r="AW481" s="14" t="s">
        <v>32</v>
      </c>
      <c r="AX481" s="14" t="s">
        <v>76</v>
      </c>
      <c r="AY481" s="257" t="s">
        <v>131</v>
      </c>
    </row>
    <row r="482" s="14" customFormat="1">
      <c r="A482" s="14"/>
      <c r="B482" s="247"/>
      <c r="C482" s="248"/>
      <c r="D482" s="232" t="s">
        <v>143</v>
      </c>
      <c r="E482" s="249" t="s">
        <v>1</v>
      </c>
      <c r="F482" s="250" t="s">
        <v>331</v>
      </c>
      <c r="G482" s="248"/>
      <c r="H482" s="251">
        <v>22.687999999999999</v>
      </c>
      <c r="I482" s="252"/>
      <c r="J482" s="248"/>
      <c r="K482" s="248"/>
      <c r="L482" s="253"/>
      <c r="M482" s="254"/>
      <c r="N482" s="255"/>
      <c r="O482" s="255"/>
      <c r="P482" s="255"/>
      <c r="Q482" s="255"/>
      <c r="R482" s="255"/>
      <c r="S482" s="255"/>
      <c r="T482" s="25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7" t="s">
        <v>143</v>
      </c>
      <c r="AU482" s="257" t="s">
        <v>86</v>
      </c>
      <c r="AV482" s="14" t="s">
        <v>86</v>
      </c>
      <c r="AW482" s="14" t="s">
        <v>32</v>
      </c>
      <c r="AX482" s="14" t="s">
        <v>76</v>
      </c>
      <c r="AY482" s="257" t="s">
        <v>131</v>
      </c>
    </row>
    <row r="483" s="14" customFormat="1">
      <c r="A483" s="14"/>
      <c r="B483" s="247"/>
      <c r="C483" s="248"/>
      <c r="D483" s="232" t="s">
        <v>143</v>
      </c>
      <c r="E483" s="249" t="s">
        <v>1</v>
      </c>
      <c r="F483" s="250" t="s">
        <v>332</v>
      </c>
      <c r="G483" s="248"/>
      <c r="H483" s="251">
        <v>21.024000000000001</v>
      </c>
      <c r="I483" s="252"/>
      <c r="J483" s="248"/>
      <c r="K483" s="248"/>
      <c r="L483" s="253"/>
      <c r="M483" s="254"/>
      <c r="N483" s="255"/>
      <c r="O483" s="255"/>
      <c r="P483" s="255"/>
      <c r="Q483" s="255"/>
      <c r="R483" s="255"/>
      <c r="S483" s="255"/>
      <c r="T483" s="25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7" t="s">
        <v>143</v>
      </c>
      <c r="AU483" s="257" t="s">
        <v>86</v>
      </c>
      <c r="AV483" s="14" t="s">
        <v>86</v>
      </c>
      <c r="AW483" s="14" t="s">
        <v>32</v>
      </c>
      <c r="AX483" s="14" t="s">
        <v>76</v>
      </c>
      <c r="AY483" s="257" t="s">
        <v>131</v>
      </c>
    </row>
    <row r="484" s="14" customFormat="1">
      <c r="A484" s="14"/>
      <c r="B484" s="247"/>
      <c r="C484" s="248"/>
      <c r="D484" s="232" t="s">
        <v>143</v>
      </c>
      <c r="E484" s="249" t="s">
        <v>1</v>
      </c>
      <c r="F484" s="250" t="s">
        <v>333</v>
      </c>
      <c r="G484" s="248"/>
      <c r="H484" s="251">
        <v>41.140000000000001</v>
      </c>
      <c r="I484" s="252"/>
      <c r="J484" s="248"/>
      <c r="K484" s="248"/>
      <c r="L484" s="253"/>
      <c r="M484" s="254"/>
      <c r="N484" s="255"/>
      <c r="O484" s="255"/>
      <c r="P484" s="255"/>
      <c r="Q484" s="255"/>
      <c r="R484" s="255"/>
      <c r="S484" s="255"/>
      <c r="T484" s="25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7" t="s">
        <v>143</v>
      </c>
      <c r="AU484" s="257" t="s">
        <v>86</v>
      </c>
      <c r="AV484" s="14" t="s">
        <v>86</v>
      </c>
      <c r="AW484" s="14" t="s">
        <v>32</v>
      </c>
      <c r="AX484" s="14" t="s">
        <v>76</v>
      </c>
      <c r="AY484" s="257" t="s">
        <v>131</v>
      </c>
    </row>
    <row r="485" s="14" customFormat="1">
      <c r="A485" s="14"/>
      <c r="B485" s="247"/>
      <c r="C485" s="248"/>
      <c r="D485" s="232" t="s">
        <v>143</v>
      </c>
      <c r="E485" s="249" t="s">
        <v>1</v>
      </c>
      <c r="F485" s="250" t="s">
        <v>334</v>
      </c>
      <c r="G485" s="248"/>
      <c r="H485" s="251">
        <v>21.024000000000001</v>
      </c>
      <c r="I485" s="252"/>
      <c r="J485" s="248"/>
      <c r="K485" s="248"/>
      <c r="L485" s="253"/>
      <c r="M485" s="254"/>
      <c r="N485" s="255"/>
      <c r="O485" s="255"/>
      <c r="P485" s="255"/>
      <c r="Q485" s="255"/>
      <c r="R485" s="255"/>
      <c r="S485" s="255"/>
      <c r="T485" s="25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7" t="s">
        <v>143</v>
      </c>
      <c r="AU485" s="257" t="s">
        <v>86</v>
      </c>
      <c r="AV485" s="14" t="s">
        <v>86</v>
      </c>
      <c r="AW485" s="14" t="s">
        <v>32</v>
      </c>
      <c r="AX485" s="14" t="s">
        <v>76</v>
      </c>
      <c r="AY485" s="257" t="s">
        <v>131</v>
      </c>
    </row>
    <row r="486" s="14" customFormat="1">
      <c r="A486" s="14"/>
      <c r="B486" s="247"/>
      <c r="C486" s="248"/>
      <c r="D486" s="232" t="s">
        <v>143</v>
      </c>
      <c r="E486" s="249" t="s">
        <v>1</v>
      </c>
      <c r="F486" s="250" t="s">
        <v>335</v>
      </c>
      <c r="G486" s="248"/>
      <c r="H486" s="251">
        <v>21.024000000000001</v>
      </c>
      <c r="I486" s="252"/>
      <c r="J486" s="248"/>
      <c r="K486" s="248"/>
      <c r="L486" s="253"/>
      <c r="M486" s="254"/>
      <c r="N486" s="255"/>
      <c r="O486" s="255"/>
      <c r="P486" s="255"/>
      <c r="Q486" s="255"/>
      <c r="R486" s="255"/>
      <c r="S486" s="255"/>
      <c r="T486" s="25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7" t="s">
        <v>143</v>
      </c>
      <c r="AU486" s="257" t="s">
        <v>86</v>
      </c>
      <c r="AV486" s="14" t="s">
        <v>86</v>
      </c>
      <c r="AW486" s="14" t="s">
        <v>32</v>
      </c>
      <c r="AX486" s="14" t="s">
        <v>76</v>
      </c>
      <c r="AY486" s="257" t="s">
        <v>131</v>
      </c>
    </row>
    <row r="487" s="14" customFormat="1">
      <c r="A487" s="14"/>
      <c r="B487" s="247"/>
      <c r="C487" s="248"/>
      <c r="D487" s="232" t="s">
        <v>143</v>
      </c>
      <c r="E487" s="249" t="s">
        <v>1</v>
      </c>
      <c r="F487" s="250" t="s">
        <v>336</v>
      </c>
      <c r="G487" s="248"/>
      <c r="H487" s="251">
        <v>22.687999999999999</v>
      </c>
      <c r="I487" s="252"/>
      <c r="J487" s="248"/>
      <c r="K487" s="248"/>
      <c r="L487" s="253"/>
      <c r="M487" s="254"/>
      <c r="N487" s="255"/>
      <c r="O487" s="255"/>
      <c r="P487" s="255"/>
      <c r="Q487" s="255"/>
      <c r="R487" s="255"/>
      <c r="S487" s="255"/>
      <c r="T487" s="25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7" t="s">
        <v>143</v>
      </c>
      <c r="AU487" s="257" t="s">
        <v>86</v>
      </c>
      <c r="AV487" s="14" t="s">
        <v>86</v>
      </c>
      <c r="AW487" s="14" t="s">
        <v>32</v>
      </c>
      <c r="AX487" s="14" t="s">
        <v>76</v>
      </c>
      <c r="AY487" s="257" t="s">
        <v>131</v>
      </c>
    </row>
    <row r="488" s="14" customFormat="1">
      <c r="A488" s="14"/>
      <c r="B488" s="247"/>
      <c r="C488" s="248"/>
      <c r="D488" s="232" t="s">
        <v>143</v>
      </c>
      <c r="E488" s="249" t="s">
        <v>1</v>
      </c>
      <c r="F488" s="250" t="s">
        <v>337</v>
      </c>
      <c r="G488" s="248"/>
      <c r="H488" s="251">
        <v>21.024000000000001</v>
      </c>
      <c r="I488" s="252"/>
      <c r="J488" s="248"/>
      <c r="K488" s="248"/>
      <c r="L488" s="253"/>
      <c r="M488" s="254"/>
      <c r="N488" s="255"/>
      <c r="O488" s="255"/>
      <c r="P488" s="255"/>
      <c r="Q488" s="255"/>
      <c r="R488" s="255"/>
      <c r="S488" s="255"/>
      <c r="T488" s="25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7" t="s">
        <v>143</v>
      </c>
      <c r="AU488" s="257" t="s">
        <v>86</v>
      </c>
      <c r="AV488" s="14" t="s">
        <v>86</v>
      </c>
      <c r="AW488" s="14" t="s">
        <v>32</v>
      </c>
      <c r="AX488" s="14" t="s">
        <v>76</v>
      </c>
      <c r="AY488" s="257" t="s">
        <v>131</v>
      </c>
    </row>
    <row r="489" s="14" customFormat="1">
      <c r="A489" s="14"/>
      <c r="B489" s="247"/>
      <c r="C489" s="248"/>
      <c r="D489" s="232" t="s">
        <v>143</v>
      </c>
      <c r="E489" s="249" t="s">
        <v>1</v>
      </c>
      <c r="F489" s="250" t="s">
        <v>338</v>
      </c>
      <c r="G489" s="248"/>
      <c r="H489" s="251">
        <v>21.024000000000001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7" t="s">
        <v>143</v>
      </c>
      <c r="AU489" s="257" t="s">
        <v>86</v>
      </c>
      <c r="AV489" s="14" t="s">
        <v>86</v>
      </c>
      <c r="AW489" s="14" t="s">
        <v>32</v>
      </c>
      <c r="AX489" s="14" t="s">
        <v>76</v>
      </c>
      <c r="AY489" s="257" t="s">
        <v>131</v>
      </c>
    </row>
    <row r="490" s="14" customFormat="1">
      <c r="A490" s="14"/>
      <c r="B490" s="247"/>
      <c r="C490" s="248"/>
      <c r="D490" s="232" t="s">
        <v>143</v>
      </c>
      <c r="E490" s="249" t="s">
        <v>1</v>
      </c>
      <c r="F490" s="250" t="s">
        <v>339</v>
      </c>
      <c r="G490" s="248"/>
      <c r="H490" s="251">
        <v>21.024000000000001</v>
      </c>
      <c r="I490" s="252"/>
      <c r="J490" s="248"/>
      <c r="K490" s="248"/>
      <c r="L490" s="253"/>
      <c r="M490" s="254"/>
      <c r="N490" s="255"/>
      <c r="O490" s="255"/>
      <c r="P490" s="255"/>
      <c r="Q490" s="255"/>
      <c r="R490" s="255"/>
      <c r="S490" s="255"/>
      <c r="T490" s="25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7" t="s">
        <v>143</v>
      </c>
      <c r="AU490" s="257" t="s">
        <v>86</v>
      </c>
      <c r="AV490" s="14" t="s">
        <v>86</v>
      </c>
      <c r="AW490" s="14" t="s">
        <v>32</v>
      </c>
      <c r="AX490" s="14" t="s">
        <v>76</v>
      </c>
      <c r="AY490" s="257" t="s">
        <v>131</v>
      </c>
    </row>
    <row r="491" s="14" customFormat="1">
      <c r="A491" s="14"/>
      <c r="B491" s="247"/>
      <c r="C491" s="248"/>
      <c r="D491" s="232" t="s">
        <v>143</v>
      </c>
      <c r="E491" s="249" t="s">
        <v>1</v>
      </c>
      <c r="F491" s="250" t="s">
        <v>340</v>
      </c>
      <c r="G491" s="248"/>
      <c r="H491" s="251">
        <v>20.268000000000001</v>
      </c>
      <c r="I491" s="252"/>
      <c r="J491" s="248"/>
      <c r="K491" s="248"/>
      <c r="L491" s="253"/>
      <c r="M491" s="254"/>
      <c r="N491" s="255"/>
      <c r="O491" s="255"/>
      <c r="P491" s="255"/>
      <c r="Q491" s="255"/>
      <c r="R491" s="255"/>
      <c r="S491" s="255"/>
      <c r="T491" s="25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7" t="s">
        <v>143</v>
      </c>
      <c r="AU491" s="257" t="s">
        <v>86</v>
      </c>
      <c r="AV491" s="14" t="s">
        <v>86</v>
      </c>
      <c r="AW491" s="14" t="s">
        <v>32</v>
      </c>
      <c r="AX491" s="14" t="s">
        <v>76</v>
      </c>
      <c r="AY491" s="257" t="s">
        <v>131</v>
      </c>
    </row>
    <row r="492" s="14" customFormat="1">
      <c r="A492" s="14"/>
      <c r="B492" s="247"/>
      <c r="C492" s="248"/>
      <c r="D492" s="232" t="s">
        <v>143</v>
      </c>
      <c r="E492" s="249" t="s">
        <v>1</v>
      </c>
      <c r="F492" s="250" t="s">
        <v>341</v>
      </c>
      <c r="G492" s="248"/>
      <c r="H492" s="251">
        <v>21.024000000000001</v>
      </c>
      <c r="I492" s="252"/>
      <c r="J492" s="248"/>
      <c r="K492" s="248"/>
      <c r="L492" s="253"/>
      <c r="M492" s="254"/>
      <c r="N492" s="255"/>
      <c r="O492" s="255"/>
      <c r="P492" s="255"/>
      <c r="Q492" s="255"/>
      <c r="R492" s="255"/>
      <c r="S492" s="255"/>
      <c r="T492" s="25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7" t="s">
        <v>143</v>
      </c>
      <c r="AU492" s="257" t="s">
        <v>86</v>
      </c>
      <c r="AV492" s="14" t="s">
        <v>86</v>
      </c>
      <c r="AW492" s="14" t="s">
        <v>32</v>
      </c>
      <c r="AX492" s="14" t="s">
        <v>76</v>
      </c>
      <c r="AY492" s="257" t="s">
        <v>131</v>
      </c>
    </row>
    <row r="493" s="14" customFormat="1">
      <c r="A493" s="14"/>
      <c r="B493" s="247"/>
      <c r="C493" s="248"/>
      <c r="D493" s="232" t="s">
        <v>143</v>
      </c>
      <c r="E493" s="249" t="s">
        <v>1</v>
      </c>
      <c r="F493" s="250" t="s">
        <v>342</v>
      </c>
      <c r="G493" s="248"/>
      <c r="H493" s="251">
        <v>21.024000000000001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7" t="s">
        <v>143</v>
      </c>
      <c r="AU493" s="257" t="s">
        <v>86</v>
      </c>
      <c r="AV493" s="14" t="s">
        <v>86</v>
      </c>
      <c r="AW493" s="14" t="s">
        <v>32</v>
      </c>
      <c r="AX493" s="14" t="s">
        <v>76</v>
      </c>
      <c r="AY493" s="257" t="s">
        <v>131</v>
      </c>
    </row>
    <row r="494" s="13" customFormat="1">
      <c r="A494" s="13"/>
      <c r="B494" s="237"/>
      <c r="C494" s="238"/>
      <c r="D494" s="232" t="s">
        <v>143</v>
      </c>
      <c r="E494" s="239" t="s">
        <v>1</v>
      </c>
      <c r="F494" s="240" t="s">
        <v>343</v>
      </c>
      <c r="G494" s="238"/>
      <c r="H494" s="239" t="s">
        <v>1</v>
      </c>
      <c r="I494" s="241"/>
      <c r="J494" s="238"/>
      <c r="K494" s="238"/>
      <c r="L494" s="242"/>
      <c r="M494" s="243"/>
      <c r="N494" s="244"/>
      <c r="O494" s="244"/>
      <c r="P494" s="244"/>
      <c r="Q494" s="244"/>
      <c r="R494" s="244"/>
      <c r="S494" s="244"/>
      <c r="T494" s="24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6" t="s">
        <v>143</v>
      </c>
      <c r="AU494" s="246" t="s">
        <v>86</v>
      </c>
      <c r="AV494" s="13" t="s">
        <v>84</v>
      </c>
      <c r="AW494" s="13" t="s">
        <v>32</v>
      </c>
      <c r="AX494" s="13" t="s">
        <v>76</v>
      </c>
      <c r="AY494" s="246" t="s">
        <v>131</v>
      </c>
    </row>
    <row r="495" s="14" customFormat="1">
      <c r="A495" s="14"/>
      <c r="B495" s="247"/>
      <c r="C495" s="248"/>
      <c r="D495" s="232" t="s">
        <v>143</v>
      </c>
      <c r="E495" s="249" t="s">
        <v>1</v>
      </c>
      <c r="F495" s="250" t="s">
        <v>344</v>
      </c>
      <c r="G495" s="248"/>
      <c r="H495" s="251">
        <v>4.3650000000000002</v>
      </c>
      <c r="I495" s="252"/>
      <c r="J495" s="248"/>
      <c r="K495" s="248"/>
      <c r="L495" s="253"/>
      <c r="M495" s="254"/>
      <c r="N495" s="255"/>
      <c r="O495" s="255"/>
      <c r="P495" s="255"/>
      <c r="Q495" s="255"/>
      <c r="R495" s="255"/>
      <c r="S495" s="255"/>
      <c r="T495" s="25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7" t="s">
        <v>143</v>
      </c>
      <c r="AU495" s="257" t="s">
        <v>86</v>
      </c>
      <c r="AV495" s="14" t="s">
        <v>86</v>
      </c>
      <c r="AW495" s="14" t="s">
        <v>32</v>
      </c>
      <c r="AX495" s="14" t="s">
        <v>76</v>
      </c>
      <c r="AY495" s="257" t="s">
        <v>131</v>
      </c>
    </row>
    <row r="496" s="14" customFormat="1">
      <c r="A496" s="14"/>
      <c r="B496" s="247"/>
      <c r="C496" s="248"/>
      <c r="D496" s="232" t="s">
        <v>143</v>
      </c>
      <c r="E496" s="249" t="s">
        <v>1</v>
      </c>
      <c r="F496" s="250" t="s">
        <v>345</v>
      </c>
      <c r="G496" s="248"/>
      <c r="H496" s="251">
        <v>4.1230000000000002</v>
      </c>
      <c r="I496" s="252"/>
      <c r="J496" s="248"/>
      <c r="K496" s="248"/>
      <c r="L496" s="253"/>
      <c r="M496" s="254"/>
      <c r="N496" s="255"/>
      <c r="O496" s="255"/>
      <c r="P496" s="255"/>
      <c r="Q496" s="255"/>
      <c r="R496" s="255"/>
      <c r="S496" s="255"/>
      <c r="T496" s="25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7" t="s">
        <v>143</v>
      </c>
      <c r="AU496" s="257" t="s">
        <v>86</v>
      </c>
      <c r="AV496" s="14" t="s">
        <v>86</v>
      </c>
      <c r="AW496" s="14" t="s">
        <v>32</v>
      </c>
      <c r="AX496" s="14" t="s">
        <v>76</v>
      </c>
      <c r="AY496" s="257" t="s">
        <v>131</v>
      </c>
    </row>
    <row r="497" s="14" customFormat="1">
      <c r="A497" s="14"/>
      <c r="B497" s="247"/>
      <c r="C497" s="248"/>
      <c r="D497" s="232" t="s">
        <v>143</v>
      </c>
      <c r="E497" s="249" t="s">
        <v>1</v>
      </c>
      <c r="F497" s="250" t="s">
        <v>346</v>
      </c>
      <c r="G497" s="248"/>
      <c r="H497" s="251">
        <v>12.601000000000001</v>
      </c>
      <c r="I497" s="252"/>
      <c r="J497" s="248"/>
      <c r="K497" s="248"/>
      <c r="L497" s="253"/>
      <c r="M497" s="254"/>
      <c r="N497" s="255"/>
      <c r="O497" s="255"/>
      <c r="P497" s="255"/>
      <c r="Q497" s="255"/>
      <c r="R497" s="255"/>
      <c r="S497" s="255"/>
      <c r="T497" s="25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7" t="s">
        <v>143</v>
      </c>
      <c r="AU497" s="257" t="s">
        <v>86</v>
      </c>
      <c r="AV497" s="14" t="s">
        <v>86</v>
      </c>
      <c r="AW497" s="14" t="s">
        <v>32</v>
      </c>
      <c r="AX497" s="14" t="s">
        <v>76</v>
      </c>
      <c r="AY497" s="257" t="s">
        <v>131</v>
      </c>
    </row>
    <row r="498" s="14" customFormat="1">
      <c r="A498" s="14"/>
      <c r="B498" s="247"/>
      <c r="C498" s="248"/>
      <c r="D498" s="232" t="s">
        <v>143</v>
      </c>
      <c r="E498" s="249" t="s">
        <v>1</v>
      </c>
      <c r="F498" s="250" t="s">
        <v>347</v>
      </c>
      <c r="G498" s="248"/>
      <c r="H498" s="251">
        <v>4.3650000000000002</v>
      </c>
      <c r="I498" s="252"/>
      <c r="J498" s="248"/>
      <c r="K498" s="248"/>
      <c r="L498" s="253"/>
      <c r="M498" s="254"/>
      <c r="N498" s="255"/>
      <c r="O498" s="255"/>
      <c r="P498" s="255"/>
      <c r="Q498" s="255"/>
      <c r="R498" s="255"/>
      <c r="S498" s="255"/>
      <c r="T498" s="25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7" t="s">
        <v>143</v>
      </c>
      <c r="AU498" s="257" t="s">
        <v>86</v>
      </c>
      <c r="AV498" s="14" t="s">
        <v>86</v>
      </c>
      <c r="AW498" s="14" t="s">
        <v>32</v>
      </c>
      <c r="AX498" s="14" t="s">
        <v>76</v>
      </c>
      <c r="AY498" s="257" t="s">
        <v>131</v>
      </c>
    </row>
    <row r="499" s="14" customFormat="1">
      <c r="A499" s="14"/>
      <c r="B499" s="247"/>
      <c r="C499" s="248"/>
      <c r="D499" s="232" t="s">
        <v>143</v>
      </c>
      <c r="E499" s="249" t="s">
        <v>1</v>
      </c>
      <c r="F499" s="250" t="s">
        <v>348</v>
      </c>
      <c r="G499" s="248"/>
      <c r="H499" s="251">
        <v>22.239999999999998</v>
      </c>
      <c r="I499" s="252"/>
      <c r="J499" s="248"/>
      <c r="K499" s="248"/>
      <c r="L499" s="253"/>
      <c r="M499" s="254"/>
      <c r="N499" s="255"/>
      <c r="O499" s="255"/>
      <c r="P499" s="255"/>
      <c r="Q499" s="255"/>
      <c r="R499" s="255"/>
      <c r="S499" s="255"/>
      <c r="T499" s="25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7" t="s">
        <v>143</v>
      </c>
      <c r="AU499" s="257" t="s">
        <v>86</v>
      </c>
      <c r="AV499" s="14" t="s">
        <v>86</v>
      </c>
      <c r="AW499" s="14" t="s">
        <v>32</v>
      </c>
      <c r="AX499" s="14" t="s">
        <v>76</v>
      </c>
      <c r="AY499" s="257" t="s">
        <v>131</v>
      </c>
    </row>
    <row r="500" s="14" customFormat="1">
      <c r="A500" s="14"/>
      <c r="B500" s="247"/>
      <c r="C500" s="248"/>
      <c r="D500" s="232" t="s">
        <v>143</v>
      </c>
      <c r="E500" s="249" t="s">
        <v>1</v>
      </c>
      <c r="F500" s="250" t="s">
        <v>349</v>
      </c>
      <c r="G500" s="248"/>
      <c r="H500" s="251">
        <v>24</v>
      </c>
      <c r="I500" s="252"/>
      <c r="J500" s="248"/>
      <c r="K500" s="248"/>
      <c r="L500" s="253"/>
      <c r="M500" s="254"/>
      <c r="N500" s="255"/>
      <c r="O500" s="255"/>
      <c r="P500" s="255"/>
      <c r="Q500" s="255"/>
      <c r="R500" s="255"/>
      <c r="S500" s="255"/>
      <c r="T500" s="25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7" t="s">
        <v>143</v>
      </c>
      <c r="AU500" s="257" t="s">
        <v>86</v>
      </c>
      <c r="AV500" s="14" t="s">
        <v>86</v>
      </c>
      <c r="AW500" s="14" t="s">
        <v>32</v>
      </c>
      <c r="AX500" s="14" t="s">
        <v>76</v>
      </c>
      <c r="AY500" s="257" t="s">
        <v>131</v>
      </c>
    </row>
    <row r="501" s="14" customFormat="1">
      <c r="A501" s="14"/>
      <c r="B501" s="247"/>
      <c r="C501" s="248"/>
      <c r="D501" s="232" t="s">
        <v>143</v>
      </c>
      <c r="E501" s="249" t="s">
        <v>1</v>
      </c>
      <c r="F501" s="250" t="s">
        <v>350</v>
      </c>
      <c r="G501" s="248"/>
      <c r="H501" s="251">
        <v>20.48</v>
      </c>
      <c r="I501" s="252"/>
      <c r="J501" s="248"/>
      <c r="K501" s="248"/>
      <c r="L501" s="253"/>
      <c r="M501" s="254"/>
      <c r="N501" s="255"/>
      <c r="O501" s="255"/>
      <c r="P501" s="255"/>
      <c r="Q501" s="255"/>
      <c r="R501" s="255"/>
      <c r="S501" s="255"/>
      <c r="T501" s="25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7" t="s">
        <v>143</v>
      </c>
      <c r="AU501" s="257" t="s">
        <v>86</v>
      </c>
      <c r="AV501" s="14" t="s">
        <v>86</v>
      </c>
      <c r="AW501" s="14" t="s">
        <v>32</v>
      </c>
      <c r="AX501" s="14" t="s">
        <v>76</v>
      </c>
      <c r="AY501" s="257" t="s">
        <v>131</v>
      </c>
    </row>
    <row r="502" s="14" customFormat="1">
      <c r="A502" s="14"/>
      <c r="B502" s="247"/>
      <c r="C502" s="248"/>
      <c r="D502" s="232" t="s">
        <v>143</v>
      </c>
      <c r="E502" s="249" t="s">
        <v>1</v>
      </c>
      <c r="F502" s="250" t="s">
        <v>351</v>
      </c>
      <c r="G502" s="248"/>
      <c r="H502" s="251">
        <v>12.19</v>
      </c>
      <c r="I502" s="252"/>
      <c r="J502" s="248"/>
      <c r="K502" s="248"/>
      <c r="L502" s="253"/>
      <c r="M502" s="254"/>
      <c r="N502" s="255"/>
      <c r="O502" s="255"/>
      <c r="P502" s="255"/>
      <c r="Q502" s="255"/>
      <c r="R502" s="255"/>
      <c r="S502" s="255"/>
      <c r="T502" s="25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7" t="s">
        <v>143</v>
      </c>
      <c r="AU502" s="257" t="s">
        <v>86</v>
      </c>
      <c r="AV502" s="14" t="s">
        <v>86</v>
      </c>
      <c r="AW502" s="14" t="s">
        <v>32</v>
      </c>
      <c r="AX502" s="14" t="s">
        <v>76</v>
      </c>
      <c r="AY502" s="257" t="s">
        <v>131</v>
      </c>
    </row>
    <row r="503" s="14" customFormat="1">
      <c r="A503" s="14"/>
      <c r="B503" s="247"/>
      <c r="C503" s="248"/>
      <c r="D503" s="232" t="s">
        <v>143</v>
      </c>
      <c r="E503" s="249" t="s">
        <v>1</v>
      </c>
      <c r="F503" s="250" t="s">
        <v>352</v>
      </c>
      <c r="G503" s="248"/>
      <c r="H503" s="251">
        <v>46.991999999999997</v>
      </c>
      <c r="I503" s="252"/>
      <c r="J503" s="248"/>
      <c r="K503" s="248"/>
      <c r="L503" s="253"/>
      <c r="M503" s="254"/>
      <c r="N503" s="255"/>
      <c r="O503" s="255"/>
      <c r="P503" s="255"/>
      <c r="Q503" s="255"/>
      <c r="R503" s="255"/>
      <c r="S503" s="255"/>
      <c r="T503" s="25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7" t="s">
        <v>143</v>
      </c>
      <c r="AU503" s="257" t="s">
        <v>86</v>
      </c>
      <c r="AV503" s="14" t="s">
        <v>86</v>
      </c>
      <c r="AW503" s="14" t="s">
        <v>32</v>
      </c>
      <c r="AX503" s="14" t="s">
        <v>76</v>
      </c>
      <c r="AY503" s="257" t="s">
        <v>131</v>
      </c>
    </row>
    <row r="504" s="16" customFormat="1">
      <c r="A504" s="16"/>
      <c r="B504" s="269"/>
      <c r="C504" s="270"/>
      <c r="D504" s="232" t="s">
        <v>143</v>
      </c>
      <c r="E504" s="271" t="s">
        <v>1</v>
      </c>
      <c r="F504" s="272" t="s">
        <v>189</v>
      </c>
      <c r="G504" s="270"/>
      <c r="H504" s="273">
        <v>1194.3990000000003</v>
      </c>
      <c r="I504" s="274"/>
      <c r="J504" s="270"/>
      <c r="K504" s="270"/>
      <c r="L504" s="275"/>
      <c r="M504" s="276"/>
      <c r="N504" s="277"/>
      <c r="O504" s="277"/>
      <c r="P504" s="277"/>
      <c r="Q504" s="277"/>
      <c r="R504" s="277"/>
      <c r="S504" s="277"/>
      <c r="T504" s="278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79" t="s">
        <v>143</v>
      </c>
      <c r="AU504" s="279" t="s">
        <v>86</v>
      </c>
      <c r="AV504" s="16" t="s">
        <v>139</v>
      </c>
      <c r="AW504" s="16" t="s">
        <v>32</v>
      </c>
      <c r="AX504" s="16" t="s">
        <v>84</v>
      </c>
      <c r="AY504" s="279" t="s">
        <v>131</v>
      </c>
    </row>
    <row r="505" s="2" customFormat="1" ht="33" customHeight="1">
      <c r="A505" s="39"/>
      <c r="B505" s="40"/>
      <c r="C505" s="219" t="s">
        <v>353</v>
      </c>
      <c r="D505" s="219" t="s">
        <v>134</v>
      </c>
      <c r="E505" s="220" t="s">
        <v>354</v>
      </c>
      <c r="F505" s="221" t="s">
        <v>355</v>
      </c>
      <c r="G505" s="222" t="s">
        <v>356</v>
      </c>
      <c r="H505" s="223">
        <v>0.84899999999999998</v>
      </c>
      <c r="I505" s="224"/>
      <c r="J505" s="225">
        <f>ROUND(I505*H505,2)</f>
        <v>0</v>
      </c>
      <c r="K505" s="221" t="s">
        <v>138</v>
      </c>
      <c r="L505" s="45"/>
      <c r="M505" s="226" t="s">
        <v>1</v>
      </c>
      <c r="N505" s="227" t="s">
        <v>41</v>
      </c>
      <c r="O505" s="92"/>
      <c r="P505" s="228">
        <f>O505*H505</f>
        <v>0</v>
      </c>
      <c r="Q505" s="228">
        <v>2.5018699999999998</v>
      </c>
      <c r="R505" s="228">
        <f>Q505*H505</f>
        <v>2.12408763</v>
      </c>
      <c r="S505" s="228">
        <v>0</v>
      </c>
      <c r="T505" s="22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0" t="s">
        <v>139</v>
      </c>
      <c r="AT505" s="230" t="s">
        <v>134</v>
      </c>
      <c r="AU505" s="230" t="s">
        <v>86</v>
      </c>
      <c r="AY505" s="18" t="s">
        <v>131</v>
      </c>
      <c r="BE505" s="231">
        <f>IF(N505="základní",J505,0)</f>
        <v>0</v>
      </c>
      <c r="BF505" s="231">
        <f>IF(N505="snížená",J505,0)</f>
        <v>0</v>
      </c>
      <c r="BG505" s="231">
        <f>IF(N505="zákl. přenesená",J505,0)</f>
        <v>0</v>
      </c>
      <c r="BH505" s="231">
        <f>IF(N505="sníž. přenesená",J505,0)</f>
        <v>0</v>
      </c>
      <c r="BI505" s="231">
        <f>IF(N505="nulová",J505,0)</f>
        <v>0</v>
      </c>
      <c r="BJ505" s="18" t="s">
        <v>84</v>
      </c>
      <c r="BK505" s="231">
        <f>ROUND(I505*H505,2)</f>
        <v>0</v>
      </c>
      <c r="BL505" s="18" t="s">
        <v>139</v>
      </c>
      <c r="BM505" s="230" t="s">
        <v>357</v>
      </c>
    </row>
    <row r="506" s="2" customFormat="1">
      <c r="A506" s="39"/>
      <c r="B506" s="40"/>
      <c r="C506" s="41"/>
      <c r="D506" s="232" t="s">
        <v>141</v>
      </c>
      <c r="E506" s="41"/>
      <c r="F506" s="233" t="s">
        <v>358</v>
      </c>
      <c r="G506" s="41"/>
      <c r="H506" s="41"/>
      <c r="I506" s="234"/>
      <c r="J506" s="41"/>
      <c r="K506" s="41"/>
      <c r="L506" s="45"/>
      <c r="M506" s="235"/>
      <c r="N506" s="236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141</v>
      </c>
      <c r="AU506" s="18" t="s">
        <v>86</v>
      </c>
    </row>
    <row r="507" s="13" customFormat="1">
      <c r="A507" s="13"/>
      <c r="B507" s="237"/>
      <c r="C507" s="238"/>
      <c r="D507" s="232" t="s">
        <v>143</v>
      </c>
      <c r="E507" s="239" t="s">
        <v>1</v>
      </c>
      <c r="F507" s="240" t="s">
        <v>359</v>
      </c>
      <c r="G507" s="238"/>
      <c r="H507" s="239" t="s">
        <v>1</v>
      </c>
      <c r="I507" s="241"/>
      <c r="J507" s="238"/>
      <c r="K507" s="238"/>
      <c r="L507" s="242"/>
      <c r="M507" s="243"/>
      <c r="N507" s="244"/>
      <c r="O507" s="244"/>
      <c r="P507" s="244"/>
      <c r="Q507" s="244"/>
      <c r="R507" s="244"/>
      <c r="S507" s="244"/>
      <c r="T507" s="24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6" t="s">
        <v>143</v>
      </c>
      <c r="AU507" s="246" t="s">
        <v>86</v>
      </c>
      <c r="AV507" s="13" t="s">
        <v>84</v>
      </c>
      <c r="AW507" s="13" t="s">
        <v>32</v>
      </c>
      <c r="AX507" s="13" t="s">
        <v>76</v>
      </c>
      <c r="AY507" s="246" t="s">
        <v>131</v>
      </c>
    </row>
    <row r="508" s="14" customFormat="1">
      <c r="A508" s="14"/>
      <c r="B508" s="247"/>
      <c r="C508" s="248"/>
      <c r="D508" s="232" t="s">
        <v>143</v>
      </c>
      <c r="E508" s="249" t="s">
        <v>1</v>
      </c>
      <c r="F508" s="250" t="s">
        <v>360</v>
      </c>
      <c r="G508" s="248"/>
      <c r="H508" s="251">
        <v>0.437</v>
      </c>
      <c r="I508" s="252"/>
      <c r="J508" s="248"/>
      <c r="K508" s="248"/>
      <c r="L508" s="253"/>
      <c r="M508" s="254"/>
      <c r="N508" s="255"/>
      <c r="O508" s="255"/>
      <c r="P508" s="255"/>
      <c r="Q508" s="255"/>
      <c r="R508" s="255"/>
      <c r="S508" s="255"/>
      <c r="T508" s="25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7" t="s">
        <v>143</v>
      </c>
      <c r="AU508" s="257" t="s">
        <v>86</v>
      </c>
      <c r="AV508" s="14" t="s">
        <v>86</v>
      </c>
      <c r="AW508" s="14" t="s">
        <v>32</v>
      </c>
      <c r="AX508" s="14" t="s">
        <v>76</v>
      </c>
      <c r="AY508" s="257" t="s">
        <v>131</v>
      </c>
    </row>
    <row r="509" s="14" customFormat="1">
      <c r="A509" s="14"/>
      <c r="B509" s="247"/>
      <c r="C509" s="248"/>
      <c r="D509" s="232" t="s">
        <v>143</v>
      </c>
      <c r="E509" s="249" t="s">
        <v>1</v>
      </c>
      <c r="F509" s="250" t="s">
        <v>361</v>
      </c>
      <c r="G509" s="248"/>
      <c r="H509" s="251">
        <v>0.41199999999999998</v>
      </c>
      <c r="I509" s="252"/>
      <c r="J509" s="248"/>
      <c r="K509" s="248"/>
      <c r="L509" s="253"/>
      <c r="M509" s="254"/>
      <c r="N509" s="255"/>
      <c r="O509" s="255"/>
      <c r="P509" s="255"/>
      <c r="Q509" s="255"/>
      <c r="R509" s="255"/>
      <c r="S509" s="255"/>
      <c r="T509" s="25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7" t="s">
        <v>143</v>
      </c>
      <c r="AU509" s="257" t="s">
        <v>86</v>
      </c>
      <c r="AV509" s="14" t="s">
        <v>86</v>
      </c>
      <c r="AW509" s="14" t="s">
        <v>32</v>
      </c>
      <c r="AX509" s="14" t="s">
        <v>76</v>
      </c>
      <c r="AY509" s="257" t="s">
        <v>131</v>
      </c>
    </row>
    <row r="510" s="16" customFormat="1">
      <c r="A510" s="16"/>
      <c r="B510" s="269"/>
      <c r="C510" s="270"/>
      <c r="D510" s="232" t="s">
        <v>143</v>
      </c>
      <c r="E510" s="271" t="s">
        <v>1</v>
      </c>
      <c r="F510" s="272" t="s">
        <v>189</v>
      </c>
      <c r="G510" s="270"/>
      <c r="H510" s="273">
        <v>0.84899999999999998</v>
      </c>
      <c r="I510" s="274"/>
      <c r="J510" s="270"/>
      <c r="K510" s="270"/>
      <c r="L510" s="275"/>
      <c r="M510" s="276"/>
      <c r="N510" s="277"/>
      <c r="O510" s="277"/>
      <c r="P510" s="277"/>
      <c r="Q510" s="277"/>
      <c r="R510" s="277"/>
      <c r="S510" s="277"/>
      <c r="T510" s="278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T510" s="279" t="s">
        <v>143</v>
      </c>
      <c r="AU510" s="279" t="s">
        <v>86</v>
      </c>
      <c r="AV510" s="16" t="s">
        <v>139</v>
      </c>
      <c r="AW510" s="16" t="s">
        <v>32</v>
      </c>
      <c r="AX510" s="16" t="s">
        <v>84</v>
      </c>
      <c r="AY510" s="279" t="s">
        <v>131</v>
      </c>
    </row>
    <row r="511" s="2" customFormat="1" ht="24.15" customHeight="1">
      <c r="A511" s="39"/>
      <c r="B511" s="40"/>
      <c r="C511" s="219" t="s">
        <v>362</v>
      </c>
      <c r="D511" s="219" t="s">
        <v>134</v>
      </c>
      <c r="E511" s="220" t="s">
        <v>363</v>
      </c>
      <c r="F511" s="221" t="s">
        <v>364</v>
      </c>
      <c r="G511" s="222" t="s">
        <v>356</v>
      </c>
      <c r="H511" s="223">
        <v>0.84899999999999998</v>
      </c>
      <c r="I511" s="224"/>
      <c r="J511" s="225">
        <f>ROUND(I511*H511,2)</f>
        <v>0</v>
      </c>
      <c r="K511" s="221" t="s">
        <v>138</v>
      </c>
      <c r="L511" s="45"/>
      <c r="M511" s="226" t="s">
        <v>1</v>
      </c>
      <c r="N511" s="227" t="s">
        <v>41</v>
      </c>
      <c r="O511" s="92"/>
      <c r="P511" s="228">
        <f>O511*H511</f>
        <v>0</v>
      </c>
      <c r="Q511" s="228">
        <v>0</v>
      </c>
      <c r="R511" s="228">
        <f>Q511*H511</f>
        <v>0</v>
      </c>
      <c r="S511" s="228">
        <v>0</v>
      </c>
      <c r="T511" s="22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0" t="s">
        <v>139</v>
      </c>
      <c r="AT511" s="230" t="s">
        <v>134</v>
      </c>
      <c r="AU511" s="230" t="s">
        <v>86</v>
      </c>
      <c r="AY511" s="18" t="s">
        <v>131</v>
      </c>
      <c r="BE511" s="231">
        <f>IF(N511="základní",J511,0)</f>
        <v>0</v>
      </c>
      <c r="BF511" s="231">
        <f>IF(N511="snížená",J511,0)</f>
        <v>0</v>
      </c>
      <c r="BG511" s="231">
        <f>IF(N511="zákl. přenesená",J511,0)</f>
        <v>0</v>
      </c>
      <c r="BH511" s="231">
        <f>IF(N511="sníž. přenesená",J511,0)</f>
        <v>0</v>
      </c>
      <c r="BI511" s="231">
        <f>IF(N511="nulová",J511,0)</f>
        <v>0</v>
      </c>
      <c r="BJ511" s="18" t="s">
        <v>84</v>
      </c>
      <c r="BK511" s="231">
        <f>ROUND(I511*H511,2)</f>
        <v>0</v>
      </c>
      <c r="BL511" s="18" t="s">
        <v>139</v>
      </c>
      <c r="BM511" s="230" t="s">
        <v>365</v>
      </c>
    </row>
    <row r="512" s="2" customFormat="1">
      <c r="A512" s="39"/>
      <c r="B512" s="40"/>
      <c r="C512" s="41"/>
      <c r="D512" s="232" t="s">
        <v>141</v>
      </c>
      <c r="E512" s="41"/>
      <c r="F512" s="233" t="s">
        <v>366</v>
      </c>
      <c r="G512" s="41"/>
      <c r="H512" s="41"/>
      <c r="I512" s="234"/>
      <c r="J512" s="41"/>
      <c r="K512" s="41"/>
      <c r="L512" s="45"/>
      <c r="M512" s="235"/>
      <c r="N512" s="236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141</v>
      </c>
      <c r="AU512" s="18" t="s">
        <v>86</v>
      </c>
    </row>
    <row r="513" s="13" customFormat="1">
      <c r="A513" s="13"/>
      <c r="B513" s="237"/>
      <c r="C513" s="238"/>
      <c r="D513" s="232" t="s">
        <v>143</v>
      </c>
      <c r="E513" s="239" t="s">
        <v>1</v>
      </c>
      <c r="F513" s="240" t="s">
        <v>359</v>
      </c>
      <c r="G513" s="238"/>
      <c r="H513" s="239" t="s">
        <v>1</v>
      </c>
      <c r="I513" s="241"/>
      <c r="J513" s="238"/>
      <c r="K513" s="238"/>
      <c r="L513" s="242"/>
      <c r="M513" s="243"/>
      <c r="N513" s="244"/>
      <c r="O513" s="244"/>
      <c r="P513" s="244"/>
      <c r="Q513" s="244"/>
      <c r="R513" s="244"/>
      <c r="S513" s="244"/>
      <c r="T513" s="24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6" t="s">
        <v>143</v>
      </c>
      <c r="AU513" s="246" t="s">
        <v>86</v>
      </c>
      <c r="AV513" s="13" t="s">
        <v>84</v>
      </c>
      <c r="AW513" s="13" t="s">
        <v>32</v>
      </c>
      <c r="AX513" s="13" t="s">
        <v>76</v>
      </c>
      <c r="AY513" s="246" t="s">
        <v>131</v>
      </c>
    </row>
    <row r="514" s="14" customFormat="1">
      <c r="A514" s="14"/>
      <c r="B514" s="247"/>
      <c r="C514" s="248"/>
      <c r="D514" s="232" t="s">
        <v>143</v>
      </c>
      <c r="E514" s="249" t="s">
        <v>1</v>
      </c>
      <c r="F514" s="250" t="s">
        <v>360</v>
      </c>
      <c r="G514" s="248"/>
      <c r="H514" s="251">
        <v>0.437</v>
      </c>
      <c r="I514" s="252"/>
      <c r="J514" s="248"/>
      <c r="K514" s="248"/>
      <c r="L514" s="253"/>
      <c r="M514" s="254"/>
      <c r="N514" s="255"/>
      <c r="O514" s="255"/>
      <c r="P514" s="255"/>
      <c r="Q514" s="255"/>
      <c r="R514" s="255"/>
      <c r="S514" s="255"/>
      <c r="T514" s="25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7" t="s">
        <v>143</v>
      </c>
      <c r="AU514" s="257" t="s">
        <v>86</v>
      </c>
      <c r="AV514" s="14" t="s">
        <v>86</v>
      </c>
      <c r="AW514" s="14" t="s">
        <v>32</v>
      </c>
      <c r="AX514" s="14" t="s">
        <v>76</v>
      </c>
      <c r="AY514" s="257" t="s">
        <v>131</v>
      </c>
    </row>
    <row r="515" s="14" customFormat="1">
      <c r="A515" s="14"/>
      <c r="B515" s="247"/>
      <c r="C515" s="248"/>
      <c r="D515" s="232" t="s">
        <v>143</v>
      </c>
      <c r="E515" s="249" t="s">
        <v>1</v>
      </c>
      <c r="F515" s="250" t="s">
        <v>361</v>
      </c>
      <c r="G515" s="248"/>
      <c r="H515" s="251">
        <v>0.41199999999999998</v>
      </c>
      <c r="I515" s="252"/>
      <c r="J515" s="248"/>
      <c r="K515" s="248"/>
      <c r="L515" s="253"/>
      <c r="M515" s="254"/>
      <c r="N515" s="255"/>
      <c r="O515" s="255"/>
      <c r="P515" s="255"/>
      <c r="Q515" s="255"/>
      <c r="R515" s="255"/>
      <c r="S515" s="255"/>
      <c r="T515" s="25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7" t="s">
        <v>143</v>
      </c>
      <c r="AU515" s="257" t="s">
        <v>86</v>
      </c>
      <c r="AV515" s="14" t="s">
        <v>86</v>
      </c>
      <c r="AW515" s="14" t="s">
        <v>32</v>
      </c>
      <c r="AX515" s="14" t="s">
        <v>76</v>
      </c>
      <c r="AY515" s="257" t="s">
        <v>131</v>
      </c>
    </row>
    <row r="516" s="16" customFormat="1">
      <c r="A516" s="16"/>
      <c r="B516" s="269"/>
      <c r="C516" s="270"/>
      <c r="D516" s="232" t="s">
        <v>143</v>
      </c>
      <c r="E516" s="271" t="s">
        <v>1</v>
      </c>
      <c r="F516" s="272" t="s">
        <v>189</v>
      </c>
      <c r="G516" s="270"/>
      <c r="H516" s="273">
        <v>0.84899999999999998</v>
      </c>
      <c r="I516" s="274"/>
      <c r="J516" s="270"/>
      <c r="K516" s="270"/>
      <c r="L516" s="275"/>
      <c r="M516" s="276"/>
      <c r="N516" s="277"/>
      <c r="O516" s="277"/>
      <c r="P516" s="277"/>
      <c r="Q516" s="277"/>
      <c r="R516" s="277"/>
      <c r="S516" s="277"/>
      <c r="T516" s="278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279" t="s">
        <v>143</v>
      </c>
      <c r="AU516" s="279" t="s">
        <v>86</v>
      </c>
      <c r="AV516" s="16" t="s">
        <v>139</v>
      </c>
      <c r="AW516" s="16" t="s">
        <v>32</v>
      </c>
      <c r="AX516" s="16" t="s">
        <v>84</v>
      </c>
      <c r="AY516" s="279" t="s">
        <v>131</v>
      </c>
    </row>
    <row r="517" s="2" customFormat="1" ht="33" customHeight="1">
      <c r="A517" s="39"/>
      <c r="B517" s="40"/>
      <c r="C517" s="219" t="s">
        <v>367</v>
      </c>
      <c r="D517" s="219" t="s">
        <v>134</v>
      </c>
      <c r="E517" s="220" t="s">
        <v>368</v>
      </c>
      <c r="F517" s="221" t="s">
        <v>369</v>
      </c>
      <c r="G517" s="222" t="s">
        <v>356</v>
      </c>
      <c r="H517" s="223">
        <v>0.84899999999999998</v>
      </c>
      <c r="I517" s="224"/>
      <c r="J517" s="225">
        <f>ROUND(I517*H517,2)</f>
        <v>0</v>
      </c>
      <c r="K517" s="221" t="s">
        <v>138</v>
      </c>
      <c r="L517" s="45"/>
      <c r="M517" s="226" t="s">
        <v>1</v>
      </c>
      <c r="N517" s="227" t="s">
        <v>41</v>
      </c>
      <c r="O517" s="92"/>
      <c r="P517" s="228">
        <f>O517*H517</f>
        <v>0</v>
      </c>
      <c r="Q517" s="228">
        <v>0</v>
      </c>
      <c r="R517" s="228">
        <f>Q517*H517</f>
        <v>0</v>
      </c>
      <c r="S517" s="228">
        <v>0</v>
      </c>
      <c r="T517" s="22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0" t="s">
        <v>139</v>
      </c>
      <c r="AT517" s="230" t="s">
        <v>134</v>
      </c>
      <c r="AU517" s="230" t="s">
        <v>86</v>
      </c>
      <c r="AY517" s="18" t="s">
        <v>131</v>
      </c>
      <c r="BE517" s="231">
        <f>IF(N517="základní",J517,0)</f>
        <v>0</v>
      </c>
      <c r="BF517" s="231">
        <f>IF(N517="snížená",J517,0)</f>
        <v>0</v>
      </c>
      <c r="BG517" s="231">
        <f>IF(N517="zákl. přenesená",J517,0)</f>
        <v>0</v>
      </c>
      <c r="BH517" s="231">
        <f>IF(N517="sníž. přenesená",J517,0)</f>
        <v>0</v>
      </c>
      <c r="BI517" s="231">
        <f>IF(N517="nulová",J517,0)</f>
        <v>0</v>
      </c>
      <c r="BJ517" s="18" t="s">
        <v>84</v>
      </c>
      <c r="BK517" s="231">
        <f>ROUND(I517*H517,2)</f>
        <v>0</v>
      </c>
      <c r="BL517" s="18" t="s">
        <v>139</v>
      </c>
      <c r="BM517" s="230" t="s">
        <v>370</v>
      </c>
    </row>
    <row r="518" s="2" customFormat="1">
      <c r="A518" s="39"/>
      <c r="B518" s="40"/>
      <c r="C518" s="41"/>
      <c r="D518" s="232" t="s">
        <v>141</v>
      </c>
      <c r="E518" s="41"/>
      <c r="F518" s="233" t="s">
        <v>371</v>
      </c>
      <c r="G518" s="41"/>
      <c r="H518" s="41"/>
      <c r="I518" s="234"/>
      <c r="J518" s="41"/>
      <c r="K518" s="41"/>
      <c r="L518" s="45"/>
      <c r="M518" s="235"/>
      <c r="N518" s="236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141</v>
      </c>
      <c r="AU518" s="18" t="s">
        <v>86</v>
      </c>
    </row>
    <row r="519" s="13" customFormat="1">
      <c r="A519" s="13"/>
      <c r="B519" s="237"/>
      <c r="C519" s="238"/>
      <c r="D519" s="232" t="s">
        <v>143</v>
      </c>
      <c r="E519" s="239" t="s">
        <v>1</v>
      </c>
      <c r="F519" s="240" t="s">
        <v>359</v>
      </c>
      <c r="G519" s="238"/>
      <c r="H519" s="239" t="s">
        <v>1</v>
      </c>
      <c r="I519" s="241"/>
      <c r="J519" s="238"/>
      <c r="K519" s="238"/>
      <c r="L519" s="242"/>
      <c r="M519" s="243"/>
      <c r="N519" s="244"/>
      <c r="O519" s="244"/>
      <c r="P519" s="244"/>
      <c r="Q519" s="244"/>
      <c r="R519" s="244"/>
      <c r="S519" s="244"/>
      <c r="T519" s="24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6" t="s">
        <v>143</v>
      </c>
      <c r="AU519" s="246" t="s">
        <v>86</v>
      </c>
      <c r="AV519" s="13" t="s">
        <v>84</v>
      </c>
      <c r="AW519" s="13" t="s">
        <v>32</v>
      </c>
      <c r="AX519" s="13" t="s">
        <v>76</v>
      </c>
      <c r="AY519" s="246" t="s">
        <v>131</v>
      </c>
    </row>
    <row r="520" s="14" customFormat="1">
      <c r="A520" s="14"/>
      <c r="B520" s="247"/>
      <c r="C520" s="248"/>
      <c r="D520" s="232" t="s">
        <v>143</v>
      </c>
      <c r="E520" s="249" t="s">
        <v>1</v>
      </c>
      <c r="F520" s="250" t="s">
        <v>360</v>
      </c>
      <c r="G520" s="248"/>
      <c r="H520" s="251">
        <v>0.437</v>
      </c>
      <c r="I520" s="252"/>
      <c r="J520" s="248"/>
      <c r="K520" s="248"/>
      <c r="L520" s="253"/>
      <c r="M520" s="254"/>
      <c r="N520" s="255"/>
      <c r="O520" s="255"/>
      <c r="P520" s="255"/>
      <c r="Q520" s="255"/>
      <c r="R520" s="255"/>
      <c r="S520" s="255"/>
      <c r="T520" s="25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7" t="s">
        <v>143</v>
      </c>
      <c r="AU520" s="257" t="s">
        <v>86</v>
      </c>
      <c r="AV520" s="14" t="s">
        <v>86</v>
      </c>
      <c r="AW520" s="14" t="s">
        <v>32</v>
      </c>
      <c r="AX520" s="14" t="s">
        <v>76</v>
      </c>
      <c r="AY520" s="257" t="s">
        <v>131</v>
      </c>
    </row>
    <row r="521" s="14" customFormat="1">
      <c r="A521" s="14"/>
      <c r="B521" s="247"/>
      <c r="C521" s="248"/>
      <c r="D521" s="232" t="s">
        <v>143</v>
      </c>
      <c r="E521" s="249" t="s">
        <v>1</v>
      </c>
      <c r="F521" s="250" t="s">
        <v>361</v>
      </c>
      <c r="G521" s="248"/>
      <c r="H521" s="251">
        <v>0.41199999999999998</v>
      </c>
      <c r="I521" s="252"/>
      <c r="J521" s="248"/>
      <c r="K521" s="248"/>
      <c r="L521" s="253"/>
      <c r="M521" s="254"/>
      <c r="N521" s="255"/>
      <c r="O521" s="255"/>
      <c r="P521" s="255"/>
      <c r="Q521" s="255"/>
      <c r="R521" s="255"/>
      <c r="S521" s="255"/>
      <c r="T521" s="25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7" t="s">
        <v>143</v>
      </c>
      <c r="AU521" s="257" t="s">
        <v>86</v>
      </c>
      <c r="AV521" s="14" t="s">
        <v>86</v>
      </c>
      <c r="AW521" s="14" t="s">
        <v>32</v>
      </c>
      <c r="AX521" s="14" t="s">
        <v>76</v>
      </c>
      <c r="AY521" s="257" t="s">
        <v>131</v>
      </c>
    </row>
    <row r="522" s="16" customFormat="1">
      <c r="A522" s="16"/>
      <c r="B522" s="269"/>
      <c r="C522" s="270"/>
      <c r="D522" s="232" t="s">
        <v>143</v>
      </c>
      <c r="E522" s="271" t="s">
        <v>1</v>
      </c>
      <c r="F522" s="272" t="s">
        <v>189</v>
      </c>
      <c r="G522" s="270"/>
      <c r="H522" s="273">
        <v>0.84899999999999998</v>
      </c>
      <c r="I522" s="274"/>
      <c r="J522" s="270"/>
      <c r="K522" s="270"/>
      <c r="L522" s="275"/>
      <c r="M522" s="276"/>
      <c r="N522" s="277"/>
      <c r="O522" s="277"/>
      <c r="P522" s="277"/>
      <c r="Q522" s="277"/>
      <c r="R522" s="277"/>
      <c r="S522" s="277"/>
      <c r="T522" s="278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T522" s="279" t="s">
        <v>143</v>
      </c>
      <c r="AU522" s="279" t="s">
        <v>86</v>
      </c>
      <c r="AV522" s="16" t="s">
        <v>139</v>
      </c>
      <c r="AW522" s="16" t="s">
        <v>32</v>
      </c>
      <c r="AX522" s="16" t="s">
        <v>84</v>
      </c>
      <c r="AY522" s="279" t="s">
        <v>131</v>
      </c>
    </row>
    <row r="523" s="2" customFormat="1" ht="16.5" customHeight="1">
      <c r="A523" s="39"/>
      <c r="B523" s="40"/>
      <c r="C523" s="219" t="s">
        <v>372</v>
      </c>
      <c r="D523" s="219" t="s">
        <v>134</v>
      </c>
      <c r="E523" s="220" t="s">
        <v>373</v>
      </c>
      <c r="F523" s="221" t="s">
        <v>374</v>
      </c>
      <c r="G523" s="222" t="s">
        <v>375</v>
      </c>
      <c r="H523" s="223">
        <v>0.045999999999999999</v>
      </c>
      <c r="I523" s="224"/>
      <c r="J523" s="225">
        <f>ROUND(I523*H523,2)</f>
        <v>0</v>
      </c>
      <c r="K523" s="221" t="s">
        <v>138</v>
      </c>
      <c r="L523" s="45"/>
      <c r="M523" s="226" t="s">
        <v>1</v>
      </c>
      <c r="N523" s="227" t="s">
        <v>41</v>
      </c>
      <c r="O523" s="92"/>
      <c r="P523" s="228">
        <f>O523*H523</f>
        <v>0</v>
      </c>
      <c r="Q523" s="228">
        <v>1.06277</v>
      </c>
      <c r="R523" s="228">
        <f>Q523*H523</f>
        <v>0.048887420000000001</v>
      </c>
      <c r="S523" s="228">
        <v>0</v>
      </c>
      <c r="T523" s="22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0" t="s">
        <v>139</v>
      </c>
      <c r="AT523" s="230" t="s">
        <v>134</v>
      </c>
      <c r="AU523" s="230" t="s">
        <v>86</v>
      </c>
      <c r="AY523" s="18" t="s">
        <v>131</v>
      </c>
      <c r="BE523" s="231">
        <f>IF(N523="základní",J523,0)</f>
        <v>0</v>
      </c>
      <c r="BF523" s="231">
        <f>IF(N523="snížená",J523,0)</f>
        <v>0</v>
      </c>
      <c r="BG523" s="231">
        <f>IF(N523="zákl. přenesená",J523,0)</f>
        <v>0</v>
      </c>
      <c r="BH523" s="231">
        <f>IF(N523="sníž. přenesená",J523,0)</f>
        <v>0</v>
      </c>
      <c r="BI523" s="231">
        <f>IF(N523="nulová",J523,0)</f>
        <v>0</v>
      </c>
      <c r="BJ523" s="18" t="s">
        <v>84</v>
      </c>
      <c r="BK523" s="231">
        <f>ROUND(I523*H523,2)</f>
        <v>0</v>
      </c>
      <c r="BL523" s="18" t="s">
        <v>139</v>
      </c>
      <c r="BM523" s="230" t="s">
        <v>376</v>
      </c>
    </row>
    <row r="524" s="2" customFormat="1">
      <c r="A524" s="39"/>
      <c r="B524" s="40"/>
      <c r="C524" s="41"/>
      <c r="D524" s="232" t="s">
        <v>141</v>
      </c>
      <c r="E524" s="41"/>
      <c r="F524" s="233" t="s">
        <v>377</v>
      </c>
      <c r="G524" s="41"/>
      <c r="H524" s="41"/>
      <c r="I524" s="234"/>
      <c r="J524" s="41"/>
      <c r="K524" s="41"/>
      <c r="L524" s="45"/>
      <c r="M524" s="235"/>
      <c r="N524" s="236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141</v>
      </c>
      <c r="AU524" s="18" t="s">
        <v>86</v>
      </c>
    </row>
    <row r="525" s="13" customFormat="1">
      <c r="A525" s="13"/>
      <c r="B525" s="237"/>
      <c r="C525" s="238"/>
      <c r="D525" s="232" t="s">
        <v>143</v>
      </c>
      <c r="E525" s="239" t="s">
        <v>1</v>
      </c>
      <c r="F525" s="240" t="s">
        <v>359</v>
      </c>
      <c r="G525" s="238"/>
      <c r="H525" s="239" t="s">
        <v>1</v>
      </c>
      <c r="I525" s="241"/>
      <c r="J525" s="238"/>
      <c r="K525" s="238"/>
      <c r="L525" s="242"/>
      <c r="M525" s="243"/>
      <c r="N525" s="244"/>
      <c r="O525" s="244"/>
      <c r="P525" s="244"/>
      <c r="Q525" s="244"/>
      <c r="R525" s="244"/>
      <c r="S525" s="244"/>
      <c r="T525" s="24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6" t="s">
        <v>143</v>
      </c>
      <c r="AU525" s="246" t="s">
        <v>86</v>
      </c>
      <c r="AV525" s="13" t="s">
        <v>84</v>
      </c>
      <c r="AW525" s="13" t="s">
        <v>32</v>
      </c>
      <c r="AX525" s="13" t="s">
        <v>76</v>
      </c>
      <c r="AY525" s="246" t="s">
        <v>131</v>
      </c>
    </row>
    <row r="526" s="14" customFormat="1">
      <c r="A526" s="14"/>
      <c r="B526" s="247"/>
      <c r="C526" s="248"/>
      <c r="D526" s="232" t="s">
        <v>143</v>
      </c>
      <c r="E526" s="249" t="s">
        <v>1</v>
      </c>
      <c r="F526" s="250" t="s">
        <v>378</v>
      </c>
      <c r="G526" s="248"/>
      <c r="H526" s="251">
        <v>0.024</v>
      </c>
      <c r="I526" s="252"/>
      <c r="J526" s="248"/>
      <c r="K526" s="248"/>
      <c r="L526" s="253"/>
      <c r="M526" s="254"/>
      <c r="N526" s="255"/>
      <c r="O526" s="255"/>
      <c r="P526" s="255"/>
      <c r="Q526" s="255"/>
      <c r="R526" s="255"/>
      <c r="S526" s="255"/>
      <c r="T526" s="25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7" t="s">
        <v>143</v>
      </c>
      <c r="AU526" s="257" t="s">
        <v>86</v>
      </c>
      <c r="AV526" s="14" t="s">
        <v>86</v>
      </c>
      <c r="AW526" s="14" t="s">
        <v>32</v>
      </c>
      <c r="AX526" s="14" t="s">
        <v>76</v>
      </c>
      <c r="AY526" s="257" t="s">
        <v>131</v>
      </c>
    </row>
    <row r="527" s="14" customFormat="1">
      <c r="A527" s="14"/>
      <c r="B527" s="247"/>
      <c r="C527" s="248"/>
      <c r="D527" s="232" t="s">
        <v>143</v>
      </c>
      <c r="E527" s="249" t="s">
        <v>1</v>
      </c>
      <c r="F527" s="250" t="s">
        <v>379</v>
      </c>
      <c r="G527" s="248"/>
      <c r="H527" s="251">
        <v>0.021999999999999999</v>
      </c>
      <c r="I527" s="252"/>
      <c r="J527" s="248"/>
      <c r="K527" s="248"/>
      <c r="L527" s="253"/>
      <c r="M527" s="254"/>
      <c r="N527" s="255"/>
      <c r="O527" s="255"/>
      <c r="P527" s="255"/>
      <c r="Q527" s="255"/>
      <c r="R527" s="255"/>
      <c r="S527" s="255"/>
      <c r="T527" s="25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7" t="s">
        <v>143</v>
      </c>
      <c r="AU527" s="257" t="s">
        <v>86</v>
      </c>
      <c r="AV527" s="14" t="s">
        <v>86</v>
      </c>
      <c r="AW527" s="14" t="s">
        <v>32</v>
      </c>
      <c r="AX527" s="14" t="s">
        <v>76</v>
      </c>
      <c r="AY527" s="257" t="s">
        <v>131</v>
      </c>
    </row>
    <row r="528" s="16" customFormat="1">
      <c r="A528" s="16"/>
      <c r="B528" s="269"/>
      <c r="C528" s="270"/>
      <c r="D528" s="232" t="s">
        <v>143</v>
      </c>
      <c r="E528" s="271" t="s">
        <v>1</v>
      </c>
      <c r="F528" s="272" t="s">
        <v>189</v>
      </c>
      <c r="G528" s="270"/>
      <c r="H528" s="273">
        <v>0.045999999999999999</v>
      </c>
      <c r="I528" s="274"/>
      <c r="J528" s="270"/>
      <c r="K528" s="270"/>
      <c r="L528" s="275"/>
      <c r="M528" s="276"/>
      <c r="N528" s="277"/>
      <c r="O528" s="277"/>
      <c r="P528" s="277"/>
      <c r="Q528" s="277"/>
      <c r="R528" s="277"/>
      <c r="S528" s="277"/>
      <c r="T528" s="278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T528" s="279" t="s">
        <v>143</v>
      </c>
      <c r="AU528" s="279" t="s">
        <v>86</v>
      </c>
      <c r="AV528" s="16" t="s">
        <v>139</v>
      </c>
      <c r="AW528" s="16" t="s">
        <v>32</v>
      </c>
      <c r="AX528" s="16" t="s">
        <v>84</v>
      </c>
      <c r="AY528" s="279" t="s">
        <v>131</v>
      </c>
    </row>
    <row r="529" s="12" customFormat="1" ht="22.8" customHeight="1">
      <c r="A529" s="12"/>
      <c r="B529" s="203"/>
      <c r="C529" s="204"/>
      <c r="D529" s="205" t="s">
        <v>75</v>
      </c>
      <c r="E529" s="217" t="s">
        <v>367</v>
      </c>
      <c r="F529" s="217" t="s">
        <v>380</v>
      </c>
      <c r="G529" s="204"/>
      <c r="H529" s="204"/>
      <c r="I529" s="207"/>
      <c r="J529" s="218">
        <f>BK529</f>
        <v>0</v>
      </c>
      <c r="K529" s="204"/>
      <c r="L529" s="209"/>
      <c r="M529" s="210"/>
      <c r="N529" s="211"/>
      <c r="O529" s="211"/>
      <c r="P529" s="212">
        <f>SUM(P530:P716)</f>
        <v>0</v>
      </c>
      <c r="Q529" s="211"/>
      <c r="R529" s="212">
        <f>SUM(R530:R716)</f>
        <v>0.048618960000000003</v>
      </c>
      <c r="S529" s="211"/>
      <c r="T529" s="213">
        <f>SUM(T530:T716)</f>
        <v>24.529774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14" t="s">
        <v>84</v>
      </c>
      <c r="AT529" s="215" t="s">
        <v>75</v>
      </c>
      <c r="AU529" s="215" t="s">
        <v>84</v>
      </c>
      <c r="AY529" s="214" t="s">
        <v>131</v>
      </c>
      <c r="BK529" s="216">
        <f>SUM(BK530:BK716)</f>
        <v>0</v>
      </c>
    </row>
    <row r="530" s="2" customFormat="1" ht="24.15" customHeight="1">
      <c r="A530" s="39"/>
      <c r="B530" s="40"/>
      <c r="C530" s="219" t="s">
        <v>381</v>
      </c>
      <c r="D530" s="219" t="s">
        <v>134</v>
      </c>
      <c r="E530" s="220" t="s">
        <v>382</v>
      </c>
      <c r="F530" s="221" t="s">
        <v>383</v>
      </c>
      <c r="G530" s="222" t="s">
        <v>137</v>
      </c>
      <c r="H530" s="223">
        <v>1194.3989999999999</v>
      </c>
      <c r="I530" s="224"/>
      <c r="J530" s="225">
        <f>ROUND(I530*H530,2)</f>
        <v>0</v>
      </c>
      <c r="K530" s="221" t="s">
        <v>138</v>
      </c>
      <c r="L530" s="45"/>
      <c r="M530" s="226" t="s">
        <v>1</v>
      </c>
      <c r="N530" s="227" t="s">
        <v>41</v>
      </c>
      <c r="O530" s="92"/>
      <c r="P530" s="228">
        <f>O530*H530</f>
        <v>0</v>
      </c>
      <c r="Q530" s="228">
        <v>4.0000000000000003E-05</v>
      </c>
      <c r="R530" s="228">
        <f>Q530*H530</f>
        <v>0.047775959999999999</v>
      </c>
      <c r="S530" s="228">
        <v>0</v>
      </c>
      <c r="T530" s="229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0" t="s">
        <v>139</v>
      </c>
      <c r="AT530" s="230" t="s">
        <v>134</v>
      </c>
      <c r="AU530" s="230" t="s">
        <v>86</v>
      </c>
      <c r="AY530" s="18" t="s">
        <v>131</v>
      </c>
      <c r="BE530" s="231">
        <f>IF(N530="základní",J530,0)</f>
        <v>0</v>
      </c>
      <c r="BF530" s="231">
        <f>IF(N530="snížená",J530,0)</f>
        <v>0</v>
      </c>
      <c r="BG530" s="231">
        <f>IF(N530="zákl. přenesená",J530,0)</f>
        <v>0</v>
      </c>
      <c r="BH530" s="231">
        <f>IF(N530="sníž. přenesená",J530,0)</f>
        <v>0</v>
      </c>
      <c r="BI530" s="231">
        <f>IF(N530="nulová",J530,0)</f>
        <v>0</v>
      </c>
      <c r="BJ530" s="18" t="s">
        <v>84</v>
      </c>
      <c r="BK530" s="231">
        <f>ROUND(I530*H530,2)</f>
        <v>0</v>
      </c>
      <c r="BL530" s="18" t="s">
        <v>139</v>
      </c>
      <c r="BM530" s="230" t="s">
        <v>384</v>
      </c>
    </row>
    <row r="531" s="2" customFormat="1">
      <c r="A531" s="39"/>
      <c r="B531" s="40"/>
      <c r="C531" s="41"/>
      <c r="D531" s="232" t="s">
        <v>141</v>
      </c>
      <c r="E531" s="41"/>
      <c r="F531" s="233" t="s">
        <v>385</v>
      </c>
      <c r="G531" s="41"/>
      <c r="H531" s="41"/>
      <c r="I531" s="234"/>
      <c r="J531" s="41"/>
      <c r="K531" s="41"/>
      <c r="L531" s="45"/>
      <c r="M531" s="235"/>
      <c r="N531" s="236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141</v>
      </c>
      <c r="AU531" s="18" t="s">
        <v>86</v>
      </c>
    </row>
    <row r="532" s="13" customFormat="1">
      <c r="A532" s="13"/>
      <c r="B532" s="237"/>
      <c r="C532" s="238"/>
      <c r="D532" s="232" t="s">
        <v>143</v>
      </c>
      <c r="E532" s="239" t="s">
        <v>1</v>
      </c>
      <c r="F532" s="240" t="s">
        <v>304</v>
      </c>
      <c r="G532" s="238"/>
      <c r="H532" s="239" t="s">
        <v>1</v>
      </c>
      <c r="I532" s="241"/>
      <c r="J532" s="238"/>
      <c r="K532" s="238"/>
      <c r="L532" s="242"/>
      <c r="M532" s="243"/>
      <c r="N532" s="244"/>
      <c r="O532" s="244"/>
      <c r="P532" s="244"/>
      <c r="Q532" s="244"/>
      <c r="R532" s="244"/>
      <c r="S532" s="244"/>
      <c r="T532" s="24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6" t="s">
        <v>143</v>
      </c>
      <c r="AU532" s="246" t="s">
        <v>86</v>
      </c>
      <c r="AV532" s="13" t="s">
        <v>84</v>
      </c>
      <c r="AW532" s="13" t="s">
        <v>32</v>
      </c>
      <c r="AX532" s="13" t="s">
        <v>76</v>
      </c>
      <c r="AY532" s="246" t="s">
        <v>131</v>
      </c>
    </row>
    <row r="533" s="14" customFormat="1">
      <c r="A533" s="14"/>
      <c r="B533" s="247"/>
      <c r="C533" s="248"/>
      <c r="D533" s="232" t="s">
        <v>143</v>
      </c>
      <c r="E533" s="249" t="s">
        <v>1</v>
      </c>
      <c r="F533" s="250" t="s">
        <v>305</v>
      </c>
      <c r="G533" s="248"/>
      <c r="H533" s="251">
        <v>16.545999999999999</v>
      </c>
      <c r="I533" s="252"/>
      <c r="J533" s="248"/>
      <c r="K533" s="248"/>
      <c r="L533" s="253"/>
      <c r="M533" s="254"/>
      <c r="N533" s="255"/>
      <c r="O533" s="255"/>
      <c r="P533" s="255"/>
      <c r="Q533" s="255"/>
      <c r="R533" s="255"/>
      <c r="S533" s="255"/>
      <c r="T533" s="25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7" t="s">
        <v>143</v>
      </c>
      <c r="AU533" s="257" t="s">
        <v>86</v>
      </c>
      <c r="AV533" s="14" t="s">
        <v>86</v>
      </c>
      <c r="AW533" s="14" t="s">
        <v>32</v>
      </c>
      <c r="AX533" s="14" t="s">
        <v>76</v>
      </c>
      <c r="AY533" s="257" t="s">
        <v>131</v>
      </c>
    </row>
    <row r="534" s="14" customFormat="1">
      <c r="A534" s="14"/>
      <c r="B534" s="247"/>
      <c r="C534" s="248"/>
      <c r="D534" s="232" t="s">
        <v>143</v>
      </c>
      <c r="E534" s="249" t="s">
        <v>1</v>
      </c>
      <c r="F534" s="250" t="s">
        <v>306</v>
      </c>
      <c r="G534" s="248"/>
      <c r="H534" s="251">
        <v>16.353000000000002</v>
      </c>
      <c r="I534" s="252"/>
      <c r="J534" s="248"/>
      <c r="K534" s="248"/>
      <c r="L534" s="253"/>
      <c r="M534" s="254"/>
      <c r="N534" s="255"/>
      <c r="O534" s="255"/>
      <c r="P534" s="255"/>
      <c r="Q534" s="255"/>
      <c r="R534" s="255"/>
      <c r="S534" s="255"/>
      <c r="T534" s="25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7" t="s">
        <v>143</v>
      </c>
      <c r="AU534" s="257" t="s">
        <v>86</v>
      </c>
      <c r="AV534" s="14" t="s">
        <v>86</v>
      </c>
      <c r="AW534" s="14" t="s">
        <v>32</v>
      </c>
      <c r="AX534" s="14" t="s">
        <v>76</v>
      </c>
      <c r="AY534" s="257" t="s">
        <v>131</v>
      </c>
    </row>
    <row r="535" s="13" customFormat="1">
      <c r="A535" s="13"/>
      <c r="B535" s="237"/>
      <c r="C535" s="238"/>
      <c r="D535" s="232" t="s">
        <v>143</v>
      </c>
      <c r="E535" s="239" t="s">
        <v>1</v>
      </c>
      <c r="F535" s="240" t="s">
        <v>307</v>
      </c>
      <c r="G535" s="238"/>
      <c r="H535" s="239" t="s">
        <v>1</v>
      </c>
      <c r="I535" s="241"/>
      <c r="J535" s="238"/>
      <c r="K535" s="238"/>
      <c r="L535" s="242"/>
      <c r="M535" s="243"/>
      <c r="N535" s="244"/>
      <c r="O535" s="244"/>
      <c r="P535" s="244"/>
      <c r="Q535" s="244"/>
      <c r="R535" s="244"/>
      <c r="S535" s="244"/>
      <c r="T535" s="24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6" t="s">
        <v>143</v>
      </c>
      <c r="AU535" s="246" t="s">
        <v>86</v>
      </c>
      <c r="AV535" s="13" t="s">
        <v>84</v>
      </c>
      <c r="AW535" s="13" t="s">
        <v>32</v>
      </c>
      <c r="AX535" s="13" t="s">
        <v>76</v>
      </c>
      <c r="AY535" s="246" t="s">
        <v>131</v>
      </c>
    </row>
    <row r="536" s="14" customFormat="1">
      <c r="A536" s="14"/>
      <c r="B536" s="247"/>
      <c r="C536" s="248"/>
      <c r="D536" s="232" t="s">
        <v>143</v>
      </c>
      <c r="E536" s="249" t="s">
        <v>1</v>
      </c>
      <c r="F536" s="250" t="s">
        <v>308</v>
      </c>
      <c r="G536" s="248"/>
      <c r="H536" s="251">
        <v>33.682000000000002</v>
      </c>
      <c r="I536" s="252"/>
      <c r="J536" s="248"/>
      <c r="K536" s="248"/>
      <c r="L536" s="253"/>
      <c r="M536" s="254"/>
      <c r="N536" s="255"/>
      <c r="O536" s="255"/>
      <c r="P536" s="255"/>
      <c r="Q536" s="255"/>
      <c r="R536" s="255"/>
      <c r="S536" s="255"/>
      <c r="T536" s="25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7" t="s">
        <v>143</v>
      </c>
      <c r="AU536" s="257" t="s">
        <v>86</v>
      </c>
      <c r="AV536" s="14" t="s">
        <v>86</v>
      </c>
      <c r="AW536" s="14" t="s">
        <v>32</v>
      </c>
      <c r="AX536" s="14" t="s">
        <v>76</v>
      </c>
      <c r="AY536" s="257" t="s">
        <v>131</v>
      </c>
    </row>
    <row r="537" s="13" customFormat="1">
      <c r="A537" s="13"/>
      <c r="B537" s="237"/>
      <c r="C537" s="238"/>
      <c r="D537" s="232" t="s">
        <v>143</v>
      </c>
      <c r="E537" s="239" t="s">
        <v>1</v>
      </c>
      <c r="F537" s="240" t="s">
        <v>309</v>
      </c>
      <c r="G537" s="238"/>
      <c r="H537" s="239" t="s">
        <v>1</v>
      </c>
      <c r="I537" s="241"/>
      <c r="J537" s="238"/>
      <c r="K537" s="238"/>
      <c r="L537" s="242"/>
      <c r="M537" s="243"/>
      <c r="N537" s="244"/>
      <c r="O537" s="244"/>
      <c r="P537" s="244"/>
      <c r="Q537" s="244"/>
      <c r="R537" s="244"/>
      <c r="S537" s="244"/>
      <c r="T537" s="24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6" t="s">
        <v>143</v>
      </c>
      <c r="AU537" s="246" t="s">
        <v>86</v>
      </c>
      <c r="AV537" s="13" t="s">
        <v>84</v>
      </c>
      <c r="AW537" s="13" t="s">
        <v>32</v>
      </c>
      <c r="AX537" s="13" t="s">
        <v>76</v>
      </c>
      <c r="AY537" s="246" t="s">
        <v>131</v>
      </c>
    </row>
    <row r="538" s="14" customFormat="1">
      <c r="A538" s="14"/>
      <c r="B538" s="247"/>
      <c r="C538" s="248"/>
      <c r="D538" s="232" t="s">
        <v>143</v>
      </c>
      <c r="E538" s="249" t="s">
        <v>1</v>
      </c>
      <c r="F538" s="250" t="s">
        <v>310</v>
      </c>
      <c r="G538" s="248"/>
      <c r="H538" s="251">
        <v>21.024000000000001</v>
      </c>
      <c r="I538" s="252"/>
      <c r="J538" s="248"/>
      <c r="K538" s="248"/>
      <c r="L538" s="253"/>
      <c r="M538" s="254"/>
      <c r="N538" s="255"/>
      <c r="O538" s="255"/>
      <c r="P538" s="255"/>
      <c r="Q538" s="255"/>
      <c r="R538" s="255"/>
      <c r="S538" s="255"/>
      <c r="T538" s="25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7" t="s">
        <v>143</v>
      </c>
      <c r="AU538" s="257" t="s">
        <v>86</v>
      </c>
      <c r="AV538" s="14" t="s">
        <v>86</v>
      </c>
      <c r="AW538" s="14" t="s">
        <v>32</v>
      </c>
      <c r="AX538" s="14" t="s">
        <v>76</v>
      </c>
      <c r="AY538" s="257" t="s">
        <v>131</v>
      </c>
    </row>
    <row r="539" s="14" customFormat="1">
      <c r="A539" s="14"/>
      <c r="B539" s="247"/>
      <c r="C539" s="248"/>
      <c r="D539" s="232" t="s">
        <v>143</v>
      </c>
      <c r="E539" s="249" t="s">
        <v>1</v>
      </c>
      <c r="F539" s="250" t="s">
        <v>311</v>
      </c>
      <c r="G539" s="248"/>
      <c r="H539" s="251">
        <v>44.468000000000004</v>
      </c>
      <c r="I539" s="252"/>
      <c r="J539" s="248"/>
      <c r="K539" s="248"/>
      <c r="L539" s="253"/>
      <c r="M539" s="254"/>
      <c r="N539" s="255"/>
      <c r="O539" s="255"/>
      <c r="P539" s="255"/>
      <c r="Q539" s="255"/>
      <c r="R539" s="255"/>
      <c r="S539" s="255"/>
      <c r="T539" s="25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7" t="s">
        <v>143</v>
      </c>
      <c r="AU539" s="257" t="s">
        <v>86</v>
      </c>
      <c r="AV539" s="14" t="s">
        <v>86</v>
      </c>
      <c r="AW539" s="14" t="s">
        <v>32</v>
      </c>
      <c r="AX539" s="14" t="s">
        <v>76</v>
      </c>
      <c r="AY539" s="257" t="s">
        <v>131</v>
      </c>
    </row>
    <row r="540" s="14" customFormat="1">
      <c r="A540" s="14"/>
      <c r="B540" s="247"/>
      <c r="C540" s="248"/>
      <c r="D540" s="232" t="s">
        <v>143</v>
      </c>
      <c r="E540" s="249" t="s">
        <v>1</v>
      </c>
      <c r="F540" s="250" t="s">
        <v>312</v>
      </c>
      <c r="G540" s="248"/>
      <c r="H540" s="251">
        <v>19.359999999999999</v>
      </c>
      <c r="I540" s="252"/>
      <c r="J540" s="248"/>
      <c r="K540" s="248"/>
      <c r="L540" s="253"/>
      <c r="M540" s="254"/>
      <c r="N540" s="255"/>
      <c r="O540" s="255"/>
      <c r="P540" s="255"/>
      <c r="Q540" s="255"/>
      <c r="R540" s="255"/>
      <c r="S540" s="255"/>
      <c r="T540" s="25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7" t="s">
        <v>143</v>
      </c>
      <c r="AU540" s="257" t="s">
        <v>86</v>
      </c>
      <c r="AV540" s="14" t="s">
        <v>86</v>
      </c>
      <c r="AW540" s="14" t="s">
        <v>32</v>
      </c>
      <c r="AX540" s="14" t="s">
        <v>76</v>
      </c>
      <c r="AY540" s="257" t="s">
        <v>131</v>
      </c>
    </row>
    <row r="541" s="14" customFormat="1">
      <c r="A541" s="14"/>
      <c r="B541" s="247"/>
      <c r="C541" s="248"/>
      <c r="D541" s="232" t="s">
        <v>143</v>
      </c>
      <c r="E541" s="249" t="s">
        <v>1</v>
      </c>
      <c r="F541" s="250" t="s">
        <v>313</v>
      </c>
      <c r="G541" s="248"/>
      <c r="H541" s="251">
        <v>42.652999999999999</v>
      </c>
      <c r="I541" s="252"/>
      <c r="J541" s="248"/>
      <c r="K541" s="248"/>
      <c r="L541" s="253"/>
      <c r="M541" s="254"/>
      <c r="N541" s="255"/>
      <c r="O541" s="255"/>
      <c r="P541" s="255"/>
      <c r="Q541" s="255"/>
      <c r="R541" s="255"/>
      <c r="S541" s="255"/>
      <c r="T541" s="25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7" t="s">
        <v>143</v>
      </c>
      <c r="AU541" s="257" t="s">
        <v>86</v>
      </c>
      <c r="AV541" s="14" t="s">
        <v>86</v>
      </c>
      <c r="AW541" s="14" t="s">
        <v>32</v>
      </c>
      <c r="AX541" s="14" t="s">
        <v>76</v>
      </c>
      <c r="AY541" s="257" t="s">
        <v>131</v>
      </c>
    </row>
    <row r="542" s="14" customFormat="1">
      <c r="A542" s="14"/>
      <c r="B542" s="247"/>
      <c r="C542" s="248"/>
      <c r="D542" s="232" t="s">
        <v>143</v>
      </c>
      <c r="E542" s="249" t="s">
        <v>1</v>
      </c>
      <c r="F542" s="250" t="s">
        <v>314</v>
      </c>
      <c r="G542" s="248"/>
      <c r="H542" s="251">
        <v>44.468000000000004</v>
      </c>
      <c r="I542" s="252"/>
      <c r="J542" s="248"/>
      <c r="K542" s="248"/>
      <c r="L542" s="253"/>
      <c r="M542" s="254"/>
      <c r="N542" s="255"/>
      <c r="O542" s="255"/>
      <c r="P542" s="255"/>
      <c r="Q542" s="255"/>
      <c r="R542" s="255"/>
      <c r="S542" s="255"/>
      <c r="T542" s="25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7" t="s">
        <v>143</v>
      </c>
      <c r="AU542" s="257" t="s">
        <v>86</v>
      </c>
      <c r="AV542" s="14" t="s">
        <v>86</v>
      </c>
      <c r="AW542" s="14" t="s">
        <v>32</v>
      </c>
      <c r="AX542" s="14" t="s">
        <v>76</v>
      </c>
      <c r="AY542" s="257" t="s">
        <v>131</v>
      </c>
    </row>
    <row r="543" s="14" customFormat="1">
      <c r="A543" s="14"/>
      <c r="B543" s="247"/>
      <c r="C543" s="248"/>
      <c r="D543" s="232" t="s">
        <v>143</v>
      </c>
      <c r="E543" s="249" t="s">
        <v>1</v>
      </c>
      <c r="F543" s="250" t="s">
        <v>315</v>
      </c>
      <c r="G543" s="248"/>
      <c r="H543" s="251">
        <v>21.024000000000001</v>
      </c>
      <c r="I543" s="252"/>
      <c r="J543" s="248"/>
      <c r="K543" s="248"/>
      <c r="L543" s="253"/>
      <c r="M543" s="254"/>
      <c r="N543" s="255"/>
      <c r="O543" s="255"/>
      <c r="P543" s="255"/>
      <c r="Q543" s="255"/>
      <c r="R543" s="255"/>
      <c r="S543" s="255"/>
      <c r="T543" s="25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7" t="s">
        <v>143</v>
      </c>
      <c r="AU543" s="257" t="s">
        <v>86</v>
      </c>
      <c r="AV543" s="14" t="s">
        <v>86</v>
      </c>
      <c r="AW543" s="14" t="s">
        <v>32</v>
      </c>
      <c r="AX543" s="14" t="s">
        <v>76</v>
      </c>
      <c r="AY543" s="257" t="s">
        <v>131</v>
      </c>
    </row>
    <row r="544" s="14" customFormat="1">
      <c r="A544" s="14"/>
      <c r="B544" s="247"/>
      <c r="C544" s="248"/>
      <c r="D544" s="232" t="s">
        <v>143</v>
      </c>
      <c r="E544" s="249" t="s">
        <v>1</v>
      </c>
      <c r="F544" s="250" t="s">
        <v>316</v>
      </c>
      <c r="G544" s="248"/>
      <c r="H544" s="251">
        <v>62.920000000000002</v>
      </c>
      <c r="I544" s="252"/>
      <c r="J544" s="248"/>
      <c r="K544" s="248"/>
      <c r="L544" s="253"/>
      <c r="M544" s="254"/>
      <c r="N544" s="255"/>
      <c r="O544" s="255"/>
      <c r="P544" s="255"/>
      <c r="Q544" s="255"/>
      <c r="R544" s="255"/>
      <c r="S544" s="255"/>
      <c r="T544" s="25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7" t="s">
        <v>143</v>
      </c>
      <c r="AU544" s="257" t="s">
        <v>86</v>
      </c>
      <c r="AV544" s="14" t="s">
        <v>86</v>
      </c>
      <c r="AW544" s="14" t="s">
        <v>32</v>
      </c>
      <c r="AX544" s="14" t="s">
        <v>76</v>
      </c>
      <c r="AY544" s="257" t="s">
        <v>131</v>
      </c>
    </row>
    <row r="545" s="14" customFormat="1">
      <c r="A545" s="14"/>
      <c r="B545" s="247"/>
      <c r="C545" s="248"/>
      <c r="D545" s="232" t="s">
        <v>143</v>
      </c>
      <c r="E545" s="249" t="s">
        <v>1</v>
      </c>
      <c r="F545" s="250" t="s">
        <v>317</v>
      </c>
      <c r="G545" s="248"/>
      <c r="H545" s="251">
        <v>42.048000000000002</v>
      </c>
      <c r="I545" s="252"/>
      <c r="J545" s="248"/>
      <c r="K545" s="248"/>
      <c r="L545" s="253"/>
      <c r="M545" s="254"/>
      <c r="N545" s="255"/>
      <c r="O545" s="255"/>
      <c r="P545" s="255"/>
      <c r="Q545" s="255"/>
      <c r="R545" s="255"/>
      <c r="S545" s="255"/>
      <c r="T545" s="25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7" t="s">
        <v>143</v>
      </c>
      <c r="AU545" s="257" t="s">
        <v>86</v>
      </c>
      <c r="AV545" s="14" t="s">
        <v>86</v>
      </c>
      <c r="AW545" s="14" t="s">
        <v>32</v>
      </c>
      <c r="AX545" s="14" t="s">
        <v>76</v>
      </c>
      <c r="AY545" s="257" t="s">
        <v>131</v>
      </c>
    </row>
    <row r="546" s="14" customFormat="1">
      <c r="A546" s="14"/>
      <c r="B546" s="247"/>
      <c r="C546" s="248"/>
      <c r="D546" s="232" t="s">
        <v>143</v>
      </c>
      <c r="E546" s="249" t="s">
        <v>1</v>
      </c>
      <c r="F546" s="250" t="s">
        <v>318</v>
      </c>
      <c r="G546" s="248"/>
      <c r="H546" s="251">
        <v>11.041</v>
      </c>
      <c r="I546" s="252"/>
      <c r="J546" s="248"/>
      <c r="K546" s="248"/>
      <c r="L546" s="253"/>
      <c r="M546" s="254"/>
      <c r="N546" s="255"/>
      <c r="O546" s="255"/>
      <c r="P546" s="255"/>
      <c r="Q546" s="255"/>
      <c r="R546" s="255"/>
      <c r="S546" s="255"/>
      <c r="T546" s="25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7" t="s">
        <v>143</v>
      </c>
      <c r="AU546" s="257" t="s">
        <v>86</v>
      </c>
      <c r="AV546" s="14" t="s">
        <v>86</v>
      </c>
      <c r="AW546" s="14" t="s">
        <v>32</v>
      </c>
      <c r="AX546" s="14" t="s">
        <v>76</v>
      </c>
      <c r="AY546" s="257" t="s">
        <v>131</v>
      </c>
    </row>
    <row r="547" s="13" customFormat="1">
      <c r="A547" s="13"/>
      <c r="B547" s="237"/>
      <c r="C547" s="238"/>
      <c r="D547" s="232" t="s">
        <v>143</v>
      </c>
      <c r="E547" s="239" t="s">
        <v>1</v>
      </c>
      <c r="F547" s="240" t="s">
        <v>319</v>
      </c>
      <c r="G547" s="238"/>
      <c r="H547" s="239" t="s">
        <v>1</v>
      </c>
      <c r="I547" s="241"/>
      <c r="J547" s="238"/>
      <c r="K547" s="238"/>
      <c r="L547" s="242"/>
      <c r="M547" s="243"/>
      <c r="N547" s="244"/>
      <c r="O547" s="244"/>
      <c r="P547" s="244"/>
      <c r="Q547" s="244"/>
      <c r="R547" s="244"/>
      <c r="S547" s="244"/>
      <c r="T547" s="24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6" t="s">
        <v>143</v>
      </c>
      <c r="AU547" s="246" t="s">
        <v>86</v>
      </c>
      <c r="AV547" s="13" t="s">
        <v>84</v>
      </c>
      <c r="AW547" s="13" t="s">
        <v>32</v>
      </c>
      <c r="AX547" s="13" t="s">
        <v>76</v>
      </c>
      <c r="AY547" s="246" t="s">
        <v>131</v>
      </c>
    </row>
    <row r="548" s="14" customFormat="1">
      <c r="A548" s="14"/>
      <c r="B548" s="247"/>
      <c r="C548" s="248"/>
      <c r="D548" s="232" t="s">
        <v>143</v>
      </c>
      <c r="E548" s="249" t="s">
        <v>1</v>
      </c>
      <c r="F548" s="250" t="s">
        <v>320</v>
      </c>
      <c r="G548" s="248"/>
      <c r="H548" s="251">
        <v>44.316000000000002</v>
      </c>
      <c r="I548" s="252"/>
      <c r="J548" s="248"/>
      <c r="K548" s="248"/>
      <c r="L548" s="253"/>
      <c r="M548" s="254"/>
      <c r="N548" s="255"/>
      <c r="O548" s="255"/>
      <c r="P548" s="255"/>
      <c r="Q548" s="255"/>
      <c r="R548" s="255"/>
      <c r="S548" s="255"/>
      <c r="T548" s="25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7" t="s">
        <v>143</v>
      </c>
      <c r="AU548" s="257" t="s">
        <v>86</v>
      </c>
      <c r="AV548" s="14" t="s">
        <v>86</v>
      </c>
      <c r="AW548" s="14" t="s">
        <v>32</v>
      </c>
      <c r="AX548" s="14" t="s">
        <v>76</v>
      </c>
      <c r="AY548" s="257" t="s">
        <v>131</v>
      </c>
    </row>
    <row r="549" s="14" customFormat="1">
      <c r="A549" s="14"/>
      <c r="B549" s="247"/>
      <c r="C549" s="248"/>
      <c r="D549" s="232" t="s">
        <v>143</v>
      </c>
      <c r="E549" s="249" t="s">
        <v>1</v>
      </c>
      <c r="F549" s="250" t="s">
        <v>321</v>
      </c>
      <c r="G549" s="248"/>
      <c r="H549" s="251">
        <v>22.536000000000001</v>
      </c>
      <c r="I549" s="252"/>
      <c r="J549" s="248"/>
      <c r="K549" s="248"/>
      <c r="L549" s="253"/>
      <c r="M549" s="254"/>
      <c r="N549" s="255"/>
      <c r="O549" s="255"/>
      <c r="P549" s="255"/>
      <c r="Q549" s="255"/>
      <c r="R549" s="255"/>
      <c r="S549" s="255"/>
      <c r="T549" s="256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7" t="s">
        <v>143</v>
      </c>
      <c r="AU549" s="257" t="s">
        <v>86</v>
      </c>
      <c r="AV549" s="14" t="s">
        <v>86</v>
      </c>
      <c r="AW549" s="14" t="s">
        <v>32</v>
      </c>
      <c r="AX549" s="14" t="s">
        <v>76</v>
      </c>
      <c r="AY549" s="257" t="s">
        <v>131</v>
      </c>
    </row>
    <row r="550" s="14" customFormat="1">
      <c r="A550" s="14"/>
      <c r="B550" s="247"/>
      <c r="C550" s="248"/>
      <c r="D550" s="232" t="s">
        <v>143</v>
      </c>
      <c r="E550" s="249" t="s">
        <v>1</v>
      </c>
      <c r="F550" s="250" t="s">
        <v>322</v>
      </c>
      <c r="G550" s="248"/>
      <c r="H550" s="251">
        <v>31.338999999999999</v>
      </c>
      <c r="I550" s="252"/>
      <c r="J550" s="248"/>
      <c r="K550" s="248"/>
      <c r="L550" s="253"/>
      <c r="M550" s="254"/>
      <c r="N550" s="255"/>
      <c r="O550" s="255"/>
      <c r="P550" s="255"/>
      <c r="Q550" s="255"/>
      <c r="R550" s="255"/>
      <c r="S550" s="255"/>
      <c r="T550" s="25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7" t="s">
        <v>143</v>
      </c>
      <c r="AU550" s="257" t="s">
        <v>86</v>
      </c>
      <c r="AV550" s="14" t="s">
        <v>86</v>
      </c>
      <c r="AW550" s="14" t="s">
        <v>32</v>
      </c>
      <c r="AX550" s="14" t="s">
        <v>76</v>
      </c>
      <c r="AY550" s="257" t="s">
        <v>131</v>
      </c>
    </row>
    <row r="551" s="14" customFormat="1">
      <c r="A551" s="14"/>
      <c r="B551" s="247"/>
      <c r="C551" s="248"/>
      <c r="D551" s="232" t="s">
        <v>143</v>
      </c>
      <c r="E551" s="249" t="s">
        <v>1</v>
      </c>
      <c r="F551" s="250" t="s">
        <v>323</v>
      </c>
      <c r="G551" s="248"/>
      <c r="H551" s="251">
        <v>33.244999999999997</v>
      </c>
      <c r="I551" s="252"/>
      <c r="J551" s="248"/>
      <c r="K551" s="248"/>
      <c r="L551" s="253"/>
      <c r="M551" s="254"/>
      <c r="N551" s="255"/>
      <c r="O551" s="255"/>
      <c r="P551" s="255"/>
      <c r="Q551" s="255"/>
      <c r="R551" s="255"/>
      <c r="S551" s="255"/>
      <c r="T551" s="25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7" t="s">
        <v>143</v>
      </c>
      <c r="AU551" s="257" t="s">
        <v>86</v>
      </c>
      <c r="AV551" s="14" t="s">
        <v>86</v>
      </c>
      <c r="AW551" s="14" t="s">
        <v>32</v>
      </c>
      <c r="AX551" s="14" t="s">
        <v>76</v>
      </c>
      <c r="AY551" s="257" t="s">
        <v>131</v>
      </c>
    </row>
    <row r="552" s="14" customFormat="1">
      <c r="A552" s="14"/>
      <c r="B552" s="247"/>
      <c r="C552" s="248"/>
      <c r="D552" s="232" t="s">
        <v>143</v>
      </c>
      <c r="E552" s="249" t="s">
        <v>1</v>
      </c>
      <c r="F552" s="250" t="s">
        <v>324</v>
      </c>
      <c r="G552" s="248"/>
      <c r="H552" s="251">
        <v>31.006</v>
      </c>
      <c r="I552" s="252"/>
      <c r="J552" s="248"/>
      <c r="K552" s="248"/>
      <c r="L552" s="253"/>
      <c r="M552" s="254"/>
      <c r="N552" s="255"/>
      <c r="O552" s="255"/>
      <c r="P552" s="255"/>
      <c r="Q552" s="255"/>
      <c r="R552" s="255"/>
      <c r="S552" s="255"/>
      <c r="T552" s="25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7" t="s">
        <v>143</v>
      </c>
      <c r="AU552" s="257" t="s">
        <v>86</v>
      </c>
      <c r="AV552" s="14" t="s">
        <v>86</v>
      </c>
      <c r="AW552" s="14" t="s">
        <v>32</v>
      </c>
      <c r="AX552" s="14" t="s">
        <v>76</v>
      </c>
      <c r="AY552" s="257" t="s">
        <v>131</v>
      </c>
    </row>
    <row r="553" s="14" customFormat="1">
      <c r="A553" s="14"/>
      <c r="B553" s="247"/>
      <c r="C553" s="248"/>
      <c r="D553" s="232" t="s">
        <v>143</v>
      </c>
      <c r="E553" s="249" t="s">
        <v>1</v>
      </c>
      <c r="F553" s="250" t="s">
        <v>325</v>
      </c>
      <c r="G553" s="248"/>
      <c r="H553" s="251">
        <v>49.262999999999998</v>
      </c>
      <c r="I553" s="252"/>
      <c r="J553" s="248"/>
      <c r="K553" s="248"/>
      <c r="L553" s="253"/>
      <c r="M553" s="254"/>
      <c r="N553" s="255"/>
      <c r="O553" s="255"/>
      <c r="P553" s="255"/>
      <c r="Q553" s="255"/>
      <c r="R553" s="255"/>
      <c r="S553" s="255"/>
      <c r="T553" s="25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7" t="s">
        <v>143</v>
      </c>
      <c r="AU553" s="257" t="s">
        <v>86</v>
      </c>
      <c r="AV553" s="14" t="s">
        <v>86</v>
      </c>
      <c r="AW553" s="14" t="s">
        <v>32</v>
      </c>
      <c r="AX553" s="14" t="s">
        <v>76</v>
      </c>
      <c r="AY553" s="257" t="s">
        <v>131</v>
      </c>
    </row>
    <row r="554" s="14" customFormat="1">
      <c r="A554" s="14"/>
      <c r="B554" s="247"/>
      <c r="C554" s="248"/>
      <c r="D554" s="232" t="s">
        <v>143</v>
      </c>
      <c r="E554" s="249" t="s">
        <v>1</v>
      </c>
      <c r="F554" s="250" t="s">
        <v>326</v>
      </c>
      <c r="G554" s="248"/>
      <c r="H554" s="251">
        <v>62.920000000000002</v>
      </c>
      <c r="I554" s="252"/>
      <c r="J554" s="248"/>
      <c r="K554" s="248"/>
      <c r="L554" s="253"/>
      <c r="M554" s="254"/>
      <c r="N554" s="255"/>
      <c r="O554" s="255"/>
      <c r="P554" s="255"/>
      <c r="Q554" s="255"/>
      <c r="R554" s="255"/>
      <c r="S554" s="255"/>
      <c r="T554" s="256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7" t="s">
        <v>143</v>
      </c>
      <c r="AU554" s="257" t="s">
        <v>86</v>
      </c>
      <c r="AV554" s="14" t="s">
        <v>86</v>
      </c>
      <c r="AW554" s="14" t="s">
        <v>32</v>
      </c>
      <c r="AX554" s="14" t="s">
        <v>76</v>
      </c>
      <c r="AY554" s="257" t="s">
        <v>131</v>
      </c>
    </row>
    <row r="555" s="14" customFormat="1">
      <c r="A555" s="14"/>
      <c r="B555" s="247"/>
      <c r="C555" s="248"/>
      <c r="D555" s="232" t="s">
        <v>143</v>
      </c>
      <c r="E555" s="249" t="s">
        <v>1</v>
      </c>
      <c r="F555" s="250" t="s">
        <v>327</v>
      </c>
      <c r="G555" s="248"/>
      <c r="H555" s="251">
        <v>54.027000000000001</v>
      </c>
      <c r="I555" s="252"/>
      <c r="J555" s="248"/>
      <c r="K555" s="248"/>
      <c r="L555" s="253"/>
      <c r="M555" s="254"/>
      <c r="N555" s="255"/>
      <c r="O555" s="255"/>
      <c r="P555" s="255"/>
      <c r="Q555" s="255"/>
      <c r="R555" s="255"/>
      <c r="S555" s="255"/>
      <c r="T555" s="25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7" t="s">
        <v>143</v>
      </c>
      <c r="AU555" s="257" t="s">
        <v>86</v>
      </c>
      <c r="AV555" s="14" t="s">
        <v>86</v>
      </c>
      <c r="AW555" s="14" t="s">
        <v>32</v>
      </c>
      <c r="AX555" s="14" t="s">
        <v>76</v>
      </c>
      <c r="AY555" s="257" t="s">
        <v>131</v>
      </c>
    </row>
    <row r="556" s="13" customFormat="1">
      <c r="A556" s="13"/>
      <c r="B556" s="237"/>
      <c r="C556" s="238"/>
      <c r="D556" s="232" t="s">
        <v>143</v>
      </c>
      <c r="E556" s="239" t="s">
        <v>1</v>
      </c>
      <c r="F556" s="240" t="s">
        <v>328</v>
      </c>
      <c r="G556" s="238"/>
      <c r="H556" s="239" t="s">
        <v>1</v>
      </c>
      <c r="I556" s="241"/>
      <c r="J556" s="238"/>
      <c r="K556" s="238"/>
      <c r="L556" s="242"/>
      <c r="M556" s="243"/>
      <c r="N556" s="244"/>
      <c r="O556" s="244"/>
      <c r="P556" s="244"/>
      <c r="Q556" s="244"/>
      <c r="R556" s="244"/>
      <c r="S556" s="244"/>
      <c r="T556" s="24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6" t="s">
        <v>143</v>
      </c>
      <c r="AU556" s="246" t="s">
        <v>86</v>
      </c>
      <c r="AV556" s="13" t="s">
        <v>84</v>
      </c>
      <c r="AW556" s="13" t="s">
        <v>32</v>
      </c>
      <c r="AX556" s="13" t="s">
        <v>76</v>
      </c>
      <c r="AY556" s="246" t="s">
        <v>131</v>
      </c>
    </row>
    <row r="557" s="14" customFormat="1">
      <c r="A557" s="14"/>
      <c r="B557" s="247"/>
      <c r="C557" s="248"/>
      <c r="D557" s="232" t="s">
        <v>143</v>
      </c>
      <c r="E557" s="249" t="s">
        <v>1</v>
      </c>
      <c r="F557" s="250" t="s">
        <v>329</v>
      </c>
      <c r="G557" s="248"/>
      <c r="H557" s="251">
        <v>21.024000000000001</v>
      </c>
      <c r="I557" s="252"/>
      <c r="J557" s="248"/>
      <c r="K557" s="248"/>
      <c r="L557" s="253"/>
      <c r="M557" s="254"/>
      <c r="N557" s="255"/>
      <c r="O557" s="255"/>
      <c r="P557" s="255"/>
      <c r="Q557" s="255"/>
      <c r="R557" s="255"/>
      <c r="S557" s="255"/>
      <c r="T557" s="25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7" t="s">
        <v>143</v>
      </c>
      <c r="AU557" s="257" t="s">
        <v>86</v>
      </c>
      <c r="AV557" s="14" t="s">
        <v>86</v>
      </c>
      <c r="AW557" s="14" t="s">
        <v>32</v>
      </c>
      <c r="AX557" s="14" t="s">
        <v>76</v>
      </c>
      <c r="AY557" s="257" t="s">
        <v>131</v>
      </c>
    </row>
    <row r="558" s="14" customFormat="1">
      <c r="A558" s="14"/>
      <c r="B558" s="247"/>
      <c r="C558" s="248"/>
      <c r="D558" s="232" t="s">
        <v>143</v>
      </c>
      <c r="E558" s="249" t="s">
        <v>1</v>
      </c>
      <c r="F558" s="250" t="s">
        <v>330</v>
      </c>
      <c r="G558" s="248"/>
      <c r="H558" s="251">
        <v>42.804000000000002</v>
      </c>
      <c r="I558" s="252"/>
      <c r="J558" s="248"/>
      <c r="K558" s="248"/>
      <c r="L558" s="253"/>
      <c r="M558" s="254"/>
      <c r="N558" s="255"/>
      <c r="O558" s="255"/>
      <c r="P558" s="255"/>
      <c r="Q558" s="255"/>
      <c r="R558" s="255"/>
      <c r="S558" s="255"/>
      <c r="T558" s="256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7" t="s">
        <v>143</v>
      </c>
      <c r="AU558" s="257" t="s">
        <v>86</v>
      </c>
      <c r="AV558" s="14" t="s">
        <v>86</v>
      </c>
      <c r="AW558" s="14" t="s">
        <v>32</v>
      </c>
      <c r="AX558" s="14" t="s">
        <v>76</v>
      </c>
      <c r="AY558" s="257" t="s">
        <v>131</v>
      </c>
    </row>
    <row r="559" s="14" customFormat="1">
      <c r="A559" s="14"/>
      <c r="B559" s="247"/>
      <c r="C559" s="248"/>
      <c r="D559" s="232" t="s">
        <v>143</v>
      </c>
      <c r="E559" s="249" t="s">
        <v>1</v>
      </c>
      <c r="F559" s="250" t="s">
        <v>331</v>
      </c>
      <c r="G559" s="248"/>
      <c r="H559" s="251">
        <v>22.687999999999999</v>
      </c>
      <c r="I559" s="252"/>
      <c r="J559" s="248"/>
      <c r="K559" s="248"/>
      <c r="L559" s="253"/>
      <c r="M559" s="254"/>
      <c r="N559" s="255"/>
      <c r="O559" s="255"/>
      <c r="P559" s="255"/>
      <c r="Q559" s="255"/>
      <c r="R559" s="255"/>
      <c r="S559" s="255"/>
      <c r="T559" s="256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7" t="s">
        <v>143</v>
      </c>
      <c r="AU559" s="257" t="s">
        <v>86</v>
      </c>
      <c r="AV559" s="14" t="s">
        <v>86</v>
      </c>
      <c r="AW559" s="14" t="s">
        <v>32</v>
      </c>
      <c r="AX559" s="14" t="s">
        <v>76</v>
      </c>
      <c r="AY559" s="257" t="s">
        <v>131</v>
      </c>
    </row>
    <row r="560" s="14" customFormat="1">
      <c r="A560" s="14"/>
      <c r="B560" s="247"/>
      <c r="C560" s="248"/>
      <c r="D560" s="232" t="s">
        <v>143</v>
      </c>
      <c r="E560" s="249" t="s">
        <v>1</v>
      </c>
      <c r="F560" s="250" t="s">
        <v>332</v>
      </c>
      <c r="G560" s="248"/>
      <c r="H560" s="251">
        <v>21.024000000000001</v>
      </c>
      <c r="I560" s="252"/>
      <c r="J560" s="248"/>
      <c r="K560" s="248"/>
      <c r="L560" s="253"/>
      <c r="M560" s="254"/>
      <c r="N560" s="255"/>
      <c r="O560" s="255"/>
      <c r="P560" s="255"/>
      <c r="Q560" s="255"/>
      <c r="R560" s="255"/>
      <c r="S560" s="255"/>
      <c r="T560" s="256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7" t="s">
        <v>143</v>
      </c>
      <c r="AU560" s="257" t="s">
        <v>86</v>
      </c>
      <c r="AV560" s="14" t="s">
        <v>86</v>
      </c>
      <c r="AW560" s="14" t="s">
        <v>32</v>
      </c>
      <c r="AX560" s="14" t="s">
        <v>76</v>
      </c>
      <c r="AY560" s="257" t="s">
        <v>131</v>
      </c>
    </row>
    <row r="561" s="14" customFormat="1">
      <c r="A561" s="14"/>
      <c r="B561" s="247"/>
      <c r="C561" s="248"/>
      <c r="D561" s="232" t="s">
        <v>143</v>
      </c>
      <c r="E561" s="249" t="s">
        <v>1</v>
      </c>
      <c r="F561" s="250" t="s">
        <v>333</v>
      </c>
      <c r="G561" s="248"/>
      <c r="H561" s="251">
        <v>41.140000000000001</v>
      </c>
      <c r="I561" s="252"/>
      <c r="J561" s="248"/>
      <c r="K561" s="248"/>
      <c r="L561" s="253"/>
      <c r="M561" s="254"/>
      <c r="N561" s="255"/>
      <c r="O561" s="255"/>
      <c r="P561" s="255"/>
      <c r="Q561" s="255"/>
      <c r="R561" s="255"/>
      <c r="S561" s="255"/>
      <c r="T561" s="256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7" t="s">
        <v>143</v>
      </c>
      <c r="AU561" s="257" t="s">
        <v>86</v>
      </c>
      <c r="AV561" s="14" t="s">
        <v>86</v>
      </c>
      <c r="AW561" s="14" t="s">
        <v>32</v>
      </c>
      <c r="AX561" s="14" t="s">
        <v>76</v>
      </c>
      <c r="AY561" s="257" t="s">
        <v>131</v>
      </c>
    </row>
    <row r="562" s="14" customFormat="1">
      <c r="A562" s="14"/>
      <c r="B562" s="247"/>
      <c r="C562" s="248"/>
      <c r="D562" s="232" t="s">
        <v>143</v>
      </c>
      <c r="E562" s="249" t="s">
        <v>1</v>
      </c>
      <c r="F562" s="250" t="s">
        <v>334</v>
      </c>
      <c r="G562" s="248"/>
      <c r="H562" s="251">
        <v>21.024000000000001</v>
      </c>
      <c r="I562" s="252"/>
      <c r="J562" s="248"/>
      <c r="K562" s="248"/>
      <c r="L562" s="253"/>
      <c r="M562" s="254"/>
      <c r="N562" s="255"/>
      <c r="O562" s="255"/>
      <c r="P562" s="255"/>
      <c r="Q562" s="255"/>
      <c r="R562" s="255"/>
      <c r="S562" s="255"/>
      <c r="T562" s="25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7" t="s">
        <v>143</v>
      </c>
      <c r="AU562" s="257" t="s">
        <v>86</v>
      </c>
      <c r="AV562" s="14" t="s">
        <v>86</v>
      </c>
      <c r="AW562" s="14" t="s">
        <v>32</v>
      </c>
      <c r="AX562" s="14" t="s">
        <v>76</v>
      </c>
      <c r="AY562" s="257" t="s">
        <v>131</v>
      </c>
    </row>
    <row r="563" s="14" customFormat="1">
      <c r="A563" s="14"/>
      <c r="B563" s="247"/>
      <c r="C563" s="248"/>
      <c r="D563" s="232" t="s">
        <v>143</v>
      </c>
      <c r="E563" s="249" t="s">
        <v>1</v>
      </c>
      <c r="F563" s="250" t="s">
        <v>335</v>
      </c>
      <c r="G563" s="248"/>
      <c r="H563" s="251">
        <v>21.024000000000001</v>
      </c>
      <c r="I563" s="252"/>
      <c r="J563" s="248"/>
      <c r="K563" s="248"/>
      <c r="L563" s="253"/>
      <c r="M563" s="254"/>
      <c r="N563" s="255"/>
      <c r="O563" s="255"/>
      <c r="P563" s="255"/>
      <c r="Q563" s="255"/>
      <c r="R563" s="255"/>
      <c r="S563" s="255"/>
      <c r="T563" s="25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7" t="s">
        <v>143</v>
      </c>
      <c r="AU563" s="257" t="s">
        <v>86</v>
      </c>
      <c r="AV563" s="14" t="s">
        <v>86</v>
      </c>
      <c r="AW563" s="14" t="s">
        <v>32</v>
      </c>
      <c r="AX563" s="14" t="s">
        <v>76</v>
      </c>
      <c r="AY563" s="257" t="s">
        <v>131</v>
      </c>
    </row>
    <row r="564" s="14" customFormat="1">
      <c r="A564" s="14"/>
      <c r="B564" s="247"/>
      <c r="C564" s="248"/>
      <c r="D564" s="232" t="s">
        <v>143</v>
      </c>
      <c r="E564" s="249" t="s">
        <v>1</v>
      </c>
      <c r="F564" s="250" t="s">
        <v>336</v>
      </c>
      <c r="G564" s="248"/>
      <c r="H564" s="251">
        <v>22.687999999999999</v>
      </c>
      <c r="I564" s="252"/>
      <c r="J564" s="248"/>
      <c r="K564" s="248"/>
      <c r="L564" s="253"/>
      <c r="M564" s="254"/>
      <c r="N564" s="255"/>
      <c r="O564" s="255"/>
      <c r="P564" s="255"/>
      <c r="Q564" s="255"/>
      <c r="R564" s="255"/>
      <c r="S564" s="255"/>
      <c r="T564" s="256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7" t="s">
        <v>143</v>
      </c>
      <c r="AU564" s="257" t="s">
        <v>86</v>
      </c>
      <c r="AV564" s="14" t="s">
        <v>86</v>
      </c>
      <c r="AW564" s="14" t="s">
        <v>32</v>
      </c>
      <c r="AX564" s="14" t="s">
        <v>76</v>
      </c>
      <c r="AY564" s="257" t="s">
        <v>131</v>
      </c>
    </row>
    <row r="565" s="14" customFormat="1">
      <c r="A565" s="14"/>
      <c r="B565" s="247"/>
      <c r="C565" s="248"/>
      <c r="D565" s="232" t="s">
        <v>143</v>
      </c>
      <c r="E565" s="249" t="s">
        <v>1</v>
      </c>
      <c r="F565" s="250" t="s">
        <v>337</v>
      </c>
      <c r="G565" s="248"/>
      <c r="H565" s="251">
        <v>21.024000000000001</v>
      </c>
      <c r="I565" s="252"/>
      <c r="J565" s="248"/>
      <c r="K565" s="248"/>
      <c r="L565" s="253"/>
      <c r="M565" s="254"/>
      <c r="N565" s="255"/>
      <c r="O565" s="255"/>
      <c r="P565" s="255"/>
      <c r="Q565" s="255"/>
      <c r="R565" s="255"/>
      <c r="S565" s="255"/>
      <c r="T565" s="25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7" t="s">
        <v>143</v>
      </c>
      <c r="AU565" s="257" t="s">
        <v>86</v>
      </c>
      <c r="AV565" s="14" t="s">
        <v>86</v>
      </c>
      <c r="AW565" s="14" t="s">
        <v>32</v>
      </c>
      <c r="AX565" s="14" t="s">
        <v>76</v>
      </c>
      <c r="AY565" s="257" t="s">
        <v>131</v>
      </c>
    </row>
    <row r="566" s="14" customFormat="1">
      <c r="A566" s="14"/>
      <c r="B566" s="247"/>
      <c r="C566" s="248"/>
      <c r="D566" s="232" t="s">
        <v>143</v>
      </c>
      <c r="E566" s="249" t="s">
        <v>1</v>
      </c>
      <c r="F566" s="250" t="s">
        <v>338</v>
      </c>
      <c r="G566" s="248"/>
      <c r="H566" s="251">
        <v>21.024000000000001</v>
      </c>
      <c r="I566" s="252"/>
      <c r="J566" s="248"/>
      <c r="K566" s="248"/>
      <c r="L566" s="253"/>
      <c r="M566" s="254"/>
      <c r="N566" s="255"/>
      <c r="O566" s="255"/>
      <c r="P566" s="255"/>
      <c r="Q566" s="255"/>
      <c r="R566" s="255"/>
      <c r="S566" s="255"/>
      <c r="T566" s="25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7" t="s">
        <v>143</v>
      </c>
      <c r="AU566" s="257" t="s">
        <v>86</v>
      </c>
      <c r="AV566" s="14" t="s">
        <v>86</v>
      </c>
      <c r="AW566" s="14" t="s">
        <v>32</v>
      </c>
      <c r="AX566" s="14" t="s">
        <v>76</v>
      </c>
      <c r="AY566" s="257" t="s">
        <v>131</v>
      </c>
    </row>
    <row r="567" s="14" customFormat="1">
      <c r="A567" s="14"/>
      <c r="B567" s="247"/>
      <c r="C567" s="248"/>
      <c r="D567" s="232" t="s">
        <v>143</v>
      </c>
      <c r="E567" s="249" t="s">
        <v>1</v>
      </c>
      <c r="F567" s="250" t="s">
        <v>339</v>
      </c>
      <c r="G567" s="248"/>
      <c r="H567" s="251">
        <v>21.024000000000001</v>
      </c>
      <c r="I567" s="252"/>
      <c r="J567" s="248"/>
      <c r="K567" s="248"/>
      <c r="L567" s="253"/>
      <c r="M567" s="254"/>
      <c r="N567" s="255"/>
      <c r="O567" s="255"/>
      <c r="P567" s="255"/>
      <c r="Q567" s="255"/>
      <c r="R567" s="255"/>
      <c r="S567" s="255"/>
      <c r="T567" s="25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7" t="s">
        <v>143</v>
      </c>
      <c r="AU567" s="257" t="s">
        <v>86</v>
      </c>
      <c r="AV567" s="14" t="s">
        <v>86</v>
      </c>
      <c r="AW567" s="14" t="s">
        <v>32</v>
      </c>
      <c r="AX567" s="14" t="s">
        <v>76</v>
      </c>
      <c r="AY567" s="257" t="s">
        <v>131</v>
      </c>
    </row>
    <row r="568" s="14" customFormat="1">
      <c r="A568" s="14"/>
      <c r="B568" s="247"/>
      <c r="C568" s="248"/>
      <c r="D568" s="232" t="s">
        <v>143</v>
      </c>
      <c r="E568" s="249" t="s">
        <v>1</v>
      </c>
      <c r="F568" s="250" t="s">
        <v>340</v>
      </c>
      <c r="G568" s="248"/>
      <c r="H568" s="251">
        <v>20.268000000000001</v>
      </c>
      <c r="I568" s="252"/>
      <c r="J568" s="248"/>
      <c r="K568" s="248"/>
      <c r="L568" s="253"/>
      <c r="M568" s="254"/>
      <c r="N568" s="255"/>
      <c r="O568" s="255"/>
      <c r="P568" s="255"/>
      <c r="Q568" s="255"/>
      <c r="R568" s="255"/>
      <c r="S568" s="255"/>
      <c r="T568" s="256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7" t="s">
        <v>143</v>
      </c>
      <c r="AU568" s="257" t="s">
        <v>86</v>
      </c>
      <c r="AV568" s="14" t="s">
        <v>86</v>
      </c>
      <c r="AW568" s="14" t="s">
        <v>32</v>
      </c>
      <c r="AX568" s="14" t="s">
        <v>76</v>
      </c>
      <c r="AY568" s="257" t="s">
        <v>131</v>
      </c>
    </row>
    <row r="569" s="14" customFormat="1">
      <c r="A569" s="14"/>
      <c r="B569" s="247"/>
      <c r="C569" s="248"/>
      <c r="D569" s="232" t="s">
        <v>143</v>
      </c>
      <c r="E569" s="249" t="s">
        <v>1</v>
      </c>
      <c r="F569" s="250" t="s">
        <v>341</v>
      </c>
      <c r="G569" s="248"/>
      <c r="H569" s="251">
        <v>21.024000000000001</v>
      </c>
      <c r="I569" s="252"/>
      <c r="J569" s="248"/>
      <c r="K569" s="248"/>
      <c r="L569" s="253"/>
      <c r="M569" s="254"/>
      <c r="N569" s="255"/>
      <c r="O569" s="255"/>
      <c r="P569" s="255"/>
      <c r="Q569" s="255"/>
      <c r="R569" s="255"/>
      <c r="S569" s="255"/>
      <c r="T569" s="25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7" t="s">
        <v>143</v>
      </c>
      <c r="AU569" s="257" t="s">
        <v>86</v>
      </c>
      <c r="AV569" s="14" t="s">
        <v>86</v>
      </c>
      <c r="AW569" s="14" t="s">
        <v>32</v>
      </c>
      <c r="AX569" s="14" t="s">
        <v>76</v>
      </c>
      <c r="AY569" s="257" t="s">
        <v>131</v>
      </c>
    </row>
    <row r="570" s="14" customFormat="1">
      <c r="A570" s="14"/>
      <c r="B570" s="247"/>
      <c r="C570" s="248"/>
      <c r="D570" s="232" t="s">
        <v>143</v>
      </c>
      <c r="E570" s="249" t="s">
        <v>1</v>
      </c>
      <c r="F570" s="250" t="s">
        <v>342</v>
      </c>
      <c r="G570" s="248"/>
      <c r="H570" s="251">
        <v>21.024000000000001</v>
      </c>
      <c r="I570" s="252"/>
      <c r="J570" s="248"/>
      <c r="K570" s="248"/>
      <c r="L570" s="253"/>
      <c r="M570" s="254"/>
      <c r="N570" s="255"/>
      <c r="O570" s="255"/>
      <c r="P570" s="255"/>
      <c r="Q570" s="255"/>
      <c r="R570" s="255"/>
      <c r="S570" s="255"/>
      <c r="T570" s="25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7" t="s">
        <v>143</v>
      </c>
      <c r="AU570" s="257" t="s">
        <v>86</v>
      </c>
      <c r="AV570" s="14" t="s">
        <v>86</v>
      </c>
      <c r="AW570" s="14" t="s">
        <v>32</v>
      </c>
      <c r="AX570" s="14" t="s">
        <v>76</v>
      </c>
      <c r="AY570" s="257" t="s">
        <v>131</v>
      </c>
    </row>
    <row r="571" s="13" customFormat="1">
      <c r="A571" s="13"/>
      <c r="B571" s="237"/>
      <c r="C571" s="238"/>
      <c r="D571" s="232" t="s">
        <v>143</v>
      </c>
      <c r="E571" s="239" t="s">
        <v>1</v>
      </c>
      <c r="F571" s="240" t="s">
        <v>343</v>
      </c>
      <c r="G571" s="238"/>
      <c r="H571" s="239" t="s">
        <v>1</v>
      </c>
      <c r="I571" s="241"/>
      <c r="J571" s="238"/>
      <c r="K571" s="238"/>
      <c r="L571" s="242"/>
      <c r="M571" s="243"/>
      <c r="N571" s="244"/>
      <c r="O571" s="244"/>
      <c r="P571" s="244"/>
      <c r="Q571" s="244"/>
      <c r="R571" s="244"/>
      <c r="S571" s="244"/>
      <c r="T571" s="24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6" t="s">
        <v>143</v>
      </c>
      <c r="AU571" s="246" t="s">
        <v>86</v>
      </c>
      <c r="AV571" s="13" t="s">
        <v>84</v>
      </c>
      <c r="AW571" s="13" t="s">
        <v>32</v>
      </c>
      <c r="AX571" s="13" t="s">
        <v>76</v>
      </c>
      <c r="AY571" s="246" t="s">
        <v>131</v>
      </c>
    </row>
    <row r="572" s="14" customFormat="1">
      <c r="A572" s="14"/>
      <c r="B572" s="247"/>
      <c r="C572" s="248"/>
      <c r="D572" s="232" t="s">
        <v>143</v>
      </c>
      <c r="E572" s="249" t="s">
        <v>1</v>
      </c>
      <c r="F572" s="250" t="s">
        <v>344</v>
      </c>
      <c r="G572" s="248"/>
      <c r="H572" s="251">
        <v>4.3650000000000002</v>
      </c>
      <c r="I572" s="252"/>
      <c r="J572" s="248"/>
      <c r="K572" s="248"/>
      <c r="L572" s="253"/>
      <c r="M572" s="254"/>
      <c r="N572" s="255"/>
      <c r="O572" s="255"/>
      <c r="P572" s="255"/>
      <c r="Q572" s="255"/>
      <c r="R572" s="255"/>
      <c r="S572" s="255"/>
      <c r="T572" s="25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7" t="s">
        <v>143</v>
      </c>
      <c r="AU572" s="257" t="s">
        <v>86</v>
      </c>
      <c r="AV572" s="14" t="s">
        <v>86</v>
      </c>
      <c r="AW572" s="14" t="s">
        <v>32</v>
      </c>
      <c r="AX572" s="14" t="s">
        <v>76</v>
      </c>
      <c r="AY572" s="257" t="s">
        <v>131</v>
      </c>
    </row>
    <row r="573" s="14" customFormat="1">
      <c r="A573" s="14"/>
      <c r="B573" s="247"/>
      <c r="C573" s="248"/>
      <c r="D573" s="232" t="s">
        <v>143</v>
      </c>
      <c r="E573" s="249" t="s">
        <v>1</v>
      </c>
      <c r="F573" s="250" t="s">
        <v>345</v>
      </c>
      <c r="G573" s="248"/>
      <c r="H573" s="251">
        <v>4.1230000000000002</v>
      </c>
      <c r="I573" s="252"/>
      <c r="J573" s="248"/>
      <c r="K573" s="248"/>
      <c r="L573" s="253"/>
      <c r="M573" s="254"/>
      <c r="N573" s="255"/>
      <c r="O573" s="255"/>
      <c r="P573" s="255"/>
      <c r="Q573" s="255"/>
      <c r="R573" s="255"/>
      <c r="S573" s="255"/>
      <c r="T573" s="25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7" t="s">
        <v>143</v>
      </c>
      <c r="AU573" s="257" t="s">
        <v>86</v>
      </c>
      <c r="AV573" s="14" t="s">
        <v>86</v>
      </c>
      <c r="AW573" s="14" t="s">
        <v>32</v>
      </c>
      <c r="AX573" s="14" t="s">
        <v>76</v>
      </c>
      <c r="AY573" s="257" t="s">
        <v>131</v>
      </c>
    </row>
    <row r="574" s="14" customFormat="1">
      <c r="A574" s="14"/>
      <c r="B574" s="247"/>
      <c r="C574" s="248"/>
      <c r="D574" s="232" t="s">
        <v>143</v>
      </c>
      <c r="E574" s="249" t="s">
        <v>1</v>
      </c>
      <c r="F574" s="250" t="s">
        <v>346</v>
      </c>
      <c r="G574" s="248"/>
      <c r="H574" s="251">
        <v>12.601000000000001</v>
      </c>
      <c r="I574" s="252"/>
      <c r="J574" s="248"/>
      <c r="K574" s="248"/>
      <c r="L574" s="253"/>
      <c r="M574" s="254"/>
      <c r="N574" s="255"/>
      <c r="O574" s="255"/>
      <c r="P574" s="255"/>
      <c r="Q574" s="255"/>
      <c r="R574" s="255"/>
      <c r="S574" s="255"/>
      <c r="T574" s="256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7" t="s">
        <v>143</v>
      </c>
      <c r="AU574" s="257" t="s">
        <v>86</v>
      </c>
      <c r="AV574" s="14" t="s">
        <v>86</v>
      </c>
      <c r="AW574" s="14" t="s">
        <v>32</v>
      </c>
      <c r="AX574" s="14" t="s">
        <v>76</v>
      </c>
      <c r="AY574" s="257" t="s">
        <v>131</v>
      </c>
    </row>
    <row r="575" s="14" customFormat="1">
      <c r="A575" s="14"/>
      <c r="B575" s="247"/>
      <c r="C575" s="248"/>
      <c r="D575" s="232" t="s">
        <v>143</v>
      </c>
      <c r="E575" s="249" t="s">
        <v>1</v>
      </c>
      <c r="F575" s="250" t="s">
        <v>347</v>
      </c>
      <c r="G575" s="248"/>
      <c r="H575" s="251">
        <v>4.3650000000000002</v>
      </c>
      <c r="I575" s="252"/>
      <c r="J575" s="248"/>
      <c r="K575" s="248"/>
      <c r="L575" s="253"/>
      <c r="M575" s="254"/>
      <c r="N575" s="255"/>
      <c r="O575" s="255"/>
      <c r="P575" s="255"/>
      <c r="Q575" s="255"/>
      <c r="R575" s="255"/>
      <c r="S575" s="255"/>
      <c r="T575" s="25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7" t="s">
        <v>143</v>
      </c>
      <c r="AU575" s="257" t="s">
        <v>86</v>
      </c>
      <c r="AV575" s="14" t="s">
        <v>86</v>
      </c>
      <c r="AW575" s="14" t="s">
        <v>32</v>
      </c>
      <c r="AX575" s="14" t="s">
        <v>76</v>
      </c>
      <c r="AY575" s="257" t="s">
        <v>131</v>
      </c>
    </row>
    <row r="576" s="14" customFormat="1">
      <c r="A576" s="14"/>
      <c r="B576" s="247"/>
      <c r="C576" s="248"/>
      <c r="D576" s="232" t="s">
        <v>143</v>
      </c>
      <c r="E576" s="249" t="s">
        <v>1</v>
      </c>
      <c r="F576" s="250" t="s">
        <v>348</v>
      </c>
      <c r="G576" s="248"/>
      <c r="H576" s="251">
        <v>22.239999999999998</v>
      </c>
      <c r="I576" s="252"/>
      <c r="J576" s="248"/>
      <c r="K576" s="248"/>
      <c r="L576" s="253"/>
      <c r="M576" s="254"/>
      <c r="N576" s="255"/>
      <c r="O576" s="255"/>
      <c r="P576" s="255"/>
      <c r="Q576" s="255"/>
      <c r="R576" s="255"/>
      <c r="S576" s="255"/>
      <c r="T576" s="256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7" t="s">
        <v>143</v>
      </c>
      <c r="AU576" s="257" t="s">
        <v>86</v>
      </c>
      <c r="AV576" s="14" t="s">
        <v>86</v>
      </c>
      <c r="AW576" s="14" t="s">
        <v>32</v>
      </c>
      <c r="AX576" s="14" t="s">
        <v>76</v>
      </c>
      <c r="AY576" s="257" t="s">
        <v>131</v>
      </c>
    </row>
    <row r="577" s="14" customFormat="1">
      <c r="A577" s="14"/>
      <c r="B577" s="247"/>
      <c r="C577" s="248"/>
      <c r="D577" s="232" t="s">
        <v>143</v>
      </c>
      <c r="E577" s="249" t="s">
        <v>1</v>
      </c>
      <c r="F577" s="250" t="s">
        <v>349</v>
      </c>
      <c r="G577" s="248"/>
      <c r="H577" s="251">
        <v>24</v>
      </c>
      <c r="I577" s="252"/>
      <c r="J577" s="248"/>
      <c r="K577" s="248"/>
      <c r="L577" s="253"/>
      <c r="M577" s="254"/>
      <c r="N577" s="255"/>
      <c r="O577" s="255"/>
      <c r="P577" s="255"/>
      <c r="Q577" s="255"/>
      <c r="R577" s="255"/>
      <c r="S577" s="255"/>
      <c r="T577" s="25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7" t="s">
        <v>143</v>
      </c>
      <c r="AU577" s="257" t="s">
        <v>86</v>
      </c>
      <c r="AV577" s="14" t="s">
        <v>86</v>
      </c>
      <c r="AW577" s="14" t="s">
        <v>32</v>
      </c>
      <c r="AX577" s="14" t="s">
        <v>76</v>
      </c>
      <c r="AY577" s="257" t="s">
        <v>131</v>
      </c>
    </row>
    <row r="578" s="14" customFormat="1">
      <c r="A578" s="14"/>
      <c r="B578" s="247"/>
      <c r="C578" s="248"/>
      <c r="D578" s="232" t="s">
        <v>143</v>
      </c>
      <c r="E578" s="249" t="s">
        <v>1</v>
      </c>
      <c r="F578" s="250" t="s">
        <v>350</v>
      </c>
      <c r="G578" s="248"/>
      <c r="H578" s="251">
        <v>20.48</v>
      </c>
      <c r="I578" s="252"/>
      <c r="J578" s="248"/>
      <c r="K578" s="248"/>
      <c r="L578" s="253"/>
      <c r="M578" s="254"/>
      <c r="N578" s="255"/>
      <c r="O578" s="255"/>
      <c r="P578" s="255"/>
      <c r="Q578" s="255"/>
      <c r="R578" s="255"/>
      <c r="S578" s="255"/>
      <c r="T578" s="256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7" t="s">
        <v>143</v>
      </c>
      <c r="AU578" s="257" t="s">
        <v>86</v>
      </c>
      <c r="AV578" s="14" t="s">
        <v>86</v>
      </c>
      <c r="AW578" s="14" t="s">
        <v>32</v>
      </c>
      <c r="AX578" s="14" t="s">
        <v>76</v>
      </c>
      <c r="AY578" s="257" t="s">
        <v>131</v>
      </c>
    </row>
    <row r="579" s="14" customFormat="1">
      <c r="A579" s="14"/>
      <c r="B579" s="247"/>
      <c r="C579" s="248"/>
      <c r="D579" s="232" t="s">
        <v>143</v>
      </c>
      <c r="E579" s="249" t="s">
        <v>1</v>
      </c>
      <c r="F579" s="250" t="s">
        <v>351</v>
      </c>
      <c r="G579" s="248"/>
      <c r="H579" s="251">
        <v>12.19</v>
      </c>
      <c r="I579" s="252"/>
      <c r="J579" s="248"/>
      <c r="K579" s="248"/>
      <c r="L579" s="253"/>
      <c r="M579" s="254"/>
      <c r="N579" s="255"/>
      <c r="O579" s="255"/>
      <c r="P579" s="255"/>
      <c r="Q579" s="255"/>
      <c r="R579" s="255"/>
      <c r="S579" s="255"/>
      <c r="T579" s="256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7" t="s">
        <v>143</v>
      </c>
      <c r="AU579" s="257" t="s">
        <v>86</v>
      </c>
      <c r="AV579" s="14" t="s">
        <v>86</v>
      </c>
      <c r="AW579" s="14" t="s">
        <v>32</v>
      </c>
      <c r="AX579" s="14" t="s">
        <v>76</v>
      </c>
      <c r="AY579" s="257" t="s">
        <v>131</v>
      </c>
    </row>
    <row r="580" s="14" customFormat="1">
      <c r="A580" s="14"/>
      <c r="B580" s="247"/>
      <c r="C580" s="248"/>
      <c r="D580" s="232" t="s">
        <v>143</v>
      </c>
      <c r="E580" s="249" t="s">
        <v>1</v>
      </c>
      <c r="F580" s="250" t="s">
        <v>352</v>
      </c>
      <c r="G580" s="248"/>
      <c r="H580" s="251">
        <v>46.991999999999997</v>
      </c>
      <c r="I580" s="252"/>
      <c r="J580" s="248"/>
      <c r="K580" s="248"/>
      <c r="L580" s="253"/>
      <c r="M580" s="254"/>
      <c r="N580" s="255"/>
      <c r="O580" s="255"/>
      <c r="P580" s="255"/>
      <c r="Q580" s="255"/>
      <c r="R580" s="255"/>
      <c r="S580" s="255"/>
      <c r="T580" s="256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7" t="s">
        <v>143</v>
      </c>
      <c r="AU580" s="257" t="s">
        <v>86</v>
      </c>
      <c r="AV580" s="14" t="s">
        <v>86</v>
      </c>
      <c r="AW580" s="14" t="s">
        <v>32</v>
      </c>
      <c r="AX580" s="14" t="s">
        <v>76</v>
      </c>
      <c r="AY580" s="257" t="s">
        <v>131</v>
      </c>
    </row>
    <row r="581" s="16" customFormat="1">
      <c r="A581" s="16"/>
      <c r="B581" s="269"/>
      <c r="C581" s="270"/>
      <c r="D581" s="232" t="s">
        <v>143</v>
      </c>
      <c r="E581" s="271" t="s">
        <v>1</v>
      </c>
      <c r="F581" s="272" t="s">
        <v>189</v>
      </c>
      <c r="G581" s="270"/>
      <c r="H581" s="273">
        <v>1194.3990000000003</v>
      </c>
      <c r="I581" s="274"/>
      <c r="J581" s="270"/>
      <c r="K581" s="270"/>
      <c r="L581" s="275"/>
      <c r="M581" s="276"/>
      <c r="N581" s="277"/>
      <c r="O581" s="277"/>
      <c r="P581" s="277"/>
      <c r="Q581" s="277"/>
      <c r="R581" s="277"/>
      <c r="S581" s="277"/>
      <c r="T581" s="278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T581" s="279" t="s">
        <v>143</v>
      </c>
      <c r="AU581" s="279" t="s">
        <v>86</v>
      </c>
      <c r="AV581" s="16" t="s">
        <v>139</v>
      </c>
      <c r="AW581" s="16" t="s">
        <v>32</v>
      </c>
      <c r="AX581" s="16" t="s">
        <v>84</v>
      </c>
      <c r="AY581" s="279" t="s">
        <v>131</v>
      </c>
    </row>
    <row r="582" s="2" customFormat="1" ht="24.15" customHeight="1">
      <c r="A582" s="39"/>
      <c r="B582" s="40"/>
      <c r="C582" s="219" t="s">
        <v>8</v>
      </c>
      <c r="D582" s="219" t="s">
        <v>134</v>
      </c>
      <c r="E582" s="220" t="s">
        <v>386</v>
      </c>
      <c r="F582" s="221" t="s">
        <v>387</v>
      </c>
      <c r="G582" s="222" t="s">
        <v>137</v>
      </c>
      <c r="H582" s="223">
        <v>45.854999999999997</v>
      </c>
      <c r="I582" s="224"/>
      <c r="J582" s="225">
        <f>ROUND(I582*H582,2)</f>
        <v>0</v>
      </c>
      <c r="K582" s="221" t="s">
        <v>138</v>
      </c>
      <c r="L582" s="45"/>
      <c r="M582" s="226" t="s">
        <v>1</v>
      </c>
      <c r="N582" s="227" t="s">
        <v>41</v>
      </c>
      <c r="O582" s="92"/>
      <c r="P582" s="228">
        <f>O582*H582</f>
        <v>0</v>
      </c>
      <c r="Q582" s="228">
        <v>0</v>
      </c>
      <c r="R582" s="228">
        <f>Q582*H582</f>
        <v>0</v>
      </c>
      <c r="S582" s="228">
        <v>0.308</v>
      </c>
      <c r="T582" s="229">
        <f>S582*H582</f>
        <v>14.123339999999999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0" t="s">
        <v>139</v>
      </c>
      <c r="AT582" s="230" t="s">
        <v>134</v>
      </c>
      <c r="AU582" s="230" t="s">
        <v>86</v>
      </c>
      <c r="AY582" s="18" t="s">
        <v>131</v>
      </c>
      <c r="BE582" s="231">
        <f>IF(N582="základní",J582,0)</f>
        <v>0</v>
      </c>
      <c r="BF582" s="231">
        <f>IF(N582="snížená",J582,0)</f>
        <v>0</v>
      </c>
      <c r="BG582" s="231">
        <f>IF(N582="zákl. přenesená",J582,0)</f>
        <v>0</v>
      </c>
      <c r="BH582" s="231">
        <f>IF(N582="sníž. přenesená",J582,0)</f>
        <v>0</v>
      </c>
      <c r="BI582" s="231">
        <f>IF(N582="nulová",J582,0)</f>
        <v>0</v>
      </c>
      <c r="BJ582" s="18" t="s">
        <v>84</v>
      </c>
      <c r="BK582" s="231">
        <f>ROUND(I582*H582,2)</f>
        <v>0</v>
      </c>
      <c r="BL582" s="18" t="s">
        <v>139</v>
      </c>
      <c r="BM582" s="230" t="s">
        <v>388</v>
      </c>
    </row>
    <row r="583" s="2" customFormat="1">
      <c r="A583" s="39"/>
      <c r="B583" s="40"/>
      <c r="C583" s="41"/>
      <c r="D583" s="232" t="s">
        <v>141</v>
      </c>
      <c r="E583" s="41"/>
      <c r="F583" s="233" t="s">
        <v>389</v>
      </c>
      <c r="G583" s="41"/>
      <c r="H583" s="41"/>
      <c r="I583" s="234"/>
      <c r="J583" s="41"/>
      <c r="K583" s="41"/>
      <c r="L583" s="45"/>
      <c r="M583" s="235"/>
      <c r="N583" s="236"/>
      <c r="O583" s="92"/>
      <c r="P583" s="92"/>
      <c r="Q583" s="92"/>
      <c r="R583" s="92"/>
      <c r="S583" s="92"/>
      <c r="T583" s="93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141</v>
      </c>
      <c r="AU583" s="18" t="s">
        <v>86</v>
      </c>
    </row>
    <row r="584" s="13" customFormat="1">
      <c r="A584" s="13"/>
      <c r="B584" s="237"/>
      <c r="C584" s="238"/>
      <c r="D584" s="232" t="s">
        <v>143</v>
      </c>
      <c r="E584" s="239" t="s">
        <v>1</v>
      </c>
      <c r="F584" s="240" t="s">
        <v>144</v>
      </c>
      <c r="G584" s="238"/>
      <c r="H584" s="239" t="s">
        <v>1</v>
      </c>
      <c r="I584" s="241"/>
      <c r="J584" s="238"/>
      <c r="K584" s="238"/>
      <c r="L584" s="242"/>
      <c r="M584" s="243"/>
      <c r="N584" s="244"/>
      <c r="O584" s="244"/>
      <c r="P584" s="244"/>
      <c r="Q584" s="244"/>
      <c r="R584" s="244"/>
      <c r="S584" s="244"/>
      <c r="T584" s="24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6" t="s">
        <v>143</v>
      </c>
      <c r="AU584" s="246" t="s">
        <v>86</v>
      </c>
      <c r="AV584" s="13" t="s">
        <v>84</v>
      </c>
      <c r="AW584" s="13" t="s">
        <v>32</v>
      </c>
      <c r="AX584" s="13" t="s">
        <v>76</v>
      </c>
      <c r="AY584" s="246" t="s">
        <v>131</v>
      </c>
    </row>
    <row r="585" s="14" customFormat="1">
      <c r="A585" s="14"/>
      <c r="B585" s="247"/>
      <c r="C585" s="248"/>
      <c r="D585" s="232" t="s">
        <v>143</v>
      </c>
      <c r="E585" s="249" t="s">
        <v>1</v>
      </c>
      <c r="F585" s="250" t="s">
        <v>145</v>
      </c>
      <c r="G585" s="248"/>
      <c r="H585" s="251">
        <v>2.1600000000000001</v>
      </c>
      <c r="I585" s="252"/>
      <c r="J585" s="248"/>
      <c r="K585" s="248"/>
      <c r="L585" s="253"/>
      <c r="M585" s="254"/>
      <c r="N585" s="255"/>
      <c r="O585" s="255"/>
      <c r="P585" s="255"/>
      <c r="Q585" s="255"/>
      <c r="R585" s="255"/>
      <c r="S585" s="255"/>
      <c r="T585" s="25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7" t="s">
        <v>143</v>
      </c>
      <c r="AU585" s="257" t="s">
        <v>86</v>
      </c>
      <c r="AV585" s="14" t="s">
        <v>86</v>
      </c>
      <c r="AW585" s="14" t="s">
        <v>32</v>
      </c>
      <c r="AX585" s="14" t="s">
        <v>76</v>
      </c>
      <c r="AY585" s="257" t="s">
        <v>131</v>
      </c>
    </row>
    <row r="586" s="14" customFormat="1">
      <c r="A586" s="14"/>
      <c r="B586" s="247"/>
      <c r="C586" s="248"/>
      <c r="D586" s="232" t="s">
        <v>143</v>
      </c>
      <c r="E586" s="249" t="s">
        <v>1</v>
      </c>
      <c r="F586" s="250" t="s">
        <v>146</v>
      </c>
      <c r="G586" s="248"/>
      <c r="H586" s="251">
        <v>1.6200000000000001</v>
      </c>
      <c r="I586" s="252"/>
      <c r="J586" s="248"/>
      <c r="K586" s="248"/>
      <c r="L586" s="253"/>
      <c r="M586" s="254"/>
      <c r="N586" s="255"/>
      <c r="O586" s="255"/>
      <c r="P586" s="255"/>
      <c r="Q586" s="255"/>
      <c r="R586" s="255"/>
      <c r="S586" s="255"/>
      <c r="T586" s="256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7" t="s">
        <v>143</v>
      </c>
      <c r="AU586" s="257" t="s">
        <v>86</v>
      </c>
      <c r="AV586" s="14" t="s">
        <v>86</v>
      </c>
      <c r="AW586" s="14" t="s">
        <v>32</v>
      </c>
      <c r="AX586" s="14" t="s">
        <v>76</v>
      </c>
      <c r="AY586" s="257" t="s">
        <v>131</v>
      </c>
    </row>
    <row r="587" s="15" customFormat="1">
      <c r="A587" s="15"/>
      <c r="B587" s="258"/>
      <c r="C587" s="259"/>
      <c r="D587" s="232" t="s">
        <v>143</v>
      </c>
      <c r="E587" s="260" t="s">
        <v>1</v>
      </c>
      <c r="F587" s="261" t="s">
        <v>147</v>
      </c>
      <c r="G587" s="259"/>
      <c r="H587" s="262">
        <v>3.7800000000000002</v>
      </c>
      <c r="I587" s="263"/>
      <c r="J587" s="259"/>
      <c r="K587" s="259"/>
      <c r="L587" s="264"/>
      <c r="M587" s="265"/>
      <c r="N587" s="266"/>
      <c r="O587" s="266"/>
      <c r="P587" s="266"/>
      <c r="Q587" s="266"/>
      <c r="R587" s="266"/>
      <c r="S587" s="266"/>
      <c r="T587" s="267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8" t="s">
        <v>143</v>
      </c>
      <c r="AU587" s="268" t="s">
        <v>86</v>
      </c>
      <c r="AV587" s="15" t="s">
        <v>132</v>
      </c>
      <c r="AW587" s="15" t="s">
        <v>32</v>
      </c>
      <c r="AX587" s="15" t="s">
        <v>76</v>
      </c>
      <c r="AY587" s="268" t="s">
        <v>131</v>
      </c>
    </row>
    <row r="588" s="14" customFormat="1">
      <c r="A588" s="14"/>
      <c r="B588" s="247"/>
      <c r="C588" s="248"/>
      <c r="D588" s="232" t="s">
        <v>143</v>
      </c>
      <c r="E588" s="249" t="s">
        <v>1</v>
      </c>
      <c r="F588" s="250" t="s">
        <v>148</v>
      </c>
      <c r="G588" s="248"/>
      <c r="H588" s="251">
        <v>6.0899999999999999</v>
      </c>
      <c r="I588" s="252"/>
      <c r="J588" s="248"/>
      <c r="K588" s="248"/>
      <c r="L588" s="253"/>
      <c r="M588" s="254"/>
      <c r="N588" s="255"/>
      <c r="O588" s="255"/>
      <c r="P588" s="255"/>
      <c r="Q588" s="255"/>
      <c r="R588" s="255"/>
      <c r="S588" s="255"/>
      <c r="T588" s="256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7" t="s">
        <v>143</v>
      </c>
      <c r="AU588" s="257" t="s">
        <v>86</v>
      </c>
      <c r="AV588" s="14" t="s">
        <v>86</v>
      </c>
      <c r="AW588" s="14" t="s">
        <v>32</v>
      </c>
      <c r="AX588" s="14" t="s">
        <v>76</v>
      </c>
      <c r="AY588" s="257" t="s">
        <v>131</v>
      </c>
    </row>
    <row r="589" s="15" customFormat="1">
      <c r="A589" s="15"/>
      <c r="B589" s="258"/>
      <c r="C589" s="259"/>
      <c r="D589" s="232" t="s">
        <v>143</v>
      </c>
      <c r="E589" s="260" t="s">
        <v>1</v>
      </c>
      <c r="F589" s="261" t="s">
        <v>149</v>
      </c>
      <c r="G589" s="259"/>
      <c r="H589" s="262">
        <v>6.0899999999999999</v>
      </c>
      <c r="I589" s="263"/>
      <c r="J589" s="259"/>
      <c r="K589" s="259"/>
      <c r="L589" s="264"/>
      <c r="M589" s="265"/>
      <c r="N589" s="266"/>
      <c r="O589" s="266"/>
      <c r="P589" s="266"/>
      <c r="Q589" s="266"/>
      <c r="R589" s="266"/>
      <c r="S589" s="266"/>
      <c r="T589" s="267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68" t="s">
        <v>143</v>
      </c>
      <c r="AU589" s="268" t="s">
        <v>86</v>
      </c>
      <c r="AV589" s="15" t="s">
        <v>132</v>
      </c>
      <c r="AW589" s="15" t="s">
        <v>32</v>
      </c>
      <c r="AX589" s="15" t="s">
        <v>76</v>
      </c>
      <c r="AY589" s="268" t="s">
        <v>131</v>
      </c>
    </row>
    <row r="590" s="14" customFormat="1">
      <c r="A590" s="14"/>
      <c r="B590" s="247"/>
      <c r="C590" s="248"/>
      <c r="D590" s="232" t="s">
        <v>143</v>
      </c>
      <c r="E590" s="249" t="s">
        <v>1</v>
      </c>
      <c r="F590" s="250" t="s">
        <v>150</v>
      </c>
      <c r="G590" s="248"/>
      <c r="H590" s="251">
        <v>0.74299999999999999</v>
      </c>
      <c r="I590" s="252"/>
      <c r="J590" s="248"/>
      <c r="K590" s="248"/>
      <c r="L590" s="253"/>
      <c r="M590" s="254"/>
      <c r="N590" s="255"/>
      <c r="O590" s="255"/>
      <c r="P590" s="255"/>
      <c r="Q590" s="255"/>
      <c r="R590" s="255"/>
      <c r="S590" s="255"/>
      <c r="T590" s="256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7" t="s">
        <v>143</v>
      </c>
      <c r="AU590" s="257" t="s">
        <v>86</v>
      </c>
      <c r="AV590" s="14" t="s">
        <v>86</v>
      </c>
      <c r="AW590" s="14" t="s">
        <v>32</v>
      </c>
      <c r="AX590" s="14" t="s">
        <v>76</v>
      </c>
      <c r="AY590" s="257" t="s">
        <v>131</v>
      </c>
    </row>
    <row r="591" s="14" customFormat="1">
      <c r="A591" s="14"/>
      <c r="B591" s="247"/>
      <c r="C591" s="248"/>
      <c r="D591" s="232" t="s">
        <v>143</v>
      </c>
      <c r="E591" s="249" t="s">
        <v>1</v>
      </c>
      <c r="F591" s="250" t="s">
        <v>151</v>
      </c>
      <c r="G591" s="248"/>
      <c r="H591" s="251">
        <v>1.4850000000000001</v>
      </c>
      <c r="I591" s="252"/>
      <c r="J591" s="248"/>
      <c r="K591" s="248"/>
      <c r="L591" s="253"/>
      <c r="M591" s="254"/>
      <c r="N591" s="255"/>
      <c r="O591" s="255"/>
      <c r="P591" s="255"/>
      <c r="Q591" s="255"/>
      <c r="R591" s="255"/>
      <c r="S591" s="255"/>
      <c r="T591" s="256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7" t="s">
        <v>143</v>
      </c>
      <c r="AU591" s="257" t="s">
        <v>86</v>
      </c>
      <c r="AV591" s="14" t="s">
        <v>86</v>
      </c>
      <c r="AW591" s="14" t="s">
        <v>32</v>
      </c>
      <c r="AX591" s="14" t="s">
        <v>76</v>
      </c>
      <c r="AY591" s="257" t="s">
        <v>131</v>
      </c>
    </row>
    <row r="592" s="14" customFormat="1">
      <c r="A592" s="14"/>
      <c r="B592" s="247"/>
      <c r="C592" s="248"/>
      <c r="D592" s="232" t="s">
        <v>143</v>
      </c>
      <c r="E592" s="249" t="s">
        <v>1</v>
      </c>
      <c r="F592" s="250" t="s">
        <v>152</v>
      </c>
      <c r="G592" s="248"/>
      <c r="H592" s="251">
        <v>0.74299999999999999</v>
      </c>
      <c r="I592" s="252"/>
      <c r="J592" s="248"/>
      <c r="K592" s="248"/>
      <c r="L592" s="253"/>
      <c r="M592" s="254"/>
      <c r="N592" s="255"/>
      <c r="O592" s="255"/>
      <c r="P592" s="255"/>
      <c r="Q592" s="255"/>
      <c r="R592" s="255"/>
      <c r="S592" s="255"/>
      <c r="T592" s="25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7" t="s">
        <v>143</v>
      </c>
      <c r="AU592" s="257" t="s">
        <v>86</v>
      </c>
      <c r="AV592" s="14" t="s">
        <v>86</v>
      </c>
      <c r="AW592" s="14" t="s">
        <v>32</v>
      </c>
      <c r="AX592" s="14" t="s">
        <v>76</v>
      </c>
      <c r="AY592" s="257" t="s">
        <v>131</v>
      </c>
    </row>
    <row r="593" s="14" customFormat="1">
      <c r="A593" s="14"/>
      <c r="B593" s="247"/>
      <c r="C593" s="248"/>
      <c r="D593" s="232" t="s">
        <v>143</v>
      </c>
      <c r="E593" s="249" t="s">
        <v>1</v>
      </c>
      <c r="F593" s="250" t="s">
        <v>153</v>
      </c>
      <c r="G593" s="248"/>
      <c r="H593" s="251">
        <v>1.4850000000000001</v>
      </c>
      <c r="I593" s="252"/>
      <c r="J593" s="248"/>
      <c r="K593" s="248"/>
      <c r="L593" s="253"/>
      <c r="M593" s="254"/>
      <c r="N593" s="255"/>
      <c r="O593" s="255"/>
      <c r="P593" s="255"/>
      <c r="Q593" s="255"/>
      <c r="R593" s="255"/>
      <c r="S593" s="255"/>
      <c r="T593" s="25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7" t="s">
        <v>143</v>
      </c>
      <c r="AU593" s="257" t="s">
        <v>86</v>
      </c>
      <c r="AV593" s="14" t="s">
        <v>86</v>
      </c>
      <c r="AW593" s="14" t="s">
        <v>32</v>
      </c>
      <c r="AX593" s="14" t="s">
        <v>76</v>
      </c>
      <c r="AY593" s="257" t="s">
        <v>131</v>
      </c>
    </row>
    <row r="594" s="14" customFormat="1">
      <c r="A594" s="14"/>
      <c r="B594" s="247"/>
      <c r="C594" s="248"/>
      <c r="D594" s="232" t="s">
        <v>143</v>
      </c>
      <c r="E594" s="249" t="s">
        <v>1</v>
      </c>
      <c r="F594" s="250" t="s">
        <v>154</v>
      </c>
      <c r="G594" s="248"/>
      <c r="H594" s="251">
        <v>0.74299999999999999</v>
      </c>
      <c r="I594" s="252"/>
      <c r="J594" s="248"/>
      <c r="K594" s="248"/>
      <c r="L594" s="253"/>
      <c r="M594" s="254"/>
      <c r="N594" s="255"/>
      <c r="O594" s="255"/>
      <c r="P594" s="255"/>
      <c r="Q594" s="255"/>
      <c r="R594" s="255"/>
      <c r="S594" s="255"/>
      <c r="T594" s="256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7" t="s">
        <v>143</v>
      </c>
      <c r="AU594" s="257" t="s">
        <v>86</v>
      </c>
      <c r="AV594" s="14" t="s">
        <v>86</v>
      </c>
      <c r="AW594" s="14" t="s">
        <v>32</v>
      </c>
      <c r="AX594" s="14" t="s">
        <v>76</v>
      </c>
      <c r="AY594" s="257" t="s">
        <v>131</v>
      </c>
    </row>
    <row r="595" s="14" customFormat="1">
      <c r="A595" s="14"/>
      <c r="B595" s="247"/>
      <c r="C595" s="248"/>
      <c r="D595" s="232" t="s">
        <v>143</v>
      </c>
      <c r="E595" s="249" t="s">
        <v>1</v>
      </c>
      <c r="F595" s="250" t="s">
        <v>155</v>
      </c>
      <c r="G595" s="248"/>
      <c r="H595" s="251">
        <v>0.74299999999999999</v>
      </c>
      <c r="I595" s="252"/>
      <c r="J595" s="248"/>
      <c r="K595" s="248"/>
      <c r="L595" s="253"/>
      <c r="M595" s="254"/>
      <c r="N595" s="255"/>
      <c r="O595" s="255"/>
      <c r="P595" s="255"/>
      <c r="Q595" s="255"/>
      <c r="R595" s="255"/>
      <c r="S595" s="255"/>
      <c r="T595" s="25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7" t="s">
        <v>143</v>
      </c>
      <c r="AU595" s="257" t="s">
        <v>86</v>
      </c>
      <c r="AV595" s="14" t="s">
        <v>86</v>
      </c>
      <c r="AW595" s="14" t="s">
        <v>32</v>
      </c>
      <c r="AX595" s="14" t="s">
        <v>76</v>
      </c>
      <c r="AY595" s="257" t="s">
        <v>131</v>
      </c>
    </row>
    <row r="596" s="14" customFormat="1">
      <c r="A596" s="14"/>
      <c r="B596" s="247"/>
      <c r="C596" s="248"/>
      <c r="D596" s="232" t="s">
        <v>143</v>
      </c>
      <c r="E596" s="249" t="s">
        <v>1</v>
      </c>
      <c r="F596" s="250" t="s">
        <v>156</v>
      </c>
      <c r="G596" s="248"/>
      <c r="H596" s="251">
        <v>1.4850000000000001</v>
      </c>
      <c r="I596" s="252"/>
      <c r="J596" s="248"/>
      <c r="K596" s="248"/>
      <c r="L596" s="253"/>
      <c r="M596" s="254"/>
      <c r="N596" s="255"/>
      <c r="O596" s="255"/>
      <c r="P596" s="255"/>
      <c r="Q596" s="255"/>
      <c r="R596" s="255"/>
      <c r="S596" s="255"/>
      <c r="T596" s="25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7" t="s">
        <v>143</v>
      </c>
      <c r="AU596" s="257" t="s">
        <v>86</v>
      </c>
      <c r="AV596" s="14" t="s">
        <v>86</v>
      </c>
      <c r="AW596" s="14" t="s">
        <v>32</v>
      </c>
      <c r="AX596" s="14" t="s">
        <v>76</v>
      </c>
      <c r="AY596" s="257" t="s">
        <v>131</v>
      </c>
    </row>
    <row r="597" s="14" customFormat="1">
      <c r="A597" s="14"/>
      <c r="B597" s="247"/>
      <c r="C597" s="248"/>
      <c r="D597" s="232" t="s">
        <v>143</v>
      </c>
      <c r="E597" s="249" t="s">
        <v>1</v>
      </c>
      <c r="F597" s="250" t="s">
        <v>157</v>
      </c>
      <c r="G597" s="248"/>
      <c r="H597" s="251">
        <v>0.74299999999999999</v>
      </c>
      <c r="I597" s="252"/>
      <c r="J597" s="248"/>
      <c r="K597" s="248"/>
      <c r="L597" s="253"/>
      <c r="M597" s="254"/>
      <c r="N597" s="255"/>
      <c r="O597" s="255"/>
      <c r="P597" s="255"/>
      <c r="Q597" s="255"/>
      <c r="R597" s="255"/>
      <c r="S597" s="255"/>
      <c r="T597" s="256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7" t="s">
        <v>143</v>
      </c>
      <c r="AU597" s="257" t="s">
        <v>86</v>
      </c>
      <c r="AV597" s="14" t="s">
        <v>86</v>
      </c>
      <c r="AW597" s="14" t="s">
        <v>32</v>
      </c>
      <c r="AX597" s="14" t="s">
        <v>76</v>
      </c>
      <c r="AY597" s="257" t="s">
        <v>131</v>
      </c>
    </row>
    <row r="598" s="15" customFormat="1">
      <c r="A598" s="15"/>
      <c r="B598" s="258"/>
      <c r="C598" s="259"/>
      <c r="D598" s="232" t="s">
        <v>143</v>
      </c>
      <c r="E598" s="260" t="s">
        <v>1</v>
      </c>
      <c r="F598" s="261" t="s">
        <v>158</v>
      </c>
      <c r="G598" s="259"/>
      <c r="H598" s="262">
        <v>8.1700000000000017</v>
      </c>
      <c r="I598" s="263"/>
      <c r="J598" s="259"/>
      <c r="K598" s="259"/>
      <c r="L598" s="264"/>
      <c r="M598" s="265"/>
      <c r="N598" s="266"/>
      <c r="O598" s="266"/>
      <c r="P598" s="266"/>
      <c r="Q598" s="266"/>
      <c r="R598" s="266"/>
      <c r="S598" s="266"/>
      <c r="T598" s="267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68" t="s">
        <v>143</v>
      </c>
      <c r="AU598" s="268" t="s">
        <v>86</v>
      </c>
      <c r="AV598" s="15" t="s">
        <v>132</v>
      </c>
      <c r="AW598" s="15" t="s">
        <v>32</v>
      </c>
      <c r="AX598" s="15" t="s">
        <v>76</v>
      </c>
      <c r="AY598" s="268" t="s">
        <v>131</v>
      </c>
    </row>
    <row r="599" s="14" customFormat="1">
      <c r="A599" s="14"/>
      <c r="B599" s="247"/>
      <c r="C599" s="248"/>
      <c r="D599" s="232" t="s">
        <v>143</v>
      </c>
      <c r="E599" s="249" t="s">
        <v>1</v>
      </c>
      <c r="F599" s="250" t="s">
        <v>159</v>
      </c>
      <c r="G599" s="248"/>
      <c r="H599" s="251">
        <v>0.74299999999999999</v>
      </c>
      <c r="I599" s="252"/>
      <c r="J599" s="248"/>
      <c r="K599" s="248"/>
      <c r="L599" s="253"/>
      <c r="M599" s="254"/>
      <c r="N599" s="255"/>
      <c r="O599" s="255"/>
      <c r="P599" s="255"/>
      <c r="Q599" s="255"/>
      <c r="R599" s="255"/>
      <c r="S599" s="255"/>
      <c r="T599" s="256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7" t="s">
        <v>143</v>
      </c>
      <c r="AU599" s="257" t="s">
        <v>86</v>
      </c>
      <c r="AV599" s="14" t="s">
        <v>86</v>
      </c>
      <c r="AW599" s="14" t="s">
        <v>32</v>
      </c>
      <c r="AX599" s="14" t="s">
        <v>76</v>
      </c>
      <c r="AY599" s="257" t="s">
        <v>131</v>
      </c>
    </row>
    <row r="600" s="14" customFormat="1">
      <c r="A600" s="14"/>
      <c r="B600" s="247"/>
      <c r="C600" s="248"/>
      <c r="D600" s="232" t="s">
        <v>143</v>
      </c>
      <c r="E600" s="249" t="s">
        <v>1</v>
      </c>
      <c r="F600" s="250" t="s">
        <v>160</v>
      </c>
      <c r="G600" s="248"/>
      <c r="H600" s="251">
        <v>0.74299999999999999</v>
      </c>
      <c r="I600" s="252"/>
      <c r="J600" s="248"/>
      <c r="K600" s="248"/>
      <c r="L600" s="253"/>
      <c r="M600" s="254"/>
      <c r="N600" s="255"/>
      <c r="O600" s="255"/>
      <c r="P600" s="255"/>
      <c r="Q600" s="255"/>
      <c r="R600" s="255"/>
      <c r="S600" s="255"/>
      <c r="T600" s="25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7" t="s">
        <v>143</v>
      </c>
      <c r="AU600" s="257" t="s">
        <v>86</v>
      </c>
      <c r="AV600" s="14" t="s">
        <v>86</v>
      </c>
      <c r="AW600" s="14" t="s">
        <v>32</v>
      </c>
      <c r="AX600" s="14" t="s">
        <v>76</v>
      </c>
      <c r="AY600" s="257" t="s">
        <v>131</v>
      </c>
    </row>
    <row r="601" s="14" customFormat="1">
      <c r="A601" s="14"/>
      <c r="B601" s="247"/>
      <c r="C601" s="248"/>
      <c r="D601" s="232" t="s">
        <v>143</v>
      </c>
      <c r="E601" s="249" t="s">
        <v>1</v>
      </c>
      <c r="F601" s="250" t="s">
        <v>161</v>
      </c>
      <c r="G601" s="248"/>
      <c r="H601" s="251">
        <v>0.74299999999999999</v>
      </c>
      <c r="I601" s="252"/>
      <c r="J601" s="248"/>
      <c r="K601" s="248"/>
      <c r="L601" s="253"/>
      <c r="M601" s="254"/>
      <c r="N601" s="255"/>
      <c r="O601" s="255"/>
      <c r="P601" s="255"/>
      <c r="Q601" s="255"/>
      <c r="R601" s="255"/>
      <c r="S601" s="255"/>
      <c r="T601" s="256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7" t="s">
        <v>143</v>
      </c>
      <c r="AU601" s="257" t="s">
        <v>86</v>
      </c>
      <c r="AV601" s="14" t="s">
        <v>86</v>
      </c>
      <c r="AW601" s="14" t="s">
        <v>32</v>
      </c>
      <c r="AX601" s="14" t="s">
        <v>76</v>
      </c>
      <c r="AY601" s="257" t="s">
        <v>131</v>
      </c>
    </row>
    <row r="602" s="14" customFormat="1">
      <c r="A602" s="14"/>
      <c r="B602" s="247"/>
      <c r="C602" s="248"/>
      <c r="D602" s="232" t="s">
        <v>143</v>
      </c>
      <c r="E602" s="249" t="s">
        <v>1</v>
      </c>
      <c r="F602" s="250" t="s">
        <v>162</v>
      </c>
      <c r="G602" s="248"/>
      <c r="H602" s="251">
        <v>0.74299999999999999</v>
      </c>
      <c r="I602" s="252"/>
      <c r="J602" s="248"/>
      <c r="K602" s="248"/>
      <c r="L602" s="253"/>
      <c r="M602" s="254"/>
      <c r="N602" s="255"/>
      <c r="O602" s="255"/>
      <c r="P602" s="255"/>
      <c r="Q602" s="255"/>
      <c r="R602" s="255"/>
      <c r="S602" s="255"/>
      <c r="T602" s="256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7" t="s">
        <v>143</v>
      </c>
      <c r="AU602" s="257" t="s">
        <v>86</v>
      </c>
      <c r="AV602" s="14" t="s">
        <v>86</v>
      </c>
      <c r="AW602" s="14" t="s">
        <v>32</v>
      </c>
      <c r="AX602" s="14" t="s">
        <v>76</v>
      </c>
      <c r="AY602" s="257" t="s">
        <v>131</v>
      </c>
    </row>
    <row r="603" s="14" customFormat="1">
      <c r="A603" s="14"/>
      <c r="B603" s="247"/>
      <c r="C603" s="248"/>
      <c r="D603" s="232" t="s">
        <v>143</v>
      </c>
      <c r="E603" s="249" t="s">
        <v>1</v>
      </c>
      <c r="F603" s="250" t="s">
        <v>163</v>
      </c>
      <c r="G603" s="248"/>
      <c r="H603" s="251">
        <v>0.74299999999999999</v>
      </c>
      <c r="I603" s="252"/>
      <c r="J603" s="248"/>
      <c r="K603" s="248"/>
      <c r="L603" s="253"/>
      <c r="M603" s="254"/>
      <c r="N603" s="255"/>
      <c r="O603" s="255"/>
      <c r="P603" s="255"/>
      <c r="Q603" s="255"/>
      <c r="R603" s="255"/>
      <c r="S603" s="255"/>
      <c r="T603" s="25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7" t="s">
        <v>143</v>
      </c>
      <c r="AU603" s="257" t="s">
        <v>86</v>
      </c>
      <c r="AV603" s="14" t="s">
        <v>86</v>
      </c>
      <c r="AW603" s="14" t="s">
        <v>32</v>
      </c>
      <c r="AX603" s="14" t="s">
        <v>76</v>
      </c>
      <c r="AY603" s="257" t="s">
        <v>131</v>
      </c>
    </row>
    <row r="604" s="14" customFormat="1">
      <c r="A604" s="14"/>
      <c r="B604" s="247"/>
      <c r="C604" s="248"/>
      <c r="D604" s="232" t="s">
        <v>143</v>
      </c>
      <c r="E604" s="249" t="s">
        <v>1</v>
      </c>
      <c r="F604" s="250" t="s">
        <v>164</v>
      </c>
      <c r="G604" s="248"/>
      <c r="H604" s="251">
        <v>1.5680000000000001</v>
      </c>
      <c r="I604" s="252"/>
      <c r="J604" s="248"/>
      <c r="K604" s="248"/>
      <c r="L604" s="253"/>
      <c r="M604" s="254"/>
      <c r="N604" s="255"/>
      <c r="O604" s="255"/>
      <c r="P604" s="255"/>
      <c r="Q604" s="255"/>
      <c r="R604" s="255"/>
      <c r="S604" s="255"/>
      <c r="T604" s="256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7" t="s">
        <v>143</v>
      </c>
      <c r="AU604" s="257" t="s">
        <v>86</v>
      </c>
      <c r="AV604" s="14" t="s">
        <v>86</v>
      </c>
      <c r="AW604" s="14" t="s">
        <v>32</v>
      </c>
      <c r="AX604" s="14" t="s">
        <v>76</v>
      </c>
      <c r="AY604" s="257" t="s">
        <v>131</v>
      </c>
    </row>
    <row r="605" s="14" customFormat="1">
      <c r="A605" s="14"/>
      <c r="B605" s="247"/>
      <c r="C605" s="248"/>
      <c r="D605" s="232" t="s">
        <v>143</v>
      </c>
      <c r="E605" s="249" t="s">
        <v>1</v>
      </c>
      <c r="F605" s="250" t="s">
        <v>165</v>
      </c>
      <c r="G605" s="248"/>
      <c r="H605" s="251">
        <v>0.74299999999999999</v>
      </c>
      <c r="I605" s="252"/>
      <c r="J605" s="248"/>
      <c r="K605" s="248"/>
      <c r="L605" s="253"/>
      <c r="M605" s="254"/>
      <c r="N605" s="255"/>
      <c r="O605" s="255"/>
      <c r="P605" s="255"/>
      <c r="Q605" s="255"/>
      <c r="R605" s="255"/>
      <c r="S605" s="255"/>
      <c r="T605" s="256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7" t="s">
        <v>143</v>
      </c>
      <c r="AU605" s="257" t="s">
        <v>86</v>
      </c>
      <c r="AV605" s="14" t="s">
        <v>86</v>
      </c>
      <c r="AW605" s="14" t="s">
        <v>32</v>
      </c>
      <c r="AX605" s="14" t="s">
        <v>76</v>
      </c>
      <c r="AY605" s="257" t="s">
        <v>131</v>
      </c>
    </row>
    <row r="606" s="14" customFormat="1">
      <c r="A606" s="14"/>
      <c r="B606" s="247"/>
      <c r="C606" s="248"/>
      <c r="D606" s="232" t="s">
        <v>143</v>
      </c>
      <c r="E606" s="249" t="s">
        <v>1</v>
      </c>
      <c r="F606" s="250" t="s">
        <v>166</v>
      </c>
      <c r="G606" s="248"/>
      <c r="H606" s="251">
        <v>2.2280000000000002</v>
      </c>
      <c r="I606" s="252"/>
      <c r="J606" s="248"/>
      <c r="K606" s="248"/>
      <c r="L606" s="253"/>
      <c r="M606" s="254"/>
      <c r="N606" s="255"/>
      <c r="O606" s="255"/>
      <c r="P606" s="255"/>
      <c r="Q606" s="255"/>
      <c r="R606" s="255"/>
      <c r="S606" s="255"/>
      <c r="T606" s="25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7" t="s">
        <v>143</v>
      </c>
      <c r="AU606" s="257" t="s">
        <v>86</v>
      </c>
      <c r="AV606" s="14" t="s">
        <v>86</v>
      </c>
      <c r="AW606" s="14" t="s">
        <v>32</v>
      </c>
      <c r="AX606" s="14" t="s">
        <v>76</v>
      </c>
      <c r="AY606" s="257" t="s">
        <v>131</v>
      </c>
    </row>
    <row r="607" s="15" customFormat="1">
      <c r="A607" s="15"/>
      <c r="B607" s="258"/>
      <c r="C607" s="259"/>
      <c r="D607" s="232" t="s">
        <v>143</v>
      </c>
      <c r="E607" s="260" t="s">
        <v>1</v>
      </c>
      <c r="F607" s="261" t="s">
        <v>167</v>
      </c>
      <c r="G607" s="259"/>
      <c r="H607" s="262">
        <v>8.2539999999999996</v>
      </c>
      <c r="I607" s="263"/>
      <c r="J607" s="259"/>
      <c r="K607" s="259"/>
      <c r="L607" s="264"/>
      <c r="M607" s="265"/>
      <c r="N607" s="266"/>
      <c r="O607" s="266"/>
      <c r="P607" s="266"/>
      <c r="Q607" s="266"/>
      <c r="R607" s="266"/>
      <c r="S607" s="266"/>
      <c r="T607" s="267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8" t="s">
        <v>143</v>
      </c>
      <c r="AU607" s="268" t="s">
        <v>86</v>
      </c>
      <c r="AV607" s="15" t="s">
        <v>132</v>
      </c>
      <c r="AW607" s="15" t="s">
        <v>32</v>
      </c>
      <c r="AX607" s="15" t="s">
        <v>76</v>
      </c>
      <c r="AY607" s="268" t="s">
        <v>131</v>
      </c>
    </row>
    <row r="608" s="14" customFormat="1">
      <c r="A608" s="14"/>
      <c r="B608" s="247"/>
      <c r="C608" s="248"/>
      <c r="D608" s="232" t="s">
        <v>143</v>
      </c>
      <c r="E608" s="249" t="s">
        <v>1</v>
      </c>
      <c r="F608" s="250" t="s">
        <v>168</v>
      </c>
      <c r="G608" s="248"/>
      <c r="H608" s="251">
        <v>0.74299999999999999</v>
      </c>
      <c r="I608" s="252"/>
      <c r="J608" s="248"/>
      <c r="K608" s="248"/>
      <c r="L608" s="253"/>
      <c r="M608" s="254"/>
      <c r="N608" s="255"/>
      <c r="O608" s="255"/>
      <c r="P608" s="255"/>
      <c r="Q608" s="255"/>
      <c r="R608" s="255"/>
      <c r="S608" s="255"/>
      <c r="T608" s="256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7" t="s">
        <v>143</v>
      </c>
      <c r="AU608" s="257" t="s">
        <v>86</v>
      </c>
      <c r="AV608" s="14" t="s">
        <v>86</v>
      </c>
      <c r="AW608" s="14" t="s">
        <v>32</v>
      </c>
      <c r="AX608" s="14" t="s">
        <v>76</v>
      </c>
      <c r="AY608" s="257" t="s">
        <v>131</v>
      </c>
    </row>
    <row r="609" s="14" customFormat="1">
      <c r="A609" s="14"/>
      <c r="B609" s="247"/>
      <c r="C609" s="248"/>
      <c r="D609" s="232" t="s">
        <v>143</v>
      </c>
      <c r="E609" s="249" t="s">
        <v>1</v>
      </c>
      <c r="F609" s="250" t="s">
        <v>169</v>
      </c>
      <c r="G609" s="248"/>
      <c r="H609" s="251">
        <v>0.74299999999999999</v>
      </c>
      <c r="I609" s="252"/>
      <c r="J609" s="248"/>
      <c r="K609" s="248"/>
      <c r="L609" s="253"/>
      <c r="M609" s="254"/>
      <c r="N609" s="255"/>
      <c r="O609" s="255"/>
      <c r="P609" s="255"/>
      <c r="Q609" s="255"/>
      <c r="R609" s="255"/>
      <c r="S609" s="255"/>
      <c r="T609" s="256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7" t="s">
        <v>143</v>
      </c>
      <c r="AU609" s="257" t="s">
        <v>86</v>
      </c>
      <c r="AV609" s="14" t="s">
        <v>86</v>
      </c>
      <c r="AW609" s="14" t="s">
        <v>32</v>
      </c>
      <c r="AX609" s="14" t="s">
        <v>76</v>
      </c>
      <c r="AY609" s="257" t="s">
        <v>131</v>
      </c>
    </row>
    <row r="610" s="14" customFormat="1">
      <c r="A610" s="14"/>
      <c r="B610" s="247"/>
      <c r="C610" s="248"/>
      <c r="D610" s="232" t="s">
        <v>143</v>
      </c>
      <c r="E610" s="249" t="s">
        <v>1</v>
      </c>
      <c r="F610" s="250" t="s">
        <v>170</v>
      </c>
      <c r="G610" s="248"/>
      <c r="H610" s="251">
        <v>0.74299999999999999</v>
      </c>
      <c r="I610" s="252"/>
      <c r="J610" s="248"/>
      <c r="K610" s="248"/>
      <c r="L610" s="253"/>
      <c r="M610" s="254"/>
      <c r="N610" s="255"/>
      <c r="O610" s="255"/>
      <c r="P610" s="255"/>
      <c r="Q610" s="255"/>
      <c r="R610" s="255"/>
      <c r="S610" s="255"/>
      <c r="T610" s="256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7" t="s">
        <v>143</v>
      </c>
      <c r="AU610" s="257" t="s">
        <v>86</v>
      </c>
      <c r="AV610" s="14" t="s">
        <v>86</v>
      </c>
      <c r="AW610" s="14" t="s">
        <v>32</v>
      </c>
      <c r="AX610" s="14" t="s">
        <v>76</v>
      </c>
      <c r="AY610" s="257" t="s">
        <v>131</v>
      </c>
    </row>
    <row r="611" s="14" customFormat="1">
      <c r="A611" s="14"/>
      <c r="B611" s="247"/>
      <c r="C611" s="248"/>
      <c r="D611" s="232" t="s">
        <v>143</v>
      </c>
      <c r="E611" s="249" t="s">
        <v>1</v>
      </c>
      <c r="F611" s="250" t="s">
        <v>171</v>
      </c>
      <c r="G611" s="248"/>
      <c r="H611" s="251">
        <v>0.74299999999999999</v>
      </c>
      <c r="I611" s="252"/>
      <c r="J611" s="248"/>
      <c r="K611" s="248"/>
      <c r="L611" s="253"/>
      <c r="M611" s="254"/>
      <c r="N611" s="255"/>
      <c r="O611" s="255"/>
      <c r="P611" s="255"/>
      <c r="Q611" s="255"/>
      <c r="R611" s="255"/>
      <c r="S611" s="255"/>
      <c r="T611" s="25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7" t="s">
        <v>143</v>
      </c>
      <c r="AU611" s="257" t="s">
        <v>86</v>
      </c>
      <c r="AV611" s="14" t="s">
        <v>86</v>
      </c>
      <c r="AW611" s="14" t="s">
        <v>32</v>
      </c>
      <c r="AX611" s="14" t="s">
        <v>76</v>
      </c>
      <c r="AY611" s="257" t="s">
        <v>131</v>
      </c>
    </row>
    <row r="612" s="14" customFormat="1">
      <c r="A612" s="14"/>
      <c r="B612" s="247"/>
      <c r="C612" s="248"/>
      <c r="D612" s="232" t="s">
        <v>143</v>
      </c>
      <c r="E612" s="249" t="s">
        <v>1</v>
      </c>
      <c r="F612" s="250" t="s">
        <v>172</v>
      </c>
      <c r="G612" s="248"/>
      <c r="H612" s="251">
        <v>0.74299999999999999</v>
      </c>
      <c r="I612" s="252"/>
      <c r="J612" s="248"/>
      <c r="K612" s="248"/>
      <c r="L612" s="253"/>
      <c r="M612" s="254"/>
      <c r="N612" s="255"/>
      <c r="O612" s="255"/>
      <c r="P612" s="255"/>
      <c r="Q612" s="255"/>
      <c r="R612" s="255"/>
      <c r="S612" s="255"/>
      <c r="T612" s="256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7" t="s">
        <v>143</v>
      </c>
      <c r="AU612" s="257" t="s">
        <v>86</v>
      </c>
      <c r="AV612" s="14" t="s">
        <v>86</v>
      </c>
      <c r="AW612" s="14" t="s">
        <v>32</v>
      </c>
      <c r="AX612" s="14" t="s">
        <v>76</v>
      </c>
      <c r="AY612" s="257" t="s">
        <v>131</v>
      </c>
    </row>
    <row r="613" s="14" customFormat="1">
      <c r="A613" s="14"/>
      <c r="B613" s="247"/>
      <c r="C613" s="248"/>
      <c r="D613" s="232" t="s">
        <v>143</v>
      </c>
      <c r="E613" s="249" t="s">
        <v>1</v>
      </c>
      <c r="F613" s="250" t="s">
        <v>173</v>
      </c>
      <c r="G613" s="248"/>
      <c r="H613" s="251">
        <v>0.74299999999999999</v>
      </c>
      <c r="I613" s="252"/>
      <c r="J613" s="248"/>
      <c r="K613" s="248"/>
      <c r="L613" s="253"/>
      <c r="M613" s="254"/>
      <c r="N613" s="255"/>
      <c r="O613" s="255"/>
      <c r="P613" s="255"/>
      <c r="Q613" s="255"/>
      <c r="R613" s="255"/>
      <c r="S613" s="255"/>
      <c r="T613" s="25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7" t="s">
        <v>143</v>
      </c>
      <c r="AU613" s="257" t="s">
        <v>86</v>
      </c>
      <c r="AV613" s="14" t="s">
        <v>86</v>
      </c>
      <c r="AW613" s="14" t="s">
        <v>32</v>
      </c>
      <c r="AX613" s="14" t="s">
        <v>76</v>
      </c>
      <c r="AY613" s="257" t="s">
        <v>131</v>
      </c>
    </row>
    <row r="614" s="14" customFormat="1">
      <c r="A614" s="14"/>
      <c r="B614" s="247"/>
      <c r="C614" s="248"/>
      <c r="D614" s="232" t="s">
        <v>143</v>
      </c>
      <c r="E614" s="249" t="s">
        <v>1</v>
      </c>
      <c r="F614" s="250" t="s">
        <v>174</v>
      </c>
      <c r="G614" s="248"/>
      <c r="H614" s="251">
        <v>0.74299999999999999</v>
      </c>
      <c r="I614" s="252"/>
      <c r="J614" s="248"/>
      <c r="K614" s="248"/>
      <c r="L614" s="253"/>
      <c r="M614" s="254"/>
      <c r="N614" s="255"/>
      <c r="O614" s="255"/>
      <c r="P614" s="255"/>
      <c r="Q614" s="255"/>
      <c r="R614" s="255"/>
      <c r="S614" s="255"/>
      <c r="T614" s="256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7" t="s">
        <v>143</v>
      </c>
      <c r="AU614" s="257" t="s">
        <v>86</v>
      </c>
      <c r="AV614" s="14" t="s">
        <v>86</v>
      </c>
      <c r="AW614" s="14" t="s">
        <v>32</v>
      </c>
      <c r="AX614" s="14" t="s">
        <v>76</v>
      </c>
      <c r="AY614" s="257" t="s">
        <v>131</v>
      </c>
    </row>
    <row r="615" s="14" customFormat="1">
      <c r="A615" s="14"/>
      <c r="B615" s="247"/>
      <c r="C615" s="248"/>
      <c r="D615" s="232" t="s">
        <v>143</v>
      </c>
      <c r="E615" s="249" t="s">
        <v>1</v>
      </c>
      <c r="F615" s="250" t="s">
        <v>175</v>
      </c>
      <c r="G615" s="248"/>
      <c r="H615" s="251">
        <v>0.74299999999999999</v>
      </c>
      <c r="I615" s="252"/>
      <c r="J615" s="248"/>
      <c r="K615" s="248"/>
      <c r="L615" s="253"/>
      <c r="M615" s="254"/>
      <c r="N615" s="255"/>
      <c r="O615" s="255"/>
      <c r="P615" s="255"/>
      <c r="Q615" s="255"/>
      <c r="R615" s="255"/>
      <c r="S615" s="255"/>
      <c r="T615" s="256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7" t="s">
        <v>143</v>
      </c>
      <c r="AU615" s="257" t="s">
        <v>86</v>
      </c>
      <c r="AV615" s="14" t="s">
        <v>86</v>
      </c>
      <c r="AW615" s="14" t="s">
        <v>32</v>
      </c>
      <c r="AX615" s="14" t="s">
        <v>76</v>
      </c>
      <c r="AY615" s="257" t="s">
        <v>131</v>
      </c>
    </row>
    <row r="616" s="14" customFormat="1">
      <c r="A616" s="14"/>
      <c r="B616" s="247"/>
      <c r="C616" s="248"/>
      <c r="D616" s="232" t="s">
        <v>143</v>
      </c>
      <c r="E616" s="249" t="s">
        <v>1</v>
      </c>
      <c r="F616" s="250" t="s">
        <v>176</v>
      </c>
      <c r="G616" s="248"/>
      <c r="H616" s="251">
        <v>0.74299999999999999</v>
      </c>
      <c r="I616" s="252"/>
      <c r="J616" s="248"/>
      <c r="K616" s="248"/>
      <c r="L616" s="253"/>
      <c r="M616" s="254"/>
      <c r="N616" s="255"/>
      <c r="O616" s="255"/>
      <c r="P616" s="255"/>
      <c r="Q616" s="255"/>
      <c r="R616" s="255"/>
      <c r="S616" s="255"/>
      <c r="T616" s="256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7" t="s">
        <v>143</v>
      </c>
      <c r="AU616" s="257" t="s">
        <v>86</v>
      </c>
      <c r="AV616" s="14" t="s">
        <v>86</v>
      </c>
      <c r="AW616" s="14" t="s">
        <v>32</v>
      </c>
      <c r="AX616" s="14" t="s">
        <v>76</v>
      </c>
      <c r="AY616" s="257" t="s">
        <v>131</v>
      </c>
    </row>
    <row r="617" s="14" customFormat="1">
      <c r="A617" s="14"/>
      <c r="B617" s="247"/>
      <c r="C617" s="248"/>
      <c r="D617" s="232" t="s">
        <v>143</v>
      </c>
      <c r="E617" s="249" t="s">
        <v>1</v>
      </c>
      <c r="F617" s="250" t="s">
        <v>177</v>
      </c>
      <c r="G617" s="248"/>
      <c r="H617" s="251">
        <v>0.74299999999999999</v>
      </c>
      <c r="I617" s="252"/>
      <c r="J617" s="248"/>
      <c r="K617" s="248"/>
      <c r="L617" s="253"/>
      <c r="M617" s="254"/>
      <c r="N617" s="255"/>
      <c r="O617" s="255"/>
      <c r="P617" s="255"/>
      <c r="Q617" s="255"/>
      <c r="R617" s="255"/>
      <c r="S617" s="255"/>
      <c r="T617" s="256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7" t="s">
        <v>143</v>
      </c>
      <c r="AU617" s="257" t="s">
        <v>86</v>
      </c>
      <c r="AV617" s="14" t="s">
        <v>86</v>
      </c>
      <c r="AW617" s="14" t="s">
        <v>32</v>
      </c>
      <c r="AX617" s="14" t="s">
        <v>76</v>
      </c>
      <c r="AY617" s="257" t="s">
        <v>131</v>
      </c>
    </row>
    <row r="618" s="14" customFormat="1">
      <c r="A618" s="14"/>
      <c r="B618" s="247"/>
      <c r="C618" s="248"/>
      <c r="D618" s="232" t="s">
        <v>143</v>
      </c>
      <c r="E618" s="249" t="s">
        <v>1</v>
      </c>
      <c r="F618" s="250" t="s">
        <v>178</v>
      </c>
      <c r="G618" s="248"/>
      <c r="H618" s="251">
        <v>0.74299999999999999</v>
      </c>
      <c r="I618" s="252"/>
      <c r="J618" s="248"/>
      <c r="K618" s="248"/>
      <c r="L618" s="253"/>
      <c r="M618" s="254"/>
      <c r="N618" s="255"/>
      <c r="O618" s="255"/>
      <c r="P618" s="255"/>
      <c r="Q618" s="255"/>
      <c r="R618" s="255"/>
      <c r="S618" s="255"/>
      <c r="T618" s="256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7" t="s">
        <v>143</v>
      </c>
      <c r="AU618" s="257" t="s">
        <v>86</v>
      </c>
      <c r="AV618" s="14" t="s">
        <v>86</v>
      </c>
      <c r="AW618" s="14" t="s">
        <v>32</v>
      </c>
      <c r="AX618" s="14" t="s">
        <v>76</v>
      </c>
      <c r="AY618" s="257" t="s">
        <v>131</v>
      </c>
    </row>
    <row r="619" s="15" customFormat="1">
      <c r="A619" s="15"/>
      <c r="B619" s="258"/>
      <c r="C619" s="259"/>
      <c r="D619" s="232" t="s">
        <v>143</v>
      </c>
      <c r="E619" s="260" t="s">
        <v>1</v>
      </c>
      <c r="F619" s="261" t="s">
        <v>179</v>
      </c>
      <c r="G619" s="259"/>
      <c r="H619" s="262">
        <v>8.1730000000000018</v>
      </c>
      <c r="I619" s="263"/>
      <c r="J619" s="259"/>
      <c r="K619" s="259"/>
      <c r="L619" s="264"/>
      <c r="M619" s="265"/>
      <c r="N619" s="266"/>
      <c r="O619" s="266"/>
      <c r="P619" s="266"/>
      <c r="Q619" s="266"/>
      <c r="R619" s="266"/>
      <c r="S619" s="266"/>
      <c r="T619" s="267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8" t="s">
        <v>143</v>
      </c>
      <c r="AU619" s="268" t="s">
        <v>86</v>
      </c>
      <c r="AV619" s="15" t="s">
        <v>132</v>
      </c>
      <c r="AW619" s="15" t="s">
        <v>32</v>
      </c>
      <c r="AX619" s="15" t="s">
        <v>76</v>
      </c>
      <c r="AY619" s="268" t="s">
        <v>131</v>
      </c>
    </row>
    <row r="620" s="14" customFormat="1">
      <c r="A620" s="14"/>
      <c r="B620" s="247"/>
      <c r="C620" s="248"/>
      <c r="D620" s="232" t="s">
        <v>143</v>
      </c>
      <c r="E620" s="249" t="s">
        <v>1</v>
      </c>
      <c r="F620" s="250" t="s">
        <v>180</v>
      </c>
      <c r="G620" s="248"/>
      <c r="H620" s="251">
        <v>1.073</v>
      </c>
      <c r="I620" s="252"/>
      <c r="J620" s="248"/>
      <c r="K620" s="248"/>
      <c r="L620" s="253"/>
      <c r="M620" s="254"/>
      <c r="N620" s="255"/>
      <c r="O620" s="255"/>
      <c r="P620" s="255"/>
      <c r="Q620" s="255"/>
      <c r="R620" s="255"/>
      <c r="S620" s="255"/>
      <c r="T620" s="256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7" t="s">
        <v>143</v>
      </c>
      <c r="AU620" s="257" t="s">
        <v>86</v>
      </c>
      <c r="AV620" s="14" t="s">
        <v>86</v>
      </c>
      <c r="AW620" s="14" t="s">
        <v>32</v>
      </c>
      <c r="AX620" s="14" t="s">
        <v>76</v>
      </c>
      <c r="AY620" s="257" t="s">
        <v>131</v>
      </c>
    </row>
    <row r="621" s="14" customFormat="1">
      <c r="A621" s="14"/>
      <c r="B621" s="247"/>
      <c r="C621" s="248"/>
      <c r="D621" s="232" t="s">
        <v>143</v>
      </c>
      <c r="E621" s="249" t="s">
        <v>1</v>
      </c>
      <c r="F621" s="250" t="s">
        <v>181</v>
      </c>
      <c r="G621" s="248"/>
      <c r="H621" s="251">
        <v>1.073</v>
      </c>
      <c r="I621" s="252"/>
      <c r="J621" s="248"/>
      <c r="K621" s="248"/>
      <c r="L621" s="253"/>
      <c r="M621" s="254"/>
      <c r="N621" s="255"/>
      <c r="O621" s="255"/>
      <c r="P621" s="255"/>
      <c r="Q621" s="255"/>
      <c r="R621" s="255"/>
      <c r="S621" s="255"/>
      <c r="T621" s="256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7" t="s">
        <v>143</v>
      </c>
      <c r="AU621" s="257" t="s">
        <v>86</v>
      </c>
      <c r="AV621" s="14" t="s">
        <v>86</v>
      </c>
      <c r="AW621" s="14" t="s">
        <v>32</v>
      </c>
      <c r="AX621" s="14" t="s">
        <v>76</v>
      </c>
      <c r="AY621" s="257" t="s">
        <v>131</v>
      </c>
    </row>
    <row r="622" s="14" customFormat="1">
      <c r="A622" s="14"/>
      <c r="B622" s="247"/>
      <c r="C622" s="248"/>
      <c r="D622" s="232" t="s">
        <v>143</v>
      </c>
      <c r="E622" s="249" t="s">
        <v>1</v>
      </c>
      <c r="F622" s="250" t="s">
        <v>182</v>
      </c>
      <c r="G622" s="248"/>
      <c r="H622" s="251">
        <v>1.073</v>
      </c>
      <c r="I622" s="252"/>
      <c r="J622" s="248"/>
      <c r="K622" s="248"/>
      <c r="L622" s="253"/>
      <c r="M622" s="254"/>
      <c r="N622" s="255"/>
      <c r="O622" s="255"/>
      <c r="P622" s="255"/>
      <c r="Q622" s="255"/>
      <c r="R622" s="255"/>
      <c r="S622" s="255"/>
      <c r="T622" s="25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7" t="s">
        <v>143</v>
      </c>
      <c r="AU622" s="257" t="s">
        <v>86</v>
      </c>
      <c r="AV622" s="14" t="s">
        <v>86</v>
      </c>
      <c r="AW622" s="14" t="s">
        <v>32</v>
      </c>
      <c r="AX622" s="14" t="s">
        <v>76</v>
      </c>
      <c r="AY622" s="257" t="s">
        <v>131</v>
      </c>
    </row>
    <row r="623" s="14" customFormat="1">
      <c r="A623" s="14"/>
      <c r="B623" s="247"/>
      <c r="C623" s="248"/>
      <c r="D623" s="232" t="s">
        <v>143</v>
      </c>
      <c r="E623" s="249" t="s">
        <v>1</v>
      </c>
      <c r="F623" s="250" t="s">
        <v>183</v>
      </c>
      <c r="G623" s="248"/>
      <c r="H623" s="251">
        <v>2.145</v>
      </c>
      <c r="I623" s="252"/>
      <c r="J623" s="248"/>
      <c r="K623" s="248"/>
      <c r="L623" s="253"/>
      <c r="M623" s="254"/>
      <c r="N623" s="255"/>
      <c r="O623" s="255"/>
      <c r="P623" s="255"/>
      <c r="Q623" s="255"/>
      <c r="R623" s="255"/>
      <c r="S623" s="255"/>
      <c r="T623" s="256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7" t="s">
        <v>143</v>
      </c>
      <c r="AU623" s="257" t="s">
        <v>86</v>
      </c>
      <c r="AV623" s="14" t="s">
        <v>86</v>
      </c>
      <c r="AW623" s="14" t="s">
        <v>32</v>
      </c>
      <c r="AX623" s="14" t="s">
        <v>76</v>
      </c>
      <c r="AY623" s="257" t="s">
        <v>131</v>
      </c>
    </row>
    <row r="624" s="14" customFormat="1">
      <c r="A624" s="14"/>
      <c r="B624" s="247"/>
      <c r="C624" s="248"/>
      <c r="D624" s="232" t="s">
        <v>143</v>
      </c>
      <c r="E624" s="249" t="s">
        <v>1</v>
      </c>
      <c r="F624" s="250" t="s">
        <v>184</v>
      </c>
      <c r="G624" s="248"/>
      <c r="H624" s="251">
        <v>1.073</v>
      </c>
      <c r="I624" s="252"/>
      <c r="J624" s="248"/>
      <c r="K624" s="248"/>
      <c r="L624" s="253"/>
      <c r="M624" s="254"/>
      <c r="N624" s="255"/>
      <c r="O624" s="255"/>
      <c r="P624" s="255"/>
      <c r="Q624" s="255"/>
      <c r="R624" s="255"/>
      <c r="S624" s="255"/>
      <c r="T624" s="256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7" t="s">
        <v>143</v>
      </c>
      <c r="AU624" s="257" t="s">
        <v>86</v>
      </c>
      <c r="AV624" s="14" t="s">
        <v>86</v>
      </c>
      <c r="AW624" s="14" t="s">
        <v>32</v>
      </c>
      <c r="AX624" s="14" t="s">
        <v>76</v>
      </c>
      <c r="AY624" s="257" t="s">
        <v>131</v>
      </c>
    </row>
    <row r="625" s="14" customFormat="1">
      <c r="A625" s="14"/>
      <c r="B625" s="247"/>
      <c r="C625" s="248"/>
      <c r="D625" s="232" t="s">
        <v>143</v>
      </c>
      <c r="E625" s="249" t="s">
        <v>1</v>
      </c>
      <c r="F625" s="250" t="s">
        <v>185</v>
      </c>
      <c r="G625" s="248"/>
      <c r="H625" s="251">
        <v>2.145</v>
      </c>
      <c r="I625" s="252"/>
      <c r="J625" s="248"/>
      <c r="K625" s="248"/>
      <c r="L625" s="253"/>
      <c r="M625" s="254"/>
      <c r="N625" s="255"/>
      <c r="O625" s="255"/>
      <c r="P625" s="255"/>
      <c r="Q625" s="255"/>
      <c r="R625" s="255"/>
      <c r="S625" s="255"/>
      <c r="T625" s="25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7" t="s">
        <v>143</v>
      </c>
      <c r="AU625" s="257" t="s">
        <v>86</v>
      </c>
      <c r="AV625" s="14" t="s">
        <v>86</v>
      </c>
      <c r="AW625" s="14" t="s">
        <v>32</v>
      </c>
      <c r="AX625" s="14" t="s">
        <v>76</v>
      </c>
      <c r="AY625" s="257" t="s">
        <v>131</v>
      </c>
    </row>
    <row r="626" s="14" customFormat="1">
      <c r="A626" s="14"/>
      <c r="B626" s="247"/>
      <c r="C626" s="248"/>
      <c r="D626" s="232" t="s">
        <v>143</v>
      </c>
      <c r="E626" s="249" t="s">
        <v>1</v>
      </c>
      <c r="F626" s="250" t="s">
        <v>186</v>
      </c>
      <c r="G626" s="248"/>
      <c r="H626" s="251">
        <v>1.073</v>
      </c>
      <c r="I626" s="252"/>
      <c r="J626" s="248"/>
      <c r="K626" s="248"/>
      <c r="L626" s="253"/>
      <c r="M626" s="254"/>
      <c r="N626" s="255"/>
      <c r="O626" s="255"/>
      <c r="P626" s="255"/>
      <c r="Q626" s="255"/>
      <c r="R626" s="255"/>
      <c r="S626" s="255"/>
      <c r="T626" s="256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7" t="s">
        <v>143</v>
      </c>
      <c r="AU626" s="257" t="s">
        <v>86</v>
      </c>
      <c r="AV626" s="14" t="s">
        <v>86</v>
      </c>
      <c r="AW626" s="14" t="s">
        <v>32</v>
      </c>
      <c r="AX626" s="14" t="s">
        <v>76</v>
      </c>
      <c r="AY626" s="257" t="s">
        <v>131</v>
      </c>
    </row>
    <row r="627" s="14" customFormat="1">
      <c r="A627" s="14"/>
      <c r="B627" s="247"/>
      <c r="C627" s="248"/>
      <c r="D627" s="232" t="s">
        <v>143</v>
      </c>
      <c r="E627" s="249" t="s">
        <v>1</v>
      </c>
      <c r="F627" s="250" t="s">
        <v>187</v>
      </c>
      <c r="G627" s="248"/>
      <c r="H627" s="251">
        <v>1.7330000000000001</v>
      </c>
      <c r="I627" s="252"/>
      <c r="J627" s="248"/>
      <c r="K627" s="248"/>
      <c r="L627" s="253"/>
      <c r="M627" s="254"/>
      <c r="N627" s="255"/>
      <c r="O627" s="255"/>
      <c r="P627" s="255"/>
      <c r="Q627" s="255"/>
      <c r="R627" s="255"/>
      <c r="S627" s="255"/>
      <c r="T627" s="25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7" t="s">
        <v>143</v>
      </c>
      <c r="AU627" s="257" t="s">
        <v>86</v>
      </c>
      <c r="AV627" s="14" t="s">
        <v>86</v>
      </c>
      <c r="AW627" s="14" t="s">
        <v>32</v>
      </c>
      <c r="AX627" s="14" t="s">
        <v>76</v>
      </c>
      <c r="AY627" s="257" t="s">
        <v>131</v>
      </c>
    </row>
    <row r="628" s="15" customFormat="1">
      <c r="A628" s="15"/>
      <c r="B628" s="258"/>
      <c r="C628" s="259"/>
      <c r="D628" s="232" t="s">
        <v>143</v>
      </c>
      <c r="E628" s="260" t="s">
        <v>1</v>
      </c>
      <c r="F628" s="261" t="s">
        <v>188</v>
      </c>
      <c r="G628" s="259"/>
      <c r="H628" s="262">
        <v>11.388</v>
      </c>
      <c r="I628" s="263"/>
      <c r="J628" s="259"/>
      <c r="K628" s="259"/>
      <c r="L628" s="264"/>
      <c r="M628" s="265"/>
      <c r="N628" s="266"/>
      <c r="O628" s="266"/>
      <c r="P628" s="266"/>
      <c r="Q628" s="266"/>
      <c r="R628" s="266"/>
      <c r="S628" s="266"/>
      <c r="T628" s="267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8" t="s">
        <v>143</v>
      </c>
      <c r="AU628" s="268" t="s">
        <v>86</v>
      </c>
      <c r="AV628" s="15" t="s">
        <v>132</v>
      </c>
      <c r="AW628" s="15" t="s">
        <v>32</v>
      </c>
      <c r="AX628" s="15" t="s">
        <v>76</v>
      </c>
      <c r="AY628" s="268" t="s">
        <v>131</v>
      </c>
    </row>
    <row r="629" s="16" customFormat="1">
      <c r="A629" s="16"/>
      <c r="B629" s="269"/>
      <c r="C629" s="270"/>
      <c r="D629" s="232" t="s">
        <v>143</v>
      </c>
      <c r="E629" s="271" t="s">
        <v>1</v>
      </c>
      <c r="F629" s="272" t="s">
        <v>189</v>
      </c>
      <c r="G629" s="270"/>
      <c r="H629" s="273">
        <v>45.854999999999997</v>
      </c>
      <c r="I629" s="274"/>
      <c r="J629" s="270"/>
      <c r="K629" s="270"/>
      <c r="L629" s="275"/>
      <c r="M629" s="276"/>
      <c r="N629" s="277"/>
      <c r="O629" s="277"/>
      <c r="P629" s="277"/>
      <c r="Q629" s="277"/>
      <c r="R629" s="277"/>
      <c r="S629" s="277"/>
      <c r="T629" s="278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T629" s="279" t="s">
        <v>143</v>
      </c>
      <c r="AU629" s="279" t="s">
        <v>86</v>
      </c>
      <c r="AV629" s="16" t="s">
        <v>139</v>
      </c>
      <c r="AW629" s="16" t="s">
        <v>32</v>
      </c>
      <c r="AX629" s="16" t="s">
        <v>84</v>
      </c>
      <c r="AY629" s="279" t="s">
        <v>131</v>
      </c>
    </row>
    <row r="630" s="2" customFormat="1" ht="37.8" customHeight="1">
      <c r="A630" s="39"/>
      <c r="B630" s="40"/>
      <c r="C630" s="219" t="s">
        <v>390</v>
      </c>
      <c r="D630" s="219" t="s">
        <v>134</v>
      </c>
      <c r="E630" s="220" t="s">
        <v>391</v>
      </c>
      <c r="F630" s="221" t="s">
        <v>392</v>
      </c>
      <c r="G630" s="222" t="s">
        <v>356</v>
      </c>
      <c r="H630" s="223">
        <v>0.84899999999999998</v>
      </c>
      <c r="I630" s="224"/>
      <c r="J630" s="225">
        <f>ROUND(I630*H630,2)</f>
        <v>0</v>
      </c>
      <c r="K630" s="221" t="s">
        <v>138</v>
      </c>
      <c r="L630" s="45"/>
      <c r="M630" s="226" t="s">
        <v>1</v>
      </c>
      <c r="N630" s="227" t="s">
        <v>41</v>
      </c>
      <c r="O630" s="92"/>
      <c r="P630" s="228">
        <f>O630*H630</f>
        <v>0</v>
      </c>
      <c r="Q630" s="228">
        <v>0</v>
      </c>
      <c r="R630" s="228">
        <f>Q630*H630</f>
        <v>0</v>
      </c>
      <c r="S630" s="228">
        <v>2.2000000000000002</v>
      </c>
      <c r="T630" s="229">
        <f>S630*H630</f>
        <v>1.8678000000000001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0" t="s">
        <v>139</v>
      </c>
      <c r="AT630" s="230" t="s">
        <v>134</v>
      </c>
      <c r="AU630" s="230" t="s">
        <v>86</v>
      </c>
      <c r="AY630" s="18" t="s">
        <v>131</v>
      </c>
      <c r="BE630" s="231">
        <f>IF(N630="základní",J630,0)</f>
        <v>0</v>
      </c>
      <c r="BF630" s="231">
        <f>IF(N630="snížená",J630,0)</f>
        <v>0</v>
      </c>
      <c r="BG630" s="231">
        <f>IF(N630="zákl. přenesená",J630,0)</f>
        <v>0</v>
      </c>
      <c r="BH630" s="231">
        <f>IF(N630="sníž. přenesená",J630,0)</f>
        <v>0</v>
      </c>
      <c r="BI630" s="231">
        <f>IF(N630="nulová",J630,0)</f>
        <v>0</v>
      </c>
      <c r="BJ630" s="18" t="s">
        <v>84</v>
      </c>
      <c r="BK630" s="231">
        <f>ROUND(I630*H630,2)</f>
        <v>0</v>
      </c>
      <c r="BL630" s="18" t="s">
        <v>139</v>
      </c>
      <c r="BM630" s="230" t="s">
        <v>393</v>
      </c>
    </row>
    <row r="631" s="2" customFormat="1">
      <c r="A631" s="39"/>
      <c r="B631" s="40"/>
      <c r="C631" s="41"/>
      <c r="D631" s="232" t="s">
        <v>141</v>
      </c>
      <c r="E631" s="41"/>
      <c r="F631" s="233" t="s">
        <v>394</v>
      </c>
      <c r="G631" s="41"/>
      <c r="H631" s="41"/>
      <c r="I631" s="234"/>
      <c r="J631" s="41"/>
      <c r="K631" s="41"/>
      <c r="L631" s="45"/>
      <c r="M631" s="235"/>
      <c r="N631" s="236"/>
      <c r="O631" s="92"/>
      <c r="P631" s="92"/>
      <c r="Q631" s="92"/>
      <c r="R631" s="92"/>
      <c r="S631" s="92"/>
      <c r="T631" s="93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141</v>
      </c>
      <c r="AU631" s="18" t="s">
        <v>86</v>
      </c>
    </row>
    <row r="632" s="13" customFormat="1">
      <c r="A632" s="13"/>
      <c r="B632" s="237"/>
      <c r="C632" s="238"/>
      <c r="D632" s="232" t="s">
        <v>143</v>
      </c>
      <c r="E632" s="239" t="s">
        <v>1</v>
      </c>
      <c r="F632" s="240" t="s">
        <v>395</v>
      </c>
      <c r="G632" s="238"/>
      <c r="H632" s="239" t="s">
        <v>1</v>
      </c>
      <c r="I632" s="241"/>
      <c r="J632" s="238"/>
      <c r="K632" s="238"/>
      <c r="L632" s="242"/>
      <c r="M632" s="243"/>
      <c r="N632" s="244"/>
      <c r="O632" s="244"/>
      <c r="P632" s="244"/>
      <c r="Q632" s="244"/>
      <c r="R632" s="244"/>
      <c r="S632" s="244"/>
      <c r="T632" s="24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6" t="s">
        <v>143</v>
      </c>
      <c r="AU632" s="246" t="s">
        <v>86</v>
      </c>
      <c r="AV632" s="13" t="s">
        <v>84</v>
      </c>
      <c r="AW632" s="13" t="s">
        <v>32</v>
      </c>
      <c r="AX632" s="13" t="s">
        <v>76</v>
      </c>
      <c r="AY632" s="246" t="s">
        <v>131</v>
      </c>
    </row>
    <row r="633" s="14" customFormat="1">
      <c r="A633" s="14"/>
      <c r="B633" s="247"/>
      <c r="C633" s="248"/>
      <c r="D633" s="232" t="s">
        <v>143</v>
      </c>
      <c r="E633" s="249" t="s">
        <v>1</v>
      </c>
      <c r="F633" s="250" t="s">
        <v>360</v>
      </c>
      <c r="G633" s="248"/>
      <c r="H633" s="251">
        <v>0.437</v>
      </c>
      <c r="I633" s="252"/>
      <c r="J633" s="248"/>
      <c r="K633" s="248"/>
      <c r="L633" s="253"/>
      <c r="M633" s="254"/>
      <c r="N633" s="255"/>
      <c r="O633" s="255"/>
      <c r="P633" s="255"/>
      <c r="Q633" s="255"/>
      <c r="R633" s="255"/>
      <c r="S633" s="255"/>
      <c r="T633" s="256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7" t="s">
        <v>143</v>
      </c>
      <c r="AU633" s="257" t="s">
        <v>86</v>
      </c>
      <c r="AV633" s="14" t="s">
        <v>86</v>
      </c>
      <c r="AW633" s="14" t="s">
        <v>32</v>
      </c>
      <c r="AX633" s="14" t="s">
        <v>76</v>
      </c>
      <c r="AY633" s="257" t="s">
        <v>131</v>
      </c>
    </row>
    <row r="634" s="14" customFormat="1">
      <c r="A634" s="14"/>
      <c r="B634" s="247"/>
      <c r="C634" s="248"/>
      <c r="D634" s="232" t="s">
        <v>143</v>
      </c>
      <c r="E634" s="249" t="s">
        <v>1</v>
      </c>
      <c r="F634" s="250" t="s">
        <v>361</v>
      </c>
      <c r="G634" s="248"/>
      <c r="H634" s="251">
        <v>0.41199999999999998</v>
      </c>
      <c r="I634" s="252"/>
      <c r="J634" s="248"/>
      <c r="K634" s="248"/>
      <c r="L634" s="253"/>
      <c r="M634" s="254"/>
      <c r="N634" s="255"/>
      <c r="O634" s="255"/>
      <c r="P634" s="255"/>
      <c r="Q634" s="255"/>
      <c r="R634" s="255"/>
      <c r="S634" s="255"/>
      <c r="T634" s="256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7" t="s">
        <v>143</v>
      </c>
      <c r="AU634" s="257" t="s">
        <v>86</v>
      </c>
      <c r="AV634" s="14" t="s">
        <v>86</v>
      </c>
      <c r="AW634" s="14" t="s">
        <v>32</v>
      </c>
      <c r="AX634" s="14" t="s">
        <v>76</v>
      </c>
      <c r="AY634" s="257" t="s">
        <v>131</v>
      </c>
    </row>
    <row r="635" s="16" customFormat="1">
      <c r="A635" s="16"/>
      <c r="B635" s="269"/>
      <c r="C635" s="270"/>
      <c r="D635" s="232" t="s">
        <v>143</v>
      </c>
      <c r="E635" s="271" t="s">
        <v>1</v>
      </c>
      <c r="F635" s="272" t="s">
        <v>189</v>
      </c>
      <c r="G635" s="270"/>
      <c r="H635" s="273">
        <v>0.84899999999999998</v>
      </c>
      <c r="I635" s="274"/>
      <c r="J635" s="270"/>
      <c r="K635" s="270"/>
      <c r="L635" s="275"/>
      <c r="M635" s="276"/>
      <c r="N635" s="277"/>
      <c r="O635" s="277"/>
      <c r="P635" s="277"/>
      <c r="Q635" s="277"/>
      <c r="R635" s="277"/>
      <c r="S635" s="277"/>
      <c r="T635" s="278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T635" s="279" t="s">
        <v>143</v>
      </c>
      <c r="AU635" s="279" t="s">
        <v>86</v>
      </c>
      <c r="AV635" s="16" t="s">
        <v>139</v>
      </c>
      <c r="AW635" s="16" t="s">
        <v>32</v>
      </c>
      <c r="AX635" s="16" t="s">
        <v>84</v>
      </c>
      <c r="AY635" s="279" t="s">
        <v>131</v>
      </c>
    </row>
    <row r="636" s="2" customFormat="1" ht="24.15" customHeight="1">
      <c r="A636" s="39"/>
      <c r="B636" s="40"/>
      <c r="C636" s="219" t="s">
        <v>396</v>
      </c>
      <c r="D636" s="219" t="s">
        <v>134</v>
      </c>
      <c r="E636" s="220" t="s">
        <v>397</v>
      </c>
      <c r="F636" s="221" t="s">
        <v>398</v>
      </c>
      <c r="G636" s="222" t="s">
        <v>137</v>
      </c>
      <c r="H636" s="223">
        <v>8.4879999999999995</v>
      </c>
      <c r="I636" s="224"/>
      <c r="J636" s="225">
        <f>ROUND(I636*H636,2)</f>
        <v>0</v>
      </c>
      <c r="K636" s="221" t="s">
        <v>138</v>
      </c>
      <c r="L636" s="45"/>
      <c r="M636" s="226" t="s">
        <v>1</v>
      </c>
      <c r="N636" s="227" t="s">
        <v>41</v>
      </c>
      <c r="O636" s="92"/>
      <c r="P636" s="228">
        <f>O636*H636</f>
        <v>0</v>
      </c>
      <c r="Q636" s="228">
        <v>0</v>
      </c>
      <c r="R636" s="228">
        <f>Q636*H636</f>
        <v>0</v>
      </c>
      <c r="S636" s="228">
        <v>0.089999999999999997</v>
      </c>
      <c r="T636" s="229">
        <f>S636*H636</f>
        <v>0.76391999999999993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0" t="s">
        <v>139</v>
      </c>
      <c r="AT636" s="230" t="s">
        <v>134</v>
      </c>
      <c r="AU636" s="230" t="s">
        <v>86</v>
      </c>
      <c r="AY636" s="18" t="s">
        <v>131</v>
      </c>
      <c r="BE636" s="231">
        <f>IF(N636="základní",J636,0)</f>
        <v>0</v>
      </c>
      <c r="BF636" s="231">
        <f>IF(N636="snížená",J636,0)</f>
        <v>0</v>
      </c>
      <c r="BG636" s="231">
        <f>IF(N636="zákl. přenesená",J636,0)</f>
        <v>0</v>
      </c>
      <c r="BH636" s="231">
        <f>IF(N636="sníž. přenesená",J636,0)</f>
        <v>0</v>
      </c>
      <c r="BI636" s="231">
        <f>IF(N636="nulová",J636,0)</f>
        <v>0</v>
      </c>
      <c r="BJ636" s="18" t="s">
        <v>84</v>
      </c>
      <c r="BK636" s="231">
        <f>ROUND(I636*H636,2)</f>
        <v>0</v>
      </c>
      <c r="BL636" s="18" t="s">
        <v>139</v>
      </c>
      <c r="BM636" s="230" t="s">
        <v>399</v>
      </c>
    </row>
    <row r="637" s="2" customFormat="1">
      <c r="A637" s="39"/>
      <c r="B637" s="40"/>
      <c r="C637" s="41"/>
      <c r="D637" s="232" t="s">
        <v>141</v>
      </c>
      <c r="E637" s="41"/>
      <c r="F637" s="233" t="s">
        <v>400</v>
      </c>
      <c r="G637" s="41"/>
      <c r="H637" s="41"/>
      <c r="I637" s="234"/>
      <c r="J637" s="41"/>
      <c r="K637" s="41"/>
      <c r="L637" s="45"/>
      <c r="M637" s="235"/>
      <c r="N637" s="236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141</v>
      </c>
      <c r="AU637" s="18" t="s">
        <v>86</v>
      </c>
    </row>
    <row r="638" s="13" customFormat="1">
      <c r="A638" s="13"/>
      <c r="B638" s="237"/>
      <c r="C638" s="238"/>
      <c r="D638" s="232" t="s">
        <v>143</v>
      </c>
      <c r="E638" s="239" t="s">
        <v>1</v>
      </c>
      <c r="F638" s="240" t="s">
        <v>395</v>
      </c>
      <c r="G638" s="238"/>
      <c r="H638" s="239" t="s">
        <v>1</v>
      </c>
      <c r="I638" s="241"/>
      <c r="J638" s="238"/>
      <c r="K638" s="238"/>
      <c r="L638" s="242"/>
      <c r="M638" s="243"/>
      <c r="N638" s="244"/>
      <c r="O638" s="244"/>
      <c r="P638" s="244"/>
      <c r="Q638" s="244"/>
      <c r="R638" s="244"/>
      <c r="S638" s="244"/>
      <c r="T638" s="24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6" t="s">
        <v>143</v>
      </c>
      <c r="AU638" s="246" t="s">
        <v>86</v>
      </c>
      <c r="AV638" s="13" t="s">
        <v>84</v>
      </c>
      <c r="AW638" s="13" t="s">
        <v>32</v>
      </c>
      <c r="AX638" s="13" t="s">
        <v>76</v>
      </c>
      <c r="AY638" s="246" t="s">
        <v>131</v>
      </c>
    </row>
    <row r="639" s="14" customFormat="1">
      <c r="A639" s="14"/>
      <c r="B639" s="247"/>
      <c r="C639" s="248"/>
      <c r="D639" s="232" t="s">
        <v>143</v>
      </c>
      <c r="E639" s="249" t="s">
        <v>1</v>
      </c>
      <c r="F639" s="250" t="s">
        <v>344</v>
      </c>
      <c r="G639" s="248"/>
      <c r="H639" s="251">
        <v>4.3650000000000002</v>
      </c>
      <c r="I639" s="252"/>
      <c r="J639" s="248"/>
      <c r="K639" s="248"/>
      <c r="L639" s="253"/>
      <c r="M639" s="254"/>
      <c r="N639" s="255"/>
      <c r="O639" s="255"/>
      <c r="P639" s="255"/>
      <c r="Q639" s="255"/>
      <c r="R639" s="255"/>
      <c r="S639" s="255"/>
      <c r="T639" s="256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7" t="s">
        <v>143</v>
      </c>
      <c r="AU639" s="257" t="s">
        <v>86</v>
      </c>
      <c r="AV639" s="14" t="s">
        <v>86</v>
      </c>
      <c r="AW639" s="14" t="s">
        <v>32</v>
      </c>
      <c r="AX639" s="14" t="s">
        <v>76</v>
      </c>
      <c r="AY639" s="257" t="s">
        <v>131</v>
      </c>
    </row>
    <row r="640" s="14" customFormat="1">
      <c r="A640" s="14"/>
      <c r="B640" s="247"/>
      <c r="C640" s="248"/>
      <c r="D640" s="232" t="s">
        <v>143</v>
      </c>
      <c r="E640" s="249" t="s">
        <v>1</v>
      </c>
      <c r="F640" s="250" t="s">
        <v>345</v>
      </c>
      <c r="G640" s="248"/>
      <c r="H640" s="251">
        <v>4.1230000000000002</v>
      </c>
      <c r="I640" s="252"/>
      <c r="J640" s="248"/>
      <c r="K640" s="248"/>
      <c r="L640" s="253"/>
      <c r="M640" s="254"/>
      <c r="N640" s="255"/>
      <c r="O640" s="255"/>
      <c r="P640" s="255"/>
      <c r="Q640" s="255"/>
      <c r="R640" s="255"/>
      <c r="S640" s="255"/>
      <c r="T640" s="256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7" t="s">
        <v>143</v>
      </c>
      <c r="AU640" s="257" t="s">
        <v>86</v>
      </c>
      <c r="AV640" s="14" t="s">
        <v>86</v>
      </c>
      <c r="AW640" s="14" t="s">
        <v>32</v>
      </c>
      <c r="AX640" s="14" t="s">
        <v>76</v>
      </c>
      <c r="AY640" s="257" t="s">
        <v>131</v>
      </c>
    </row>
    <row r="641" s="16" customFormat="1">
      <c r="A641" s="16"/>
      <c r="B641" s="269"/>
      <c r="C641" s="270"/>
      <c r="D641" s="232" t="s">
        <v>143</v>
      </c>
      <c r="E641" s="271" t="s">
        <v>1</v>
      </c>
      <c r="F641" s="272" t="s">
        <v>189</v>
      </c>
      <c r="G641" s="270"/>
      <c r="H641" s="273">
        <v>8.4879999999999995</v>
      </c>
      <c r="I641" s="274"/>
      <c r="J641" s="270"/>
      <c r="K641" s="270"/>
      <c r="L641" s="275"/>
      <c r="M641" s="276"/>
      <c r="N641" s="277"/>
      <c r="O641" s="277"/>
      <c r="P641" s="277"/>
      <c r="Q641" s="277"/>
      <c r="R641" s="277"/>
      <c r="S641" s="277"/>
      <c r="T641" s="278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T641" s="279" t="s">
        <v>143</v>
      </c>
      <c r="AU641" s="279" t="s">
        <v>86</v>
      </c>
      <c r="AV641" s="16" t="s">
        <v>139</v>
      </c>
      <c r="AW641" s="16" t="s">
        <v>32</v>
      </c>
      <c r="AX641" s="16" t="s">
        <v>84</v>
      </c>
      <c r="AY641" s="279" t="s">
        <v>131</v>
      </c>
    </row>
    <row r="642" s="2" customFormat="1" ht="33" customHeight="1">
      <c r="A642" s="39"/>
      <c r="B642" s="40"/>
      <c r="C642" s="219" t="s">
        <v>401</v>
      </c>
      <c r="D642" s="219" t="s">
        <v>134</v>
      </c>
      <c r="E642" s="220" t="s">
        <v>402</v>
      </c>
      <c r="F642" s="221" t="s">
        <v>403</v>
      </c>
      <c r="G642" s="222" t="s">
        <v>356</v>
      </c>
      <c r="H642" s="223">
        <v>0.84899999999999998</v>
      </c>
      <c r="I642" s="224"/>
      <c r="J642" s="225">
        <f>ROUND(I642*H642,2)</f>
        <v>0</v>
      </c>
      <c r="K642" s="221" t="s">
        <v>138</v>
      </c>
      <c r="L642" s="45"/>
      <c r="M642" s="226" t="s">
        <v>1</v>
      </c>
      <c r="N642" s="227" t="s">
        <v>41</v>
      </c>
      <c r="O642" s="92"/>
      <c r="P642" s="228">
        <f>O642*H642</f>
        <v>0</v>
      </c>
      <c r="Q642" s="228">
        <v>0</v>
      </c>
      <c r="R642" s="228">
        <f>Q642*H642</f>
        <v>0</v>
      </c>
      <c r="S642" s="228">
        <v>0.043999999999999997</v>
      </c>
      <c r="T642" s="229">
        <f>S642*H642</f>
        <v>0.037355999999999993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0" t="s">
        <v>139</v>
      </c>
      <c r="AT642" s="230" t="s">
        <v>134</v>
      </c>
      <c r="AU642" s="230" t="s">
        <v>86</v>
      </c>
      <c r="AY642" s="18" t="s">
        <v>131</v>
      </c>
      <c r="BE642" s="231">
        <f>IF(N642="základní",J642,0)</f>
        <v>0</v>
      </c>
      <c r="BF642" s="231">
        <f>IF(N642="snížená",J642,0)</f>
        <v>0</v>
      </c>
      <c r="BG642" s="231">
        <f>IF(N642="zákl. přenesená",J642,0)</f>
        <v>0</v>
      </c>
      <c r="BH642" s="231">
        <f>IF(N642="sníž. přenesená",J642,0)</f>
        <v>0</v>
      </c>
      <c r="BI642" s="231">
        <f>IF(N642="nulová",J642,0)</f>
        <v>0</v>
      </c>
      <c r="BJ642" s="18" t="s">
        <v>84</v>
      </c>
      <c r="BK642" s="231">
        <f>ROUND(I642*H642,2)</f>
        <v>0</v>
      </c>
      <c r="BL642" s="18" t="s">
        <v>139</v>
      </c>
      <c r="BM642" s="230" t="s">
        <v>404</v>
      </c>
    </row>
    <row r="643" s="2" customFormat="1">
      <c r="A643" s="39"/>
      <c r="B643" s="40"/>
      <c r="C643" s="41"/>
      <c r="D643" s="232" t="s">
        <v>141</v>
      </c>
      <c r="E643" s="41"/>
      <c r="F643" s="233" t="s">
        <v>405</v>
      </c>
      <c r="G643" s="41"/>
      <c r="H643" s="41"/>
      <c r="I643" s="234"/>
      <c r="J643" s="41"/>
      <c r="K643" s="41"/>
      <c r="L643" s="45"/>
      <c r="M643" s="235"/>
      <c r="N643" s="236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141</v>
      </c>
      <c r="AU643" s="18" t="s">
        <v>86</v>
      </c>
    </row>
    <row r="644" s="13" customFormat="1">
      <c r="A644" s="13"/>
      <c r="B644" s="237"/>
      <c r="C644" s="238"/>
      <c r="D644" s="232" t="s">
        <v>143</v>
      </c>
      <c r="E644" s="239" t="s">
        <v>1</v>
      </c>
      <c r="F644" s="240" t="s">
        <v>395</v>
      </c>
      <c r="G644" s="238"/>
      <c r="H644" s="239" t="s">
        <v>1</v>
      </c>
      <c r="I644" s="241"/>
      <c r="J644" s="238"/>
      <c r="K644" s="238"/>
      <c r="L644" s="242"/>
      <c r="M644" s="243"/>
      <c r="N644" s="244"/>
      <c r="O644" s="244"/>
      <c r="P644" s="244"/>
      <c r="Q644" s="244"/>
      <c r="R644" s="244"/>
      <c r="S644" s="244"/>
      <c r="T644" s="24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6" t="s">
        <v>143</v>
      </c>
      <c r="AU644" s="246" t="s">
        <v>86</v>
      </c>
      <c r="AV644" s="13" t="s">
        <v>84</v>
      </c>
      <c r="AW644" s="13" t="s">
        <v>32</v>
      </c>
      <c r="AX644" s="13" t="s">
        <v>76</v>
      </c>
      <c r="AY644" s="246" t="s">
        <v>131</v>
      </c>
    </row>
    <row r="645" s="14" customFormat="1">
      <c r="A645" s="14"/>
      <c r="B645" s="247"/>
      <c r="C645" s="248"/>
      <c r="D645" s="232" t="s">
        <v>143</v>
      </c>
      <c r="E645" s="249" t="s">
        <v>1</v>
      </c>
      <c r="F645" s="250" t="s">
        <v>360</v>
      </c>
      <c r="G645" s="248"/>
      <c r="H645" s="251">
        <v>0.437</v>
      </c>
      <c r="I645" s="252"/>
      <c r="J645" s="248"/>
      <c r="K645" s="248"/>
      <c r="L645" s="253"/>
      <c r="M645" s="254"/>
      <c r="N645" s="255"/>
      <c r="O645" s="255"/>
      <c r="P645" s="255"/>
      <c r="Q645" s="255"/>
      <c r="R645" s="255"/>
      <c r="S645" s="255"/>
      <c r="T645" s="256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7" t="s">
        <v>143</v>
      </c>
      <c r="AU645" s="257" t="s">
        <v>86</v>
      </c>
      <c r="AV645" s="14" t="s">
        <v>86</v>
      </c>
      <c r="AW645" s="14" t="s">
        <v>32</v>
      </c>
      <c r="AX645" s="14" t="s">
        <v>76</v>
      </c>
      <c r="AY645" s="257" t="s">
        <v>131</v>
      </c>
    </row>
    <row r="646" s="14" customFormat="1">
      <c r="A646" s="14"/>
      <c r="B646" s="247"/>
      <c r="C646" s="248"/>
      <c r="D646" s="232" t="s">
        <v>143</v>
      </c>
      <c r="E646" s="249" t="s">
        <v>1</v>
      </c>
      <c r="F646" s="250" t="s">
        <v>361</v>
      </c>
      <c r="G646" s="248"/>
      <c r="H646" s="251">
        <v>0.41199999999999998</v>
      </c>
      <c r="I646" s="252"/>
      <c r="J646" s="248"/>
      <c r="K646" s="248"/>
      <c r="L646" s="253"/>
      <c r="M646" s="254"/>
      <c r="N646" s="255"/>
      <c r="O646" s="255"/>
      <c r="P646" s="255"/>
      <c r="Q646" s="255"/>
      <c r="R646" s="255"/>
      <c r="S646" s="255"/>
      <c r="T646" s="256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7" t="s">
        <v>143</v>
      </c>
      <c r="AU646" s="257" t="s">
        <v>86</v>
      </c>
      <c r="AV646" s="14" t="s">
        <v>86</v>
      </c>
      <c r="AW646" s="14" t="s">
        <v>32</v>
      </c>
      <c r="AX646" s="14" t="s">
        <v>76</v>
      </c>
      <c r="AY646" s="257" t="s">
        <v>131</v>
      </c>
    </row>
    <row r="647" s="16" customFormat="1">
      <c r="A647" s="16"/>
      <c r="B647" s="269"/>
      <c r="C647" s="270"/>
      <c r="D647" s="232" t="s">
        <v>143</v>
      </c>
      <c r="E647" s="271" t="s">
        <v>1</v>
      </c>
      <c r="F647" s="272" t="s">
        <v>189</v>
      </c>
      <c r="G647" s="270"/>
      <c r="H647" s="273">
        <v>0.84899999999999998</v>
      </c>
      <c r="I647" s="274"/>
      <c r="J647" s="270"/>
      <c r="K647" s="270"/>
      <c r="L647" s="275"/>
      <c r="M647" s="276"/>
      <c r="N647" s="277"/>
      <c r="O647" s="277"/>
      <c r="P647" s="277"/>
      <c r="Q647" s="277"/>
      <c r="R647" s="277"/>
      <c r="S647" s="277"/>
      <c r="T647" s="278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T647" s="279" t="s">
        <v>143</v>
      </c>
      <c r="AU647" s="279" t="s">
        <v>86</v>
      </c>
      <c r="AV647" s="16" t="s">
        <v>139</v>
      </c>
      <c r="AW647" s="16" t="s">
        <v>32</v>
      </c>
      <c r="AX647" s="16" t="s">
        <v>84</v>
      </c>
      <c r="AY647" s="279" t="s">
        <v>131</v>
      </c>
    </row>
    <row r="648" s="2" customFormat="1" ht="24.15" customHeight="1">
      <c r="A648" s="39"/>
      <c r="B648" s="40"/>
      <c r="C648" s="219" t="s">
        <v>406</v>
      </c>
      <c r="D648" s="219" t="s">
        <v>134</v>
      </c>
      <c r="E648" s="220" t="s">
        <v>407</v>
      </c>
      <c r="F648" s="221" t="s">
        <v>408</v>
      </c>
      <c r="G648" s="222" t="s">
        <v>192</v>
      </c>
      <c r="H648" s="223">
        <v>0.29999999999999999</v>
      </c>
      <c r="I648" s="224"/>
      <c r="J648" s="225">
        <f>ROUND(I648*H648,2)</f>
        <v>0</v>
      </c>
      <c r="K648" s="221" t="s">
        <v>138</v>
      </c>
      <c r="L648" s="45"/>
      <c r="M648" s="226" t="s">
        <v>1</v>
      </c>
      <c r="N648" s="227" t="s">
        <v>41</v>
      </c>
      <c r="O648" s="92"/>
      <c r="P648" s="228">
        <f>O648*H648</f>
        <v>0</v>
      </c>
      <c r="Q648" s="228">
        <v>0.00281</v>
      </c>
      <c r="R648" s="228">
        <f>Q648*H648</f>
        <v>0.000843</v>
      </c>
      <c r="S648" s="228">
        <v>0.069000000000000006</v>
      </c>
      <c r="T648" s="229">
        <f>S648*H648</f>
        <v>0.0207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30" t="s">
        <v>139</v>
      </c>
      <c r="AT648" s="230" t="s">
        <v>134</v>
      </c>
      <c r="AU648" s="230" t="s">
        <v>86</v>
      </c>
      <c r="AY648" s="18" t="s">
        <v>131</v>
      </c>
      <c r="BE648" s="231">
        <f>IF(N648="základní",J648,0)</f>
        <v>0</v>
      </c>
      <c r="BF648" s="231">
        <f>IF(N648="snížená",J648,0)</f>
        <v>0</v>
      </c>
      <c r="BG648" s="231">
        <f>IF(N648="zákl. přenesená",J648,0)</f>
        <v>0</v>
      </c>
      <c r="BH648" s="231">
        <f>IF(N648="sníž. přenesená",J648,0)</f>
        <v>0</v>
      </c>
      <c r="BI648" s="231">
        <f>IF(N648="nulová",J648,0)</f>
        <v>0</v>
      </c>
      <c r="BJ648" s="18" t="s">
        <v>84</v>
      </c>
      <c r="BK648" s="231">
        <f>ROUND(I648*H648,2)</f>
        <v>0</v>
      </c>
      <c r="BL648" s="18" t="s">
        <v>139</v>
      </c>
      <c r="BM648" s="230" t="s">
        <v>409</v>
      </c>
    </row>
    <row r="649" s="2" customFormat="1">
      <c r="A649" s="39"/>
      <c r="B649" s="40"/>
      <c r="C649" s="41"/>
      <c r="D649" s="232" t="s">
        <v>141</v>
      </c>
      <c r="E649" s="41"/>
      <c r="F649" s="233" t="s">
        <v>410</v>
      </c>
      <c r="G649" s="41"/>
      <c r="H649" s="41"/>
      <c r="I649" s="234"/>
      <c r="J649" s="41"/>
      <c r="K649" s="41"/>
      <c r="L649" s="45"/>
      <c r="M649" s="235"/>
      <c r="N649" s="236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141</v>
      </c>
      <c r="AU649" s="18" t="s">
        <v>86</v>
      </c>
    </row>
    <row r="650" s="14" customFormat="1">
      <c r="A650" s="14"/>
      <c r="B650" s="247"/>
      <c r="C650" s="248"/>
      <c r="D650" s="232" t="s">
        <v>143</v>
      </c>
      <c r="E650" s="249" t="s">
        <v>1</v>
      </c>
      <c r="F650" s="250" t="s">
        <v>411</v>
      </c>
      <c r="G650" s="248"/>
      <c r="H650" s="251">
        <v>0.29999999999999999</v>
      </c>
      <c r="I650" s="252"/>
      <c r="J650" s="248"/>
      <c r="K650" s="248"/>
      <c r="L650" s="253"/>
      <c r="M650" s="254"/>
      <c r="N650" s="255"/>
      <c r="O650" s="255"/>
      <c r="P650" s="255"/>
      <c r="Q650" s="255"/>
      <c r="R650" s="255"/>
      <c r="S650" s="255"/>
      <c r="T650" s="256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7" t="s">
        <v>143</v>
      </c>
      <c r="AU650" s="257" t="s">
        <v>86</v>
      </c>
      <c r="AV650" s="14" t="s">
        <v>86</v>
      </c>
      <c r="AW650" s="14" t="s">
        <v>32</v>
      </c>
      <c r="AX650" s="14" t="s">
        <v>84</v>
      </c>
      <c r="AY650" s="257" t="s">
        <v>131</v>
      </c>
    </row>
    <row r="651" s="2" customFormat="1" ht="37.8" customHeight="1">
      <c r="A651" s="39"/>
      <c r="B651" s="40"/>
      <c r="C651" s="219" t="s">
        <v>412</v>
      </c>
      <c r="D651" s="219" t="s">
        <v>134</v>
      </c>
      <c r="E651" s="220" t="s">
        <v>413</v>
      </c>
      <c r="F651" s="221" t="s">
        <v>414</v>
      </c>
      <c r="G651" s="222" t="s">
        <v>137</v>
      </c>
      <c r="H651" s="223">
        <v>15.462999999999999</v>
      </c>
      <c r="I651" s="224"/>
      <c r="J651" s="225">
        <f>ROUND(I651*H651,2)</f>
        <v>0</v>
      </c>
      <c r="K651" s="221" t="s">
        <v>138</v>
      </c>
      <c r="L651" s="45"/>
      <c r="M651" s="226" t="s">
        <v>1</v>
      </c>
      <c r="N651" s="227" t="s">
        <v>41</v>
      </c>
      <c r="O651" s="92"/>
      <c r="P651" s="228">
        <f>O651*H651</f>
        <v>0</v>
      </c>
      <c r="Q651" s="228">
        <v>0</v>
      </c>
      <c r="R651" s="228">
        <f>Q651*H651</f>
        <v>0</v>
      </c>
      <c r="S651" s="228">
        <v>0.045999999999999999</v>
      </c>
      <c r="T651" s="229">
        <f>S651*H651</f>
        <v>0.71129799999999999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0" t="s">
        <v>139</v>
      </c>
      <c r="AT651" s="230" t="s">
        <v>134</v>
      </c>
      <c r="AU651" s="230" t="s">
        <v>86</v>
      </c>
      <c r="AY651" s="18" t="s">
        <v>131</v>
      </c>
      <c r="BE651" s="231">
        <f>IF(N651="základní",J651,0)</f>
        <v>0</v>
      </c>
      <c r="BF651" s="231">
        <f>IF(N651="snížená",J651,0)</f>
        <v>0</v>
      </c>
      <c r="BG651" s="231">
        <f>IF(N651="zákl. přenesená",J651,0)</f>
        <v>0</v>
      </c>
      <c r="BH651" s="231">
        <f>IF(N651="sníž. přenesená",J651,0)</f>
        <v>0</v>
      </c>
      <c r="BI651" s="231">
        <f>IF(N651="nulová",J651,0)</f>
        <v>0</v>
      </c>
      <c r="BJ651" s="18" t="s">
        <v>84</v>
      </c>
      <c r="BK651" s="231">
        <f>ROUND(I651*H651,2)</f>
        <v>0</v>
      </c>
      <c r="BL651" s="18" t="s">
        <v>139</v>
      </c>
      <c r="BM651" s="230" t="s">
        <v>415</v>
      </c>
    </row>
    <row r="652" s="2" customFormat="1">
      <c r="A652" s="39"/>
      <c r="B652" s="40"/>
      <c r="C652" s="41"/>
      <c r="D652" s="232" t="s">
        <v>141</v>
      </c>
      <c r="E652" s="41"/>
      <c r="F652" s="233" t="s">
        <v>416</v>
      </c>
      <c r="G652" s="41"/>
      <c r="H652" s="41"/>
      <c r="I652" s="234"/>
      <c r="J652" s="41"/>
      <c r="K652" s="41"/>
      <c r="L652" s="45"/>
      <c r="M652" s="235"/>
      <c r="N652" s="236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141</v>
      </c>
      <c r="AU652" s="18" t="s">
        <v>86</v>
      </c>
    </row>
    <row r="653" s="13" customFormat="1">
      <c r="A653" s="13"/>
      <c r="B653" s="237"/>
      <c r="C653" s="238"/>
      <c r="D653" s="232" t="s">
        <v>143</v>
      </c>
      <c r="E653" s="239" t="s">
        <v>1</v>
      </c>
      <c r="F653" s="240" t="s">
        <v>239</v>
      </c>
      <c r="G653" s="238"/>
      <c r="H653" s="239" t="s">
        <v>1</v>
      </c>
      <c r="I653" s="241"/>
      <c r="J653" s="238"/>
      <c r="K653" s="238"/>
      <c r="L653" s="242"/>
      <c r="M653" s="243"/>
      <c r="N653" s="244"/>
      <c r="O653" s="244"/>
      <c r="P653" s="244"/>
      <c r="Q653" s="244"/>
      <c r="R653" s="244"/>
      <c r="S653" s="244"/>
      <c r="T653" s="24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6" t="s">
        <v>143</v>
      </c>
      <c r="AU653" s="246" t="s">
        <v>86</v>
      </c>
      <c r="AV653" s="13" t="s">
        <v>84</v>
      </c>
      <c r="AW653" s="13" t="s">
        <v>32</v>
      </c>
      <c r="AX653" s="13" t="s">
        <v>76</v>
      </c>
      <c r="AY653" s="246" t="s">
        <v>131</v>
      </c>
    </row>
    <row r="654" s="14" customFormat="1">
      <c r="A654" s="14"/>
      <c r="B654" s="247"/>
      <c r="C654" s="248"/>
      <c r="D654" s="232" t="s">
        <v>143</v>
      </c>
      <c r="E654" s="249" t="s">
        <v>1</v>
      </c>
      <c r="F654" s="250" t="s">
        <v>240</v>
      </c>
      <c r="G654" s="248"/>
      <c r="H654" s="251">
        <v>0.66800000000000004</v>
      </c>
      <c r="I654" s="252"/>
      <c r="J654" s="248"/>
      <c r="K654" s="248"/>
      <c r="L654" s="253"/>
      <c r="M654" s="254"/>
      <c r="N654" s="255"/>
      <c r="O654" s="255"/>
      <c r="P654" s="255"/>
      <c r="Q654" s="255"/>
      <c r="R654" s="255"/>
      <c r="S654" s="255"/>
      <c r="T654" s="25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7" t="s">
        <v>143</v>
      </c>
      <c r="AU654" s="257" t="s">
        <v>86</v>
      </c>
      <c r="AV654" s="14" t="s">
        <v>86</v>
      </c>
      <c r="AW654" s="14" t="s">
        <v>32</v>
      </c>
      <c r="AX654" s="14" t="s">
        <v>76</v>
      </c>
      <c r="AY654" s="257" t="s">
        <v>131</v>
      </c>
    </row>
    <row r="655" s="14" customFormat="1">
      <c r="A655" s="14"/>
      <c r="B655" s="247"/>
      <c r="C655" s="248"/>
      <c r="D655" s="232" t="s">
        <v>143</v>
      </c>
      <c r="E655" s="249" t="s">
        <v>1</v>
      </c>
      <c r="F655" s="250" t="s">
        <v>241</v>
      </c>
      <c r="G655" s="248"/>
      <c r="H655" s="251">
        <v>0.66800000000000004</v>
      </c>
      <c r="I655" s="252"/>
      <c r="J655" s="248"/>
      <c r="K655" s="248"/>
      <c r="L655" s="253"/>
      <c r="M655" s="254"/>
      <c r="N655" s="255"/>
      <c r="O655" s="255"/>
      <c r="P655" s="255"/>
      <c r="Q655" s="255"/>
      <c r="R655" s="255"/>
      <c r="S655" s="255"/>
      <c r="T655" s="25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7" t="s">
        <v>143</v>
      </c>
      <c r="AU655" s="257" t="s">
        <v>86</v>
      </c>
      <c r="AV655" s="14" t="s">
        <v>86</v>
      </c>
      <c r="AW655" s="14" t="s">
        <v>32</v>
      </c>
      <c r="AX655" s="14" t="s">
        <v>76</v>
      </c>
      <c r="AY655" s="257" t="s">
        <v>131</v>
      </c>
    </row>
    <row r="656" s="14" customFormat="1">
      <c r="A656" s="14"/>
      <c r="B656" s="247"/>
      <c r="C656" s="248"/>
      <c r="D656" s="232" t="s">
        <v>143</v>
      </c>
      <c r="E656" s="249" t="s">
        <v>1</v>
      </c>
      <c r="F656" s="250" t="s">
        <v>242</v>
      </c>
      <c r="G656" s="248"/>
      <c r="H656" s="251">
        <v>0.66800000000000004</v>
      </c>
      <c r="I656" s="252"/>
      <c r="J656" s="248"/>
      <c r="K656" s="248"/>
      <c r="L656" s="253"/>
      <c r="M656" s="254"/>
      <c r="N656" s="255"/>
      <c r="O656" s="255"/>
      <c r="P656" s="255"/>
      <c r="Q656" s="255"/>
      <c r="R656" s="255"/>
      <c r="S656" s="255"/>
      <c r="T656" s="256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7" t="s">
        <v>143</v>
      </c>
      <c r="AU656" s="257" t="s">
        <v>86</v>
      </c>
      <c r="AV656" s="14" t="s">
        <v>86</v>
      </c>
      <c r="AW656" s="14" t="s">
        <v>32</v>
      </c>
      <c r="AX656" s="14" t="s">
        <v>76</v>
      </c>
      <c r="AY656" s="257" t="s">
        <v>131</v>
      </c>
    </row>
    <row r="657" s="14" customFormat="1">
      <c r="A657" s="14"/>
      <c r="B657" s="247"/>
      <c r="C657" s="248"/>
      <c r="D657" s="232" t="s">
        <v>143</v>
      </c>
      <c r="E657" s="249" t="s">
        <v>1</v>
      </c>
      <c r="F657" s="250" t="s">
        <v>243</v>
      </c>
      <c r="G657" s="248"/>
      <c r="H657" s="251">
        <v>0.69799999999999995</v>
      </c>
      <c r="I657" s="252"/>
      <c r="J657" s="248"/>
      <c r="K657" s="248"/>
      <c r="L657" s="253"/>
      <c r="M657" s="254"/>
      <c r="N657" s="255"/>
      <c r="O657" s="255"/>
      <c r="P657" s="255"/>
      <c r="Q657" s="255"/>
      <c r="R657" s="255"/>
      <c r="S657" s="255"/>
      <c r="T657" s="256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7" t="s">
        <v>143</v>
      </c>
      <c r="AU657" s="257" t="s">
        <v>86</v>
      </c>
      <c r="AV657" s="14" t="s">
        <v>86</v>
      </c>
      <c r="AW657" s="14" t="s">
        <v>32</v>
      </c>
      <c r="AX657" s="14" t="s">
        <v>76</v>
      </c>
      <c r="AY657" s="257" t="s">
        <v>131</v>
      </c>
    </row>
    <row r="658" s="14" customFormat="1">
      <c r="A658" s="14"/>
      <c r="B658" s="247"/>
      <c r="C658" s="248"/>
      <c r="D658" s="232" t="s">
        <v>143</v>
      </c>
      <c r="E658" s="249" t="s">
        <v>1</v>
      </c>
      <c r="F658" s="250" t="s">
        <v>244</v>
      </c>
      <c r="G658" s="248"/>
      <c r="H658" s="251">
        <v>0.66800000000000004</v>
      </c>
      <c r="I658" s="252"/>
      <c r="J658" s="248"/>
      <c r="K658" s="248"/>
      <c r="L658" s="253"/>
      <c r="M658" s="254"/>
      <c r="N658" s="255"/>
      <c r="O658" s="255"/>
      <c r="P658" s="255"/>
      <c r="Q658" s="255"/>
      <c r="R658" s="255"/>
      <c r="S658" s="255"/>
      <c r="T658" s="256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7" t="s">
        <v>143</v>
      </c>
      <c r="AU658" s="257" t="s">
        <v>86</v>
      </c>
      <c r="AV658" s="14" t="s">
        <v>86</v>
      </c>
      <c r="AW658" s="14" t="s">
        <v>32</v>
      </c>
      <c r="AX658" s="14" t="s">
        <v>76</v>
      </c>
      <c r="AY658" s="257" t="s">
        <v>131</v>
      </c>
    </row>
    <row r="659" s="14" customFormat="1">
      <c r="A659" s="14"/>
      <c r="B659" s="247"/>
      <c r="C659" s="248"/>
      <c r="D659" s="232" t="s">
        <v>143</v>
      </c>
      <c r="E659" s="249" t="s">
        <v>1</v>
      </c>
      <c r="F659" s="250" t="s">
        <v>245</v>
      </c>
      <c r="G659" s="248"/>
      <c r="H659" s="251">
        <v>0.66800000000000004</v>
      </c>
      <c r="I659" s="252"/>
      <c r="J659" s="248"/>
      <c r="K659" s="248"/>
      <c r="L659" s="253"/>
      <c r="M659" s="254"/>
      <c r="N659" s="255"/>
      <c r="O659" s="255"/>
      <c r="P659" s="255"/>
      <c r="Q659" s="255"/>
      <c r="R659" s="255"/>
      <c r="S659" s="255"/>
      <c r="T659" s="256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7" t="s">
        <v>143</v>
      </c>
      <c r="AU659" s="257" t="s">
        <v>86</v>
      </c>
      <c r="AV659" s="14" t="s">
        <v>86</v>
      </c>
      <c r="AW659" s="14" t="s">
        <v>32</v>
      </c>
      <c r="AX659" s="14" t="s">
        <v>76</v>
      </c>
      <c r="AY659" s="257" t="s">
        <v>131</v>
      </c>
    </row>
    <row r="660" s="14" customFormat="1">
      <c r="A660" s="14"/>
      <c r="B660" s="247"/>
      <c r="C660" s="248"/>
      <c r="D660" s="232" t="s">
        <v>143</v>
      </c>
      <c r="E660" s="249" t="s">
        <v>1</v>
      </c>
      <c r="F660" s="250" t="s">
        <v>246</v>
      </c>
      <c r="G660" s="248"/>
      <c r="H660" s="251">
        <v>0.69799999999999995</v>
      </c>
      <c r="I660" s="252"/>
      <c r="J660" s="248"/>
      <c r="K660" s="248"/>
      <c r="L660" s="253"/>
      <c r="M660" s="254"/>
      <c r="N660" s="255"/>
      <c r="O660" s="255"/>
      <c r="P660" s="255"/>
      <c r="Q660" s="255"/>
      <c r="R660" s="255"/>
      <c r="S660" s="255"/>
      <c r="T660" s="256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7" t="s">
        <v>143</v>
      </c>
      <c r="AU660" s="257" t="s">
        <v>86</v>
      </c>
      <c r="AV660" s="14" t="s">
        <v>86</v>
      </c>
      <c r="AW660" s="14" t="s">
        <v>32</v>
      </c>
      <c r="AX660" s="14" t="s">
        <v>76</v>
      </c>
      <c r="AY660" s="257" t="s">
        <v>131</v>
      </c>
    </row>
    <row r="661" s="14" customFormat="1">
      <c r="A661" s="14"/>
      <c r="B661" s="247"/>
      <c r="C661" s="248"/>
      <c r="D661" s="232" t="s">
        <v>143</v>
      </c>
      <c r="E661" s="249" t="s">
        <v>1</v>
      </c>
      <c r="F661" s="250" t="s">
        <v>247</v>
      </c>
      <c r="G661" s="248"/>
      <c r="H661" s="251">
        <v>0.69799999999999995</v>
      </c>
      <c r="I661" s="252"/>
      <c r="J661" s="248"/>
      <c r="K661" s="248"/>
      <c r="L661" s="253"/>
      <c r="M661" s="254"/>
      <c r="N661" s="255"/>
      <c r="O661" s="255"/>
      <c r="P661" s="255"/>
      <c r="Q661" s="255"/>
      <c r="R661" s="255"/>
      <c r="S661" s="255"/>
      <c r="T661" s="256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7" t="s">
        <v>143</v>
      </c>
      <c r="AU661" s="257" t="s">
        <v>86</v>
      </c>
      <c r="AV661" s="14" t="s">
        <v>86</v>
      </c>
      <c r="AW661" s="14" t="s">
        <v>32</v>
      </c>
      <c r="AX661" s="14" t="s">
        <v>76</v>
      </c>
      <c r="AY661" s="257" t="s">
        <v>131</v>
      </c>
    </row>
    <row r="662" s="15" customFormat="1">
      <c r="A662" s="15"/>
      <c r="B662" s="258"/>
      <c r="C662" s="259"/>
      <c r="D662" s="232" t="s">
        <v>143</v>
      </c>
      <c r="E662" s="260" t="s">
        <v>1</v>
      </c>
      <c r="F662" s="261" t="s">
        <v>158</v>
      </c>
      <c r="G662" s="259"/>
      <c r="H662" s="262">
        <v>5.4340000000000011</v>
      </c>
      <c r="I662" s="263"/>
      <c r="J662" s="259"/>
      <c r="K662" s="259"/>
      <c r="L662" s="264"/>
      <c r="M662" s="265"/>
      <c r="N662" s="266"/>
      <c r="O662" s="266"/>
      <c r="P662" s="266"/>
      <c r="Q662" s="266"/>
      <c r="R662" s="266"/>
      <c r="S662" s="266"/>
      <c r="T662" s="267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8" t="s">
        <v>143</v>
      </c>
      <c r="AU662" s="268" t="s">
        <v>86</v>
      </c>
      <c r="AV662" s="15" t="s">
        <v>132</v>
      </c>
      <c r="AW662" s="15" t="s">
        <v>32</v>
      </c>
      <c r="AX662" s="15" t="s">
        <v>76</v>
      </c>
      <c r="AY662" s="268" t="s">
        <v>131</v>
      </c>
    </row>
    <row r="663" s="14" customFormat="1">
      <c r="A663" s="14"/>
      <c r="B663" s="247"/>
      <c r="C663" s="248"/>
      <c r="D663" s="232" t="s">
        <v>143</v>
      </c>
      <c r="E663" s="249" t="s">
        <v>1</v>
      </c>
      <c r="F663" s="250" t="s">
        <v>248</v>
      </c>
      <c r="G663" s="248"/>
      <c r="H663" s="251">
        <v>0.32600000000000001</v>
      </c>
      <c r="I663" s="252"/>
      <c r="J663" s="248"/>
      <c r="K663" s="248"/>
      <c r="L663" s="253"/>
      <c r="M663" s="254"/>
      <c r="N663" s="255"/>
      <c r="O663" s="255"/>
      <c r="P663" s="255"/>
      <c r="Q663" s="255"/>
      <c r="R663" s="255"/>
      <c r="S663" s="255"/>
      <c r="T663" s="256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7" t="s">
        <v>143</v>
      </c>
      <c r="AU663" s="257" t="s">
        <v>86</v>
      </c>
      <c r="AV663" s="14" t="s">
        <v>86</v>
      </c>
      <c r="AW663" s="14" t="s">
        <v>32</v>
      </c>
      <c r="AX663" s="14" t="s">
        <v>76</v>
      </c>
      <c r="AY663" s="257" t="s">
        <v>131</v>
      </c>
    </row>
    <row r="664" s="14" customFormat="1">
      <c r="A664" s="14"/>
      <c r="B664" s="247"/>
      <c r="C664" s="248"/>
      <c r="D664" s="232" t="s">
        <v>143</v>
      </c>
      <c r="E664" s="249" t="s">
        <v>1</v>
      </c>
      <c r="F664" s="250" t="s">
        <v>249</v>
      </c>
      <c r="G664" s="248"/>
      <c r="H664" s="251">
        <v>0.32600000000000001</v>
      </c>
      <c r="I664" s="252"/>
      <c r="J664" s="248"/>
      <c r="K664" s="248"/>
      <c r="L664" s="253"/>
      <c r="M664" s="254"/>
      <c r="N664" s="255"/>
      <c r="O664" s="255"/>
      <c r="P664" s="255"/>
      <c r="Q664" s="255"/>
      <c r="R664" s="255"/>
      <c r="S664" s="255"/>
      <c r="T664" s="256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7" t="s">
        <v>143</v>
      </c>
      <c r="AU664" s="257" t="s">
        <v>86</v>
      </c>
      <c r="AV664" s="14" t="s">
        <v>86</v>
      </c>
      <c r="AW664" s="14" t="s">
        <v>32</v>
      </c>
      <c r="AX664" s="14" t="s">
        <v>76</v>
      </c>
      <c r="AY664" s="257" t="s">
        <v>131</v>
      </c>
    </row>
    <row r="665" s="14" customFormat="1">
      <c r="A665" s="14"/>
      <c r="B665" s="247"/>
      <c r="C665" s="248"/>
      <c r="D665" s="232" t="s">
        <v>143</v>
      </c>
      <c r="E665" s="249" t="s">
        <v>1</v>
      </c>
      <c r="F665" s="250" t="s">
        <v>250</v>
      </c>
      <c r="G665" s="248"/>
      <c r="H665" s="251">
        <v>0.65300000000000002</v>
      </c>
      <c r="I665" s="252"/>
      <c r="J665" s="248"/>
      <c r="K665" s="248"/>
      <c r="L665" s="253"/>
      <c r="M665" s="254"/>
      <c r="N665" s="255"/>
      <c r="O665" s="255"/>
      <c r="P665" s="255"/>
      <c r="Q665" s="255"/>
      <c r="R665" s="255"/>
      <c r="S665" s="255"/>
      <c r="T665" s="25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7" t="s">
        <v>143</v>
      </c>
      <c r="AU665" s="257" t="s">
        <v>86</v>
      </c>
      <c r="AV665" s="14" t="s">
        <v>86</v>
      </c>
      <c r="AW665" s="14" t="s">
        <v>32</v>
      </c>
      <c r="AX665" s="14" t="s">
        <v>76</v>
      </c>
      <c r="AY665" s="257" t="s">
        <v>131</v>
      </c>
    </row>
    <row r="666" s="14" customFormat="1">
      <c r="A666" s="14"/>
      <c r="B666" s="247"/>
      <c r="C666" s="248"/>
      <c r="D666" s="232" t="s">
        <v>143</v>
      </c>
      <c r="E666" s="249" t="s">
        <v>1</v>
      </c>
      <c r="F666" s="250" t="s">
        <v>251</v>
      </c>
      <c r="G666" s="248"/>
      <c r="H666" s="251">
        <v>0.34799999999999998</v>
      </c>
      <c r="I666" s="252"/>
      <c r="J666" s="248"/>
      <c r="K666" s="248"/>
      <c r="L666" s="253"/>
      <c r="M666" s="254"/>
      <c r="N666" s="255"/>
      <c r="O666" s="255"/>
      <c r="P666" s="255"/>
      <c r="Q666" s="255"/>
      <c r="R666" s="255"/>
      <c r="S666" s="255"/>
      <c r="T666" s="256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7" t="s">
        <v>143</v>
      </c>
      <c r="AU666" s="257" t="s">
        <v>86</v>
      </c>
      <c r="AV666" s="14" t="s">
        <v>86</v>
      </c>
      <c r="AW666" s="14" t="s">
        <v>32</v>
      </c>
      <c r="AX666" s="14" t="s">
        <v>76</v>
      </c>
      <c r="AY666" s="257" t="s">
        <v>131</v>
      </c>
    </row>
    <row r="667" s="15" customFormat="1">
      <c r="A667" s="15"/>
      <c r="B667" s="258"/>
      <c r="C667" s="259"/>
      <c r="D667" s="232" t="s">
        <v>143</v>
      </c>
      <c r="E667" s="260" t="s">
        <v>1</v>
      </c>
      <c r="F667" s="261" t="s">
        <v>167</v>
      </c>
      <c r="G667" s="259"/>
      <c r="H667" s="262">
        <v>1.653</v>
      </c>
      <c r="I667" s="263"/>
      <c r="J667" s="259"/>
      <c r="K667" s="259"/>
      <c r="L667" s="264"/>
      <c r="M667" s="265"/>
      <c r="N667" s="266"/>
      <c r="O667" s="266"/>
      <c r="P667" s="266"/>
      <c r="Q667" s="266"/>
      <c r="R667" s="266"/>
      <c r="S667" s="266"/>
      <c r="T667" s="267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8" t="s">
        <v>143</v>
      </c>
      <c r="AU667" s="268" t="s">
        <v>86</v>
      </c>
      <c r="AV667" s="15" t="s">
        <v>132</v>
      </c>
      <c r="AW667" s="15" t="s">
        <v>32</v>
      </c>
      <c r="AX667" s="15" t="s">
        <v>76</v>
      </c>
      <c r="AY667" s="268" t="s">
        <v>131</v>
      </c>
    </row>
    <row r="668" s="14" customFormat="1">
      <c r="A668" s="14"/>
      <c r="B668" s="247"/>
      <c r="C668" s="248"/>
      <c r="D668" s="232" t="s">
        <v>143</v>
      </c>
      <c r="E668" s="249" t="s">
        <v>1</v>
      </c>
      <c r="F668" s="250" t="s">
        <v>252</v>
      </c>
      <c r="G668" s="248"/>
      <c r="H668" s="251">
        <v>0.66800000000000004</v>
      </c>
      <c r="I668" s="252"/>
      <c r="J668" s="248"/>
      <c r="K668" s="248"/>
      <c r="L668" s="253"/>
      <c r="M668" s="254"/>
      <c r="N668" s="255"/>
      <c r="O668" s="255"/>
      <c r="P668" s="255"/>
      <c r="Q668" s="255"/>
      <c r="R668" s="255"/>
      <c r="S668" s="255"/>
      <c r="T668" s="256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7" t="s">
        <v>143</v>
      </c>
      <c r="AU668" s="257" t="s">
        <v>86</v>
      </c>
      <c r="AV668" s="14" t="s">
        <v>86</v>
      </c>
      <c r="AW668" s="14" t="s">
        <v>32</v>
      </c>
      <c r="AX668" s="14" t="s">
        <v>76</v>
      </c>
      <c r="AY668" s="257" t="s">
        <v>131</v>
      </c>
    </row>
    <row r="669" s="14" customFormat="1">
      <c r="A669" s="14"/>
      <c r="B669" s="247"/>
      <c r="C669" s="248"/>
      <c r="D669" s="232" t="s">
        <v>143</v>
      </c>
      <c r="E669" s="249" t="s">
        <v>1</v>
      </c>
      <c r="F669" s="250" t="s">
        <v>253</v>
      </c>
      <c r="G669" s="248"/>
      <c r="H669" s="251">
        <v>0.66800000000000004</v>
      </c>
      <c r="I669" s="252"/>
      <c r="J669" s="248"/>
      <c r="K669" s="248"/>
      <c r="L669" s="253"/>
      <c r="M669" s="254"/>
      <c r="N669" s="255"/>
      <c r="O669" s="255"/>
      <c r="P669" s="255"/>
      <c r="Q669" s="255"/>
      <c r="R669" s="255"/>
      <c r="S669" s="255"/>
      <c r="T669" s="256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7" t="s">
        <v>143</v>
      </c>
      <c r="AU669" s="257" t="s">
        <v>86</v>
      </c>
      <c r="AV669" s="14" t="s">
        <v>86</v>
      </c>
      <c r="AW669" s="14" t="s">
        <v>32</v>
      </c>
      <c r="AX669" s="14" t="s">
        <v>76</v>
      </c>
      <c r="AY669" s="257" t="s">
        <v>131</v>
      </c>
    </row>
    <row r="670" s="14" customFormat="1">
      <c r="A670" s="14"/>
      <c r="B670" s="247"/>
      <c r="C670" s="248"/>
      <c r="D670" s="232" t="s">
        <v>143</v>
      </c>
      <c r="E670" s="249" t="s">
        <v>1</v>
      </c>
      <c r="F670" s="250" t="s">
        <v>254</v>
      </c>
      <c r="G670" s="248"/>
      <c r="H670" s="251">
        <v>0.66800000000000004</v>
      </c>
      <c r="I670" s="252"/>
      <c r="J670" s="248"/>
      <c r="K670" s="248"/>
      <c r="L670" s="253"/>
      <c r="M670" s="254"/>
      <c r="N670" s="255"/>
      <c r="O670" s="255"/>
      <c r="P670" s="255"/>
      <c r="Q670" s="255"/>
      <c r="R670" s="255"/>
      <c r="S670" s="255"/>
      <c r="T670" s="256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7" t="s">
        <v>143</v>
      </c>
      <c r="AU670" s="257" t="s">
        <v>86</v>
      </c>
      <c r="AV670" s="14" t="s">
        <v>86</v>
      </c>
      <c r="AW670" s="14" t="s">
        <v>32</v>
      </c>
      <c r="AX670" s="14" t="s">
        <v>76</v>
      </c>
      <c r="AY670" s="257" t="s">
        <v>131</v>
      </c>
    </row>
    <row r="671" s="14" customFormat="1">
      <c r="A671" s="14"/>
      <c r="B671" s="247"/>
      <c r="C671" s="248"/>
      <c r="D671" s="232" t="s">
        <v>143</v>
      </c>
      <c r="E671" s="249" t="s">
        <v>1</v>
      </c>
      <c r="F671" s="250" t="s">
        <v>255</v>
      </c>
      <c r="G671" s="248"/>
      <c r="H671" s="251">
        <v>0.66800000000000004</v>
      </c>
      <c r="I671" s="252"/>
      <c r="J671" s="248"/>
      <c r="K671" s="248"/>
      <c r="L671" s="253"/>
      <c r="M671" s="254"/>
      <c r="N671" s="255"/>
      <c r="O671" s="255"/>
      <c r="P671" s="255"/>
      <c r="Q671" s="255"/>
      <c r="R671" s="255"/>
      <c r="S671" s="255"/>
      <c r="T671" s="256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7" t="s">
        <v>143</v>
      </c>
      <c r="AU671" s="257" t="s">
        <v>86</v>
      </c>
      <c r="AV671" s="14" t="s">
        <v>86</v>
      </c>
      <c r="AW671" s="14" t="s">
        <v>32</v>
      </c>
      <c r="AX671" s="14" t="s">
        <v>76</v>
      </c>
      <c r="AY671" s="257" t="s">
        <v>131</v>
      </c>
    </row>
    <row r="672" s="14" customFormat="1">
      <c r="A672" s="14"/>
      <c r="B672" s="247"/>
      <c r="C672" s="248"/>
      <c r="D672" s="232" t="s">
        <v>143</v>
      </c>
      <c r="E672" s="249" t="s">
        <v>1</v>
      </c>
      <c r="F672" s="250" t="s">
        <v>256</v>
      </c>
      <c r="G672" s="248"/>
      <c r="H672" s="251">
        <v>0.66800000000000004</v>
      </c>
      <c r="I672" s="252"/>
      <c r="J672" s="248"/>
      <c r="K672" s="248"/>
      <c r="L672" s="253"/>
      <c r="M672" s="254"/>
      <c r="N672" s="255"/>
      <c r="O672" s="255"/>
      <c r="P672" s="255"/>
      <c r="Q672" s="255"/>
      <c r="R672" s="255"/>
      <c r="S672" s="255"/>
      <c r="T672" s="256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7" t="s">
        <v>143</v>
      </c>
      <c r="AU672" s="257" t="s">
        <v>86</v>
      </c>
      <c r="AV672" s="14" t="s">
        <v>86</v>
      </c>
      <c r="AW672" s="14" t="s">
        <v>32</v>
      </c>
      <c r="AX672" s="14" t="s">
        <v>76</v>
      </c>
      <c r="AY672" s="257" t="s">
        <v>131</v>
      </c>
    </row>
    <row r="673" s="14" customFormat="1">
      <c r="A673" s="14"/>
      <c r="B673" s="247"/>
      <c r="C673" s="248"/>
      <c r="D673" s="232" t="s">
        <v>143</v>
      </c>
      <c r="E673" s="249" t="s">
        <v>1</v>
      </c>
      <c r="F673" s="250" t="s">
        <v>257</v>
      </c>
      <c r="G673" s="248"/>
      <c r="H673" s="251">
        <v>0.66800000000000004</v>
      </c>
      <c r="I673" s="252"/>
      <c r="J673" s="248"/>
      <c r="K673" s="248"/>
      <c r="L673" s="253"/>
      <c r="M673" s="254"/>
      <c r="N673" s="255"/>
      <c r="O673" s="255"/>
      <c r="P673" s="255"/>
      <c r="Q673" s="255"/>
      <c r="R673" s="255"/>
      <c r="S673" s="255"/>
      <c r="T673" s="256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7" t="s">
        <v>143</v>
      </c>
      <c r="AU673" s="257" t="s">
        <v>86</v>
      </c>
      <c r="AV673" s="14" t="s">
        <v>86</v>
      </c>
      <c r="AW673" s="14" t="s">
        <v>32</v>
      </c>
      <c r="AX673" s="14" t="s">
        <v>76</v>
      </c>
      <c r="AY673" s="257" t="s">
        <v>131</v>
      </c>
    </row>
    <row r="674" s="14" customFormat="1">
      <c r="A674" s="14"/>
      <c r="B674" s="247"/>
      <c r="C674" s="248"/>
      <c r="D674" s="232" t="s">
        <v>143</v>
      </c>
      <c r="E674" s="249" t="s">
        <v>1</v>
      </c>
      <c r="F674" s="250" t="s">
        <v>258</v>
      </c>
      <c r="G674" s="248"/>
      <c r="H674" s="251">
        <v>0.66800000000000004</v>
      </c>
      <c r="I674" s="252"/>
      <c r="J674" s="248"/>
      <c r="K674" s="248"/>
      <c r="L674" s="253"/>
      <c r="M674" s="254"/>
      <c r="N674" s="255"/>
      <c r="O674" s="255"/>
      <c r="P674" s="255"/>
      <c r="Q674" s="255"/>
      <c r="R674" s="255"/>
      <c r="S674" s="255"/>
      <c r="T674" s="256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7" t="s">
        <v>143</v>
      </c>
      <c r="AU674" s="257" t="s">
        <v>86</v>
      </c>
      <c r="AV674" s="14" t="s">
        <v>86</v>
      </c>
      <c r="AW674" s="14" t="s">
        <v>32</v>
      </c>
      <c r="AX674" s="14" t="s">
        <v>76</v>
      </c>
      <c r="AY674" s="257" t="s">
        <v>131</v>
      </c>
    </row>
    <row r="675" s="14" customFormat="1">
      <c r="A675" s="14"/>
      <c r="B675" s="247"/>
      <c r="C675" s="248"/>
      <c r="D675" s="232" t="s">
        <v>143</v>
      </c>
      <c r="E675" s="249" t="s">
        <v>1</v>
      </c>
      <c r="F675" s="250" t="s">
        <v>259</v>
      </c>
      <c r="G675" s="248"/>
      <c r="H675" s="251">
        <v>0.66800000000000004</v>
      </c>
      <c r="I675" s="252"/>
      <c r="J675" s="248"/>
      <c r="K675" s="248"/>
      <c r="L675" s="253"/>
      <c r="M675" s="254"/>
      <c r="N675" s="255"/>
      <c r="O675" s="255"/>
      <c r="P675" s="255"/>
      <c r="Q675" s="255"/>
      <c r="R675" s="255"/>
      <c r="S675" s="255"/>
      <c r="T675" s="256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7" t="s">
        <v>143</v>
      </c>
      <c r="AU675" s="257" t="s">
        <v>86</v>
      </c>
      <c r="AV675" s="14" t="s">
        <v>86</v>
      </c>
      <c r="AW675" s="14" t="s">
        <v>32</v>
      </c>
      <c r="AX675" s="14" t="s">
        <v>76</v>
      </c>
      <c r="AY675" s="257" t="s">
        <v>131</v>
      </c>
    </row>
    <row r="676" s="14" customFormat="1">
      <c r="A676" s="14"/>
      <c r="B676" s="247"/>
      <c r="C676" s="248"/>
      <c r="D676" s="232" t="s">
        <v>143</v>
      </c>
      <c r="E676" s="249" t="s">
        <v>1</v>
      </c>
      <c r="F676" s="250" t="s">
        <v>260</v>
      </c>
      <c r="G676" s="248"/>
      <c r="H676" s="251">
        <v>0.66800000000000004</v>
      </c>
      <c r="I676" s="252"/>
      <c r="J676" s="248"/>
      <c r="K676" s="248"/>
      <c r="L676" s="253"/>
      <c r="M676" s="254"/>
      <c r="N676" s="255"/>
      <c r="O676" s="255"/>
      <c r="P676" s="255"/>
      <c r="Q676" s="255"/>
      <c r="R676" s="255"/>
      <c r="S676" s="255"/>
      <c r="T676" s="256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7" t="s">
        <v>143</v>
      </c>
      <c r="AU676" s="257" t="s">
        <v>86</v>
      </c>
      <c r="AV676" s="14" t="s">
        <v>86</v>
      </c>
      <c r="AW676" s="14" t="s">
        <v>32</v>
      </c>
      <c r="AX676" s="14" t="s">
        <v>76</v>
      </c>
      <c r="AY676" s="257" t="s">
        <v>131</v>
      </c>
    </row>
    <row r="677" s="14" customFormat="1">
      <c r="A677" s="14"/>
      <c r="B677" s="247"/>
      <c r="C677" s="248"/>
      <c r="D677" s="232" t="s">
        <v>143</v>
      </c>
      <c r="E677" s="249" t="s">
        <v>1</v>
      </c>
      <c r="F677" s="250" t="s">
        <v>261</v>
      </c>
      <c r="G677" s="248"/>
      <c r="H677" s="251">
        <v>0.66800000000000004</v>
      </c>
      <c r="I677" s="252"/>
      <c r="J677" s="248"/>
      <c r="K677" s="248"/>
      <c r="L677" s="253"/>
      <c r="M677" s="254"/>
      <c r="N677" s="255"/>
      <c r="O677" s="255"/>
      <c r="P677" s="255"/>
      <c r="Q677" s="255"/>
      <c r="R677" s="255"/>
      <c r="S677" s="255"/>
      <c r="T677" s="256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7" t="s">
        <v>143</v>
      </c>
      <c r="AU677" s="257" t="s">
        <v>86</v>
      </c>
      <c r="AV677" s="14" t="s">
        <v>86</v>
      </c>
      <c r="AW677" s="14" t="s">
        <v>32</v>
      </c>
      <c r="AX677" s="14" t="s">
        <v>76</v>
      </c>
      <c r="AY677" s="257" t="s">
        <v>131</v>
      </c>
    </row>
    <row r="678" s="14" customFormat="1">
      <c r="A678" s="14"/>
      <c r="B678" s="247"/>
      <c r="C678" s="248"/>
      <c r="D678" s="232" t="s">
        <v>143</v>
      </c>
      <c r="E678" s="249" t="s">
        <v>1</v>
      </c>
      <c r="F678" s="250" t="s">
        <v>262</v>
      </c>
      <c r="G678" s="248"/>
      <c r="H678" s="251">
        <v>0.66800000000000004</v>
      </c>
      <c r="I678" s="252"/>
      <c r="J678" s="248"/>
      <c r="K678" s="248"/>
      <c r="L678" s="253"/>
      <c r="M678" s="254"/>
      <c r="N678" s="255"/>
      <c r="O678" s="255"/>
      <c r="P678" s="255"/>
      <c r="Q678" s="255"/>
      <c r="R678" s="255"/>
      <c r="S678" s="255"/>
      <c r="T678" s="256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7" t="s">
        <v>143</v>
      </c>
      <c r="AU678" s="257" t="s">
        <v>86</v>
      </c>
      <c r="AV678" s="14" t="s">
        <v>86</v>
      </c>
      <c r="AW678" s="14" t="s">
        <v>32</v>
      </c>
      <c r="AX678" s="14" t="s">
        <v>76</v>
      </c>
      <c r="AY678" s="257" t="s">
        <v>131</v>
      </c>
    </row>
    <row r="679" s="15" customFormat="1">
      <c r="A679" s="15"/>
      <c r="B679" s="258"/>
      <c r="C679" s="259"/>
      <c r="D679" s="232" t="s">
        <v>143</v>
      </c>
      <c r="E679" s="260" t="s">
        <v>1</v>
      </c>
      <c r="F679" s="261" t="s">
        <v>179</v>
      </c>
      <c r="G679" s="259"/>
      <c r="H679" s="262">
        <v>7.3480000000000008</v>
      </c>
      <c r="I679" s="263"/>
      <c r="J679" s="259"/>
      <c r="K679" s="259"/>
      <c r="L679" s="264"/>
      <c r="M679" s="265"/>
      <c r="N679" s="266"/>
      <c r="O679" s="266"/>
      <c r="P679" s="266"/>
      <c r="Q679" s="266"/>
      <c r="R679" s="266"/>
      <c r="S679" s="266"/>
      <c r="T679" s="267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68" t="s">
        <v>143</v>
      </c>
      <c r="AU679" s="268" t="s">
        <v>86</v>
      </c>
      <c r="AV679" s="15" t="s">
        <v>132</v>
      </c>
      <c r="AW679" s="15" t="s">
        <v>32</v>
      </c>
      <c r="AX679" s="15" t="s">
        <v>76</v>
      </c>
      <c r="AY679" s="268" t="s">
        <v>131</v>
      </c>
    </row>
    <row r="680" s="14" customFormat="1">
      <c r="A680" s="14"/>
      <c r="B680" s="247"/>
      <c r="C680" s="248"/>
      <c r="D680" s="232" t="s">
        <v>143</v>
      </c>
      <c r="E680" s="249" t="s">
        <v>1</v>
      </c>
      <c r="F680" s="250" t="s">
        <v>263</v>
      </c>
      <c r="G680" s="248"/>
      <c r="H680" s="251">
        <v>0.35999999999999999</v>
      </c>
      <c r="I680" s="252"/>
      <c r="J680" s="248"/>
      <c r="K680" s="248"/>
      <c r="L680" s="253"/>
      <c r="M680" s="254"/>
      <c r="N680" s="255"/>
      <c r="O680" s="255"/>
      <c r="P680" s="255"/>
      <c r="Q680" s="255"/>
      <c r="R680" s="255"/>
      <c r="S680" s="255"/>
      <c r="T680" s="256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7" t="s">
        <v>143</v>
      </c>
      <c r="AU680" s="257" t="s">
        <v>86</v>
      </c>
      <c r="AV680" s="14" t="s">
        <v>86</v>
      </c>
      <c r="AW680" s="14" t="s">
        <v>32</v>
      </c>
      <c r="AX680" s="14" t="s">
        <v>76</v>
      </c>
      <c r="AY680" s="257" t="s">
        <v>131</v>
      </c>
    </row>
    <row r="681" s="14" customFormat="1">
      <c r="A681" s="14"/>
      <c r="B681" s="247"/>
      <c r="C681" s="248"/>
      <c r="D681" s="232" t="s">
        <v>143</v>
      </c>
      <c r="E681" s="249" t="s">
        <v>1</v>
      </c>
      <c r="F681" s="250" t="s">
        <v>264</v>
      </c>
      <c r="G681" s="248"/>
      <c r="H681" s="251">
        <v>0.66800000000000004</v>
      </c>
      <c r="I681" s="252"/>
      <c r="J681" s="248"/>
      <c r="K681" s="248"/>
      <c r="L681" s="253"/>
      <c r="M681" s="254"/>
      <c r="N681" s="255"/>
      <c r="O681" s="255"/>
      <c r="P681" s="255"/>
      <c r="Q681" s="255"/>
      <c r="R681" s="255"/>
      <c r="S681" s="255"/>
      <c r="T681" s="256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7" t="s">
        <v>143</v>
      </c>
      <c r="AU681" s="257" t="s">
        <v>86</v>
      </c>
      <c r="AV681" s="14" t="s">
        <v>86</v>
      </c>
      <c r="AW681" s="14" t="s">
        <v>32</v>
      </c>
      <c r="AX681" s="14" t="s">
        <v>76</v>
      </c>
      <c r="AY681" s="257" t="s">
        <v>131</v>
      </c>
    </row>
    <row r="682" s="15" customFormat="1">
      <c r="A682" s="15"/>
      <c r="B682" s="258"/>
      <c r="C682" s="259"/>
      <c r="D682" s="232" t="s">
        <v>143</v>
      </c>
      <c r="E682" s="260" t="s">
        <v>1</v>
      </c>
      <c r="F682" s="261" t="s">
        <v>188</v>
      </c>
      <c r="G682" s="259"/>
      <c r="H682" s="262">
        <v>1.028</v>
      </c>
      <c r="I682" s="263"/>
      <c r="J682" s="259"/>
      <c r="K682" s="259"/>
      <c r="L682" s="264"/>
      <c r="M682" s="265"/>
      <c r="N682" s="266"/>
      <c r="O682" s="266"/>
      <c r="P682" s="266"/>
      <c r="Q682" s="266"/>
      <c r="R682" s="266"/>
      <c r="S682" s="266"/>
      <c r="T682" s="267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8" t="s">
        <v>143</v>
      </c>
      <c r="AU682" s="268" t="s">
        <v>86</v>
      </c>
      <c r="AV682" s="15" t="s">
        <v>132</v>
      </c>
      <c r="AW682" s="15" t="s">
        <v>32</v>
      </c>
      <c r="AX682" s="15" t="s">
        <v>76</v>
      </c>
      <c r="AY682" s="268" t="s">
        <v>131</v>
      </c>
    </row>
    <row r="683" s="16" customFormat="1">
      <c r="A683" s="16"/>
      <c r="B683" s="269"/>
      <c r="C683" s="270"/>
      <c r="D683" s="232" t="s">
        <v>143</v>
      </c>
      <c r="E683" s="271" t="s">
        <v>1</v>
      </c>
      <c r="F683" s="272" t="s">
        <v>189</v>
      </c>
      <c r="G683" s="270"/>
      <c r="H683" s="273">
        <v>15.462999999999992</v>
      </c>
      <c r="I683" s="274"/>
      <c r="J683" s="270"/>
      <c r="K683" s="270"/>
      <c r="L683" s="275"/>
      <c r="M683" s="276"/>
      <c r="N683" s="277"/>
      <c r="O683" s="277"/>
      <c r="P683" s="277"/>
      <c r="Q683" s="277"/>
      <c r="R683" s="277"/>
      <c r="S683" s="277"/>
      <c r="T683" s="278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279" t="s">
        <v>143</v>
      </c>
      <c r="AU683" s="279" t="s">
        <v>86</v>
      </c>
      <c r="AV683" s="16" t="s">
        <v>139</v>
      </c>
      <c r="AW683" s="16" t="s">
        <v>32</v>
      </c>
      <c r="AX683" s="16" t="s">
        <v>84</v>
      </c>
      <c r="AY683" s="279" t="s">
        <v>131</v>
      </c>
    </row>
    <row r="684" s="2" customFormat="1" ht="24.15" customHeight="1">
      <c r="A684" s="39"/>
      <c r="B684" s="40"/>
      <c r="C684" s="219" t="s">
        <v>417</v>
      </c>
      <c r="D684" s="219" t="s">
        <v>134</v>
      </c>
      <c r="E684" s="220" t="s">
        <v>418</v>
      </c>
      <c r="F684" s="221" t="s">
        <v>419</v>
      </c>
      <c r="G684" s="222" t="s">
        <v>137</v>
      </c>
      <c r="H684" s="223">
        <v>103.02</v>
      </c>
      <c r="I684" s="224"/>
      <c r="J684" s="225">
        <f>ROUND(I684*H684,2)</f>
        <v>0</v>
      </c>
      <c r="K684" s="221" t="s">
        <v>138</v>
      </c>
      <c r="L684" s="45"/>
      <c r="M684" s="226" t="s">
        <v>1</v>
      </c>
      <c r="N684" s="227" t="s">
        <v>41</v>
      </c>
      <c r="O684" s="92"/>
      <c r="P684" s="228">
        <f>O684*H684</f>
        <v>0</v>
      </c>
      <c r="Q684" s="228">
        <v>0</v>
      </c>
      <c r="R684" s="228">
        <f>Q684*H684</f>
        <v>0</v>
      </c>
      <c r="S684" s="228">
        <v>0.068000000000000005</v>
      </c>
      <c r="T684" s="229">
        <f>S684*H684</f>
        <v>7.0053600000000005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30" t="s">
        <v>139</v>
      </c>
      <c r="AT684" s="230" t="s">
        <v>134</v>
      </c>
      <c r="AU684" s="230" t="s">
        <v>86</v>
      </c>
      <c r="AY684" s="18" t="s">
        <v>131</v>
      </c>
      <c r="BE684" s="231">
        <f>IF(N684="základní",J684,0)</f>
        <v>0</v>
      </c>
      <c r="BF684" s="231">
        <f>IF(N684="snížená",J684,0)</f>
        <v>0</v>
      </c>
      <c r="BG684" s="231">
        <f>IF(N684="zákl. přenesená",J684,0)</f>
        <v>0</v>
      </c>
      <c r="BH684" s="231">
        <f>IF(N684="sníž. přenesená",J684,0)</f>
        <v>0</v>
      </c>
      <c r="BI684" s="231">
        <f>IF(N684="nulová",J684,0)</f>
        <v>0</v>
      </c>
      <c r="BJ684" s="18" t="s">
        <v>84</v>
      </c>
      <c r="BK684" s="231">
        <f>ROUND(I684*H684,2)</f>
        <v>0</v>
      </c>
      <c r="BL684" s="18" t="s">
        <v>139</v>
      </c>
      <c r="BM684" s="230" t="s">
        <v>420</v>
      </c>
    </row>
    <row r="685" s="2" customFormat="1">
      <c r="A685" s="39"/>
      <c r="B685" s="40"/>
      <c r="C685" s="41"/>
      <c r="D685" s="232" t="s">
        <v>141</v>
      </c>
      <c r="E685" s="41"/>
      <c r="F685" s="233" t="s">
        <v>421</v>
      </c>
      <c r="G685" s="41"/>
      <c r="H685" s="41"/>
      <c r="I685" s="234"/>
      <c r="J685" s="41"/>
      <c r="K685" s="41"/>
      <c r="L685" s="45"/>
      <c r="M685" s="235"/>
      <c r="N685" s="236"/>
      <c r="O685" s="92"/>
      <c r="P685" s="92"/>
      <c r="Q685" s="92"/>
      <c r="R685" s="92"/>
      <c r="S685" s="92"/>
      <c r="T685" s="93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141</v>
      </c>
      <c r="AU685" s="18" t="s">
        <v>86</v>
      </c>
    </row>
    <row r="686" s="13" customFormat="1">
      <c r="A686" s="13"/>
      <c r="B686" s="237"/>
      <c r="C686" s="238"/>
      <c r="D686" s="232" t="s">
        <v>143</v>
      </c>
      <c r="E686" s="239" t="s">
        <v>1</v>
      </c>
      <c r="F686" s="240" t="s">
        <v>422</v>
      </c>
      <c r="G686" s="238"/>
      <c r="H686" s="239" t="s">
        <v>1</v>
      </c>
      <c r="I686" s="241"/>
      <c r="J686" s="238"/>
      <c r="K686" s="238"/>
      <c r="L686" s="242"/>
      <c r="M686" s="243"/>
      <c r="N686" s="244"/>
      <c r="O686" s="244"/>
      <c r="P686" s="244"/>
      <c r="Q686" s="244"/>
      <c r="R686" s="244"/>
      <c r="S686" s="244"/>
      <c r="T686" s="24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6" t="s">
        <v>143</v>
      </c>
      <c r="AU686" s="246" t="s">
        <v>86</v>
      </c>
      <c r="AV686" s="13" t="s">
        <v>84</v>
      </c>
      <c r="AW686" s="13" t="s">
        <v>32</v>
      </c>
      <c r="AX686" s="13" t="s">
        <v>76</v>
      </c>
      <c r="AY686" s="246" t="s">
        <v>131</v>
      </c>
    </row>
    <row r="687" s="14" customFormat="1">
      <c r="A687" s="14"/>
      <c r="B687" s="247"/>
      <c r="C687" s="248"/>
      <c r="D687" s="232" t="s">
        <v>143</v>
      </c>
      <c r="E687" s="249" t="s">
        <v>1</v>
      </c>
      <c r="F687" s="250" t="s">
        <v>266</v>
      </c>
      <c r="G687" s="248"/>
      <c r="H687" s="251">
        <v>4.4500000000000002</v>
      </c>
      <c r="I687" s="252"/>
      <c r="J687" s="248"/>
      <c r="K687" s="248"/>
      <c r="L687" s="253"/>
      <c r="M687" s="254"/>
      <c r="N687" s="255"/>
      <c r="O687" s="255"/>
      <c r="P687" s="255"/>
      <c r="Q687" s="255"/>
      <c r="R687" s="255"/>
      <c r="S687" s="255"/>
      <c r="T687" s="256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7" t="s">
        <v>143</v>
      </c>
      <c r="AU687" s="257" t="s">
        <v>86</v>
      </c>
      <c r="AV687" s="14" t="s">
        <v>86</v>
      </c>
      <c r="AW687" s="14" t="s">
        <v>32</v>
      </c>
      <c r="AX687" s="14" t="s">
        <v>76</v>
      </c>
      <c r="AY687" s="257" t="s">
        <v>131</v>
      </c>
    </row>
    <row r="688" s="14" customFormat="1">
      <c r="A688" s="14"/>
      <c r="B688" s="247"/>
      <c r="C688" s="248"/>
      <c r="D688" s="232" t="s">
        <v>143</v>
      </c>
      <c r="E688" s="249" t="s">
        <v>1</v>
      </c>
      <c r="F688" s="250" t="s">
        <v>267</v>
      </c>
      <c r="G688" s="248"/>
      <c r="H688" s="251">
        <v>4.4500000000000002</v>
      </c>
      <c r="I688" s="252"/>
      <c r="J688" s="248"/>
      <c r="K688" s="248"/>
      <c r="L688" s="253"/>
      <c r="M688" s="254"/>
      <c r="N688" s="255"/>
      <c r="O688" s="255"/>
      <c r="P688" s="255"/>
      <c r="Q688" s="255"/>
      <c r="R688" s="255"/>
      <c r="S688" s="255"/>
      <c r="T688" s="256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7" t="s">
        <v>143</v>
      </c>
      <c r="AU688" s="257" t="s">
        <v>86</v>
      </c>
      <c r="AV688" s="14" t="s">
        <v>86</v>
      </c>
      <c r="AW688" s="14" t="s">
        <v>32</v>
      </c>
      <c r="AX688" s="14" t="s">
        <v>76</v>
      </c>
      <c r="AY688" s="257" t="s">
        <v>131</v>
      </c>
    </row>
    <row r="689" s="14" customFormat="1">
      <c r="A689" s="14"/>
      <c r="B689" s="247"/>
      <c r="C689" s="248"/>
      <c r="D689" s="232" t="s">
        <v>143</v>
      </c>
      <c r="E689" s="249" t="s">
        <v>1</v>
      </c>
      <c r="F689" s="250" t="s">
        <v>268</v>
      </c>
      <c r="G689" s="248"/>
      <c r="H689" s="251">
        <v>4.4500000000000002</v>
      </c>
      <c r="I689" s="252"/>
      <c r="J689" s="248"/>
      <c r="K689" s="248"/>
      <c r="L689" s="253"/>
      <c r="M689" s="254"/>
      <c r="N689" s="255"/>
      <c r="O689" s="255"/>
      <c r="P689" s="255"/>
      <c r="Q689" s="255"/>
      <c r="R689" s="255"/>
      <c r="S689" s="255"/>
      <c r="T689" s="256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7" t="s">
        <v>143</v>
      </c>
      <c r="AU689" s="257" t="s">
        <v>86</v>
      </c>
      <c r="AV689" s="14" t="s">
        <v>86</v>
      </c>
      <c r="AW689" s="14" t="s">
        <v>32</v>
      </c>
      <c r="AX689" s="14" t="s">
        <v>76</v>
      </c>
      <c r="AY689" s="257" t="s">
        <v>131</v>
      </c>
    </row>
    <row r="690" s="14" customFormat="1">
      <c r="A690" s="14"/>
      <c r="B690" s="247"/>
      <c r="C690" s="248"/>
      <c r="D690" s="232" t="s">
        <v>143</v>
      </c>
      <c r="E690" s="249" t="s">
        <v>1</v>
      </c>
      <c r="F690" s="250" t="s">
        <v>269</v>
      </c>
      <c r="G690" s="248"/>
      <c r="H690" s="251">
        <v>4.6500000000000004</v>
      </c>
      <c r="I690" s="252"/>
      <c r="J690" s="248"/>
      <c r="K690" s="248"/>
      <c r="L690" s="253"/>
      <c r="M690" s="254"/>
      <c r="N690" s="255"/>
      <c r="O690" s="255"/>
      <c r="P690" s="255"/>
      <c r="Q690" s="255"/>
      <c r="R690" s="255"/>
      <c r="S690" s="255"/>
      <c r="T690" s="256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7" t="s">
        <v>143</v>
      </c>
      <c r="AU690" s="257" t="s">
        <v>86</v>
      </c>
      <c r="AV690" s="14" t="s">
        <v>86</v>
      </c>
      <c r="AW690" s="14" t="s">
        <v>32</v>
      </c>
      <c r="AX690" s="14" t="s">
        <v>76</v>
      </c>
      <c r="AY690" s="257" t="s">
        <v>131</v>
      </c>
    </row>
    <row r="691" s="14" customFormat="1">
      <c r="A691" s="14"/>
      <c r="B691" s="247"/>
      <c r="C691" s="248"/>
      <c r="D691" s="232" t="s">
        <v>143</v>
      </c>
      <c r="E691" s="249" t="s">
        <v>1</v>
      </c>
      <c r="F691" s="250" t="s">
        <v>270</v>
      </c>
      <c r="G691" s="248"/>
      <c r="H691" s="251">
        <v>4.4500000000000002</v>
      </c>
      <c r="I691" s="252"/>
      <c r="J691" s="248"/>
      <c r="K691" s="248"/>
      <c r="L691" s="253"/>
      <c r="M691" s="254"/>
      <c r="N691" s="255"/>
      <c r="O691" s="255"/>
      <c r="P691" s="255"/>
      <c r="Q691" s="255"/>
      <c r="R691" s="255"/>
      <c r="S691" s="255"/>
      <c r="T691" s="256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7" t="s">
        <v>143</v>
      </c>
      <c r="AU691" s="257" t="s">
        <v>86</v>
      </c>
      <c r="AV691" s="14" t="s">
        <v>86</v>
      </c>
      <c r="AW691" s="14" t="s">
        <v>32</v>
      </c>
      <c r="AX691" s="14" t="s">
        <v>76</v>
      </c>
      <c r="AY691" s="257" t="s">
        <v>131</v>
      </c>
    </row>
    <row r="692" s="14" customFormat="1">
      <c r="A692" s="14"/>
      <c r="B692" s="247"/>
      <c r="C692" s="248"/>
      <c r="D692" s="232" t="s">
        <v>143</v>
      </c>
      <c r="E692" s="249" t="s">
        <v>1</v>
      </c>
      <c r="F692" s="250" t="s">
        <v>271</v>
      </c>
      <c r="G692" s="248"/>
      <c r="H692" s="251">
        <v>4.4500000000000002</v>
      </c>
      <c r="I692" s="252"/>
      <c r="J692" s="248"/>
      <c r="K692" s="248"/>
      <c r="L692" s="253"/>
      <c r="M692" s="254"/>
      <c r="N692" s="255"/>
      <c r="O692" s="255"/>
      <c r="P692" s="255"/>
      <c r="Q692" s="255"/>
      <c r="R692" s="255"/>
      <c r="S692" s="255"/>
      <c r="T692" s="256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7" t="s">
        <v>143</v>
      </c>
      <c r="AU692" s="257" t="s">
        <v>86</v>
      </c>
      <c r="AV692" s="14" t="s">
        <v>86</v>
      </c>
      <c r="AW692" s="14" t="s">
        <v>32</v>
      </c>
      <c r="AX692" s="14" t="s">
        <v>76</v>
      </c>
      <c r="AY692" s="257" t="s">
        <v>131</v>
      </c>
    </row>
    <row r="693" s="14" customFormat="1">
      <c r="A693" s="14"/>
      <c r="B693" s="247"/>
      <c r="C693" s="248"/>
      <c r="D693" s="232" t="s">
        <v>143</v>
      </c>
      <c r="E693" s="249" t="s">
        <v>1</v>
      </c>
      <c r="F693" s="250" t="s">
        <v>272</v>
      </c>
      <c r="G693" s="248"/>
      <c r="H693" s="251">
        <v>4.6500000000000004</v>
      </c>
      <c r="I693" s="252"/>
      <c r="J693" s="248"/>
      <c r="K693" s="248"/>
      <c r="L693" s="253"/>
      <c r="M693" s="254"/>
      <c r="N693" s="255"/>
      <c r="O693" s="255"/>
      <c r="P693" s="255"/>
      <c r="Q693" s="255"/>
      <c r="R693" s="255"/>
      <c r="S693" s="255"/>
      <c r="T693" s="256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7" t="s">
        <v>143</v>
      </c>
      <c r="AU693" s="257" t="s">
        <v>86</v>
      </c>
      <c r="AV693" s="14" t="s">
        <v>86</v>
      </c>
      <c r="AW693" s="14" t="s">
        <v>32</v>
      </c>
      <c r="AX693" s="14" t="s">
        <v>76</v>
      </c>
      <c r="AY693" s="257" t="s">
        <v>131</v>
      </c>
    </row>
    <row r="694" s="14" customFormat="1">
      <c r="A694" s="14"/>
      <c r="B694" s="247"/>
      <c r="C694" s="248"/>
      <c r="D694" s="232" t="s">
        <v>143</v>
      </c>
      <c r="E694" s="249" t="s">
        <v>1</v>
      </c>
      <c r="F694" s="250" t="s">
        <v>273</v>
      </c>
      <c r="G694" s="248"/>
      <c r="H694" s="251">
        <v>4.6500000000000004</v>
      </c>
      <c r="I694" s="252"/>
      <c r="J694" s="248"/>
      <c r="K694" s="248"/>
      <c r="L694" s="253"/>
      <c r="M694" s="254"/>
      <c r="N694" s="255"/>
      <c r="O694" s="255"/>
      <c r="P694" s="255"/>
      <c r="Q694" s="255"/>
      <c r="R694" s="255"/>
      <c r="S694" s="255"/>
      <c r="T694" s="256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7" t="s">
        <v>143</v>
      </c>
      <c r="AU694" s="257" t="s">
        <v>86</v>
      </c>
      <c r="AV694" s="14" t="s">
        <v>86</v>
      </c>
      <c r="AW694" s="14" t="s">
        <v>32</v>
      </c>
      <c r="AX694" s="14" t="s">
        <v>76</v>
      </c>
      <c r="AY694" s="257" t="s">
        <v>131</v>
      </c>
    </row>
    <row r="695" s="15" customFormat="1">
      <c r="A695" s="15"/>
      <c r="B695" s="258"/>
      <c r="C695" s="259"/>
      <c r="D695" s="232" t="s">
        <v>143</v>
      </c>
      <c r="E695" s="260" t="s">
        <v>1</v>
      </c>
      <c r="F695" s="261" t="s">
        <v>158</v>
      </c>
      <c r="G695" s="259"/>
      <c r="H695" s="262">
        <v>36.199999999999996</v>
      </c>
      <c r="I695" s="263"/>
      <c r="J695" s="259"/>
      <c r="K695" s="259"/>
      <c r="L695" s="264"/>
      <c r="M695" s="265"/>
      <c r="N695" s="266"/>
      <c r="O695" s="266"/>
      <c r="P695" s="266"/>
      <c r="Q695" s="266"/>
      <c r="R695" s="266"/>
      <c r="S695" s="266"/>
      <c r="T695" s="267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68" t="s">
        <v>143</v>
      </c>
      <c r="AU695" s="268" t="s">
        <v>86</v>
      </c>
      <c r="AV695" s="15" t="s">
        <v>132</v>
      </c>
      <c r="AW695" s="15" t="s">
        <v>32</v>
      </c>
      <c r="AX695" s="15" t="s">
        <v>76</v>
      </c>
      <c r="AY695" s="268" t="s">
        <v>131</v>
      </c>
    </row>
    <row r="696" s="14" customFormat="1">
      <c r="A696" s="14"/>
      <c r="B696" s="247"/>
      <c r="C696" s="248"/>
      <c r="D696" s="232" t="s">
        <v>143</v>
      </c>
      <c r="E696" s="249" t="s">
        <v>1</v>
      </c>
      <c r="F696" s="250" t="s">
        <v>274</v>
      </c>
      <c r="G696" s="248"/>
      <c r="H696" s="251">
        <v>2.1749999999999998</v>
      </c>
      <c r="I696" s="252"/>
      <c r="J696" s="248"/>
      <c r="K696" s="248"/>
      <c r="L696" s="253"/>
      <c r="M696" s="254"/>
      <c r="N696" s="255"/>
      <c r="O696" s="255"/>
      <c r="P696" s="255"/>
      <c r="Q696" s="255"/>
      <c r="R696" s="255"/>
      <c r="S696" s="255"/>
      <c r="T696" s="256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7" t="s">
        <v>143</v>
      </c>
      <c r="AU696" s="257" t="s">
        <v>86</v>
      </c>
      <c r="AV696" s="14" t="s">
        <v>86</v>
      </c>
      <c r="AW696" s="14" t="s">
        <v>32</v>
      </c>
      <c r="AX696" s="14" t="s">
        <v>76</v>
      </c>
      <c r="AY696" s="257" t="s">
        <v>131</v>
      </c>
    </row>
    <row r="697" s="14" customFormat="1">
      <c r="A697" s="14"/>
      <c r="B697" s="247"/>
      <c r="C697" s="248"/>
      <c r="D697" s="232" t="s">
        <v>143</v>
      </c>
      <c r="E697" s="249" t="s">
        <v>1</v>
      </c>
      <c r="F697" s="250" t="s">
        <v>275</v>
      </c>
      <c r="G697" s="248"/>
      <c r="H697" s="251">
        <v>2.1749999999999998</v>
      </c>
      <c r="I697" s="252"/>
      <c r="J697" s="248"/>
      <c r="K697" s="248"/>
      <c r="L697" s="253"/>
      <c r="M697" s="254"/>
      <c r="N697" s="255"/>
      <c r="O697" s="255"/>
      <c r="P697" s="255"/>
      <c r="Q697" s="255"/>
      <c r="R697" s="255"/>
      <c r="S697" s="255"/>
      <c r="T697" s="256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7" t="s">
        <v>143</v>
      </c>
      <c r="AU697" s="257" t="s">
        <v>86</v>
      </c>
      <c r="AV697" s="14" t="s">
        <v>86</v>
      </c>
      <c r="AW697" s="14" t="s">
        <v>32</v>
      </c>
      <c r="AX697" s="14" t="s">
        <v>76</v>
      </c>
      <c r="AY697" s="257" t="s">
        <v>131</v>
      </c>
    </row>
    <row r="698" s="14" customFormat="1">
      <c r="A698" s="14"/>
      <c r="B698" s="247"/>
      <c r="C698" s="248"/>
      <c r="D698" s="232" t="s">
        <v>143</v>
      </c>
      <c r="E698" s="249" t="s">
        <v>1</v>
      </c>
      <c r="F698" s="250" t="s">
        <v>276</v>
      </c>
      <c r="G698" s="248"/>
      <c r="H698" s="251">
        <v>4.3499999999999996</v>
      </c>
      <c r="I698" s="252"/>
      <c r="J698" s="248"/>
      <c r="K698" s="248"/>
      <c r="L698" s="253"/>
      <c r="M698" s="254"/>
      <c r="N698" s="255"/>
      <c r="O698" s="255"/>
      <c r="P698" s="255"/>
      <c r="Q698" s="255"/>
      <c r="R698" s="255"/>
      <c r="S698" s="255"/>
      <c r="T698" s="256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7" t="s">
        <v>143</v>
      </c>
      <c r="AU698" s="257" t="s">
        <v>86</v>
      </c>
      <c r="AV698" s="14" t="s">
        <v>86</v>
      </c>
      <c r="AW698" s="14" t="s">
        <v>32</v>
      </c>
      <c r="AX698" s="14" t="s">
        <v>76</v>
      </c>
      <c r="AY698" s="257" t="s">
        <v>131</v>
      </c>
    </row>
    <row r="699" s="14" customFormat="1">
      <c r="A699" s="14"/>
      <c r="B699" s="247"/>
      <c r="C699" s="248"/>
      <c r="D699" s="232" t="s">
        <v>143</v>
      </c>
      <c r="E699" s="249" t="s">
        <v>1</v>
      </c>
      <c r="F699" s="250" t="s">
        <v>277</v>
      </c>
      <c r="G699" s="248"/>
      <c r="H699" s="251">
        <v>2.3199999999999998</v>
      </c>
      <c r="I699" s="252"/>
      <c r="J699" s="248"/>
      <c r="K699" s="248"/>
      <c r="L699" s="253"/>
      <c r="M699" s="254"/>
      <c r="N699" s="255"/>
      <c r="O699" s="255"/>
      <c r="P699" s="255"/>
      <c r="Q699" s="255"/>
      <c r="R699" s="255"/>
      <c r="S699" s="255"/>
      <c r="T699" s="256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7" t="s">
        <v>143</v>
      </c>
      <c r="AU699" s="257" t="s">
        <v>86</v>
      </c>
      <c r="AV699" s="14" t="s">
        <v>86</v>
      </c>
      <c r="AW699" s="14" t="s">
        <v>32</v>
      </c>
      <c r="AX699" s="14" t="s">
        <v>76</v>
      </c>
      <c r="AY699" s="257" t="s">
        <v>131</v>
      </c>
    </row>
    <row r="700" s="15" customFormat="1">
      <c r="A700" s="15"/>
      <c r="B700" s="258"/>
      <c r="C700" s="259"/>
      <c r="D700" s="232" t="s">
        <v>143</v>
      </c>
      <c r="E700" s="260" t="s">
        <v>1</v>
      </c>
      <c r="F700" s="261" t="s">
        <v>167</v>
      </c>
      <c r="G700" s="259"/>
      <c r="H700" s="262">
        <v>11.02</v>
      </c>
      <c r="I700" s="263"/>
      <c r="J700" s="259"/>
      <c r="K700" s="259"/>
      <c r="L700" s="264"/>
      <c r="M700" s="265"/>
      <c r="N700" s="266"/>
      <c r="O700" s="266"/>
      <c r="P700" s="266"/>
      <c r="Q700" s="266"/>
      <c r="R700" s="266"/>
      <c r="S700" s="266"/>
      <c r="T700" s="267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68" t="s">
        <v>143</v>
      </c>
      <c r="AU700" s="268" t="s">
        <v>86</v>
      </c>
      <c r="AV700" s="15" t="s">
        <v>132</v>
      </c>
      <c r="AW700" s="15" t="s">
        <v>32</v>
      </c>
      <c r="AX700" s="15" t="s">
        <v>76</v>
      </c>
      <c r="AY700" s="268" t="s">
        <v>131</v>
      </c>
    </row>
    <row r="701" s="14" customFormat="1">
      <c r="A701" s="14"/>
      <c r="B701" s="247"/>
      <c r="C701" s="248"/>
      <c r="D701" s="232" t="s">
        <v>143</v>
      </c>
      <c r="E701" s="249" t="s">
        <v>1</v>
      </c>
      <c r="F701" s="250" t="s">
        <v>278</v>
      </c>
      <c r="G701" s="248"/>
      <c r="H701" s="251">
        <v>4.4500000000000002</v>
      </c>
      <c r="I701" s="252"/>
      <c r="J701" s="248"/>
      <c r="K701" s="248"/>
      <c r="L701" s="253"/>
      <c r="M701" s="254"/>
      <c r="N701" s="255"/>
      <c r="O701" s="255"/>
      <c r="P701" s="255"/>
      <c r="Q701" s="255"/>
      <c r="R701" s="255"/>
      <c r="S701" s="255"/>
      <c r="T701" s="256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7" t="s">
        <v>143</v>
      </c>
      <c r="AU701" s="257" t="s">
        <v>86</v>
      </c>
      <c r="AV701" s="14" t="s">
        <v>86</v>
      </c>
      <c r="AW701" s="14" t="s">
        <v>32</v>
      </c>
      <c r="AX701" s="14" t="s">
        <v>76</v>
      </c>
      <c r="AY701" s="257" t="s">
        <v>131</v>
      </c>
    </row>
    <row r="702" s="14" customFormat="1">
      <c r="A702" s="14"/>
      <c r="B702" s="247"/>
      <c r="C702" s="248"/>
      <c r="D702" s="232" t="s">
        <v>143</v>
      </c>
      <c r="E702" s="249" t="s">
        <v>1</v>
      </c>
      <c r="F702" s="250" t="s">
        <v>279</v>
      </c>
      <c r="G702" s="248"/>
      <c r="H702" s="251">
        <v>4.4500000000000002</v>
      </c>
      <c r="I702" s="252"/>
      <c r="J702" s="248"/>
      <c r="K702" s="248"/>
      <c r="L702" s="253"/>
      <c r="M702" s="254"/>
      <c r="N702" s="255"/>
      <c r="O702" s="255"/>
      <c r="P702" s="255"/>
      <c r="Q702" s="255"/>
      <c r="R702" s="255"/>
      <c r="S702" s="255"/>
      <c r="T702" s="256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7" t="s">
        <v>143</v>
      </c>
      <c r="AU702" s="257" t="s">
        <v>86</v>
      </c>
      <c r="AV702" s="14" t="s">
        <v>86</v>
      </c>
      <c r="AW702" s="14" t="s">
        <v>32</v>
      </c>
      <c r="AX702" s="14" t="s">
        <v>76</v>
      </c>
      <c r="AY702" s="257" t="s">
        <v>131</v>
      </c>
    </row>
    <row r="703" s="14" customFormat="1">
      <c r="A703" s="14"/>
      <c r="B703" s="247"/>
      <c r="C703" s="248"/>
      <c r="D703" s="232" t="s">
        <v>143</v>
      </c>
      <c r="E703" s="249" t="s">
        <v>1</v>
      </c>
      <c r="F703" s="250" t="s">
        <v>280</v>
      </c>
      <c r="G703" s="248"/>
      <c r="H703" s="251">
        <v>4.4500000000000002</v>
      </c>
      <c r="I703" s="252"/>
      <c r="J703" s="248"/>
      <c r="K703" s="248"/>
      <c r="L703" s="253"/>
      <c r="M703" s="254"/>
      <c r="N703" s="255"/>
      <c r="O703" s="255"/>
      <c r="P703" s="255"/>
      <c r="Q703" s="255"/>
      <c r="R703" s="255"/>
      <c r="S703" s="255"/>
      <c r="T703" s="256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7" t="s">
        <v>143</v>
      </c>
      <c r="AU703" s="257" t="s">
        <v>86</v>
      </c>
      <c r="AV703" s="14" t="s">
        <v>86</v>
      </c>
      <c r="AW703" s="14" t="s">
        <v>32</v>
      </c>
      <c r="AX703" s="14" t="s">
        <v>76</v>
      </c>
      <c r="AY703" s="257" t="s">
        <v>131</v>
      </c>
    </row>
    <row r="704" s="14" customFormat="1">
      <c r="A704" s="14"/>
      <c r="B704" s="247"/>
      <c r="C704" s="248"/>
      <c r="D704" s="232" t="s">
        <v>143</v>
      </c>
      <c r="E704" s="249" t="s">
        <v>1</v>
      </c>
      <c r="F704" s="250" t="s">
        <v>281</v>
      </c>
      <c r="G704" s="248"/>
      <c r="H704" s="251">
        <v>4.4500000000000002</v>
      </c>
      <c r="I704" s="252"/>
      <c r="J704" s="248"/>
      <c r="K704" s="248"/>
      <c r="L704" s="253"/>
      <c r="M704" s="254"/>
      <c r="N704" s="255"/>
      <c r="O704" s="255"/>
      <c r="P704" s="255"/>
      <c r="Q704" s="255"/>
      <c r="R704" s="255"/>
      <c r="S704" s="255"/>
      <c r="T704" s="256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7" t="s">
        <v>143</v>
      </c>
      <c r="AU704" s="257" t="s">
        <v>86</v>
      </c>
      <c r="AV704" s="14" t="s">
        <v>86</v>
      </c>
      <c r="AW704" s="14" t="s">
        <v>32</v>
      </c>
      <c r="AX704" s="14" t="s">
        <v>76</v>
      </c>
      <c r="AY704" s="257" t="s">
        <v>131</v>
      </c>
    </row>
    <row r="705" s="14" customFormat="1">
      <c r="A705" s="14"/>
      <c r="B705" s="247"/>
      <c r="C705" s="248"/>
      <c r="D705" s="232" t="s">
        <v>143</v>
      </c>
      <c r="E705" s="249" t="s">
        <v>1</v>
      </c>
      <c r="F705" s="250" t="s">
        <v>282</v>
      </c>
      <c r="G705" s="248"/>
      <c r="H705" s="251">
        <v>4.4500000000000002</v>
      </c>
      <c r="I705" s="252"/>
      <c r="J705" s="248"/>
      <c r="K705" s="248"/>
      <c r="L705" s="253"/>
      <c r="M705" s="254"/>
      <c r="N705" s="255"/>
      <c r="O705" s="255"/>
      <c r="P705" s="255"/>
      <c r="Q705" s="255"/>
      <c r="R705" s="255"/>
      <c r="S705" s="255"/>
      <c r="T705" s="256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7" t="s">
        <v>143</v>
      </c>
      <c r="AU705" s="257" t="s">
        <v>86</v>
      </c>
      <c r="AV705" s="14" t="s">
        <v>86</v>
      </c>
      <c r="AW705" s="14" t="s">
        <v>32</v>
      </c>
      <c r="AX705" s="14" t="s">
        <v>76</v>
      </c>
      <c r="AY705" s="257" t="s">
        <v>131</v>
      </c>
    </row>
    <row r="706" s="14" customFormat="1">
      <c r="A706" s="14"/>
      <c r="B706" s="247"/>
      <c r="C706" s="248"/>
      <c r="D706" s="232" t="s">
        <v>143</v>
      </c>
      <c r="E706" s="249" t="s">
        <v>1</v>
      </c>
      <c r="F706" s="250" t="s">
        <v>283</v>
      </c>
      <c r="G706" s="248"/>
      <c r="H706" s="251">
        <v>4.4500000000000002</v>
      </c>
      <c r="I706" s="252"/>
      <c r="J706" s="248"/>
      <c r="K706" s="248"/>
      <c r="L706" s="253"/>
      <c r="M706" s="254"/>
      <c r="N706" s="255"/>
      <c r="O706" s="255"/>
      <c r="P706" s="255"/>
      <c r="Q706" s="255"/>
      <c r="R706" s="255"/>
      <c r="S706" s="255"/>
      <c r="T706" s="256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7" t="s">
        <v>143</v>
      </c>
      <c r="AU706" s="257" t="s">
        <v>86</v>
      </c>
      <c r="AV706" s="14" t="s">
        <v>86</v>
      </c>
      <c r="AW706" s="14" t="s">
        <v>32</v>
      </c>
      <c r="AX706" s="14" t="s">
        <v>76</v>
      </c>
      <c r="AY706" s="257" t="s">
        <v>131</v>
      </c>
    </row>
    <row r="707" s="14" customFormat="1">
      <c r="A707" s="14"/>
      <c r="B707" s="247"/>
      <c r="C707" s="248"/>
      <c r="D707" s="232" t="s">
        <v>143</v>
      </c>
      <c r="E707" s="249" t="s">
        <v>1</v>
      </c>
      <c r="F707" s="250" t="s">
        <v>284</v>
      </c>
      <c r="G707" s="248"/>
      <c r="H707" s="251">
        <v>4.4500000000000002</v>
      </c>
      <c r="I707" s="252"/>
      <c r="J707" s="248"/>
      <c r="K707" s="248"/>
      <c r="L707" s="253"/>
      <c r="M707" s="254"/>
      <c r="N707" s="255"/>
      <c r="O707" s="255"/>
      <c r="P707" s="255"/>
      <c r="Q707" s="255"/>
      <c r="R707" s="255"/>
      <c r="S707" s="255"/>
      <c r="T707" s="25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7" t="s">
        <v>143</v>
      </c>
      <c r="AU707" s="257" t="s">
        <v>86</v>
      </c>
      <c r="AV707" s="14" t="s">
        <v>86</v>
      </c>
      <c r="AW707" s="14" t="s">
        <v>32</v>
      </c>
      <c r="AX707" s="14" t="s">
        <v>76</v>
      </c>
      <c r="AY707" s="257" t="s">
        <v>131</v>
      </c>
    </row>
    <row r="708" s="14" customFormat="1">
      <c r="A708" s="14"/>
      <c r="B708" s="247"/>
      <c r="C708" s="248"/>
      <c r="D708" s="232" t="s">
        <v>143</v>
      </c>
      <c r="E708" s="249" t="s">
        <v>1</v>
      </c>
      <c r="F708" s="250" t="s">
        <v>285</v>
      </c>
      <c r="G708" s="248"/>
      <c r="H708" s="251">
        <v>4.4500000000000002</v>
      </c>
      <c r="I708" s="252"/>
      <c r="J708" s="248"/>
      <c r="K708" s="248"/>
      <c r="L708" s="253"/>
      <c r="M708" s="254"/>
      <c r="N708" s="255"/>
      <c r="O708" s="255"/>
      <c r="P708" s="255"/>
      <c r="Q708" s="255"/>
      <c r="R708" s="255"/>
      <c r="S708" s="255"/>
      <c r="T708" s="256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7" t="s">
        <v>143</v>
      </c>
      <c r="AU708" s="257" t="s">
        <v>86</v>
      </c>
      <c r="AV708" s="14" t="s">
        <v>86</v>
      </c>
      <c r="AW708" s="14" t="s">
        <v>32</v>
      </c>
      <c r="AX708" s="14" t="s">
        <v>76</v>
      </c>
      <c r="AY708" s="257" t="s">
        <v>131</v>
      </c>
    </row>
    <row r="709" s="14" customFormat="1">
      <c r="A709" s="14"/>
      <c r="B709" s="247"/>
      <c r="C709" s="248"/>
      <c r="D709" s="232" t="s">
        <v>143</v>
      </c>
      <c r="E709" s="249" t="s">
        <v>1</v>
      </c>
      <c r="F709" s="250" t="s">
        <v>286</v>
      </c>
      <c r="G709" s="248"/>
      <c r="H709" s="251">
        <v>4.4500000000000002</v>
      </c>
      <c r="I709" s="252"/>
      <c r="J709" s="248"/>
      <c r="K709" s="248"/>
      <c r="L709" s="253"/>
      <c r="M709" s="254"/>
      <c r="N709" s="255"/>
      <c r="O709" s="255"/>
      <c r="P709" s="255"/>
      <c r="Q709" s="255"/>
      <c r="R709" s="255"/>
      <c r="S709" s="255"/>
      <c r="T709" s="256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7" t="s">
        <v>143</v>
      </c>
      <c r="AU709" s="257" t="s">
        <v>86</v>
      </c>
      <c r="AV709" s="14" t="s">
        <v>86</v>
      </c>
      <c r="AW709" s="14" t="s">
        <v>32</v>
      </c>
      <c r="AX709" s="14" t="s">
        <v>76</v>
      </c>
      <c r="AY709" s="257" t="s">
        <v>131</v>
      </c>
    </row>
    <row r="710" s="14" customFormat="1">
      <c r="A710" s="14"/>
      <c r="B710" s="247"/>
      <c r="C710" s="248"/>
      <c r="D710" s="232" t="s">
        <v>143</v>
      </c>
      <c r="E710" s="249" t="s">
        <v>1</v>
      </c>
      <c r="F710" s="250" t="s">
        <v>287</v>
      </c>
      <c r="G710" s="248"/>
      <c r="H710" s="251">
        <v>4.4500000000000002</v>
      </c>
      <c r="I710" s="252"/>
      <c r="J710" s="248"/>
      <c r="K710" s="248"/>
      <c r="L710" s="253"/>
      <c r="M710" s="254"/>
      <c r="N710" s="255"/>
      <c r="O710" s="255"/>
      <c r="P710" s="255"/>
      <c r="Q710" s="255"/>
      <c r="R710" s="255"/>
      <c r="S710" s="255"/>
      <c r="T710" s="256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7" t="s">
        <v>143</v>
      </c>
      <c r="AU710" s="257" t="s">
        <v>86</v>
      </c>
      <c r="AV710" s="14" t="s">
        <v>86</v>
      </c>
      <c r="AW710" s="14" t="s">
        <v>32</v>
      </c>
      <c r="AX710" s="14" t="s">
        <v>76</v>
      </c>
      <c r="AY710" s="257" t="s">
        <v>131</v>
      </c>
    </row>
    <row r="711" s="14" customFormat="1">
      <c r="A711" s="14"/>
      <c r="B711" s="247"/>
      <c r="C711" s="248"/>
      <c r="D711" s="232" t="s">
        <v>143</v>
      </c>
      <c r="E711" s="249" t="s">
        <v>1</v>
      </c>
      <c r="F711" s="250" t="s">
        <v>288</v>
      </c>
      <c r="G711" s="248"/>
      <c r="H711" s="251">
        <v>4.4500000000000002</v>
      </c>
      <c r="I711" s="252"/>
      <c r="J711" s="248"/>
      <c r="K711" s="248"/>
      <c r="L711" s="253"/>
      <c r="M711" s="254"/>
      <c r="N711" s="255"/>
      <c r="O711" s="255"/>
      <c r="P711" s="255"/>
      <c r="Q711" s="255"/>
      <c r="R711" s="255"/>
      <c r="S711" s="255"/>
      <c r="T711" s="256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7" t="s">
        <v>143</v>
      </c>
      <c r="AU711" s="257" t="s">
        <v>86</v>
      </c>
      <c r="AV711" s="14" t="s">
        <v>86</v>
      </c>
      <c r="AW711" s="14" t="s">
        <v>32</v>
      </c>
      <c r="AX711" s="14" t="s">
        <v>76</v>
      </c>
      <c r="AY711" s="257" t="s">
        <v>131</v>
      </c>
    </row>
    <row r="712" s="15" customFormat="1">
      <c r="A712" s="15"/>
      <c r="B712" s="258"/>
      <c r="C712" s="259"/>
      <c r="D712" s="232" t="s">
        <v>143</v>
      </c>
      <c r="E712" s="260" t="s">
        <v>1</v>
      </c>
      <c r="F712" s="261" t="s">
        <v>179</v>
      </c>
      <c r="G712" s="259"/>
      <c r="H712" s="262">
        <v>48.95000000000001</v>
      </c>
      <c r="I712" s="263"/>
      <c r="J712" s="259"/>
      <c r="K712" s="259"/>
      <c r="L712" s="264"/>
      <c r="M712" s="265"/>
      <c r="N712" s="266"/>
      <c r="O712" s="266"/>
      <c r="P712" s="266"/>
      <c r="Q712" s="266"/>
      <c r="R712" s="266"/>
      <c r="S712" s="266"/>
      <c r="T712" s="267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68" t="s">
        <v>143</v>
      </c>
      <c r="AU712" s="268" t="s">
        <v>86</v>
      </c>
      <c r="AV712" s="15" t="s">
        <v>132</v>
      </c>
      <c r="AW712" s="15" t="s">
        <v>32</v>
      </c>
      <c r="AX712" s="15" t="s">
        <v>76</v>
      </c>
      <c r="AY712" s="268" t="s">
        <v>131</v>
      </c>
    </row>
    <row r="713" s="14" customFormat="1">
      <c r="A713" s="14"/>
      <c r="B713" s="247"/>
      <c r="C713" s="248"/>
      <c r="D713" s="232" t="s">
        <v>143</v>
      </c>
      <c r="E713" s="249" t="s">
        <v>1</v>
      </c>
      <c r="F713" s="250" t="s">
        <v>289</v>
      </c>
      <c r="G713" s="248"/>
      <c r="H713" s="251">
        <v>2.3999999999999999</v>
      </c>
      <c r="I713" s="252"/>
      <c r="J713" s="248"/>
      <c r="K713" s="248"/>
      <c r="L713" s="253"/>
      <c r="M713" s="254"/>
      <c r="N713" s="255"/>
      <c r="O713" s="255"/>
      <c r="P713" s="255"/>
      <c r="Q713" s="255"/>
      <c r="R713" s="255"/>
      <c r="S713" s="255"/>
      <c r="T713" s="256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7" t="s">
        <v>143</v>
      </c>
      <c r="AU713" s="257" t="s">
        <v>86</v>
      </c>
      <c r="AV713" s="14" t="s">
        <v>86</v>
      </c>
      <c r="AW713" s="14" t="s">
        <v>32</v>
      </c>
      <c r="AX713" s="14" t="s">
        <v>76</v>
      </c>
      <c r="AY713" s="257" t="s">
        <v>131</v>
      </c>
    </row>
    <row r="714" s="14" customFormat="1">
      <c r="A714" s="14"/>
      <c r="B714" s="247"/>
      <c r="C714" s="248"/>
      <c r="D714" s="232" t="s">
        <v>143</v>
      </c>
      <c r="E714" s="249" t="s">
        <v>1</v>
      </c>
      <c r="F714" s="250" t="s">
        <v>290</v>
      </c>
      <c r="G714" s="248"/>
      <c r="H714" s="251">
        <v>4.4500000000000002</v>
      </c>
      <c r="I714" s="252"/>
      <c r="J714" s="248"/>
      <c r="K714" s="248"/>
      <c r="L714" s="253"/>
      <c r="M714" s="254"/>
      <c r="N714" s="255"/>
      <c r="O714" s="255"/>
      <c r="P714" s="255"/>
      <c r="Q714" s="255"/>
      <c r="R714" s="255"/>
      <c r="S714" s="255"/>
      <c r="T714" s="256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7" t="s">
        <v>143</v>
      </c>
      <c r="AU714" s="257" t="s">
        <v>86</v>
      </c>
      <c r="AV714" s="14" t="s">
        <v>86</v>
      </c>
      <c r="AW714" s="14" t="s">
        <v>32</v>
      </c>
      <c r="AX714" s="14" t="s">
        <v>76</v>
      </c>
      <c r="AY714" s="257" t="s">
        <v>131</v>
      </c>
    </row>
    <row r="715" s="15" customFormat="1">
      <c r="A715" s="15"/>
      <c r="B715" s="258"/>
      <c r="C715" s="259"/>
      <c r="D715" s="232" t="s">
        <v>143</v>
      </c>
      <c r="E715" s="260" t="s">
        <v>1</v>
      </c>
      <c r="F715" s="261" t="s">
        <v>188</v>
      </c>
      <c r="G715" s="259"/>
      <c r="H715" s="262">
        <v>6.8499999999999996</v>
      </c>
      <c r="I715" s="263"/>
      <c r="J715" s="259"/>
      <c r="K715" s="259"/>
      <c r="L715" s="264"/>
      <c r="M715" s="265"/>
      <c r="N715" s="266"/>
      <c r="O715" s="266"/>
      <c r="P715" s="266"/>
      <c r="Q715" s="266"/>
      <c r="R715" s="266"/>
      <c r="S715" s="266"/>
      <c r="T715" s="267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8" t="s">
        <v>143</v>
      </c>
      <c r="AU715" s="268" t="s">
        <v>86</v>
      </c>
      <c r="AV715" s="15" t="s">
        <v>132</v>
      </c>
      <c r="AW715" s="15" t="s">
        <v>32</v>
      </c>
      <c r="AX715" s="15" t="s">
        <v>76</v>
      </c>
      <c r="AY715" s="268" t="s">
        <v>131</v>
      </c>
    </row>
    <row r="716" s="16" customFormat="1">
      <c r="A716" s="16"/>
      <c r="B716" s="269"/>
      <c r="C716" s="270"/>
      <c r="D716" s="232" t="s">
        <v>143</v>
      </c>
      <c r="E716" s="271" t="s">
        <v>1</v>
      </c>
      <c r="F716" s="272" t="s">
        <v>189</v>
      </c>
      <c r="G716" s="270"/>
      <c r="H716" s="273">
        <v>103.02000000000002</v>
      </c>
      <c r="I716" s="274"/>
      <c r="J716" s="270"/>
      <c r="K716" s="270"/>
      <c r="L716" s="275"/>
      <c r="M716" s="276"/>
      <c r="N716" s="277"/>
      <c r="O716" s="277"/>
      <c r="P716" s="277"/>
      <c r="Q716" s="277"/>
      <c r="R716" s="277"/>
      <c r="S716" s="277"/>
      <c r="T716" s="278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T716" s="279" t="s">
        <v>143</v>
      </c>
      <c r="AU716" s="279" t="s">
        <v>86</v>
      </c>
      <c r="AV716" s="16" t="s">
        <v>139</v>
      </c>
      <c r="AW716" s="16" t="s">
        <v>32</v>
      </c>
      <c r="AX716" s="16" t="s">
        <v>84</v>
      </c>
      <c r="AY716" s="279" t="s">
        <v>131</v>
      </c>
    </row>
    <row r="717" s="12" customFormat="1" ht="22.8" customHeight="1">
      <c r="A717" s="12"/>
      <c r="B717" s="203"/>
      <c r="C717" s="204"/>
      <c r="D717" s="205" t="s">
        <v>75</v>
      </c>
      <c r="E717" s="217" t="s">
        <v>423</v>
      </c>
      <c r="F717" s="217" t="s">
        <v>424</v>
      </c>
      <c r="G717" s="204"/>
      <c r="H717" s="204"/>
      <c r="I717" s="207"/>
      <c r="J717" s="218">
        <f>BK717</f>
        <v>0</v>
      </c>
      <c r="K717" s="204"/>
      <c r="L717" s="209"/>
      <c r="M717" s="210"/>
      <c r="N717" s="211"/>
      <c r="O717" s="211"/>
      <c r="P717" s="212">
        <f>SUM(P718:P773)</f>
        <v>0</v>
      </c>
      <c r="Q717" s="211"/>
      <c r="R717" s="212">
        <f>SUM(R718:R773)</f>
        <v>0</v>
      </c>
      <c r="S717" s="211"/>
      <c r="T717" s="213">
        <f>SUM(T718:T773)</f>
        <v>0</v>
      </c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R717" s="214" t="s">
        <v>84</v>
      </c>
      <c r="AT717" s="215" t="s">
        <v>75</v>
      </c>
      <c r="AU717" s="215" t="s">
        <v>84</v>
      </c>
      <c r="AY717" s="214" t="s">
        <v>131</v>
      </c>
      <c r="BK717" s="216">
        <f>SUM(BK718:BK773)</f>
        <v>0</v>
      </c>
    </row>
    <row r="718" s="2" customFormat="1" ht="33" customHeight="1">
      <c r="A718" s="39"/>
      <c r="B718" s="40"/>
      <c r="C718" s="219" t="s">
        <v>425</v>
      </c>
      <c r="D718" s="219" t="s">
        <v>134</v>
      </c>
      <c r="E718" s="220" t="s">
        <v>426</v>
      </c>
      <c r="F718" s="221" t="s">
        <v>427</v>
      </c>
      <c r="G718" s="222" t="s">
        <v>137</v>
      </c>
      <c r="H718" s="223">
        <v>369.20499999999998</v>
      </c>
      <c r="I718" s="224"/>
      <c r="J718" s="225">
        <f>ROUND(I718*H718,2)</f>
        <v>0</v>
      </c>
      <c r="K718" s="221" t="s">
        <v>138</v>
      </c>
      <c r="L718" s="45"/>
      <c r="M718" s="226" t="s">
        <v>1</v>
      </c>
      <c r="N718" s="227" t="s">
        <v>41</v>
      </c>
      <c r="O718" s="92"/>
      <c r="P718" s="228">
        <f>O718*H718</f>
        <v>0</v>
      </c>
      <c r="Q718" s="228">
        <v>0</v>
      </c>
      <c r="R718" s="228">
        <f>Q718*H718</f>
        <v>0</v>
      </c>
      <c r="S718" s="228">
        <v>0</v>
      </c>
      <c r="T718" s="229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30" t="s">
        <v>139</v>
      </c>
      <c r="AT718" s="230" t="s">
        <v>134</v>
      </c>
      <c r="AU718" s="230" t="s">
        <v>86</v>
      </c>
      <c r="AY718" s="18" t="s">
        <v>131</v>
      </c>
      <c r="BE718" s="231">
        <f>IF(N718="základní",J718,0)</f>
        <v>0</v>
      </c>
      <c r="BF718" s="231">
        <f>IF(N718="snížená",J718,0)</f>
        <v>0</v>
      </c>
      <c r="BG718" s="231">
        <f>IF(N718="zákl. přenesená",J718,0)</f>
        <v>0</v>
      </c>
      <c r="BH718" s="231">
        <f>IF(N718="sníž. přenesená",J718,0)</f>
        <v>0</v>
      </c>
      <c r="BI718" s="231">
        <f>IF(N718="nulová",J718,0)</f>
        <v>0</v>
      </c>
      <c r="BJ718" s="18" t="s">
        <v>84</v>
      </c>
      <c r="BK718" s="231">
        <f>ROUND(I718*H718,2)</f>
        <v>0</v>
      </c>
      <c r="BL718" s="18" t="s">
        <v>139</v>
      </c>
      <c r="BM718" s="230" t="s">
        <v>428</v>
      </c>
    </row>
    <row r="719" s="2" customFormat="1">
      <c r="A719" s="39"/>
      <c r="B719" s="40"/>
      <c r="C719" s="41"/>
      <c r="D719" s="232" t="s">
        <v>141</v>
      </c>
      <c r="E719" s="41"/>
      <c r="F719" s="233" t="s">
        <v>429</v>
      </c>
      <c r="G719" s="41"/>
      <c r="H719" s="41"/>
      <c r="I719" s="234"/>
      <c r="J719" s="41"/>
      <c r="K719" s="41"/>
      <c r="L719" s="45"/>
      <c r="M719" s="235"/>
      <c r="N719" s="236"/>
      <c r="O719" s="92"/>
      <c r="P719" s="92"/>
      <c r="Q719" s="92"/>
      <c r="R719" s="92"/>
      <c r="S719" s="92"/>
      <c r="T719" s="93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141</v>
      </c>
      <c r="AU719" s="18" t="s">
        <v>86</v>
      </c>
    </row>
    <row r="720" s="13" customFormat="1">
      <c r="A720" s="13"/>
      <c r="B720" s="237"/>
      <c r="C720" s="238"/>
      <c r="D720" s="232" t="s">
        <v>143</v>
      </c>
      <c r="E720" s="239" t="s">
        <v>1</v>
      </c>
      <c r="F720" s="240" t="s">
        <v>144</v>
      </c>
      <c r="G720" s="238"/>
      <c r="H720" s="239" t="s">
        <v>1</v>
      </c>
      <c r="I720" s="241"/>
      <c r="J720" s="238"/>
      <c r="K720" s="238"/>
      <c r="L720" s="242"/>
      <c r="M720" s="243"/>
      <c r="N720" s="244"/>
      <c r="O720" s="244"/>
      <c r="P720" s="244"/>
      <c r="Q720" s="244"/>
      <c r="R720" s="244"/>
      <c r="S720" s="244"/>
      <c r="T720" s="24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6" t="s">
        <v>143</v>
      </c>
      <c r="AU720" s="246" t="s">
        <v>86</v>
      </c>
      <c r="AV720" s="13" t="s">
        <v>84</v>
      </c>
      <c r="AW720" s="13" t="s">
        <v>32</v>
      </c>
      <c r="AX720" s="13" t="s">
        <v>76</v>
      </c>
      <c r="AY720" s="246" t="s">
        <v>131</v>
      </c>
    </row>
    <row r="721" s="14" customFormat="1">
      <c r="A721" s="14"/>
      <c r="B721" s="247"/>
      <c r="C721" s="248"/>
      <c r="D721" s="232" t="s">
        <v>143</v>
      </c>
      <c r="E721" s="249" t="s">
        <v>1</v>
      </c>
      <c r="F721" s="250" t="s">
        <v>430</v>
      </c>
      <c r="G721" s="248"/>
      <c r="H721" s="251">
        <v>1.2</v>
      </c>
      <c r="I721" s="252"/>
      <c r="J721" s="248"/>
      <c r="K721" s="248"/>
      <c r="L721" s="253"/>
      <c r="M721" s="254"/>
      <c r="N721" s="255"/>
      <c r="O721" s="255"/>
      <c r="P721" s="255"/>
      <c r="Q721" s="255"/>
      <c r="R721" s="255"/>
      <c r="S721" s="255"/>
      <c r="T721" s="256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7" t="s">
        <v>143</v>
      </c>
      <c r="AU721" s="257" t="s">
        <v>86</v>
      </c>
      <c r="AV721" s="14" t="s">
        <v>86</v>
      </c>
      <c r="AW721" s="14" t="s">
        <v>32</v>
      </c>
      <c r="AX721" s="14" t="s">
        <v>76</v>
      </c>
      <c r="AY721" s="257" t="s">
        <v>131</v>
      </c>
    </row>
    <row r="722" s="14" customFormat="1">
      <c r="A722" s="14"/>
      <c r="B722" s="247"/>
      <c r="C722" s="248"/>
      <c r="D722" s="232" t="s">
        <v>143</v>
      </c>
      <c r="E722" s="249" t="s">
        <v>1</v>
      </c>
      <c r="F722" s="250" t="s">
        <v>431</v>
      </c>
      <c r="G722" s="248"/>
      <c r="H722" s="251">
        <v>1.2</v>
      </c>
      <c r="I722" s="252"/>
      <c r="J722" s="248"/>
      <c r="K722" s="248"/>
      <c r="L722" s="253"/>
      <c r="M722" s="254"/>
      <c r="N722" s="255"/>
      <c r="O722" s="255"/>
      <c r="P722" s="255"/>
      <c r="Q722" s="255"/>
      <c r="R722" s="255"/>
      <c r="S722" s="255"/>
      <c r="T722" s="256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7" t="s">
        <v>143</v>
      </c>
      <c r="AU722" s="257" t="s">
        <v>86</v>
      </c>
      <c r="AV722" s="14" t="s">
        <v>86</v>
      </c>
      <c r="AW722" s="14" t="s">
        <v>32</v>
      </c>
      <c r="AX722" s="14" t="s">
        <v>76</v>
      </c>
      <c r="AY722" s="257" t="s">
        <v>131</v>
      </c>
    </row>
    <row r="723" s="15" customFormat="1">
      <c r="A723" s="15"/>
      <c r="B723" s="258"/>
      <c r="C723" s="259"/>
      <c r="D723" s="232" t="s">
        <v>143</v>
      </c>
      <c r="E723" s="260" t="s">
        <v>1</v>
      </c>
      <c r="F723" s="261" t="s">
        <v>147</v>
      </c>
      <c r="G723" s="259"/>
      <c r="H723" s="262">
        <v>2.3999999999999999</v>
      </c>
      <c r="I723" s="263"/>
      <c r="J723" s="259"/>
      <c r="K723" s="259"/>
      <c r="L723" s="264"/>
      <c r="M723" s="265"/>
      <c r="N723" s="266"/>
      <c r="O723" s="266"/>
      <c r="P723" s="266"/>
      <c r="Q723" s="266"/>
      <c r="R723" s="266"/>
      <c r="S723" s="266"/>
      <c r="T723" s="267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68" t="s">
        <v>143</v>
      </c>
      <c r="AU723" s="268" t="s">
        <v>86</v>
      </c>
      <c r="AV723" s="15" t="s">
        <v>132</v>
      </c>
      <c r="AW723" s="15" t="s">
        <v>32</v>
      </c>
      <c r="AX723" s="15" t="s">
        <v>76</v>
      </c>
      <c r="AY723" s="268" t="s">
        <v>131</v>
      </c>
    </row>
    <row r="724" s="14" customFormat="1">
      <c r="A724" s="14"/>
      <c r="B724" s="247"/>
      <c r="C724" s="248"/>
      <c r="D724" s="232" t="s">
        <v>143</v>
      </c>
      <c r="E724" s="249" t="s">
        <v>1</v>
      </c>
      <c r="F724" s="250" t="s">
        <v>432</v>
      </c>
      <c r="G724" s="248"/>
      <c r="H724" s="251">
        <v>1.2</v>
      </c>
      <c r="I724" s="252"/>
      <c r="J724" s="248"/>
      <c r="K724" s="248"/>
      <c r="L724" s="253"/>
      <c r="M724" s="254"/>
      <c r="N724" s="255"/>
      <c r="O724" s="255"/>
      <c r="P724" s="255"/>
      <c r="Q724" s="255"/>
      <c r="R724" s="255"/>
      <c r="S724" s="255"/>
      <c r="T724" s="256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7" t="s">
        <v>143</v>
      </c>
      <c r="AU724" s="257" t="s">
        <v>86</v>
      </c>
      <c r="AV724" s="14" t="s">
        <v>86</v>
      </c>
      <c r="AW724" s="14" t="s">
        <v>32</v>
      </c>
      <c r="AX724" s="14" t="s">
        <v>76</v>
      </c>
      <c r="AY724" s="257" t="s">
        <v>131</v>
      </c>
    </row>
    <row r="725" s="15" customFormat="1">
      <c r="A725" s="15"/>
      <c r="B725" s="258"/>
      <c r="C725" s="259"/>
      <c r="D725" s="232" t="s">
        <v>143</v>
      </c>
      <c r="E725" s="260" t="s">
        <v>1</v>
      </c>
      <c r="F725" s="261" t="s">
        <v>149</v>
      </c>
      <c r="G725" s="259"/>
      <c r="H725" s="262">
        <v>1.2</v>
      </c>
      <c r="I725" s="263"/>
      <c r="J725" s="259"/>
      <c r="K725" s="259"/>
      <c r="L725" s="264"/>
      <c r="M725" s="265"/>
      <c r="N725" s="266"/>
      <c r="O725" s="266"/>
      <c r="P725" s="266"/>
      <c r="Q725" s="266"/>
      <c r="R725" s="266"/>
      <c r="S725" s="266"/>
      <c r="T725" s="267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68" t="s">
        <v>143</v>
      </c>
      <c r="AU725" s="268" t="s">
        <v>86</v>
      </c>
      <c r="AV725" s="15" t="s">
        <v>132</v>
      </c>
      <c r="AW725" s="15" t="s">
        <v>32</v>
      </c>
      <c r="AX725" s="15" t="s">
        <v>76</v>
      </c>
      <c r="AY725" s="268" t="s">
        <v>131</v>
      </c>
    </row>
    <row r="726" s="14" customFormat="1">
      <c r="A726" s="14"/>
      <c r="B726" s="247"/>
      <c r="C726" s="248"/>
      <c r="D726" s="232" t="s">
        <v>143</v>
      </c>
      <c r="E726" s="249" t="s">
        <v>1</v>
      </c>
      <c r="F726" s="250" t="s">
        <v>433</v>
      </c>
      <c r="G726" s="248"/>
      <c r="H726" s="251">
        <v>1.2</v>
      </c>
      <c r="I726" s="252"/>
      <c r="J726" s="248"/>
      <c r="K726" s="248"/>
      <c r="L726" s="253"/>
      <c r="M726" s="254"/>
      <c r="N726" s="255"/>
      <c r="O726" s="255"/>
      <c r="P726" s="255"/>
      <c r="Q726" s="255"/>
      <c r="R726" s="255"/>
      <c r="S726" s="255"/>
      <c r="T726" s="256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7" t="s">
        <v>143</v>
      </c>
      <c r="AU726" s="257" t="s">
        <v>86</v>
      </c>
      <c r="AV726" s="14" t="s">
        <v>86</v>
      </c>
      <c r="AW726" s="14" t="s">
        <v>32</v>
      </c>
      <c r="AX726" s="14" t="s">
        <v>76</v>
      </c>
      <c r="AY726" s="257" t="s">
        <v>131</v>
      </c>
    </row>
    <row r="727" s="14" customFormat="1">
      <c r="A727" s="14"/>
      <c r="B727" s="247"/>
      <c r="C727" s="248"/>
      <c r="D727" s="232" t="s">
        <v>143</v>
      </c>
      <c r="E727" s="249" t="s">
        <v>1</v>
      </c>
      <c r="F727" s="250" t="s">
        <v>434</v>
      </c>
      <c r="G727" s="248"/>
      <c r="H727" s="251">
        <v>1.2</v>
      </c>
      <c r="I727" s="252"/>
      <c r="J727" s="248"/>
      <c r="K727" s="248"/>
      <c r="L727" s="253"/>
      <c r="M727" s="254"/>
      <c r="N727" s="255"/>
      <c r="O727" s="255"/>
      <c r="P727" s="255"/>
      <c r="Q727" s="255"/>
      <c r="R727" s="255"/>
      <c r="S727" s="255"/>
      <c r="T727" s="256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7" t="s">
        <v>143</v>
      </c>
      <c r="AU727" s="257" t="s">
        <v>86</v>
      </c>
      <c r="AV727" s="14" t="s">
        <v>86</v>
      </c>
      <c r="AW727" s="14" t="s">
        <v>32</v>
      </c>
      <c r="AX727" s="14" t="s">
        <v>76</v>
      </c>
      <c r="AY727" s="257" t="s">
        <v>131</v>
      </c>
    </row>
    <row r="728" s="14" customFormat="1">
      <c r="A728" s="14"/>
      <c r="B728" s="247"/>
      <c r="C728" s="248"/>
      <c r="D728" s="232" t="s">
        <v>143</v>
      </c>
      <c r="E728" s="249" t="s">
        <v>1</v>
      </c>
      <c r="F728" s="250" t="s">
        <v>435</v>
      </c>
      <c r="G728" s="248"/>
      <c r="H728" s="251">
        <v>1.2</v>
      </c>
      <c r="I728" s="252"/>
      <c r="J728" s="248"/>
      <c r="K728" s="248"/>
      <c r="L728" s="253"/>
      <c r="M728" s="254"/>
      <c r="N728" s="255"/>
      <c r="O728" s="255"/>
      <c r="P728" s="255"/>
      <c r="Q728" s="255"/>
      <c r="R728" s="255"/>
      <c r="S728" s="255"/>
      <c r="T728" s="256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7" t="s">
        <v>143</v>
      </c>
      <c r="AU728" s="257" t="s">
        <v>86</v>
      </c>
      <c r="AV728" s="14" t="s">
        <v>86</v>
      </c>
      <c r="AW728" s="14" t="s">
        <v>32</v>
      </c>
      <c r="AX728" s="14" t="s">
        <v>76</v>
      </c>
      <c r="AY728" s="257" t="s">
        <v>131</v>
      </c>
    </row>
    <row r="729" s="14" customFormat="1">
      <c r="A729" s="14"/>
      <c r="B729" s="247"/>
      <c r="C729" s="248"/>
      <c r="D729" s="232" t="s">
        <v>143</v>
      </c>
      <c r="E729" s="249" t="s">
        <v>1</v>
      </c>
      <c r="F729" s="250" t="s">
        <v>436</v>
      </c>
      <c r="G729" s="248"/>
      <c r="H729" s="251">
        <v>1.2</v>
      </c>
      <c r="I729" s="252"/>
      <c r="J729" s="248"/>
      <c r="K729" s="248"/>
      <c r="L729" s="253"/>
      <c r="M729" s="254"/>
      <c r="N729" s="255"/>
      <c r="O729" s="255"/>
      <c r="P729" s="255"/>
      <c r="Q729" s="255"/>
      <c r="R729" s="255"/>
      <c r="S729" s="255"/>
      <c r="T729" s="25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7" t="s">
        <v>143</v>
      </c>
      <c r="AU729" s="257" t="s">
        <v>86</v>
      </c>
      <c r="AV729" s="14" t="s">
        <v>86</v>
      </c>
      <c r="AW729" s="14" t="s">
        <v>32</v>
      </c>
      <c r="AX729" s="14" t="s">
        <v>76</v>
      </c>
      <c r="AY729" s="257" t="s">
        <v>131</v>
      </c>
    </row>
    <row r="730" s="14" customFormat="1">
      <c r="A730" s="14"/>
      <c r="B730" s="247"/>
      <c r="C730" s="248"/>
      <c r="D730" s="232" t="s">
        <v>143</v>
      </c>
      <c r="E730" s="249" t="s">
        <v>1</v>
      </c>
      <c r="F730" s="250" t="s">
        <v>437</v>
      </c>
      <c r="G730" s="248"/>
      <c r="H730" s="251">
        <v>1.2</v>
      </c>
      <c r="I730" s="252"/>
      <c r="J730" s="248"/>
      <c r="K730" s="248"/>
      <c r="L730" s="253"/>
      <c r="M730" s="254"/>
      <c r="N730" s="255"/>
      <c r="O730" s="255"/>
      <c r="P730" s="255"/>
      <c r="Q730" s="255"/>
      <c r="R730" s="255"/>
      <c r="S730" s="255"/>
      <c r="T730" s="256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7" t="s">
        <v>143</v>
      </c>
      <c r="AU730" s="257" t="s">
        <v>86</v>
      </c>
      <c r="AV730" s="14" t="s">
        <v>86</v>
      </c>
      <c r="AW730" s="14" t="s">
        <v>32</v>
      </c>
      <c r="AX730" s="14" t="s">
        <v>76</v>
      </c>
      <c r="AY730" s="257" t="s">
        <v>131</v>
      </c>
    </row>
    <row r="731" s="14" customFormat="1">
      <c r="A731" s="14"/>
      <c r="B731" s="247"/>
      <c r="C731" s="248"/>
      <c r="D731" s="232" t="s">
        <v>143</v>
      </c>
      <c r="E731" s="249" t="s">
        <v>1</v>
      </c>
      <c r="F731" s="250" t="s">
        <v>438</v>
      </c>
      <c r="G731" s="248"/>
      <c r="H731" s="251">
        <v>1.2</v>
      </c>
      <c r="I731" s="252"/>
      <c r="J731" s="248"/>
      <c r="K731" s="248"/>
      <c r="L731" s="253"/>
      <c r="M731" s="254"/>
      <c r="N731" s="255"/>
      <c r="O731" s="255"/>
      <c r="P731" s="255"/>
      <c r="Q731" s="255"/>
      <c r="R731" s="255"/>
      <c r="S731" s="255"/>
      <c r="T731" s="256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7" t="s">
        <v>143</v>
      </c>
      <c r="AU731" s="257" t="s">
        <v>86</v>
      </c>
      <c r="AV731" s="14" t="s">
        <v>86</v>
      </c>
      <c r="AW731" s="14" t="s">
        <v>32</v>
      </c>
      <c r="AX731" s="14" t="s">
        <v>76</v>
      </c>
      <c r="AY731" s="257" t="s">
        <v>131</v>
      </c>
    </row>
    <row r="732" s="14" customFormat="1">
      <c r="A732" s="14"/>
      <c r="B732" s="247"/>
      <c r="C732" s="248"/>
      <c r="D732" s="232" t="s">
        <v>143</v>
      </c>
      <c r="E732" s="249" t="s">
        <v>1</v>
      </c>
      <c r="F732" s="250" t="s">
        <v>439</v>
      </c>
      <c r="G732" s="248"/>
      <c r="H732" s="251">
        <v>1.2</v>
      </c>
      <c r="I732" s="252"/>
      <c r="J732" s="248"/>
      <c r="K732" s="248"/>
      <c r="L732" s="253"/>
      <c r="M732" s="254"/>
      <c r="N732" s="255"/>
      <c r="O732" s="255"/>
      <c r="P732" s="255"/>
      <c r="Q732" s="255"/>
      <c r="R732" s="255"/>
      <c r="S732" s="255"/>
      <c r="T732" s="256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7" t="s">
        <v>143</v>
      </c>
      <c r="AU732" s="257" t="s">
        <v>86</v>
      </c>
      <c r="AV732" s="14" t="s">
        <v>86</v>
      </c>
      <c r="AW732" s="14" t="s">
        <v>32</v>
      </c>
      <c r="AX732" s="14" t="s">
        <v>76</v>
      </c>
      <c r="AY732" s="257" t="s">
        <v>131</v>
      </c>
    </row>
    <row r="733" s="14" customFormat="1">
      <c r="A733" s="14"/>
      <c r="B733" s="247"/>
      <c r="C733" s="248"/>
      <c r="D733" s="232" t="s">
        <v>143</v>
      </c>
      <c r="E733" s="249" t="s">
        <v>1</v>
      </c>
      <c r="F733" s="250" t="s">
        <v>440</v>
      </c>
      <c r="G733" s="248"/>
      <c r="H733" s="251">
        <v>1.2</v>
      </c>
      <c r="I733" s="252"/>
      <c r="J733" s="248"/>
      <c r="K733" s="248"/>
      <c r="L733" s="253"/>
      <c r="M733" s="254"/>
      <c r="N733" s="255"/>
      <c r="O733" s="255"/>
      <c r="P733" s="255"/>
      <c r="Q733" s="255"/>
      <c r="R733" s="255"/>
      <c r="S733" s="255"/>
      <c r="T733" s="256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7" t="s">
        <v>143</v>
      </c>
      <c r="AU733" s="257" t="s">
        <v>86</v>
      </c>
      <c r="AV733" s="14" t="s">
        <v>86</v>
      </c>
      <c r="AW733" s="14" t="s">
        <v>32</v>
      </c>
      <c r="AX733" s="14" t="s">
        <v>76</v>
      </c>
      <c r="AY733" s="257" t="s">
        <v>131</v>
      </c>
    </row>
    <row r="734" s="15" customFormat="1">
      <c r="A734" s="15"/>
      <c r="B734" s="258"/>
      <c r="C734" s="259"/>
      <c r="D734" s="232" t="s">
        <v>143</v>
      </c>
      <c r="E734" s="260" t="s">
        <v>1</v>
      </c>
      <c r="F734" s="261" t="s">
        <v>158</v>
      </c>
      <c r="G734" s="259"/>
      <c r="H734" s="262">
        <v>9.5999999999999996</v>
      </c>
      <c r="I734" s="263"/>
      <c r="J734" s="259"/>
      <c r="K734" s="259"/>
      <c r="L734" s="264"/>
      <c r="M734" s="265"/>
      <c r="N734" s="266"/>
      <c r="O734" s="266"/>
      <c r="P734" s="266"/>
      <c r="Q734" s="266"/>
      <c r="R734" s="266"/>
      <c r="S734" s="266"/>
      <c r="T734" s="267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68" t="s">
        <v>143</v>
      </c>
      <c r="AU734" s="268" t="s">
        <v>86</v>
      </c>
      <c r="AV734" s="15" t="s">
        <v>132</v>
      </c>
      <c r="AW734" s="15" t="s">
        <v>32</v>
      </c>
      <c r="AX734" s="15" t="s">
        <v>76</v>
      </c>
      <c r="AY734" s="268" t="s">
        <v>131</v>
      </c>
    </row>
    <row r="735" s="14" customFormat="1">
      <c r="A735" s="14"/>
      <c r="B735" s="247"/>
      <c r="C735" s="248"/>
      <c r="D735" s="232" t="s">
        <v>143</v>
      </c>
      <c r="E735" s="249" t="s">
        <v>1</v>
      </c>
      <c r="F735" s="250" t="s">
        <v>441</v>
      </c>
      <c r="G735" s="248"/>
      <c r="H735" s="251">
        <v>1.2</v>
      </c>
      <c r="I735" s="252"/>
      <c r="J735" s="248"/>
      <c r="K735" s="248"/>
      <c r="L735" s="253"/>
      <c r="M735" s="254"/>
      <c r="N735" s="255"/>
      <c r="O735" s="255"/>
      <c r="P735" s="255"/>
      <c r="Q735" s="255"/>
      <c r="R735" s="255"/>
      <c r="S735" s="255"/>
      <c r="T735" s="256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7" t="s">
        <v>143</v>
      </c>
      <c r="AU735" s="257" t="s">
        <v>86</v>
      </c>
      <c r="AV735" s="14" t="s">
        <v>86</v>
      </c>
      <c r="AW735" s="14" t="s">
        <v>32</v>
      </c>
      <c r="AX735" s="14" t="s">
        <v>76</v>
      </c>
      <c r="AY735" s="257" t="s">
        <v>131</v>
      </c>
    </row>
    <row r="736" s="14" customFormat="1">
      <c r="A736" s="14"/>
      <c r="B736" s="247"/>
      <c r="C736" s="248"/>
      <c r="D736" s="232" t="s">
        <v>143</v>
      </c>
      <c r="E736" s="249" t="s">
        <v>1</v>
      </c>
      <c r="F736" s="250" t="s">
        <v>442</v>
      </c>
      <c r="G736" s="248"/>
      <c r="H736" s="251">
        <v>1.2</v>
      </c>
      <c r="I736" s="252"/>
      <c r="J736" s="248"/>
      <c r="K736" s="248"/>
      <c r="L736" s="253"/>
      <c r="M736" s="254"/>
      <c r="N736" s="255"/>
      <c r="O736" s="255"/>
      <c r="P736" s="255"/>
      <c r="Q736" s="255"/>
      <c r="R736" s="255"/>
      <c r="S736" s="255"/>
      <c r="T736" s="256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7" t="s">
        <v>143</v>
      </c>
      <c r="AU736" s="257" t="s">
        <v>86</v>
      </c>
      <c r="AV736" s="14" t="s">
        <v>86</v>
      </c>
      <c r="AW736" s="14" t="s">
        <v>32</v>
      </c>
      <c r="AX736" s="14" t="s">
        <v>76</v>
      </c>
      <c r="AY736" s="257" t="s">
        <v>131</v>
      </c>
    </row>
    <row r="737" s="14" customFormat="1">
      <c r="A737" s="14"/>
      <c r="B737" s="247"/>
      <c r="C737" s="248"/>
      <c r="D737" s="232" t="s">
        <v>143</v>
      </c>
      <c r="E737" s="249" t="s">
        <v>1</v>
      </c>
      <c r="F737" s="250" t="s">
        <v>443</v>
      </c>
      <c r="G737" s="248"/>
      <c r="H737" s="251">
        <v>1.2</v>
      </c>
      <c r="I737" s="252"/>
      <c r="J737" s="248"/>
      <c r="K737" s="248"/>
      <c r="L737" s="253"/>
      <c r="M737" s="254"/>
      <c r="N737" s="255"/>
      <c r="O737" s="255"/>
      <c r="P737" s="255"/>
      <c r="Q737" s="255"/>
      <c r="R737" s="255"/>
      <c r="S737" s="255"/>
      <c r="T737" s="256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7" t="s">
        <v>143</v>
      </c>
      <c r="AU737" s="257" t="s">
        <v>86</v>
      </c>
      <c r="AV737" s="14" t="s">
        <v>86</v>
      </c>
      <c r="AW737" s="14" t="s">
        <v>32</v>
      </c>
      <c r="AX737" s="14" t="s">
        <v>76</v>
      </c>
      <c r="AY737" s="257" t="s">
        <v>131</v>
      </c>
    </row>
    <row r="738" s="14" customFormat="1">
      <c r="A738" s="14"/>
      <c r="B738" s="247"/>
      <c r="C738" s="248"/>
      <c r="D738" s="232" t="s">
        <v>143</v>
      </c>
      <c r="E738" s="249" t="s">
        <v>1</v>
      </c>
      <c r="F738" s="250" t="s">
        <v>444</v>
      </c>
      <c r="G738" s="248"/>
      <c r="H738" s="251">
        <v>1.2</v>
      </c>
      <c r="I738" s="252"/>
      <c r="J738" s="248"/>
      <c r="K738" s="248"/>
      <c r="L738" s="253"/>
      <c r="M738" s="254"/>
      <c r="N738" s="255"/>
      <c r="O738" s="255"/>
      <c r="P738" s="255"/>
      <c r="Q738" s="255"/>
      <c r="R738" s="255"/>
      <c r="S738" s="255"/>
      <c r="T738" s="256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7" t="s">
        <v>143</v>
      </c>
      <c r="AU738" s="257" t="s">
        <v>86</v>
      </c>
      <c r="AV738" s="14" t="s">
        <v>86</v>
      </c>
      <c r="AW738" s="14" t="s">
        <v>32</v>
      </c>
      <c r="AX738" s="14" t="s">
        <v>76</v>
      </c>
      <c r="AY738" s="257" t="s">
        <v>131</v>
      </c>
    </row>
    <row r="739" s="14" customFormat="1">
      <c r="A739" s="14"/>
      <c r="B739" s="247"/>
      <c r="C739" s="248"/>
      <c r="D739" s="232" t="s">
        <v>143</v>
      </c>
      <c r="E739" s="249" t="s">
        <v>1</v>
      </c>
      <c r="F739" s="250" t="s">
        <v>445</v>
      </c>
      <c r="G739" s="248"/>
      <c r="H739" s="251">
        <v>1.2</v>
      </c>
      <c r="I739" s="252"/>
      <c r="J739" s="248"/>
      <c r="K739" s="248"/>
      <c r="L739" s="253"/>
      <c r="M739" s="254"/>
      <c r="N739" s="255"/>
      <c r="O739" s="255"/>
      <c r="P739" s="255"/>
      <c r="Q739" s="255"/>
      <c r="R739" s="255"/>
      <c r="S739" s="255"/>
      <c r="T739" s="256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7" t="s">
        <v>143</v>
      </c>
      <c r="AU739" s="257" t="s">
        <v>86</v>
      </c>
      <c r="AV739" s="14" t="s">
        <v>86</v>
      </c>
      <c r="AW739" s="14" t="s">
        <v>32</v>
      </c>
      <c r="AX739" s="14" t="s">
        <v>76</v>
      </c>
      <c r="AY739" s="257" t="s">
        <v>131</v>
      </c>
    </row>
    <row r="740" s="14" customFormat="1">
      <c r="A740" s="14"/>
      <c r="B740" s="247"/>
      <c r="C740" s="248"/>
      <c r="D740" s="232" t="s">
        <v>143</v>
      </c>
      <c r="E740" s="249" t="s">
        <v>1</v>
      </c>
      <c r="F740" s="250" t="s">
        <v>446</v>
      </c>
      <c r="G740" s="248"/>
      <c r="H740" s="251">
        <v>1.2</v>
      </c>
      <c r="I740" s="252"/>
      <c r="J740" s="248"/>
      <c r="K740" s="248"/>
      <c r="L740" s="253"/>
      <c r="M740" s="254"/>
      <c r="N740" s="255"/>
      <c r="O740" s="255"/>
      <c r="P740" s="255"/>
      <c r="Q740" s="255"/>
      <c r="R740" s="255"/>
      <c r="S740" s="255"/>
      <c r="T740" s="256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7" t="s">
        <v>143</v>
      </c>
      <c r="AU740" s="257" t="s">
        <v>86</v>
      </c>
      <c r="AV740" s="14" t="s">
        <v>86</v>
      </c>
      <c r="AW740" s="14" t="s">
        <v>32</v>
      </c>
      <c r="AX740" s="14" t="s">
        <v>76</v>
      </c>
      <c r="AY740" s="257" t="s">
        <v>131</v>
      </c>
    </row>
    <row r="741" s="14" customFormat="1">
      <c r="A741" s="14"/>
      <c r="B741" s="247"/>
      <c r="C741" s="248"/>
      <c r="D741" s="232" t="s">
        <v>143</v>
      </c>
      <c r="E741" s="249" t="s">
        <v>1</v>
      </c>
      <c r="F741" s="250" t="s">
        <v>447</v>
      </c>
      <c r="G741" s="248"/>
      <c r="H741" s="251">
        <v>1.2</v>
      </c>
      <c r="I741" s="252"/>
      <c r="J741" s="248"/>
      <c r="K741" s="248"/>
      <c r="L741" s="253"/>
      <c r="M741" s="254"/>
      <c r="N741" s="255"/>
      <c r="O741" s="255"/>
      <c r="P741" s="255"/>
      <c r="Q741" s="255"/>
      <c r="R741" s="255"/>
      <c r="S741" s="255"/>
      <c r="T741" s="256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7" t="s">
        <v>143</v>
      </c>
      <c r="AU741" s="257" t="s">
        <v>86</v>
      </c>
      <c r="AV741" s="14" t="s">
        <v>86</v>
      </c>
      <c r="AW741" s="14" t="s">
        <v>32</v>
      </c>
      <c r="AX741" s="14" t="s">
        <v>76</v>
      </c>
      <c r="AY741" s="257" t="s">
        <v>131</v>
      </c>
    </row>
    <row r="742" s="14" customFormat="1">
      <c r="A742" s="14"/>
      <c r="B742" s="247"/>
      <c r="C742" s="248"/>
      <c r="D742" s="232" t="s">
        <v>143</v>
      </c>
      <c r="E742" s="249" t="s">
        <v>1</v>
      </c>
      <c r="F742" s="250" t="s">
        <v>448</v>
      </c>
      <c r="G742" s="248"/>
      <c r="H742" s="251">
        <v>1.2</v>
      </c>
      <c r="I742" s="252"/>
      <c r="J742" s="248"/>
      <c r="K742" s="248"/>
      <c r="L742" s="253"/>
      <c r="M742" s="254"/>
      <c r="N742" s="255"/>
      <c r="O742" s="255"/>
      <c r="P742" s="255"/>
      <c r="Q742" s="255"/>
      <c r="R742" s="255"/>
      <c r="S742" s="255"/>
      <c r="T742" s="256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7" t="s">
        <v>143</v>
      </c>
      <c r="AU742" s="257" t="s">
        <v>86</v>
      </c>
      <c r="AV742" s="14" t="s">
        <v>86</v>
      </c>
      <c r="AW742" s="14" t="s">
        <v>32</v>
      </c>
      <c r="AX742" s="14" t="s">
        <v>76</v>
      </c>
      <c r="AY742" s="257" t="s">
        <v>131</v>
      </c>
    </row>
    <row r="743" s="15" customFormat="1">
      <c r="A743" s="15"/>
      <c r="B743" s="258"/>
      <c r="C743" s="259"/>
      <c r="D743" s="232" t="s">
        <v>143</v>
      </c>
      <c r="E743" s="260" t="s">
        <v>1</v>
      </c>
      <c r="F743" s="261" t="s">
        <v>167</v>
      </c>
      <c r="G743" s="259"/>
      <c r="H743" s="262">
        <v>9.5999999999999996</v>
      </c>
      <c r="I743" s="263"/>
      <c r="J743" s="259"/>
      <c r="K743" s="259"/>
      <c r="L743" s="264"/>
      <c r="M743" s="265"/>
      <c r="N743" s="266"/>
      <c r="O743" s="266"/>
      <c r="P743" s="266"/>
      <c r="Q743" s="266"/>
      <c r="R743" s="266"/>
      <c r="S743" s="266"/>
      <c r="T743" s="267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68" t="s">
        <v>143</v>
      </c>
      <c r="AU743" s="268" t="s">
        <v>86</v>
      </c>
      <c r="AV743" s="15" t="s">
        <v>132</v>
      </c>
      <c r="AW743" s="15" t="s">
        <v>32</v>
      </c>
      <c r="AX743" s="15" t="s">
        <v>76</v>
      </c>
      <c r="AY743" s="268" t="s">
        <v>131</v>
      </c>
    </row>
    <row r="744" s="14" customFormat="1">
      <c r="A744" s="14"/>
      <c r="B744" s="247"/>
      <c r="C744" s="248"/>
      <c r="D744" s="232" t="s">
        <v>143</v>
      </c>
      <c r="E744" s="249" t="s">
        <v>1</v>
      </c>
      <c r="F744" s="250" t="s">
        <v>449</v>
      </c>
      <c r="G744" s="248"/>
      <c r="H744" s="251">
        <v>1.2</v>
      </c>
      <c r="I744" s="252"/>
      <c r="J744" s="248"/>
      <c r="K744" s="248"/>
      <c r="L744" s="253"/>
      <c r="M744" s="254"/>
      <c r="N744" s="255"/>
      <c r="O744" s="255"/>
      <c r="P744" s="255"/>
      <c r="Q744" s="255"/>
      <c r="R744" s="255"/>
      <c r="S744" s="255"/>
      <c r="T744" s="256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7" t="s">
        <v>143</v>
      </c>
      <c r="AU744" s="257" t="s">
        <v>86</v>
      </c>
      <c r="AV744" s="14" t="s">
        <v>86</v>
      </c>
      <c r="AW744" s="14" t="s">
        <v>32</v>
      </c>
      <c r="AX744" s="14" t="s">
        <v>76</v>
      </c>
      <c r="AY744" s="257" t="s">
        <v>131</v>
      </c>
    </row>
    <row r="745" s="14" customFormat="1">
      <c r="A745" s="14"/>
      <c r="B745" s="247"/>
      <c r="C745" s="248"/>
      <c r="D745" s="232" t="s">
        <v>143</v>
      </c>
      <c r="E745" s="249" t="s">
        <v>1</v>
      </c>
      <c r="F745" s="250" t="s">
        <v>450</v>
      </c>
      <c r="G745" s="248"/>
      <c r="H745" s="251">
        <v>1.2</v>
      </c>
      <c r="I745" s="252"/>
      <c r="J745" s="248"/>
      <c r="K745" s="248"/>
      <c r="L745" s="253"/>
      <c r="M745" s="254"/>
      <c r="N745" s="255"/>
      <c r="O745" s="255"/>
      <c r="P745" s="255"/>
      <c r="Q745" s="255"/>
      <c r="R745" s="255"/>
      <c r="S745" s="255"/>
      <c r="T745" s="256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7" t="s">
        <v>143</v>
      </c>
      <c r="AU745" s="257" t="s">
        <v>86</v>
      </c>
      <c r="AV745" s="14" t="s">
        <v>86</v>
      </c>
      <c r="AW745" s="14" t="s">
        <v>32</v>
      </c>
      <c r="AX745" s="14" t="s">
        <v>76</v>
      </c>
      <c r="AY745" s="257" t="s">
        <v>131</v>
      </c>
    </row>
    <row r="746" s="14" customFormat="1">
      <c r="A746" s="14"/>
      <c r="B746" s="247"/>
      <c r="C746" s="248"/>
      <c r="D746" s="232" t="s">
        <v>143</v>
      </c>
      <c r="E746" s="249" t="s">
        <v>1</v>
      </c>
      <c r="F746" s="250" t="s">
        <v>451</v>
      </c>
      <c r="G746" s="248"/>
      <c r="H746" s="251">
        <v>1.2</v>
      </c>
      <c r="I746" s="252"/>
      <c r="J746" s="248"/>
      <c r="K746" s="248"/>
      <c r="L746" s="253"/>
      <c r="M746" s="254"/>
      <c r="N746" s="255"/>
      <c r="O746" s="255"/>
      <c r="P746" s="255"/>
      <c r="Q746" s="255"/>
      <c r="R746" s="255"/>
      <c r="S746" s="255"/>
      <c r="T746" s="256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7" t="s">
        <v>143</v>
      </c>
      <c r="AU746" s="257" t="s">
        <v>86</v>
      </c>
      <c r="AV746" s="14" t="s">
        <v>86</v>
      </c>
      <c r="AW746" s="14" t="s">
        <v>32</v>
      </c>
      <c r="AX746" s="14" t="s">
        <v>76</v>
      </c>
      <c r="AY746" s="257" t="s">
        <v>131</v>
      </c>
    </row>
    <row r="747" s="14" customFormat="1">
      <c r="A747" s="14"/>
      <c r="B747" s="247"/>
      <c r="C747" s="248"/>
      <c r="D747" s="232" t="s">
        <v>143</v>
      </c>
      <c r="E747" s="249" t="s">
        <v>1</v>
      </c>
      <c r="F747" s="250" t="s">
        <v>452</v>
      </c>
      <c r="G747" s="248"/>
      <c r="H747" s="251">
        <v>1.2</v>
      </c>
      <c r="I747" s="252"/>
      <c r="J747" s="248"/>
      <c r="K747" s="248"/>
      <c r="L747" s="253"/>
      <c r="M747" s="254"/>
      <c r="N747" s="255"/>
      <c r="O747" s="255"/>
      <c r="P747" s="255"/>
      <c r="Q747" s="255"/>
      <c r="R747" s="255"/>
      <c r="S747" s="255"/>
      <c r="T747" s="256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7" t="s">
        <v>143</v>
      </c>
      <c r="AU747" s="257" t="s">
        <v>86</v>
      </c>
      <c r="AV747" s="14" t="s">
        <v>86</v>
      </c>
      <c r="AW747" s="14" t="s">
        <v>32</v>
      </c>
      <c r="AX747" s="14" t="s">
        <v>76</v>
      </c>
      <c r="AY747" s="257" t="s">
        <v>131</v>
      </c>
    </row>
    <row r="748" s="14" customFormat="1">
      <c r="A748" s="14"/>
      <c r="B748" s="247"/>
      <c r="C748" s="248"/>
      <c r="D748" s="232" t="s">
        <v>143</v>
      </c>
      <c r="E748" s="249" t="s">
        <v>1</v>
      </c>
      <c r="F748" s="250" t="s">
        <v>453</v>
      </c>
      <c r="G748" s="248"/>
      <c r="H748" s="251">
        <v>1.2</v>
      </c>
      <c r="I748" s="252"/>
      <c r="J748" s="248"/>
      <c r="K748" s="248"/>
      <c r="L748" s="253"/>
      <c r="M748" s="254"/>
      <c r="N748" s="255"/>
      <c r="O748" s="255"/>
      <c r="P748" s="255"/>
      <c r="Q748" s="255"/>
      <c r="R748" s="255"/>
      <c r="S748" s="255"/>
      <c r="T748" s="256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7" t="s">
        <v>143</v>
      </c>
      <c r="AU748" s="257" t="s">
        <v>86</v>
      </c>
      <c r="AV748" s="14" t="s">
        <v>86</v>
      </c>
      <c r="AW748" s="14" t="s">
        <v>32</v>
      </c>
      <c r="AX748" s="14" t="s">
        <v>76</v>
      </c>
      <c r="AY748" s="257" t="s">
        <v>131</v>
      </c>
    </row>
    <row r="749" s="14" customFormat="1">
      <c r="A749" s="14"/>
      <c r="B749" s="247"/>
      <c r="C749" s="248"/>
      <c r="D749" s="232" t="s">
        <v>143</v>
      </c>
      <c r="E749" s="249" t="s">
        <v>1</v>
      </c>
      <c r="F749" s="250" t="s">
        <v>454</v>
      </c>
      <c r="G749" s="248"/>
      <c r="H749" s="251">
        <v>1.2</v>
      </c>
      <c r="I749" s="252"/>
      <c r="J749" s="248"/>
      <c r="K749" s="248"/>
      <c r="L749" s="253"/>
      <c r="M749" s="254"/>
      <c r="N749" s="255"/>
      <c r="O749" s="255"/>
      <c r="P749" s="255"/>
      <c r="Q749" s="255"/>
      <c r="R749" s="255"/>
      <c r="S749" s="255"/>
      <c r="T749" s="256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7" t="s">
        <v>143</v>
      </c>
      <c r="AU749" s="257" t="s">
        <v>86</v>
      </c>
      <c r="AV749" s="14" t="s">
        <v>86</v>
      </c>
      <c r="AW749" s="14" t="s">
        <v>32</v>
      </c>
      <c r="AX749" s="14" t="s">
        <v>76</v>
      </c>
      <c r="AY749" s="257" t="s">
        <v>131</v>
      </c>
    </row>
    <row r="750" s="14" customFormat="1">
      <c r="A750" s="14"/>
      <c r="B750" s="247"/>
      <c r="C750" s="248"/>
      <c r="D750" s="232" t="s">
        <v>143</v>
      </c>
      <c r="E750" s="249" t="s">
        <v>1</v>
      </c>
      <c r="F750" s="250" t="s">
        <v>455</v>
      </c>
      <c r="G750" s="248"/>
      <c r="H750" s="251">
        <v>1.2</v>
      </c>
      <c r="I750" s="252"/>
      <c r="J750" s="248"/>
      <c r="K750" s="248"/>
      <c r="L750" s="253"/>
      <c r="M750" s="254"/>
      <c r="N750" s="255"/>
      <c r="O750" s="255"/>
      <c r="P750" s="255"/>
      <c r="Q750" s="255"/>
      <c r="R750" s="255"/>
      <c r="S750" s="255"/>
      <c r="T750" s="256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7" t="s">
        <v>143</v>
      </c>
      <c r="AU750" s="257" t="s">
        <v>86</v>
      </c>
      <c r="AV750" s="14" t="s">
        <v>86</v>
      </c>
      <c r="AW750" s="14" t="s">
        <v>32</v>
      </c>
      <c r="AX750" s="14" t="s">
        <v>76</v>
      </c>
      <c r="AY750" s="257" t="s">
        <v>131</v>
      </c>
    </row>
    <row r="751" s="14" customFormat="1">
      <c r="A751" s="14"/>
      <c r="B751" s="247"/>
      <c r="C751" s="248"/>
      <c r="D751" s="232" t="s">
        <v>143</v>
      </c>
      <c r="E751" s="249" t="s">
        <v>1</v>
      </c>
      <c r="F751" s="250" t="s">
        <v>456</v>
      </c>
      <c r="G751" s="248"/>
      <c r="H751" s="251">
        <v>1.2</v>
      </c>
      <c r="I751" s="252"/>
      <c r="J751" s="248"/>
      <c r="K751" s="248"/>
      <c r="L751" s="253"/>
      <c r="M751" s="254"/>
      <c r="N751" s="255"/>
      <c r="O751" s="255"/>
      <c r="P751" s="255"/>
      <c r="Q751" s="255"/>
      <c r="R751" s="255"/>
      <c r="S751" s="255"/>
      <c r="T751" s="256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7" t="s">
        <v>143</v>
      </c>
      <c r="AU751" s="257" t="s">
        <v>86</v>
      </c>
      <c r="AV751" s="14" t="s">
        <v>86</v>
      </c>
      <c r="AW751" s="14" t="s">
        <v>32</v>
      </c>
      <c r="AX751" s="14" t="s">
        <v>76</v>
      </c>
      <c r="AY751" s="257" t="s">
        <v>131</v>
      </c>
    </row>
    <row r="752" s="14" customFormat="1">
      <c r="A752" s="14"/>
      <c r="B752" s="247"/>
      <c r="C752" s="248"/>
      <c r="D752" s="232" t="s">
        <v>143</v>
      </c>
      <c r="E752" s="249" t="s">
        <v>1</v>
      </c>
      <c r="F752" s="250" t="s">
        <v>457</v>
      </c>
      <c r="G752" s="248"/>
      <c r="H752" s="251">
        <v>1.2</v>
      </c>
      <c r="I752" s="252"/>
      <c r="J752" s="248"/>
      <c r="K752" s="248"/>
      <c r="L752" s="253"/>
      <c r="M752" s="254"/>
      <c r="N752" s="255"/>
      <c r="O752" s="255"/>
      <c r="P752" s="255"/>
      <c r="Q752" s="255"/>
      <c r="R752" s="255"/>
      <c r="S752" s="255"/>
      <c r="T752" s="256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7" t="s">
        <v>143</v>
      </c>
      <c r="AU752" s="257" t="s">
        <v>86</v>
      </c>
      <c r="AV752" s="14" t="s">
        <v>86</v>
      </c>
      <c r="AW752" s="14" t="s">
        <v>32</v>
      </c>
      <c r="AX752" s="14" t="s">
        <v>76</v>
      </c>
      <c r="AY752" s="257" t="s">
        <v>131</v>
      </c>
    </row>
    <row r="753" s="14" customFormat="1">
      <c r="A753" s="14"/>
      <c r="B753" s="247"/>
      <c r="C753" s="248"/>
      <c r="D753" s="232" t="s">
        <v>143</v>
      </c>
      <c r="E753" s="249" t="s">
        <v>1</v>
      </c>
      <c r="F753" s="250" t="s">
        <v>458</v>
      </c>
      <c r="G753" s="248"/>
      <c r="H753" s="251">
        <v>1.2</v>
      </c>
      <c r="I753" s="252"/>
      <c r="J753" s="248"/>
      <c r="K753" s="248"/>
      <c r="L753" s="253"/>
      <c r="M753" s="254"/>
      <c r="N753" s="255"/>
      <c r="O753" s="255"/>
      <c r="P753" s="255"/>
      <c r="Q753" s="255"/>
      <c r="R753" s="255"/>
      <c r="S753" s="255"/>
      <c r="T753" s="256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7" t="s">
        <v>143</v>
      </c>
      <c r="AU753" s="257" t="s">
        <v>86</v>
      </c>
      <c r="AV753" s="14" t="s">
        <v>86</v>
      </c>
      <c r="AW753" s="14" t="s">
        <v>32</v>
      </c>
      <c r="AX753" s="14" t="s">
        <v>76</v>
      </c>
      <c r="AY753" s="257" t="s">
        <v>131</v>
      </c>
    </row>
    <row r="754" s="14" customFormat="1">
      <c r="A754" s="14"/>
      <c r="B754" s="247"/>
      <c r="C754" s="248"/>
      <c r="D754" s="232" t="s">
        <v>143</v>
      </c>
      <c r="E754" s="249" t="s">
        <v>1</v>
      </c>
      <c r="F754" s="250" t="s">
        <v>459</v>
      </c>
      <c r="G754" s="248"/>
      <c r="H754" s="251">
        <v>1.2</v>
      </c>
      <c r="I754" s="252"/>
      <c r="J754" s="248"/>
      <c r="K754" s="248"/>
      <c r="L754" s="253"/>
      <c r="M754" s="254"/>
      <c r="N754" s="255"/>
      <c r="O754" s="255"/>
      <c r="P754" s="255"/>
      <c r="Q754" s="255"/>
      <c r="R754" s="255"/>
      <c r="S754" s="255"/>
      <c r="T754" s="256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7" t="s">
        <v>143</v>
      </c>
      <c r="AU754" s="257" t="s">
        <v>86</v>
      </c>
      <c r="AV754" s="14" t="s">
        <v>86</v>
      </c>
      <c r="AW754" s="14" t="s">
        <v>32</v>
      </c>
      <c r="AX754" s="14" t="s">
        <v>76</v>
      </c>
      <c r="AY754" s="257" t="s">
        <v>131</v>
      </c>
    </row>
    <row r="755" s="15" customFormat="1">
      <c r="A755" s="15"/>
      <c r="B755" s="258"/>
      <c r="C755" s="259"/>
      <c r="D755" s="232" t="s">
        <v>143</v>
      </c>
      <c r="E755" s="260" t="s">
        <v>1</v>
      </c>
      <c r="F755" s="261" t="s">
        <v>179</v>
      </c>
      <c r="G755" s="259"/>
      <c r="H755" s="262">
        <v>13.199999999999998</v>
      </c>
      <c r="I755" s="263"/>
      <c r="J755" s="259"/>
      <c r="K755" s="259"/>
      <c r="L755" s="264"/>
      <c r="M755" s="265"/>
      <c r="N755" s="266"/>
      <c r="O755" s="266"/>
      <c r="P755" s="266"/>
      <c r="Q755" s="266"/>
      <c r="R755" s="266"/>
      <c r="S755" s="266"/>
      <c r="T755" s="267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68" t="s">
        <v>143</v>
      </c>
      <c r="AU755" s="268" t="s">
        <v>86</v>
      </c>
      <c r="AV755" s="15" t="s">
        <v>132</v>
      </c>
      <c r="AW755" s="15" t="s">
        <v>32</v>
      </c>
      <c r="AX755" s="15" t="s">
        <v>76</v>
      </c>
      <c r="AY755" s="268" t="s">
        <v>131</v>
      </c>
    </row>
    <row r="756" s="14" customFormat="1">
      <c r="A756" s="14"/>
      <c r="B756" s="247"/>
      <c r="C756" s="248"/>
      <c r="D756" s="232" t="s">
        <v>143</v>
      </c>
      <c r="E756" s="249" t="s">
        <v>1</v>
      </c>
      <c r="F756" s="250" t="s">
        <v>460</v>
      </c>
      <c r="G756" s="248"/>
      <c r="H756" s="251">
        <v>1.2</v>
      </c>
      <c r="I756" s="252"/>
      <c r="J756" s="248"/>
      <c r="K756" s="248"/>
      <c r="L756" s="253"/>
      <c r="M756" s="254"/>
      <c r="N756" s="255"/>
      <c r="O756" s="255"/>
      <c r="P756" s="255"/>
      <c r="Q756" s="255"/>
      <c r="R756" s="255"/>
      <c r="S756" s="255"/>
      <c r="T756" s="256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7" t="s">
        <v>143</v>
      </c>
      <c r="AU756" s="257" t="s">
        <v>86</v>
      </c>
      <c r="AV756" s="14" t="s">
        <v>86</v>
      </c>
      <c r="AW756" s="14" t="s">
        <v>32</v>
      </c>
      <c r="AX756" s="14" t="s">
        <v>76</v>
      </c>
      <c r="AY756" s="257" t="s">
        <v>131</v>
      </c>
    </row>
    <row r="757" s="14" customFormat="1">
      <c r="A757" s="14"/>
      <c r="B757" s="247"/>
      <c r="C757" s="248"/>
      <c r="D757" s="232" t="s">
        <v>143</v>
      </c>
      <c r="E757" s="249" t="s">
        <v>1</v>
      </c>
      <c r="F757" s="250" t="s">
        <v>461</v>
      </c>
      <c r="G757" s="248"/>
      <c r="H757" s="251">
        <v>1.2</v>
      </c>
      <c r="I757" s="252"/>
      <c r="J757" s="248"/>
      <c r="K757" s="248"/>
      <c r="L757" s="253"/>
      <c r="M757" s="254"/>
      <c r="N757" s="255"/>
      <c r="O757" s="255"/>
      <c r="P757" s="255"/>
      <c r="Q757" s="255"/>
      <c r="R757" s="255"/>
      <c r="S757" s="255"/>
      <c r="T757" s="256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7" t="s">
        <v>143</v>
      </c>
      <c r="AU757" s="257" t="s">
        <v>86</v>
      </c>
      <c r="AV757" s="14" t="s">
        <v>86</v>
      </c>
      <c r="AW757" s="14" t="s">
        <v>32</v>
      </c>
      <c r="AX757" s="14" t="s">
        <v>76</v>
      </c>
      <c r="AY757" s="257" t="s">
        <v>131</v>
      </c>
    </row>
    <row r="758" s="14" customFormat="1">
      <c r="A758" s="14"/>
      <c r="B758" s="247"/>
      <c r="C758" s="248"/>
      <c r="D758" s="232" t="s">
        <v>143</v>
      </c>
      <c r="E758" s="249" t="s">
        <v>1</v>
      </c>
      <c r="F758" s="250" t="s">
        <v>462</v>
      </c>
      <c r="G758" s="248"/>
      <c r="H758" s="251">
        <v>1.2</v>
      </c>
      <c r="I758" s="252"/>
      <c r="J758" s="248"/>
      <c r="K758" s="248"/>
      <c r="L758" s="253"/>
      <c r="M758" s="254"/>
      <c r="N758" s="255"/>
      <c r="O758" s="255"/>
      <c r="P758" s="255"/>
      <c r="Q758" s="255"/>
      <c r="R758" s="255"/>
      <c r="S758" s="255"/>
      <c r="T758" s="256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7" t="s">
        <v>143</v>
      </c>
      <c r="AU758" s="257" t="s">
        <v>86</v>
      </c>
      <c r="AV758" s="14" t="s">
        <v>86</v>
      </c>
      <c r="AW758" s="14" t="s">
        <v>32</v>
      </c>
      <c r="AX758" s="14" t="s">
        <v>76</v>
      </c>
      <c r="AY758" s="257" t="s">
        <v>131</v>
      </c>
    </row>
    <row r="759" s="14" customFormat="1">
      <c r="A759" s="14"/>
      <c r="B759" s="247"/>
      <c r="C759" s="248"/>
      <c r="D759" s="232" t="s">
        <v>143</v>
      </c>
      <c r="E759" s="249" t="s">
        <v>1</v>
      </c>
      <c r="F759" s="250" t="s">
        <v>463</v>
      </c>
      <c r="G759" s="248"/>
      <c r="H759" s="251">
        <v>1.2</v>
      </c>
      <c r="I759" s="252"/>
      <c r="J759" s="248"/>
      <c r="K759" s="248"/>
      <c r="L759" s="253"/>
      <c r="M759" s="254"/>
      <c r="N759" s="255"/>
      <c r="O759" s="255"/>
      <c r="P759" s="255"/>
      <c r="Q759" s="255"/>
      <c r="R759" s="255"/>
      <c r="S759" s="255"/>
      <c r="T759" s="256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7" t="s">
        <v>143</v>
      </c>
      <c r="AU759" s="257" t="s">
        <v>86</v>
      </c>
      <c r="AV759" s="14" t="s">
        <v>86</v>
      </c>
      <c r="AW759" s="14" t="s">
        <v>32</v>
      </c>
      <c r="AX759" s="14" t="s">
        <v>76</v>
      </c>
      <c r="AY759" s="257" t="s">
        <v>131</v>
      </c>
    </row>
    <row r="760" s="14" customFormat="1">
      <c r="A760" s="14"/>
      <c r="B760" s="247"/>
      <c r="C760" s="248"/>
      <c r="D760" s="232" t="s">
        <v>143</v>
      </c>
      <c r="E760" s="249" t="s">
        <v>1</v>
      </c>
      <c r="F760" s="250" t="s">
        <v>464</v>
      </c>
      <c r="G760" s="248"/>
      <c r="H760" s="251">
        <v>1.2</v>
      </c>
      <c r="I760" s="252"/>
      <c r="J760" s="248"/>
      <c r="K760" s="248"/>
      <c r="L760" s="253"/>
      <c r="M760" s="254"/>
      <c r="N760" s="255"/>
      <c r="O760" s="255"/>
      <c r="P760" s="255"/>
      <c r="Q760" s="255"/>
      <c r="R760" s="255"/>
      <c r="S760" s="255"/>
      <c r="T760" s="256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7" t="s">
        <v>143</v>
      </c>
      <c r="AU760" s="257" t="s">
        <v>86</v>
      </c>
      <c r="AV760" s="14" t="s">
        <v>86</v>
      </c>
      <c r="AW760" s="14" t="s">
        <v>32</v>
      </c>
      <c r="AX760" s="14" t="s">
        <v>76</v>
      </c>
      <c r="AY760" s="257" t="s">
        <v>131</v>
      </c>
    </row>
    <row r="761" s="14" customFormat="1">
      <c r="A761" s="14"/>
      <c r="B761" s="247"/>
      <c r="C761" s="248"/>
      <c r="D761" s="232" t="s">
        <v>143</v>
      </c>
      <c r="E761" s="249" t="s">
        <v>1</v>
      </c>
      <c r="F761" s="250" t="s">
        <v>465</v>
      </c>
      <c r="G761" s="248"/>
      <c r="H761" s="251">
        <v>1.2</v>
      </c>
      <c r="I761" s="252"/>
      <c r="J761" s="248"/>
      <c r="K761" s="248"/>
      <c r="L761" s="253"/>
      <c r="M761" s="254"/>
      <c r="N761" s="255"/>
      <c r="O761" s="255"/>
      <c r="P761" s="255"/>
      <c r="Q761" s="255"/>
      <c r="R761" s="255"/>
      <c r="S761" s="255"/>
      <c r="T761" s="256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7" t="s">
        <v>143</v>
      </c>
      <c r="AU761" s="257" t="s">
        <v>86</v>
      </c>
      <c r="AV761" s="14" t="s">
        <v>86</v>
      </c>
      <c r="AW761" s="14" t="s">
        <v>32</v>
      </c>
      <c r="AX761" s="14" t="s">
        <v>76</v>
      </c>
      <c r="AY761" s="257" t="s">
        <v>131</v>
      </c>
    </row>
    <row r="762" s="14" customFormat="1">
      <c r="A762" s="14"/>
      <c r="B762" s="247"/>
      <c r="C762" s="248"/>
      <c r="D762" s="232" t="s">
        <v>143</v>
      </c>
      <c r="E762" s="249" t="s">
        <v>1</v>
      </c>
      <c r="F762" s="250" t="s">
        <v>466</v>
      </c>
      <c r="G762" s="248"/>
      <c r="H762" s="251">
        <v>1.2</v>
      </c>
      <c r="I762" s="252"/>
      <c r="J762" s="248"/>
      <c r="K762" s="248"/>
      <c r="L762" s="253"/>
      <c r="M762" s="254"/>
      <c r="N762" s="255"/>
      <c r="O762" s="255"/>
      <c r="P762" s="255"/>
      <c r="Q762" s="255"/>
      <c r="R762" s="255"/>
      <c r="S762" s="255"/>
      <c r="T762" s="256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7" t="s">
        <v>143</v>
      </c>
      <c r="AU762" s="257" t="s">
        <v>86</v>
      </c>
      <c r="AV762" s="14" t="s">
        <v>86</v>
      </c>
      <c r="AW762" s="14" t="s">
        <v>32</v>
      </c>
      <c r="AX762" s="14" t="s">
        <v>76</v>
      </c>
      <c r="AY762" s="257" t="s">
        <v>131</v>
      </c>
    </row>
    <row r="763" s="14" customFormat="1">
      <c r="A763" s="14"/>
      <c r="B763" s="247"/>
      <c r="C763" s="248"/>
      <c r="D763" s="232" t="s">
        <v>143</v>
      </c>
      <c r="E763" s="249" t="s">
        <v>1</v>
      </c>
      <c r="F763" s="250" t="s">
        <v>467</v>
      </c>
      <c r="G763" s="248"/>
      <c r="H763" s="251">
        <v>1.2</v>
      </c>
      <c r="I763" s="252"/>
      <c r="J763" s="248"/>
      <c r="K763" s="248"/>
      <c r="L763" s="253"/>
      <c r="M763" s="254"/>
      <c r="N763" s="255"/>
      <c r="O763" s="255"/>
      <c r="P763" s="255"/>
      <c r="Q763" s="255"/>
      <c r="R763" s="255"/>
      <c r="S763" s="255"/>
      <c r="T763" s="256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7" t="s">
        <v>143</v>
      </c>
      <c r="AU763" s="257" t="s">
        <v>86</v>
      </c>
      <c r="AV763" s="14" t="s">
        <v>86</v>
      </c>
      <c r="AW763" s="14" t="s">
        <v>32</v>
      </c>
      <c r="AX763" s="14" t="s">
        <v>76</v>
      </c>
      <c r="AY763" s="257" t="s">
        <v>131</v>
      </c>
    </row>
    <row r="764" s="15" customFormat="1">
      <c r="A764" s="15"/>
      <c r="B764" s="258"/>
      <c r="C764" s="259"/>
      <c r="D764" s="232" t="s">
        <v>143</v>
      </c>
      <c r="E764" s="260" t="s">
        <v>1</v>
      </c>
      <c r="F764" s="261" t="s">
        <v>188</v>
      </c>
      <c r="G764" s="259"/>
      <c r="H764" s="262">
        <v>9.5999999999999996</v>
      </c>
      <c r="I764" s="263"/>
      <c r="J764" s="259"/>
      <c r="K764" s="259"/>
      <c r="L764" s="264"/>
      <c r="M764" s="265"/>
      <c r="N764" s="266"/>
      <c r="O764" s="266"/>
      <c r="P764" s="266"/>
      <c r="Q764" s="266"/>
      <c r="R764" s="266"/>
      <c r="S764" s="266"/>
      <c r="T764" s="267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68" t="s">
        <v>143</v>
      </c>
      <c r="AU764" s="268" t="s">
        <v>86</v>
      </c>
      <c r="AV764" s="15" t="s">
        <v>132</v>
      </c>
      <c r="AW764" s="15" t="s">
        <v>32</v>
      </c>
      <c r="AX764" s="15" t="s">
        <v>76</v>
      </c>
      <c r="AY764" s="268" t="s">
        <v>131</v>
      </c>
    </row>
    <row r="765" s="13" customFormat="1">
      <c r="A765" s="13"/>
      <c r="B765" s="237"/>
      <c r="C765" s="238"/>
      <c r="D765" s="232" t="s">
        <v>143</v>
      </c>
      <c r="E765" s="239" t="s">
        <v>1</v>
      </c>
      <c r="F765" s="240" t="s">
        <v>468</v>
      </c>
      <c r="G765" s="238"/>
      <c r="H765" s="239" t="s">
        <v>1</v>
      </c>
      <c r="I765" s="241"/>
      <c r="J765" s="238"/>
      <c r="K765" s="238"/>
      <c r="L765" s="242"/>
      <c r="M765" s="243"/>
      <c r="N765" s="244"/>
      <c r="O765" s="244"/>
      <c r="P765" s="244"/>
      <c r="Q765" s="244"/>
      <c r="R765" s="244"/>
      <c r="S765" s="244"/>
      <c r="T765" s="24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6" t="s">
        <v>143</v>
      </c>
      <c r="AU765" s="246" t="s">
        <v>86</v>
      </c>
      <c r="AV765" s="13" t="s">
        <v>84</v>
      </c>
      <c r="AW765" s="13" t="s">
        <v>32</v>
      </c>
      <c r="AX765" s="13" t="s">
        <v>76</v>
      </c>
      <c r="AY765" s="246" t="s">
        <v>131</v>
      </c>
    </row>
    <row r="766" s="14" customFormat="1">
      <c r="A766" s="14"/>
      <c r="B766" s="247"/>
      <c r="C766" s="248"/>
      <c r="D766" s="232" t="s">
        <v>143</v>
      </c>
      <c r="E766" s="249" t="s">
        <v>1</v>
      </c>
      <c r="F766" s="250" t="s">
        <v>305</v>
      </c>
      <c r="G766" s="248"/>
      <c r="H766" s="251">
        <v>16.545999999999999</v>
      </c>
      <c r="I766" s="252"/>
      <c r="J766" s="248"/>
      <c r="K766" s="248"/>
      <c r="L766" s="253"/>
      <c r="M766" s="254"/>
      <c r="N766" s="255"/>
      <c r="O766" s="255"/>
      <c r="P766" s="255"/>
      <c r="Q766" s="255"/>
      <c r="R766" s="255"/>
      <c r="S766" s="255"/>
      <c r="T766" s="256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7" t="s">
        <v>143</v>
      </c>
      <c r="AU766" s="257" t="s">
        <v>86</v>
      </c>
      <c r="AV766" s="14" t="s">
        <v>86</v>
      </c>
      <c r="AW766" s="14" t="s">
        <v>32</v>
      </c>
      <c r="AX766" s="14" t="s">
        <v>76</v>
      </c>
      <c r="AY766" s="257" t="s">
        <v>131</v>
      </c>
    </row>
    <row r="767" s="14" customFormat="1">
      <c r="A767" s="14"/>
      <c r="B767" s="247"/>
      <c r="C767" s="248"/>
      <c r="D767" s="232" t="s">
        <v>143</v>
      </c>
      <c r="E767" s="249" t="s">
        <v>1</v>
      </c>
      <c r="F767" s="250" t="s">
        <v>306</v>
      </c>
      <c r="G767" s="248"/>
      <c r="H767" s="251">
        <v>16.353000000000002</v>
      </c>
      <c r="I767" s="252"/>
      <c r="J767" s="248"/>
      <c r="K767" s="248"/>
      <c r="L767" s="253"/>
      <c r="M767" s="254"/>
      <c r="N767" s="255"/>
      <c r="O767" s="255"/>
      <c r="P767" s="255"/>
      <c r="Q767" s="255"/>
      <c r="R767" s="255"/>
      <c r="S767" s="255"/>
      <c r="T767" s="256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7" t="s">
        <v>143</v>
      </c>
      <c r="AU767" s="257" t="s">
        <v>86</v>
      </c>
      <c r="AV767" s="14" t="s">
        <v>86</v>
      </c>
      <c r="AW767" s="14" t="s">
        <v>32</v>
      </c>
      <c r="AX767" s="14" t="s">
        <v>76</v>
      </c>
      <c r="AY767" s="257" t="s">
        <v>131</v>
      </c>
    </row>
    <row r="768" s="14" customFormat="1">
      <c r="A768" s="14"/>
      <c r="B768" s="247"/>
      <c r="C768" s="248"/>
      <c r="D768" s="232" t="s">
        <v>143</v>
      </c>
      <c r="E768" s="249" t="s">
        <v>1</v>
      </c>
      <c r="F768" s="250" t="s">
        <v>469</v>
      </c>
      <c r="G768" s="248"/>
      <c r="H768" s="251">
        <v>96.560000000000002</v>
      </c>
      <c r="I768" s="252"/>
      <c r="J768" s="248"/>
      <c r="K768" s="248"/>
      <c r="L768" s="253"/>
      <c r="M768" s="254"/>
      <c r="N768" s="255"/>
      <c r="O768" s="255"/>
      <c r="P768" s="255"/>
      <c r="Q768" s="255"/>
      <c r="R768" s="255"/>
      <c r="S768" s="255"/>
      <c r="T768" s="256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7" t="s">
        <v>143</v>
      </c>
      <c r="AU768" s="257" t="s">
        <v>86</v>
      </c>
      <c r="AV768" s="14" t="s">
        <v>86</v>
      </c>
      <c r="AW768" s="14" t="s">
        <v>32</v>
      </c>
      <c r="AX768" s="14" t="s">
        <v>76</v>
      </c>
      <c r="AY768" s="257" t="s">
        <v>131</v>
      </c>
    </row>
    <row r="769" s="14" customFormat="1">
      <c r="A769" s="14"/>
      <c r="B769" s="247"/>
      <c r="C769" s="248"/>
      <c r="D769" s="232" t="s">
        <v>143</v>
      </c>
      <c r="E769" s="249" t="s">
        <v>1</v>
      </c>
      <c r="F769" s="250" t="s">
        <v>308</v>
      </c>
      <c r="G769" s="248"/>
      <c r="H769" s="251">
        <v>33.682000000000002</v>
      </c>
      <c r="I769" s="252"/>
      <c r="J769" s="248"/>
      <c r="K769" s="248"/>
      <c r="L769" s="253"/>
      <c r="M769" s="254"/>
      <c r="N769" s="255"/>
      <c r="O769" s="255"/>
      <c r="P769" s="255"/>
      <c r="Q769" s="255"/>
      <c r="R769" s="255"/>
      <c r="S769" s="255"/>
      <c r="T769" s="256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7" t="s">
        <v>143</v>
      </c>
      <c r="AU769" s="257" t="s">
        <v>86</v>
      </c>
      <c r="AV769" s="14" t="s">
        <v>86</v>
      </c>
      <c r="AW769" s="14" t="s">
        <v>32</v>
      </c>
      <c r="AX769" s="14" t="s">
        <v>76</v>
      </c>
      <c r="AY769" s="257" t="s">
        <v>131</v>
      </c>
    </row>
    <row r="770" s="14" customFormat="1">
      <c r="A770" s="14"/>
      <c r="B770" s="247"/>
      <c r="C770" s="248"/>
      <c r="D770" s="232" t="s">
        <v>143</v>
      </c>
      <c r="E770" s="249" t="s">
        <v>1</v>
      </c>
      <c r="F770" s="250" t="s">
        <v>470</v>
      </c>
      <c r="G770" s="248"/>
      <c r="H770" s="251">
        <v>70.275000000000006</v>
      </c>
      <c r="I770" s="252"/>
      <c r="J770" s="248"/>
      <c r="K770" s="248"/>
      <c r="L770" s="253"/>
      <c r="M770" s="254"/>
      <c r="N770" s="255"/>
      <c r="O770" s="255"/>
      <c r="P770" s="255"/>
      <c r="Q770" s="255"/>
      <c r="R770" s="255"/>
      <c r="S770" s="255"/>
      <c r="T770" s="256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7" t="s">
        <v>143</v>
      </c>
      <c r="AU770" s="257" t="s">
        <v>86</v>
      </c>
      <c r="AV770" s="14" t="s">
        <v>86</v>
      </c>
      <c r="AW770" s="14" t="s">
        <v>32</v>
      </c>
      <c r="AX770" s="14" t="s">
        <v>76</v>
      </c>
      <c r="AY770" s="257" t="s">
        <v>131</v>
      </c>
    </row>
    <row r="771" s="14" customFormat="1">
      <c r="A771" s="14"/>
      <c r="B771" s="247"/>
      <c r="C771" s="248"/>
      <c r="D771" s="232" t="s">
        <v>143</v>
      </c>
      <c r="E771" s="249" t="s">
        <v>1</v>
      </c>
      <c r="F771" s="250" t="s">
        <v>471</v>
      </c>
      <c r="G771" s="248"/>
      <c r="H771" s="251">
        <v>57.939</v>
      </c>
      <c r="I771" s="252"/>
      <c r="J771" s="248"/>
      <c r="K771" s="248"/>
      <c r="L771" s="253"/>
      <c r="M771" s="254"/>
      <c r="N771" s="255"/>
      <c r="O771" s="255"/>
      <c r="P771" s="255"/>
      <c r="Q771" s="255"/>
      <c r="R771" s="255"/>
      <c r="S771" s="255"/>
      <c r="T771" s="256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7" t="s">
        <v>143</v>
      </c>
      <c r="AU771" s="257" t="s">
        <v>86</v>
      </c>
      <c r="AV771" s="14" t="s">
        <v>86</v>
      </c>
      <c r="AW771" s="14" t="s">
        <v>32</v>
      </c>
      <c r="AX771" s="14" t="s">
        <v>76</v>
      </c>
      <c r="AY771" s="257" t="s">
        <v>131</v>
      </c>
    </row>
    <row r="772" s="14" customFormat="1">
      <c r="A772" s="14"/>
      <c r="B772" s="247"/>
      <c r="C772" s="248"/>
      <c r="D772" s="232" t="s">
        <v>143</v>
      </c>
      <c r="E772" s="249" t="s">
        <v>1</v>
      </c>
      <c r="F772" s="250" t="s">
        <v>472</v>
      </c>
      <c r="G772" s="248"/>
      <c r="H772" s="251">
        <v>32.25</v>
      </c>
      <c r="I772" s="252"/>
      <c r="J772" s="248"/>
      <c r="K772" s="248"/>
      <c r="L772" s="253"/>
      <c r="M772" s="254"/>
      <c r="N772" s="255"/>
      <c r="O772" s="255"/>
      <c r="P772" s="255"/>
      <c r="Q772" s="255"/>
      <c r="R772" s="255"/>
      <c r="S772" s="255"/>
      <c r="T772" s="256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7" t="s">
        <v>143</v>
      </c>
      <c r="AU772" s="257" t="s">
        <v>86</v>
      </c>
      <c r="AV772" s="14" t="s">
        <v>86</v>
      </c>
      <c r="AW772" s="14" t="s">
        <v>32</v>
      </c>
      <c r="AX772" s="14" t="s">
        <v>76</v>
      </c>
      <c r="AY772" s="257" t="s">
        <v>131</v>
      </c>
    </row>
    <row r="773" s="16" customFormat="1">
      <c r="A773" s="16"/>
      <c r="B773" s="269"/>
      <c r="C773" s="270"/>
      <c r="D773" s="232" t="s">
        <v>143</v>
      </c>
      <c r="E773" s="271" t="s">
        <v>1</v>
      </c>
      <c r="F773" s="272" t="s">
        <v>189</v>
      </c>
      <c r="G773" s="270"/>
      <c r="H773" s="273">
        <v>369.2050000000001</v>
      </c>
      <c r="I773" s="274"/>
      <c r="J773" s="270"/>
      <c r="K773" s="270"/>
      <c r="L773" s="275"/>
      <c r="M773" s="276"/>
      <c r="N773" s="277"/>
      <c r="O773" s="277"/>
      <c r="P773" s="277"/>
      <c r="Q773" s="277"/>
      <c r="R773" s="277"/>
      <c r="S773" s="277"/>
      <c r="T773" s="278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T773" s="279" t="s">
        <v>143</v>
      </c>
      <c r="AU773" s="279" t="s">
        <v>86</v>
      </c>
      <c r="AV773" s="16" t="s">
        <v>139</v>
      </c>
      <c r="AW773" s="16" t="s">
        <v>32</v>
      </c>
      <c r="AX773" s="16" t="s">
        <v>84</v>
      </c>
      <c r="AY773" s="279" t="s">
        <v>131</v>
      </c>
    </row>
    <row r="774" s="12" customFormat="1" ht="22.8" customHeight="1">
      <c r="A774" s="12"/>
      <c r="B774" s="203"/>
      <c r="C774" s="204"/>
      <c r="D774" s="205" t="s">
        <v>75</v>
      </c>
      <c r="E774" s="217" t="s">
        <v>473</v>
      </c>
      <c r="F774" s="217" t="s">
        <v>474</v>
      </c>
      <c r="G774" s="204"/>
      <c r="H774" s="204"/>
      <c r="I774" s="207"/>
      <c r="J774" s="218">
        <f>BK774</f>
        <v>0</v>
      </c>
      <c r="K774" s="204"/>
      <c r="L774" s="209"/>
      <c r="M774" s="210"/>
      <c r="N774" s="211"/>
      <c r="O774" s="211"/>
      <c r="P774" s="212">
        <f>SUM(P775:P784)</f>
        <v>0</v>
      </c>
      <c r="Q774" s="211"/>
      <c r="R774" s="212">
        <f>SUM(R775:R784)</f>
        <v>0</v>
      </c>
      <c r="S774" s="211"/>
      <c r="T774" s="213">
        <f>SUM(T775:T784)</f>
        <v>0</v>
      </c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R774" s="214" t="s">
        <v>84</v>
      </c>
      <c r="AT774" s="215" t="s">
        <v>75</v>
      </c>
      <c r="AU774" s="215" t="s">
        <v>84</v>
      </c>
      <c r="AY774" s="214" t="s">
        <v>131</v>
      </c>
      <c r="BK774" s="216">
        <f>SUM(BK775:BK784)</f>
        <v>0</v>
      </c>
    </row>
    <row r="775" s="2" customFormat="1" ht="33" customHeight="1">
      <c r="A775" s="39"/>
      <c r="B775" s="40"/>
      <c r="C775" s="219" t="s">
        <v>475</v>
      </c>
      <c r="D775" s="219" t="s">
        <v>134</v>
      </c>
      <c r="E775" s="220" t="s">
        <v>476</v>
      </c>
      <c r="F775" s="221" t="s">
        <v>477</v>
      </c>
      <c r="G775" s="222" t="s">
        <v>375</v>
      </c>
      <c r="H775" s="223">
        <v>28.288</v>
      </c>
      <c r="I775" s="224"/>
      <c r="J775" s="225">
        <f>ROUND(I775*H775,2)</f>
        <v>0</v>
      </c>
      <c r="K775" s="221" t="s">
        <v>138</v>
      </c>
      <c r="L775" s="45"/>
      <c r="M775" s="226" t="s">
        <v>1</v>
      </c>
      <c r="N775" s="227" t="s">
        <v>41</v>
      </c>
      <c r="O775" s="92"/>
      <c r="P775" s="228">
        <f>O775*H775</f>
        <v>0</v>
      </c>
      <c r="Q775" s="228">
        <v>0</v>
      </c>
      <c r="R775" s="228">
        <f>Q775*H775</f>
        <v>0</v>
      </c>
      <c r="S775" s="228">
        <v>0</v>
      </c>
      <c r="T775" s="229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30" t="s">
        <v>139</v>
      </c>
      <c r="AT775" s="230" t="s">
        <v>134</v>
      </c>
      <c r="AU775" s="230" t="s">
        <v>86</v>
      </c>
      <c r="AY775" s="18" t="s">
        <v>131</v>
      </c>
      <c r="BE775" s="231">
        <f>IF(N775="základní",J775,0)</f>
        <v>0</v>
      </c>
      <c r="BF775" s="231">
        <f>IF(N775="snížená",J775,0)</f>
        <v>0</v>
      </c>
      <c r="BG775" s="231">
        <f>IF(N775="zákl. přenesená",J775,0)</f>
        <v>0</v>
      </c>
      <c r="BH775" s="231">
        <f>IF(N775="sníž. přenesená",J775,0)</f>
        <v>0</v>
      </c>
      <c r="BI775" s="231">
        <f>IF(N775="nulová",J775,0)</f>
        <v>0</v>
      </c>
      <c r="BJ775" s="18" t="s">
        <v>84</v>
      </c>
      <c r="BK775" s="231">
        <f>ROUND(I775*H775,2)</f>
        <v>0</v>
      </c>
      <c r="BL775" s="18" t="s">
        <v>139</v>
      </c>
      <c r="BM775" s="230" t="s">
        <v>478</v>
      </c>
    </row>
    <row r="776" s="2" customFormat="1">
      <c r="A776" s="39"/>
      <c r="B776" s="40"/>
      <c r="C776" s="41"/>
      <c r="D776" s="232" t="s">
        <v>141</v>
      </c>
      <c r="E776" s="41"/>
      <c r="F776" s="233" t="s">
        <v>479</v>
      </c>
      <c r="G776" s="41"/>
      <c r="H776" s="41"/>
      <c r="I776" s="234"/>
      <c r="J776" s="41"/>
      <c r="K776" s="41"/>
      <c r="L776" s="45"/>
      <c r="M776" s="235"/>
      <c r="N776" s="236"/>
      <c r="O776" s="92"/>
      <c r="P776" s="92"/>
      <c r="Q776" s="92"/>
      <c r="R776" s="92"/>
      <c r="S776" s="92"/>
      <c r="T776" s="93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T776" s="18" t="s">
        <v>141</v>
      </c>
      <c r="AU776" s="18" t="s">
        <v>86</v>
      </c>
    </row>
    <row r="777" s="2" customFormat="1" ht="24.15" customHeight="1">
      <c r="A777" s="39"/>
      <c r="B777" s="40"/>
      <c r="C777" s="219" t="s">
        <v>7</v>
      </c>
      <c r="D777" s="219" t="s">
        <v>134</v>
      </c>
      <c r="E777" s="220" t="s">
        <v>480</v>
      </c>
      <c r="F777" s="221" t="s">
        <v>481</v>
      </c>
      <c r="G777" s="222" t="s">
        <v>375</v>
      </c>
      <c r="H777" s="223">
        <v>28.288</v>
      </c>
      <c r="I777" s="224"/>
      <c r="J777" s="225">
        <f>ROUND(I777*H777,2)</f>
        <v>0</v>
      </c>
      <c r="K777" s="221" t="s">
        <v>138</v>
      </c>
      <c r="L777" s="45"/>
      <c r="M777" s="226" t="s">
        <v>1</v>
      </c>
      <c r="N777" s="227" t="s">
        <v>41</v>
      </c>
      <c r="O777" s="92"/>
      <c r="P777" s="228">
        <f>O777*H777</f>
        <v>0</v>
      </c>
      <c r="Q777" s="228">
        <v>0</v>
      </c>
      <c r="R777" s="228">
        <f>Q777*H777</f>
        <v>0</v>
      </c>
      <c r="S777" s="228">
        <v>0</v>
      </c>
      <c r="T777" s="229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30" t="s">
        <v>139</v>
      </c>
      <c r="AT777" s="230" t="s">
        <v>134</v>
      </c>
      <c r="AU777" s="230" t="s">
        <v>86</v>
      </c>
      <c r="AY777" s="18" t="s">
        <v>131</v>
      </c>
      <c r="BE777" s="231">
        <f>IF(N777="základní",J777,0)</f>
        <v>0</v>
      </c>
      <c r="BF777" s="231">
        <f>IF(N777="snížená",J777,0)</f>
        <v>0</v>
      </c>
      <c r="BG777" s="231">
        <f>IF(N777="zákl. přenesená",J777,0)</f>
        <v>0</v>
      </c>
      <c r="BH777" s="231">
        <f>IF(N777="sníž. přenesená",J777,0)</f>
        <v>0</v>
      </c>
      <c r="BI777" s="231">
        <f>IF(N777="nulová",J777,0)</f>
        <v>0</v>
      </c>
      <c r="BJ777" s="18" t="s">
        <v>84</v>
      </c>
      <c r="BK777" s="231">
        <f>ROUND(I777*H777,2)</f>
        <v>0</v>
      </c>
      <c r="BL777" s="18" t="s">
        <v>139</v>
      </c>
      <c r="BM777" s="230" t="s">
        <v>482</v>
      </c>
    </row>
    <row r="778" s="2" customFormat="1">
      <c r="A778" s="39"/>
      <c r="B778" s="40"/>
      <c r="C778" s="41"/>
      <c r="D778" s="232" t="s">
        <v>141</v>
      </c>
      <c r="E778" s="41"/>
      <c r="F778" s="233" t="s">
        <v>483</v>
      </c>
      <c r="G778" s="41"/>
      <c r="H778" s="41"/>
      <c r="I778" s="234"/>
      <c r="J778" s="41"/>
      <c r="K778" s="41"/>
      <c r="L778" s="45"/>
      <c r="M778" s="235"/>
      <c r="N778" s="236"/>
      <c r="O778" s="92"/>
      <c r="P778" s="92"/>
      <c r="Q778" s="92"/>
      <c r="R778" s="92"/>
      <c r="S778" s="92"/>
      <c r="T778" s="93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141</v>
      </c>
      <c r="AU778" s="18" t="s">
        <v>86</v>
      </c>
    </row>
    <row r="779" s="2" customFormat="1" ht="24.15" customHeight="1">
      <c r="A779" s="39"/>
      <c r="B779" s="40"/>
      <c r="C779" s="219" t="s">
        <v>484</v>
      </c>
      <c r="D779" s="219" t="s">
        <v>134</v>
      </c>
      <c r="E779" s="220" t="s">
        <v>485</v>
      </c>
      <c r="F779" s="221" t="s">
        <v>486</v>
      </c>
      <c r="G779" s="222" t="s">
        <v>375</v>
      </c>
      <c r="H779" s="223">
        <v>537.47199999999998</v>
      </c>
      <c r="I779" s="224"/>
      <c r="J779" s="225">
        <f>ROUND(I779*H779,2)</f>
        <v>0</v>
      </c>
      <c r="K779" s="221" t="s">
        <v>138</v>
      </c>
      <c r="L779" s="45"/>
      <c r="M779" s="226" t="s">
        <v>1</v>
      </c>
      <c r="N779" s="227" t="s">
        <v>41</v>
      </c>
      <c r="O779" s="92"/>
      <c r="P779" s="228">
        <f>O779*H779</f>
        <v>0</v>
      </c>
      <c r="Q779" s="228">
        <v>0</v>
      </c>
      <c r="R779" s="228">
        <f>Q779*H779</f>
        <v>0</v>
      </c>
      <c r="S779" s="228">
        <v>0</v>
      </c>
      <c r="T779" s="229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30" t="s">
        <v>139</v>
      </c>
      <c r="AT779" s="230" t="s">
        <v>134</v>
      </c>
      <c r="AU779" s="230" t="s">
        <v>86</v>
      </c>
      <c r="AY779" s="18" t="s">
        <v>131</v>
      </c>
      <c r="BE779" s="231">
        <f>IF(N779="základní",J779,0)</f>
        <v>0</v>
      </c>
      <c r="BF779" s="231">
        <f>IF(N779="snížená",J779,0)</f>
        <v>0</v>
      </c>
      <c r="BG779" s="231">
        <f>IF(N779="zákl. přenesená",J779,0)</f>
        <v>0</v>
      </c>
      <c r="BH779" s="231">
        <f>IF(N779="sníž. přenesená",J779,0)</f>
        <v>0</v>
      </c>
      <c r="BI779" s="231">
        <f>IF(N779="nulová",J779,0)</f>
        <v>0</v>
      </c>
      <c r="BJ779" s="18" t="s">
        <v>84</v>
      </c>
      <c r="BK779" s="231">
        <f>ROUND(I779*H779,2)</f>
        <v>0</v>
      </c>
      <c r="BL779" s="18" t="s">
        <v>139</v>
      </c>
      <c r="BM779" s="230" t="s">
        <v>487</v>
      </c>
    </row>
    <row r="780" s="2" customFormat="1">
      <c r="A780" s="39"/>
      <c r="B780" s="40"/>
      <c r="C780" s="41"/>
      <c r="D780" s="232" t="s">
        <v>141</v>
      </c>
      <c r="E780" s="41"/>
      <c r="F780" s="233" t="s">
        <v>488</v>
      </c>
      <c r="G780" s="41"/>
      <c r="H780" s="41"/>
      <c r="I780" s="234"/>
      <c r="J780" s="41"/>
      <c r="K780" s="41"/>
      <c r="L780" s="45"/>
      <c r="M780" s="235"/>
      <c r="N780" s="236"/>
      <c r="O780" s="92"/>
      <c r="P780" s="92"/>
      <c r="Q780" s="92"/>
      <c r="R780" s="92"/>
      <c r="S780" s="92"/>
      <c r="T780" s="93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T780" s="18" t="s">
        <v>141</v>
      </c>
      <c r="AU780" s="18" t="s">
        <v>86</v>
      </c>
    </row>
    <row r="781" s="14" customFormat="1">
      <c r="A781" s="14"/>
      <c r="B781" s="247"/>
      <c r="C781" s="248"/>
      <c r="D781" s="232" t="s">
        <v>143</v>
      </c>
      <c r="E781" s="249" t="s">
        <v>1</v>
      </c>
      <c r="F781" s="250" t="s">
        <v>489</v>
      </c>
      <c r="G781" s="248"/>
      <c r="H781" s="251">
        <v>537.47199999999998</v>
      </c>
      <c r="I781" s="252"/>
      <c r="J781" s="248"/>
      <c r="K781" s="248"/>
      <c r="L781" s="253"/>
      <c r="M781" s="254"/>
      <c r="N781" s="255"/>
      <c r="O781" s="255"/>
      <c r="P781" s="255"/>
      <c r="Q781" s="255"/>
      <c r="R781" s="255"/>
      <c r="S781" s="255"/>
      <c r="T781" s="256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7" t="s">
        <v>143</v>
      </c>
      <c r="AU781" s="257" t="s">
        <v>86</v>
      </c>
      <c r="AV781" s="14" t="s">
        <v>86</v>
      </c>
      <c r="AW781" s="14" t="s">
        <v>32</v>
      </c>
      <c r="AX781" s="14" t="s">
        <v>84</v>
      </c>
      <c r="AY781" s="257" t="s">
        <v>131</v>
      </c>
    </row>
    <row r="782" s="2" customFormat="1" ht="44.25" customHeight="1">
      <c r="A782" s="39"/>
      <c r="B782" s="40"/>
      <c r="C782" s="219" t="s">
        <v>490</v>
      </c>
      <c r="D782" s="219" t="s">
        <v>134</v>
      </c>
      <c r="E782" s="220" t="s">
        <v>491</v>
      </c>
      <c r="F782" s="221" t="s">
        <v>492</v>
      </c>
      <c r="G782" s="222" t="s">
        <v>375</v>
      </c>
      <c r="H782" s="223">
        <v>28.288</v>
      </c>
      <c r="I782" s="224"/>
      <c r="J782" s="225">
        <f>ROUND(I782*H782,2)</f>
        <v>0</v>
      </c>
      <c r="K782" s="221" t="s">
        <v>138</v>
      </c>
      <c r="L782" s="45"/>
      <c r="M782" s="226" t="s">
        <v>1</v>
      </c>
      <c r="N782" s="227" t="s">
        <v>41</v>
      </c>
      <c r="O782" s="92"/>
      <c r="P782" s="228">
        <f>O782*H782</f>
        <v>0</v>
      </c>
      <c r="Q782" s="228">
        <v>0</v>
      </c>
      <c r="R782" s="228">
        <f>Q782*H782</f>
        <v>0</v>
      </c>
      <c r="S782" s="228">
        <v>0</v>
      </c>
      <c r="T782" s="229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30" t="s">
        <v>139</v>
      </c>
      <c r="AT782" s="230" t="s">
        <v>134</v>
      </c>
      <c r="AU782" s="230" t="s">
        <v>86</v>
      </c>
      <c r="AY782" s="18" t="s">
        <v>131</v>
      </c>
      <c r="BE782" s="231">
        <f>IF(N782="základní",J782,0)</f>
        <v>0</v>
      </c>
      <c r="BF782" s="231">
        <f>IF(N782="snížená",J782,0)</f>
        <v>0</v>
      </c>
      <c r="BG782" s="231">
        <f>IF(N782="zákl. přenesená",J782,0)</f>
        <v>0</v>
      </c>
      <c r="BH782" s="231">
        <f>IF(N782="sníž. přenesená",J782,0)</f>
        <v>0</v>
      </c>
      <c r="BI782" s="231">
        <f>IF(N782="nulová",J782,0)</f>
        <v>0</v>
      </c>
      <c r="BJ782" s="18" t="s">
        <v>84</v>
      </c>
      <c r="BK782" s="231">
        <f>ROUND(I782*H782,2)</f>
        <v>0</v>
      </c>
      <c r="BL782" s="18" t="s">
        <v>139</v>
      </c>
      <c r="BM782" s="230" t="s">
        <v>493</v>
      </c>
    </row>
    <row r="783" s="2" customFormat="1">
      <c r="A783" s="39"/>
      <c r="B783" s="40"/>
      <c r="C783" s="41"/>
      <c r="D783" s="232" t="s">
        <v>141</v>
      </c>
      <c r="E783" s="41"/>
      <c r="F783" s="233" t="s">
        <v>494</v>
      </c>
      <c r="G783" s="41"/>
      <c r="H783" s="41"/>
      <c r="I783" s="234"/>
      <c r="J783" s="41"/>
      <c r="K783" s="41"/>
      <c r="L783" s="45"/>
      <c r="M783" s="235"/>
      <c r="N783" s="236"/>
      <c r="O783" s="92"/>
      <c r="P783" s="92"/>
      <c r="Q783" s="92"/>
      <c r="R783" s="92"/>
      <c r="S783" s="92"/>
      <c r="T783" s="93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T783" s="18" t="s">
        <v>141</v>
      </c>
      <c r="AU783" s="18" t="s">
        <v>86</v>
      </c>
    </row>
    <row r="784" s="14" customFormat="1">
      <c r="A784" s="14"/>
      <c r="B784" s="247"/>
      <c r="C784" s="248"/>
      <c r="D784" s="232" t="s">
        <v>143</v>
      </c>
      <c r="E784" s="249" t="s">
        <v>1</v>
      </c>
      <c r="F784" s="250" t="s">
        <v>495</v>
      </c>
      <c r="G784" s="248"/>
      <c r="H784" s="251">
        <v>28.288</v>
      </c>
      <c r="I784" s="252"/>
      <c r="J784" s="248"/>
      <c r="K784" s="248"/>
      <c r="L784" s="253"/>
      <c r="M784" s="254"/>
      <c r="N784" s="255"/>
      <c r="O784" s="255"/>
      <c r="P784" s="255"/>
      <c r="Q784" s="255"/>
      <c r="R784" s="255"/>
      <c r="S784" s="255"/>
      <c r="T784" s="256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7" t="s">
        <v>143</v>
      </c>
      <c r="AU784" s="257" t="s">
        <v>86</v>
      </c>
      <c r="AV784" s="14" t="s">
        <v>86</v>
      </c>
      <c r="AW784" s="14" t="s">
        <v>32</v>
      </c>
      <c r="AX784" s="14" t="s">
        <v>84</v>
      </c>
      <c r="AY784" s="257" t="s">
        <v>131</v>
      </c>
    </row>
    <row r="785" s="12" customFormat="1" ht="22.8" customHeight="1">
      <c r="A785" s="12"/>
      <c r="B785" s="203"/>
      <c r="C785" s="204"/>
      <c r="D785" s="205" t="s">
        <v>75</v>
      </c>
      <c r="E785" s="217" t="s">
        <v>496</v>
      </c>
      <c r="F785" s="217" t="s">
        <v>497</v>
      </c>
      <c r="G785" s="204"/>
      <c r="H785" s="204"/>
      <c r="I785" s="207"/>
      <c r="J785" s="218">
        <f>BK785</f>
        <v>0</v>
      </c>
      <c r="K785" s="204"/>
      <c r="L785" s="209"/>
      <c r="M785" s="210"/>
      <c r="N785" s="211"/>
      <c r="O785" s="211"/>
      <c r="P785" s="212">
        <f>SUM(P786:P787)</f>
        <v>0</v>
      </c>
      <c r="Q785" s="211"/>
      <c r="R785" s="212">
        <f>SUM(R786:R787)</f>
        <v>0</v>
      </c>
      <c r="S785" s="211"/>
      <c r="T785" s="213">
        <f>SUM(T786:T787)</f>
        <v>0</v>
      </c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R785" s="214" t="s">
        <v>84</v>
      </c>
      <c r="AT785" s="215" t="s">
        <v>75</v>
      </c>
      <c r="AU785" s="215" t="s">
        <v>84</v>
      </c>
      <c r="AY785" s="214" t="s">
        <v>131</v>
      </c>
      <c r="BK785" s="216">
        <f>SUM(BK786:BK787)</f>
        <v>0</v>
      </c>
    </row>
    <row r="786" s="2" customFormat="1" ht="24.15" customHeight="1">
      <c r="A786" s="39"/>
      <c r="B786" s="40"/>
      <c r="C786" s="219" t="s">
        <v>498</v>
      </c>
      <c r="D786" s="219" t="s">
        <v>134</v>
      </c>
      <c r="E786" s="220" t="s">
        <v>499</v>
      </c>
      <c r="F786" s="221" t="s">
        <v>500</v>
      </c>
      <c r="G786" s="222" t="s">
        <v>375</v>
      </c>
      <c r="H786" s="223">
        <v>9.8960000000000008</v>
      </c>
      <c r="I786" s="224"/>
      <c r="J786" s="225">
        <f>ROUND(I786*H786,2)</f>
        <v>0</v>
      </c>
      <c r="K786" s="221" t="s">
        <v>138</v>
      </c>
      <c r="L786" s="45"/>
      <c r="M786" s="226" t="s">
        <v>1</v>
      </c>
      <c r="N786" s="227" t="s">
        <v>41</v>
      </c>
      <c r="O786" s="92"/>
      <c r="P786" s="228">
        <f>O786*H786</f>
        <v>0</v>
      </c>
      <c r="Q786" s="228">
        <v>0</v>
      </c>
      <c r="R786" s="228">
        <f>Q786*H786</f>
        <v>0</v>
      </c>
      <c r="S786" s="228">
        <v>0</v>
      </c>
      <c r="T786" s="229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30" t="s">
        <v>139</v>
      </c>
      <c r="AT786" s="230" t="s">
        <v>134</v>
      </c>
      <c r="AU786" s="230" t="s">
        <v>86</v>
      </c>
      <c r="AY786" s="18" t="s">
        <v>131</v>
      </c>
      <c r="BE786" s="231">
        <f>IF(N786="základní",J786,0)</f>
        <v>0</v>
      </c>
      <c r="BF786" s="231">
        <f>IF(N786="snížená",J786,0)</f>
        <v>0</v>
      </c>
      <c r="BG786" s="231">
        <f>IF(N786="zákl. přenesená",J786,0)</f>
        <v>0</v>
      </c>
      <c r="BH786" s="231">
        <f>IF(N786="sníž. přenesená",J786,0)</f>
        <v>0</v>
      </c>
      <c r="BI786" s="231">
        <f>IF(N786="nulová",J786,0)</f>
        <v>0</v>
      </c>
      <c r="BJ786" s="18" t="s">
        <v>84</v>
      </c>
      <c r="BK786" s="231">
        <f>ROUND(I786*H786,2)</f>
        <v>0</v>
      </c>
      <c r="BL786" s="18" t="s">
        <v>139</v>
      </c>
      <c r="BM786" s="230" t="s">
        <v>501</v>
      </c>
    </row>
    <row r="787" s="2" customFormat="1">
      <c r="A787" s="39"/>
      <c r="B787" s="40"/>
      <c r="C787" s="41"/>
      <c r="D787" s="232" t="s">
        <v>141</v>
      </c>
      <c r="E787" s="41"/>
      <c r="F787" s="233" t="s">
        <v>502</v>
      </c>
      <c r="G787" s="41"/>
      <c r="H787" s="41"/>
      <c r="I787" s="234"/>
      <c r="J787" s="41"/>
      <c r="K787" s="41"/>
      <c r="L787" s="45"/>
      <c r="M787" s="235"/>
      <c r="N787" s="236"/>
      <c r="O787" s="92"/>
      <c r="P787" s="92"/>
      <c r="Q787" s="92"/>
      <c r="R787" s="92"/>
      <c r="S787" s="92"/>
      <c r="T787" s="93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141</v>
      </c>
      <c r="AU787" s="18" t="s">
        <v>86</v>
      </c>
    </row>
    <row r="788" s="12" customFormat="1" ht="25.92" customHeight="1">
      <c r="A788" s="12"/>
      <c r="B788" s="203"/>
      <c r="C788" s="204"/>
      <c r="D788" s="205" t="s">
        <v>75</v>
      </c>
      <c r="E788" s="206" t="s">
        <v>503</v>
      </c>
      <c r="F788" s="206" t="s">
        <v>504</v>
      </c>
      <c r="G788" s="204"/>
      <c r="H788" s="204"/>
      <c r="I788" s="207"/>
      <c r="J788" s="208">
        <f>BK788</f>
        <v>0</v>
      </c>
      <c r="K788" s="204"/>
      <c r="L788" s="209"/>
      <c r="M788" s="210"/>
      <c r="N788" s="211"/>
      <c r="O788" s="211"/>
      <c r="P788" s="212">
        <f>P789+P810+P873+P902+P921+P945+P1098</f>
        <v>0</v>
      </c>
      <c r="Q788" s="211"/>
      <c r="R788" s="212">
        <f>R789+R810+R873+R902+R921+R945+R1098</f>
        <v>4.6608533399999992</v>
      </c>
      <c r="S788" s="211"/>
      <c r="T788" s="213">
        <f>T789+T810+T873+T902+T921+T945+T1098</f>
        <v>3.04170696</v>
      </c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R788" s="214" t="s">
        <v>86</v>
      </c>
      <c r="AT788" s="215" t="s">
        <v>75</v>
      </c>
      <c r="AU788" s="215" t="s">
        <v>76</v>
      </c>
      <c r="AY788" s="214" t="s">
        <v>131</v>
      </c>
      <c r="BK788" s="216">
        <f>BK789+BK810+BK873+BK902+BK921+BK945+BK1098</f>
        <v>0</v>
      </c>
    </row>
    <row r="789" s="12" customFormat="1" ht="22.8" customHeight="1">
      <c r="A789" s="12"/>
      <c r="B789" s="203"/>
      <c r="C789" s="204"/>
      <c r="D789" s="205" t="s">
        <v>75</v>
      </c>
      <c r="E789" s="217" t="s">
        <v>505</v>
      </c>
      <c r="F789" s="217" t="s">
        <v>506</v>
      </c>
      <c r="G789" s="204"/>
      <c r="H789" s="204"/>
      <c r="I789" s="207"/>
      <c r="J789" s="218">
        <f>BK789</f>
        <v>0</v>
      </c>
      <c r="K789" s="204"/>
      <c r="L789" s="209"/>
      <c r="M789" s="210"/>
      <c r="N789" s="211"/>
      <c r="O789" s="211"/>
      <c r="P789" s="212">
        <f>SUM(P790:P809)</f>
        <v>0</v>
      </c>
      <c r="Q789" s="211"/>
      <c r="R789" s="212">
        <f>SUM(R790:R809)</f>
        <v>0.0144292</v>
      </c>
      <c r="S789" s="211"/>
      <c r="T789" s="213">
        <f>SUM(T790:T809)</f>
        <v>0</v>
      </c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R789" s="214" t="s">
        <v>86</v>
      </c>
      <c r="AT789" s="215" t="s">
        <v>75</v>
      </c>
      <c r="AU789" s="215" t="s">
        <v>84</v>
      </c>
      <c r="AY789" s="214" t="s">
        <v>131</v>
      </c>
      <c r="BK789" s="216">
        <f>SUM(BK790:BK809)</f>
        <v>0</v>
      </c>
    </row>
    <row r="790" s="2" customFormat="1" ht="24.15" customHeight="1">
      <c r="A790" s="39"/>
      <c r="B790" s="40"/>
      <c r="C790" s="219" t="s">
        <v>507</v>
      </c>
      <c r="D790" s="219" t="s">
        <v>134</v>
      </c>
      <c r="E790" s="220" t="s">
        <v>508</v>
      </c>
      <c r="F790" s="221" t="s">
        <v>509</v>
      </c>
      <c r="G790" s="222" t="s">
        <v>137</v>
      </c>
      <c r="H790" s="223">
        <v>8.4879999999999995</v>
      </c>
      <c r="I790" s="224"/>
      <c r="J790" s="225">
        <f>ROUND(I790*H790,2)</f>
        <v>0</v>
      </c>
      <c r="K790" s="221" t="s">
        <v>138</v>
      </c>
      <c r="L790" s="45"/>
      <c r="M790" s="226" t="s">
        <v>1</v>
      </c>
      <c r="N790" s="227" t="s">
        <v>41</v>
      </c>
      <c r="O790" s="92"/>
      <c r="P790" s="228">
        <f>O790*H790</f>
        <v>0</v>
      </c>
      <c r="Q790" s="228">
        <v>0</v>
      </c>
      <c r="R790" s="228">
        <f>Q790*H790</f>
        <v>0</v>
      </c>
      <c r="S790" s="228">
        <v>0</v>
      </c>
      <c r="T790" s="229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30" t="s">
        <v>406</v>
      </c>
      <c r="AT790" s="230" t="s">
        <v>134</v>
      </c>
      <c r="AU790" s="230" t="s">
        <v>86</v>
      </c>
      <c r="AY790" s="18" t="s">
        <v>131</v>
      </c>
      <c r="BE790" s="231">
        <f>IF(N790="základní",J790,0)</f>
        <v>0</v>
      </c>
      <c r="BF790" s="231">
        <f>IF(N790="snížená",J790,0)</f>
        <v>0</v>
      </c>
      <c r="BG790" s="231">
        <f>IF(N790="zákl. přenesená",J790,0)</f>
        <v>0</v>
      </c>
      <c r="BH790" s="231">
        <f>IF(N790="sníž. přenesená",J790,0)</f>
        <v>0</v>
      </c>
      <c r="BI790" s="231">
        <f>IF(N790="nulová",J790,0)</f>
        <v>0</v>
      </c>
      <c r="BJ790" s="18" t="s">
        <v>84</v>
      </c>
      <c r="BK790" s="231">
        <f>ROUND(I790*H790,2)</f>
        <v>0</v>
      </c>
      <c r="BL790" s="18" t="s">
        <v>406</v>
      </c>
      <c r="BM790" s="230" t="s">
        <v>510</v>
      </c>
    </row>
    <row r="791" s="2" customFormat="1">
      <c r="A791" s="39"/>
      <c r="B791" s="40"/>
      <c r="C791" s="41"/>
      <c r="D791" s="232" t="s">
        <v>141</v>
      </c>
      <c r="E791" s="41"/>
      <c r="F791" s="233" t="s">
        <v>511</v>
      </c>
      <c r="G791" s="41"/>
      <c r="H791" s="41"/>
      <c r="I791" s="234"/>
      <c r="J791" s="41"/>
      <c r="K791" s="41"/>
      <c r="L791" s="45"/>
      <c r="M791" s="235"/>
      <c r="N791" s="236"/>
      <c r="O791" s="92"/>
      <c r="P791" s="92"/>
      <c r="Q791" s="92"/>
      <c r="R791" s="92"/>
      <c r="S791" s="92"/>
      <c r="T791" s="93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141</v>
      </c>
      <c r="AU791" s="18" t="s">
        <v>86</v>
      </c>
    </row>
    <row r="792" s="13" customFormat="1">
      <c r="A792" s="13"/>
      <c r="B792" s="237"/>
      <c r="C792" s="238"/>
      <c r="D792" s="232" t="s">
        <v>143</v>
      </c>
      <c r="E792" s="239" t="s">
        <v>1</v>
      </c>
      <c r="F792" s="240" t="s">
        <v>395</v>
      </c>
      <c r="G792" s="238"/>
      <c r="H792" s="239" t="s">
        <v>1</v>
      </c>
      <c r="I792" s="241"/>
      <c r="J792" s="238"/>
      <c r="K792" s="238"/>
      <c r="L792" s="242"/>
      <c r="M792" s="243"/>
      <c r="N792" s="244"/>
      <c r="O792" s="244"/>
      <c r="P792" s="244"/>
      <c r="Q792" s="244"/>
      <c r="R792" s="244"/>
      <c r="S792" s="244"/>
      <c r="T792" s="245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6" t="s">
        <v>143</v>
      </c>
      <c r="AU792" s="246" t="s">
        <v>86</v>
      </c>
      <c r="AV792" s="13" t="s">
        <v>84</v>
      </c>
      <c r="AW792" s="13" t="s">
        <v>32</v>
      </c>
      <c r="AX792" s="13" t="s">
        <v>76</v>
      </c>
      <c r="AY792" s="246" t="s">
        <v>131</v>
      </c>
    </row>
    <row r="793" s="14" customFormat="1">
      <c r="A793" s="14"/>
      <c r="B793" s="247"/>
      <c r="C793" s="248"/>
      <c r="D793" s="232" t="s">
        <v>143</v>
      </c>
      <c r="E793" s="249" t="s">
        <v>1</v>
      </c>
      <c r="F793" s="250" t="s">
        <v>344</v>
      </c>
      <c r="G793" s="248"/>
      <c r="H793" s="251">
        <v>4.3650000000000002</v>
      </c>
      <c r="I793" s="252"/>
      <c r="J793" s="248"/>
      <c r="K793" s="248"/>
      <c r="L793" s="253"/>
      <c r="M793" s="254"/>
      <c r="N793" s="255"/>
      <c r="O793" s="255"/>
      <c r="P793" s="255"/>
      <c r="Q793" s="255"/>
      <c r="R793" s="255"/>
      <c r="S793" s="255"/>
      <c r="T793" s="256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7" t="s">
        <v>143</v>
      </c>
      <c r="AU793" s="257" t="s">
        <v>86</v>
      </c>
      <c r="AV793" s="14" t="s">
        <v>86</v>
      </c>
      <c r="AW793" s="14" t="s">
        <v>32</v>
      </c>
      <c r="AX793" s="14" t="s">
        <v>76</v>
      </c>
      <c r="AY793" s="257" t="s">
        <v>131</v>
      </c>
    </row>
    <row r="794" s="14" customFormat="1">
      <c r="A794" s="14"/>
      <c r="B794" s="247"/>
      <c r="C794" s="248"/>
      <c r="D794" s="232" t="s">
        <v>143</v>
      </c>
      <c r="E794" s="249" t="s">
        <v>1</v>
      </c>
      <c r="F794" s="250" t="s">
        <v>345</v>
      </c>
      <c r="G794" s="248"/>
      <c r="H794" s="251">
        <v>4.1230000000000002</v>
      </c>
      <c r="I794" s="252"/>
      <c r="J794" s="248"/>
      <c r="K794" s="248"/>
      <c r="L794" s="253"/>
      <c r="M794" s="254"/>
      <c r="N794" s="255"/>
      <c r="O794" s="255"/>
      <c r="P794" s="255"/>
      <c r="Q794" s="255"/>
      <c r="R794" s="255"/>
      <c r="S794" s="255"/>
      <c r="T794" s="256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7" t="s">
        <v>143</v>
      </c>
      <c r="AU794" s="257" t="s">
        <v>86</v>
      </c>
      <c r="AV794" s="14" t="s">
        <v>86</v>
      </c>
      <c r="AW794" s="14" t="s">
        <v>32</v>
      </c>
      <c r="AX794" s="14" t="s">
        <v>76</v>
      </c>
      <c r="AY794" s="257" t="s">
        <v>131</v>
      </c>
    </row>
    <row r="795" s="16" customFormat="1">
      <c r="A795" s="16"/>
      <c r="B795" s="269"/>
      <c r="C795" s="270"/>
      <c r="D795" s="232" t="s">
        <v>143</v>
      </c>
      <c r="E795" s="271" t="s">
        <v>1</v>
      </c>
      <c r="F795" s="272" t="s">
        <v>189</v>
      </c>
      <c r="G795" s="270"/>
      <c r="H795" s="273">
        <v>8.4879999999999995</v>
      </c>
      <c r="I795" s="274"/>
      <c r="J795" s="270"/>
      <c r="K795" s="270"/>
      <c r="L795" s="275"/>
      <c r="M795" s="276"/>
      <c r="N795" s="277"/>
      <c r="O795" s="277"/>
      <c r="P795" s="277"/>
      <c r="Q795" s="277"/>
      <c r="R795" s="277"/>
      <c r="S795" s="277"/>
      <c r="T795" s="278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T795" s="279" t="s">
        <v>143</v>
      </c>
      <c r="AU795" s="279" t="s">
        <v>86</v>
      </c>
      <c r="AV795" s="16" t="s">
        <v>139</v>
      </c>
      <c r="AW795" s="16" t="s">
        <v>32</v>
      </c>
      <c r="AX795" s="16" t="s">
        <v>84</v>
      </c>
      <c r="AY795" s="279" t="s">
        <v>131</v>
      </c>
    </row>
    <row r="796" s="2" customFormat="1" ht="24.15" customHeight="1">
      <c r="A796" s="39"/>
      <c r="B796" s="40"/>
      <c r="C796" s="280" t="s">
        <v>512</v>
      </c>
      <c r="D796" s="280" t="s">
        <v>513</v>
      </c>
      <c r="E796" s="281" t="s">
        <v>514</v>
      </c>
      <c r="F796" s="282" t="s">
        <v>515</v>
      </c>
      <c r="G796" s="283" t="s">
        <v>137</v>
      </c>
      <c r="H796" s="284">
        <v>8.9120000000000008</v>
      </c>
      <c r="I796" s="285"/>
      <c r="J796" s="286">
        <f>ROUND(I796*H796,2)</f>
        <v>0</v>
      </c>
      <c r="K796" s="282" t="s">
        <v>138</v>
      </c>
      <c r="L796" s="287"/>
      <c r="M796" s="288" t="s">
        <v>1</v>
      </c>
      <c r="N796" s="289" t="s">
        <v>41</v>
      </c>
      <c r="O796" s="92"/>
      <c r="P796" s="228">
        <f>O796*H796</f>
        <v>0</v>
      </c>
      <c r="Q796" s="228">
        <v>0.0011999999999999999</v>
      </c>
      <c r="R796" s="228">
        <f>Q796*H796</f>
        <v>0.0106944</v>
      </c>
      <c r="S796" s="228">
        <v>0</v>
      </c>
      <c r="T796" s="229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30" t="s">
        <v>516</v>
      </c>
      <c r="AT796" s="230" t="s">
        <v>513</v>
      </c>
      <c r="AU796" s="230" t="s">
        <v>86</v>
      </c>
      <c r="AY796" s="18" t="s">
        <v>131</v>
      </c>
      <c r="BE796" s="231">
        <f>IF(N796="základní",J796,0)</f>
        <v>0</v>
      </c>
      <c r="BF796" s="231">
        <f>IF(N796="snížená",J796,0)</f>
        <v>0</v>
      </c>
      <c r="BG796" s="231">
        <f>IF(N796="zákl. přenesená",J796,0)</f>
        <v>0</v>
      </c>
      <c r="BH796" s="231">
        <f>IF(N796="sníž. přenesená",J796,0)</f>
        <v>0</v>
      </c>
      <c r="BI796" s="231">
        <f>IF(N796="nulová",J796,0)</f>
        <v>0</v>
      </c>
      <c r="BJ796" s="18" t="s">
        <v>84</v>
      </c>
      <c r="BK796" s="231">
        <f>ROUND(I796*H796,2)</f>
        <v>0</v>
      </c>
      <c r="BL796" s="18" t="s">
        <v>406</v>
      </c>
      <c r="BM796" s="230" t="s">
        <v>517</v>
      </c>
    </row>
    <row r="797" s="2" customFormat="1">
      <c r="A797" s="39"/>
      <c r="B797" s="40"/>
      <c r="C797" s="41"/>
      <c r="D797" s="232" t="s">
        <v>141</v>
      </c>
      <c r="E797" s="41"/>
      <c r="F797" s="233" t="s">
        <v>515</v>
      </c>
      <c r="G797" s="41"/>
      <c r="H797" s="41"/>
      <c r="I797" s="234"/>
      <c r="J797" s="41"/>
      <c r="K797" s="41"/>
      <c r="L797" s="45"/>
      <c r="M797" s="235"/>
      <c r="N797" s="236"/>
      <c r="O797" s="92"/>
      <c r="P797" s="92"/>
      <c r="Q797" s="92"/>
      <c r="R797" s="92"/>
      <c r="S797" s="92"/>
      <c r="T797" s="93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141</v>
      </c>
      <c r="AU797" s="18" t="s">
        <v>86</v>
      </c>
    </row>
    <row r="798" s="14" customFormat="1">
      <c r="A798" s="14"/>
      <c r="B798" s="247"/>
      <c r="C798" s="248"/>
      <c r="D798" s="232" t="s">
        <v>143</v>
      </c>
      <c r="E798" s="248"/>
      <c r="F798" s="250" t="s">
        <v>518</v>
      </c>
      <c r="G798" s="248"/>
      <c r="H798" s="251">
        <v>8.9120000000000008</v>
      </c>
      <c r="I798" s="252"/>
      <c r="J798" s="248"/>
      <c r="K798" s="248"/>
      <c r="L798" s="253"/>
      <c r="M798" s="254"/>
      <c r="N798" s="255"/>
      <c r="O798" s="255"/>
      <c r="P798" s="255"/>
      <c r="Q798" s="255"/>
      <c r="R798" s="255"/>
      <c r="S798" s="255"/>
      <c r="T798" s="256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7" t="s">
        <v>143</v>
      </c>
      <c r="AU798" s="257" t="s">
        <v>86</v>
      </c>
      <c r="AV798" s="14" t="s">
        <v>86</v>
      </c>
      <c r="AW798" s="14" t="s">
        <v>4</v>
      </c>
      <c r="AX798" s="14" t="s">
        <v>84</v>
      </c>
      <c r="AY798" s="257" t="s">
        <v>131</v>
      </c>
    </row>
    <row r="799" s="2" customFormat="1" ht="24.15" customHeight="1">
      <c r="A799" s="39"/>
      <c r="B799" s="40"/>
      <c r="C799" s="219" t="s">
        <v>519</v>
      </c>
      <c r="D799" s="219" t="s">
        <v>134</v>
      </c>
      <c r="E799" s="220" t="s">
        <v>520</v>
      </c>
      <c r="F799" s="221" t="s">
        <v>521</v>
      </c>
      <c r="G799" s="222" t="s">
        <v>137</v>
      </c>
      <c r="H799" s="223">
        <v>8.4879999999999995</v>
      </c>
      <c r="I799" s="224"/>
      <c r="J799" s="225">
        <f>ROUND(I799*H799,2)</f>
        <v>0</v>
      </c>
      <c r="K799" s="221" t="s">
        <v>138</v>
      </c>
      <c r="L799" s="45"/>
      <c r="M799" s="226" t="s">
        <v>1</v>
      </c>
      <c r="N799" s="227" t="s">
        <v>41</v>
      </c>
      <c r="O799" s="92"/>
      <c r="P799" s="228">
        <f>O799*H799</f>
        <v>0</v>
      </c>
      <c r="Q799" s="228">
        <v>0</v>
      </c>
      <c r="R799" s="228">
        <f>Q799*H799</f>
        <v>0</v>
      </c>
      <c r="S799" s="228">
        <v>0</v>
      </c>
      <c r="T799" s="229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30" t="s">
        <v>406</v>
      </c>
      <c r="AT799" s="230" t="s">
        <v>134</v>
      </c>
      <c r="AU799" s="230" t="s">
        <v>86</v>
      </c>
      <c r="AY799" s="18" t="s">
        <v>131</v>
      </c>
      <c r="BE799" s="231">
        <f>IF(N799="základní",J799,0)</f>
        <v>0</v>
      </c>
      <c r="BF799" s="231">
        <f>IF(N799="snížená",J799,0)</f>
        <v>0</v>
      </c>
      <c r="BG799" s="231">
        <f>IF(N799="zákl. přenesená",J799,0)</f>
        <v>0</v>
      </c>
      <c r="BH799" s="231">
        <f>IF(N799="sníž. přenesená",J799,0)</f>
        <v>0</v>
      </c>
      <c r="BI799" s="231">
        <f>IF(N799="nulová",J799,0)</f>
        <v>0</v>
      </c>
      <c r="BJ799" s="18" t="s">
        <v>84</v>
      </c>
      <c r="BK799" s="231">
        <f>ROUND(I799*H799,2)</f>
        <v>0</v>
      </c>
      <c r="BL799" s="18" t="s">
        <v>406</v>
      </c>
      <c r="BM799" s="230" t="s">
        <v>522</v>
      </c>
    </row>
    <row r="800" s="2" customFormat="1">
      <c r="A800" s="39"/>
      <c r="B800" s="40"/>
      <c r="C800" s="41"/>
      <c r="D800" s="232" t="s">
        <v>141</v>
      </c>
      <c r="E800" s="41"/>
      <c r="F800" s="233" t="s">
        <v>523</v>
      </c>
      <c r="G800" s="41"/>
      <c r="H800" s="41"/>
      <c r="I800" s="234"/>
      <c r="J800" s="41"/>
      <c r="K800" s="41"/>
      <c r="L800" s="45"/>
      <c r="M800" s="235"/>
      <c r="N800" s="236"/>
      <c r="O800" s="92"/>
      <c r="P800" s="92"/>
      <c r="Q800" s="92"/>
      <c r="R800" s="92"/>
      <c r="S800" s="92"/>
      <c r="T800" s="93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141</v>
      </c>
      <c r="AU800" s="18" t="s">
        <v>86</v>
      </c>
    </row>
    <row r="801" s="13" customFormat="1">
      <c r="A801" s="13"/>
      <c r="B801" s="237"/>
      <c r="C801" s="238"/>
      <c r="D801" s="232" t="s">
        <v>143</v>
      </c>
      <c r="E801" s="239" t="s">
        <v>1</v>
      </c>
      <c r="F801" s="240" t="s">
        <v>395</v>
      </c>
      <c r="G801" s="238"/>
      <c r="H801" s="239" t="s">
        <v>1</v>
      </c>
      <c r="I801" s="241"/>
      <c r="J801" s="238"/>
      <c r="K801" s="238"/>
      <c r="L801" s="242"/>
      <c r="M801" s="243"/>
      <c r="N801" s="244"/>
      <c r="O801" s="244"/>
      <c r="P801" s="244"/>
      <c r="Q801" s="244"/>
      <c r="R801" s="244"/>
      <c r="S801" s="244"/>
      <c r="T801" s="245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6" t="s">
        <v>143</v>
      </c>
      <c r="AU801" s="246" t="s">
        <v>86</v>
      </c>
      <c r="AV801" s="13" t="s">
        <v>84</v>
      </c>
      <c r="AW801" s="13" t="s">
        <v>32</v>
      </c>
      <c r="AX801" s="13" t="s">
        <v>76</v>
      </c>
      <c r="AY801" s="246" t="s">
        <v>131</v>
      </c>
    </row>
    <row r="802" s="14" customFormat="1">
      <c r="A802" s="14"/>
      <c r="B802" s="247"/>
      <c r="C802" s="248"/>
      <c r="D802" s="232" t="s">
        <v>143</v>
      </c>
      <c r="E802" s="249" t="s">
        <v>1</v>
      </c>
      <c r="F802" s="250" t="s">
        <v>344</v>
      </c>
      <c r="G802" s="248"/>
      <c r="H802" s="251">
        <v>4.3650000000000002</v>
      </c>
      <c r="I802" s="252"/>
      <c r="J802" s="248"/>
      <c r="K802" s="248"/>
      <c r="L802" s="253"/>
      <c r="M802" s="254"/>
      <c r="N802" s="255"/>
      <c r="O802" s="255"/>
      <c r="P802" s="255"/>
      <c r="Q802" s="255"/>
      <c r="R802" s="255"/>
      <c r="S802" s="255"/>
      <c r="T802" s="256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7" t="s">
        <v>143</v>
      </c>
      <c r="AU802" s="257" t="s">
        <v>86</v>
      </c>
      <c r="AV802" s="14" t="s">
        <v>86</v>
      </c>
      <c r="AW802" s="14" t="s">
        <v>32</v>
      </c>
      <c r="AX802" s="14" t="s">
        <v>76</v>
      </c>
      <c r="AY802" s="257" t="s">
        <v>131</v>
      </c>
    </row>
    <row r="803" s="14" customFormat="1">
      <c r="A803" s="14"/>
      <c r="B803" s="247"/>
      <c r="C803" s="248"/>
      <c r="D803" s="232" t="s">
        <v>143</v>
      </c>
      <c r="E803" s="249" t="s">
        <v>1</v>
      </c>
      <c r="F803" s="250" t="s">
        <v>345</v>
      </c>
      <c r="G803" s="248"/>
      <c r="H803" s="251">
        <v>4.1230000000000002</v>
      </c>
      <c r="I803" s="252"/>
      <c r="J803" s="248"/>
      <c r="K803" s="248"/>
      <c r="L803" s="253"/>
      <c r="M803" s="254"/>
      <c r="N803" s="255"/>
      <c r="O803" s="255"/>
      <c r="P803" s="255"/>
      <c r="Q803" s="255"/>
      <c r="R803" s="255"/>
      <c r="S803" s="255"/>
      <c r="T803" s="256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7" t="s">
        <v>143</v>
      </c>
      <c r="AU803" s="257" t="s">
        <v>86</v>
      </c>
      <c r="AV803" s="14" t="s">
        <v>86</v>
      </c>
      <c r="AW803" s="14" t="s">
        <v>32</v>
      </c>
      <c r="AX803" s="14" t="s">
        <v>76</v>
      </c>
      <c r="AY803" s="257" t="s">
        <v>131</v>
      </c>
    </row>
    <row r="804" s="16" customFormat="1">
      <c r="A804" s="16"/>
      <c r="B804" s="269"/>
      <c r="C804" s="270"/>
      <c r="D804" s="232" t="s">
        <v>143</v>
      </c>
      <c r="E804" s="271" t="s">
        <v>1</v>
      </c>
      <c r="F804" s="272" t="s">
        <v>189</v>
      </c>
      <c r="G804" s="270"/>
      <c r="H804" s="273">
        <v>8.4879999999999995</v>
      </c>
      <c r="I804" s="274"/>
      <c r="J804" s="270"/>
      <c r="K804" s="270"/>
      <c r="L804" s="275"/>
      <c r="M804" s="276"/>
      <c r="N804" s="277"/>
      <c r="O804" s="277"/>
      <c r="P804" s="277"/>
      <c r="Q804" s="277"/>
      <c r="R804" s="277"/>
      <c r="S804" s="277"/>
      <c r="T804" s="278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T804" s="279" t="s">
        <v>143</v>
      </c>
      <c r="AU804" s="279" t="s">
        <v>86</v>
      </c>
      <c r="AV804" s="16" t="s">
        <v>139</v>
      </c>
      <c r="AW804" s="16" t="s">
        <v>32</v>
      </c>
      <c r="AX804" s="16" t="s">
        <v>84</v>
      </c>
      <c r="AY804" s="279" t="s">
        <v>131</v>
      </c>
    </row>
    <row r="805" s="2" customFormat="1" ht="24.15" customHeight="1">
      <c r="A805" s="39"/>
      <c r="B805" s="40"/>
      <c r="C805" s="280" t="s">
        <v>524</v>
      </c>
      <c r="D805" s="280" t="s">
        <v>513</v>
      </c>
      <c r="E805" s="281" t="s">
        <v>525</v>
      </c>
      <c r="F805" s="282" t="s">
        <v>526</v>
      </c>
      <c r="G805" s="283" t="s">
        <v>137</v>
      </c>
      <c r="H805" s="284">
        <v>9.3369999999999997</v>
      </c>
      <c r="I805" s="285"/>
      <c r="J805" s="286">
        <f>ROUND(I805*H805,2)</f>
        <v>0</v>
      </c>
      <c r="K805" s="282" t="s">
        <v>138</v>
      </c>
      <c r="L805" s="287"/>
      <c r="M805" s="288" t="s">
        <v>1</v>
      </c>
      <c r="N805" s="289" t="s">
        <v>41</v>
      </c>
      <c r="O805" s="92"/>
      <c r="P805" s="228">
        <f>O805*H805</f>
        <v>0</v>
      </c>
      <c r="Q805" s="228">
        <v>0.00040000000000000002</v>
      </c>
      <c r="R805" s="228">
        <f>Q805*H805</f>
        <v>0.0037347999999999999</v>
      </c>
      <c r="S805" s="228">
        <v>0</v>
      </c>
      <c r="T805" s="229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30" t="s">
        <v>516</v>
      </c>
      <c r="AT805" s="230" t="s">
        <v>513</v>
      </c>
      <c r="AU805" s="230" t="s">
        <v>86</v>
      </c>
      <c r="AY805" s="18" t="s">
        <v>131</v>
      </c>
      <c r="BE805" s="231">
        <f>IF(N805="základní",J805,0)</f>
        <v>0</v>
      </c>
      <c r="BF805" s="231">
        <f>IF(N805="snížená",J805,0)</f>
        <v>0</v>
      </c>
      <c r="BG805" s="231">
        <f>IF(N805="zákl. přenesená",J805,0)</f>
        <v>0</v>
      </c>
      <c r="BH805" s="231">
        <f>IF(N805="sníž. přenesená",J805,0)</f>
        <v>0</v>
      </c>
      <c r="BI805" s="231">
        <f>IF(N805="nulová",J805,0)</f>
        <v>0</v>
      </c>
      <c r="BJ805" s="18" t="s">
        <v>84</v>
      </c>
      <c r="BK805" s="231">
        <f>ROUND(I805*H805,2)</f>
        <v>0</v>
      </c>
      <c r="BL805" s="18" t="s">
        <v>406</v>
      </c>
      <c r="BM805" s="230" t="s">
        <v>527</v>
      </c>
    </row>
    <row r="806" s="2" customFormat="1">
      <c r="A806" s="39"/>
      <c r="B806" s="40"/>
      <c r="C806" s="41"/>
      <c r="D806" s="232" t="s">
        <v>141</v>
      </c>
      <c r="E806" s="41"/>
      <c r="F806" s="233" t="s">
        <v>526</v>
      </c>
      <c r="G806" s="41"/>
      <c r="H806" s="41"/>
      <c r="I806" s="234"/>
      <c r="J806" s="41"/>
      <c r="K806" s="41"/>
      <c r="L806" s="45"/>
      <c r="M806" s="235"/>
      <c r="N806" s="236"/>
      <c r="O806" s="92"/>
      <c r="P806" s="92"/>
      <c r="Q806" s="92"/>
      <c r="R806" s="92"/>
      <c r="S806" s="92"/>
      <c r="T806" s="93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141</v>
      </c>
      <c r="AU806" s="18" t="s">
        <v>86</v>
      </c>
    </row>
    <row r="807" s="14" customFormat="1">
      <c r="A807" s="14"/>
      <c r="B807" s="247"/>
      <c r="C807" s="248"/>
      <c r="D807" s="232" t="s">
        <v>143</v>
      </c>
      <c r="E807" s="249" t="s">
        <v>1</v>
      </c>
      <c r="F807" s="250" t="s">
        <v>528</v>
      </c>
      <c r="G807" s="248"/>
      <c r="H807" s="251">
        <v>9.3369999999999997</v>
      </c>
      <c r="I807" s="252"/>
      <c r="J807" s="248"/>
      <c r="K807" s="248"/>
      <c r="L807" s="253"/>
      <c r="M807" s="254"/>
      <c r="N807" s="255"/>
      <c r="O807" s="255"/>
      <c r="P807" s="255"/>
      <c r="Q807" s="255"/>
      <c r="R807" s="255"/>
      <c r="S807" s="255"/>
      <c r="T807" s="256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7" t="s">
        <v>143</v>
      </c>
      <c r="AU807" s="257" t="s">
        <v>86</v>
      </c>
      <c r="AV807" s="14" t="s">
        <v>86</v>
      </c>
      <c r="AW807" s="14" t="s">
        <v>32</v>
      </c>
      <c r="AX807" s="14" t="s">
        <v>84</v>
      </c>
      <c r="AY807" s="257" t="s">
        <v>131</v>
      </c>
    </row>
    <row r="808" s="2" customFormat="1" ht="24.15" customHeight="1">
      <c r="A808" s="39"/>
      <c r="B808" s="40"/>
      <c r="C808" s="219" t="s">
        <v>529</v>
      </c>
      <c r="D808" s="219" t="s">
        <v>134</v>
      </c>
      <c r="E808" s="220" t="s">
        <v>530</v>
      </c>
      <c r="F808" s="221" t="s">
        <v>531</v>
      </c>
      <c r="G808" s="222" t="s">
        <v>375</v>
      </c>
      <c r="H808" s="223">
        <v>0.014</v>
      </c>
      <c r="I808" s="224"/>
      <c r="J808" s="225">
        <f>ROUND(I808*H808,2)</f>
        <v>0</v>
      </c>
      <c r="K808" s="221" t="s">
        <v>138</v>
      </c>
      <c r="L808" s="45"/>
      <c r="M808" s="226" t="s">
        <v>1</v>
      </c>
      <c r="N808" s="227" t="s">
        <v>41</v>
      </c>
      <c r="O808" s="92"/>
      <c r="P808" s="228">
        <f>O808*H808</f>
        <v>0</v>
      </c>
      <c r="Q808" s="228">
        <v>0</v>
      </c>
      <c r="R808" s="228">
        <f>Q808*H808</f>
        <v>0</v>
      </c>
      <c r="S808" s="228">
        <v>0</v>
      </c>
      <c r="T808" s="229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30" t="s">
        <v>406</v>
      </c>
      <c r="AT808" s="230" t="s">
        <v>134</v>
      </c>
      <c r="AU808" s="230" t="s">
        <v>86</v>
      </c>
      <c r="AY808" s="18" t="s">
        <v>131</v>
      </c>
      <c r="BE808" s="231">
        <f>IF(N808="základní",J808,0)</f>
        <v>0</v>
      </c>
      <c r="BF808" s="231">
        <f>IF(N808="snížená",J808,0)</f>
        <v>0</v>
      </c>
      <c r="BG808" s="231">
        <f>IF(N808="zákl. přenesená",J808,0)</f>
        <v>0</v>
      </c>
      <c r="BH808" s="231">
        <f>IF(N808="sníž. přenesená",J808,0)</f>
        <v>0</v>
      </c>
      <c r="BI808" s="231">
        <f>IF(N808="nulová",J808,0)</f>
        <v>0</v>
      </c>
      <c r="BJ808" s="18" t="s">
        <v>84</v>
      </c>
      <c r="BK808" s="231">
        <f>ROUND(I808*H808,2)</f>
        <v>0</v>
      </c>
      <c r="BL808" s="18" t="s">
        <v>406</v>
      </c>
      <c r="BM808" s="230" t="s">
        <v>532</v>
      </c>
    </row>
    <row r="809" s="2" customFormat="1">
      <c r="A809" s="39"/>
      <c r="B809" s="40"/>
      <c r="C809" s="41"/>
      <c r="D809" s="232" t="s">
        <v>141</v>
      </c>
      <c r="E809" s="41"/>
      <c r="F809" s="233" t="s">
        <v>533</v>
      </c>
      <c r="G809" s="41"/>
      <c r="H809" s="41"/>
      <c r="I809" s="234"/>
      <c r="J809" s="41"/>
      <c r="K809" s="41"/>
      <c r="L809" s="45"/>
      <c r="M809" s="235"/>
      <c r="N809" s="236"/>
      <c r="O809" s="92"/>
      <c r="P809" s="92"/>
      <c r="Q809" s="92"/>
      <c r="R809" s="92"/>
      <c r="S809" s="92"/>
      <c r="T809" s="93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141</v>
      </c>
      <c r="AU809" s="18" t="s">
        <v>86</v>
      </c>
    </row>
    <row r="810" s="12" customFormat="1" ht="22.8" customHeight="1">
      <c r="A810" s="12"/>
      <c r="B810" s="203"/>
      <c r="C810" s="204"/>
      <c r="D810" s="205" t="s">
        <v>75</v>
      </c>
      <c r="E810" s="217" t="s">
        <v>534</v>
      </c>
      <c r="F810" s="217" t="s">
        <v>535</v>
      </c>
      <c r="G810" s="204"/>
      <c r="H810" s="204"/>
      <c r="I810" s="207"/>
      <c r="J810" s="218">
        <f>BK810</f>
        <v>0</v>
      </c>
      <c r="K810" s="204"/>
      <c r="L810" s="209"/>
      <c r="M810" s="210"/>
      <c r="N810" s="211"/>
      <c r="O810" s="211"/>
      <c r="P810" s="212">
        <f>SUM(P811:P872)</f>
        <v>0</v>
      </c>
      <c r="Q810" s="211"/>
      <c r="R810" s="212">
        <f>SUM(R811:R872)</f>
        <v>0.02</v>
      </c>
      <c r="S810" s="211"/>
      <c r="T810" s="213">
        <f>SUM(T811:T872)</f>
        <v>0</v>
      </c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R810" s="214" t="s">
        <v>86</v>
      </c>
      <c r="AT810" s="215" t="s">
        <v>75</v>
      </c>
      <c r="AU810" s="215" t="s">
        <v>84</v>
      </c>
      <c r="AY810" s="214" t="s">
        <v>131</v>
      </c>
      <c r="BK810" s="216">
        <f>SUM(BK811:BK872)</f>
        <v>0</v>
      </c>
    </row>
    <row r="811" s="2" customFormat="1" ht="16.5" customHeight="1">
      <c r="A811" s="39"/>
      <c r="B811" s="40"/>
      <c r="C811" s="219" t="s">
        <v>536</v>
      </c>
      <c r="D811" s="219" t="s">
        <v>134</v>
      </c>
      <c r="E811" s="220" t="s">
        <v>537</v>
      </c>
      <c r="F811" s="221" t="s">
        <v>538</v>
      </c>
      <c r="G811" s="222" t="s">
        <v>539</v>
      </c>
      <c r="H811" s="223">
        <v>20</v>
      </c>
      <c r="I811" s="224"/>
      <c r="J811" s="225">
        <f>ROUND(I811*H811,2)</f>
        <v>0</v>
      </c>
      <c r="K811" s="221" t="s">
        <v>138</v>
      </c>
      <c r="L811" s="45"/>
      <c r="M811" s="226" t="s">
        <v>1</v>
      </c>
      <c r="N811" s="227" t="s">
        <v>41</v>
      </c>
      <c r="O811" s="92"/>
      <c r="P811" s="228">
        <f>O811*H811</f>
        <v>0</v>
      </c>
      <c r="Q811" s="228">
        <v>0</v>
      </c>
      <c r="R811" s="228">
        <f>Q811*H811</f>
        <v>0</v>
      </c>
      <c r="S811" s="228">
        <v>0</v>
      </c>
      <c r="T811" s="229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30" t="s">
        <v>406</v>
      </c>
      <c r="AT811" s="230" t="s">
        <v>134</v>
      </c>
      <c r="AU811" s="230" t="s">
        <v>86</v>
      </c>
      <c r="AY811" s="18" t="s">
        <v>131</v>
      </c>
      <c r="BE811" s="231">
        <f>IF(N811="základní",J811,0)</f>
        <v>0</v>
      </c>
      <c r="BF811" s="231">
        <f>IF(N811="snížená",J811,0)</f>
        <v>0</v>
      </c>
      <c r="BG811" s="231">
        <f>IF(N811="zákl. přenesená",J811,0)</f>
        <v>0</v>
      </c>
      <c r="BH811" s="231">
        <f>IF(N811="sníž. přenesená",J811,0)</f>
        <v>0</v>
      </c>
      <c r="BI811" s="231">
        <f>IF(N811="nulová",J811,0)</f>
        <v>0</v>
      </c>
      <c r="BJ811" s="18" t="s">
        <v>84</v>
      </c>
      <c r="BK811" s="231">
        <f>ROUND(I811*H811,2)</f>
        <v>0</v>
      </c>
      <c r="BL811" s="18" t="s">
        <v>406</v>
      </c>
      <c r="BM811" s="230" t="s">
        <v>540</v>
      </c>
    </row>
    <row r="812" s="2" customFormat="1">
      <c r="A812" s="39"/>
      <c r="B812" s="40"/>
      <c r="C812" s="41"/>
      <c r="D812" s="232" t="s">
        <v>141</v>
      </c>
      <c r="E812" s="41"/>
      <c r="F812" s="233" t="s">
        <v>541</v>
      </c>
      <c r="G812" s="41"/>
      <c r="H812" s="41"/>
      <c r="I812" s="234"/>
      <c r="J812" s="41"/>
      <c r="K812" s="41"/>
      <c r="L812" s="45"/>
      <c r="M812" s="235"/>
      <c r="N812" s="236"/>
      <c r="O812" s="92"/>
      <c r="P812" s="92"/>
      <c r="Q812" s="92"/>
      <c r="R812" s="92"/>
      <c r="S812" s="92"/>
      <c r="T812" s="93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141</v>
      </c>
      <c r="AU812" s="18" t="s">
        <v>86</v>
      </c>
    </row>
    <row r="813" s="13" customFormat="1">
      <c r="A813" s="13"/>
      <c r="B813" s="237"/>
      <c r="C813" s="238"/>
      <c r="D813" s="232" t="s">
        <v>143</v>
      </c>
      <c r="E813" s="239" t="s">
        <v>1</v>
      </c>
      <c r="F813" s="240" t="s">
        <v>422</v>
      </c>
      <c r="G813" s="238"/>
      <c r="H813" s="239" t="s">
        <v>1</v>
      </c>
      <c r="I813" s="241"/>
      <c r="J813" s="238"/>
      <c r="K813" s="238"/>
      <c r="L813" s="242"/>
      <c r="M813" s="243"/>
      <c r="N813" s="244"/>
      <c r="O813" s="244"/>
      <c r="P813" s="244"/>
      <c r="Q813" s="244"/>
      <c r="R813" s="244"/>
      <c r="S813" s="244"/>
      <c r="T813" s="245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6" t="s">
        <v>143</v>
      </c>
      <c r="AU813" s="246" t="s">
        <v>86</v>
      </c>
      <c r="AV813" s="13" t="s">
        <v>84</v>
      </c>
      <c r="AW813" s="13" t="s">
        <v>32</v>
      </c>
      <c r="AX813" s="13" t="s">
        <v>76</v>
      </c>
      <c r="AY813" s="246" t="s">
        <v>131</v>
      </c>
    </row>
    <row r="814" s="14" customFormat="1">
      <c r="A814" s="14"/>
      <c r="B814" s="247"/>
      <c r="C814" s="248"/>
      <c r="D814" s="232" t="s">
        <v>143</v>
      </c>
      <c r="E814" s="249" t="s">
        <v>1</v>
      </c>
      <c r="F814" s="250" t="s">
        <v>542</v>
      </c>
      <c r="G814" s="248"/>
      <c r="H814" s="251">
        <v>1</v>
      </c>
      <c r="I814" s="252"/>
      <c r="J814" s="248"/>
      <c r="K814" s="248"/>
      <c r="L814" s="253"/>
      <c r="M814" s="254"/>
      <c r="N814" s="255"/>
      <c r="O814" s="255"/>
      <c r="P814" s="255"/>
      <c r="Q814" s="255"/>
      <c r="R814" s="255"/>
      <c r="S814" s="255"/>
      <c r="T814" s="25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7" t="s">
        <v>143</v>
      </c>
      <c r="AU814" s="257" t="s">
        <v>86</v>
      </c>
      <c r="AV814" s="14" t="s">
        <v>86</v>
      </c>
      <c r="AW814" s="14" t="s">
        <v>32</v>
      </c>
      <c r="AX814" s="14" t="s">
        <v>76</v>
      </c>
      <c r="AY814" s="257" t="s">
        <v>131</v>
      </c>
    </row>
    <row r="815" s="14" customFormat="1">
      <c r="A815" s="14"/>
      <c r="B815" s="247"/>
      <c r="C815" s="248"/>
      <c r="D815" s="232" t="s">
        <v>143</v>
      </c>
      <c r="E815" s="249" t="s">
        <v>1</v>
      </c>
      <c r="F815" s="250" t="s">
        <v>543</v>
      </c>
      <c r="G815" s="248"/>
      <c r="H815" s="251">
        <v>1</v>
      </c>
      <c r="I815" s="252"/>
      <c r="J815" s="248"/>
      <c r="K815" s="248"/>
      <c r="L815" s="253"/>
      <c r="M815" s="254"/>
      <c r="N815" s="255"/>
      <c r="O815" s="255"/>
      <c r="P815" s="255"/>
      <c r="Q815" s="255"/>
      <c r="R815" s="255"/>
      <c r="S815" s="255"/>
      <c r="T815" s="256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7" t="s">
        <v>143</v>
      </c>
      <c r="AU815" s="257" t="s">
        <v>86</v>
      </c>
      <c r="AV815" s="14" t="s">
        <v>86</v>
      </c>
      <c r="AW815" s="14" t="s">
        <v>32</v>
      </c>
      <c r="AX815" s="14" t="s">
        <v>76</v>
      </c>
      <c r="AY815" s="257" t="s">
        <v>131</v>
      </c>
    </row>
    <row r="816" s="14" customFormat="1">
      <c r="A816" s="14"/>
      <c r="B816" s="247"/>
      <c r="C816" s="248"/>
      <c r="D816" s="232" t="s">
        <v>143</v>
      </c>
      <c r="E816" s="249" t="s">
        <v>1</v>
      </c>
      <c r="F816" s="250" t="s">
        <v>544</v>
      </c>
      <c r="G816" s="248"/>
      <c r="H816" s="251">
        <v>1</v>
      </c>
      <c r="I816" s="252"/>
      <c r="J816" s="248"/>
      <c r="K816" s="248"/>
      <c r="L816" s="253"/>
      <c r="M816" s="254"/>
      <c r="N816" s="255"/>
      <c r="O816" s="255"/>
      <c r="P816" s="255"/>
      <c r="Q816" s="255"/>
      <c r="R816" s="255"/>
      <c r="S816" s="255"/>
      <c r="T816" s="256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7" t="s">
        <v>143</v>
      </c>
      <c r="AU816" s="257" t="s">
        <v>86</v>
      </c>
      <c r="AV816" s="14" t="s">
        <v>86</v>
      </c>
      <c r="AW816" s="14" t="s">
        <v>32</v>
      </c>
      <c r="AX816" s="14" t="s">
        <v>76</v>
      </c>
      <c r="AY816" s="257" t="s">
        <v>131</v>
      </c>
    </row>
    <row r="817" s="14" customFormat="1">
      <c r="A817" s="14"/>
      <c r="B817" s="247"/>
      <c r="C817" s="248"/>
      <c r="D817" s="232" t="s">
        <v>143</v>
      </c>
      <c r="E817" s="249" t="s">
        <v>1</v>
      </c>
      <c r="F817" s="250" t="s">
        <v>545</v>
      </c>
      <c r="G817" s="248"/>
      <c r="H817" s="251">
        <v>1</v>
      </c>
      <c r="I817" s="252"/>
      <c r="J817" s="248"/>
      <c r="K817" s="248"/>
      <c r="L817" s="253"/>
      <c r="M817" s="254"/>
      <c r="N817" s="255"/>
      <c r="O817" s="255"/>
      <c r="P817" s="255"/>
      <c r="Q817" s="255"/>
      <c r="R817" s="255"/>
      <c r="S817" s="255"/>
      <c r="T817" s="256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7" t="s">
        <v>143</v>
      </c>
      <c r="AU817" s="257" t="s">
        <v>86</v>
      </c>
      <c r="AV817" s="14" t="s">
        <v>86</v>
      </c>
      <c r="AW817" s="14" t="s">
        <v>32</v>
      </c>
      <c r="AX817" s="14" t="s">
        <v>76</v>
      </c>
      <c r="AY817" s="257" t="s">
        <v>131</v>
      </c>
    </row>
    <row r="818" s="14" customFormat="1">
      <c r="A818" s="14"/>
      <c r="B818" s="247"/>
      <c r="C818" s="248"/>
      <c r="D818" s="232" t="s">
        <v>143</v>
      </c>
      <c r="E818" s="249" t="s">
        <v>1</v>
      </c>
      <c r="F818" s="250" t="s">
        <v>546</v>
      </c>
      <c r="G818" s="248"/>
      <c r="H818" s="251">
        <v>1</v>
      </c>
      <c r="I818" s="252"/>
      <c r="J818" s="248"/>
      <c r="K818" s="248"/>
      <c r="L818" s="253"/>
      <c r="M818" s="254"/>
      <c r="N818" s="255"/>
      <c r="O818" s="255"/>
      <c r="P818" s="255"/>
      <c r="Q818" s="255"/>
      <c r="R818" s="255"/>
      <c r="S818" s="255"/>
      <c r="T818" s="256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7" t="s">
        <v>143</v>
      </c>
      <c r="AU818" s="257" t="s">
        <v>86</v>
      </c>
      <c r="AV818" s="14" t="s">
        <v>86</v>
      </c>
      <c r="AW818" s="14" t="s">
        <v>32</v>
      </c>
      <c r="AX818" s="14" t="s">
        <v>76</v>
      </c>
      <c r="AY818" s="257" t="s">
        <v>131</v>
      </c>
    </row>
    <row r="819" s="15" customFormat="1">
      <c r="A819" s="15"/>
      <c r="B819" s="258"/>
      <c r="C819" s="259"/>
      <c r="D819" s="232" t="s">
        <v>143</v>
      </c>
      <c r="E819" s="260" t="s">
        <v>1</v>
      </c>
      <c r="F819" s="261" t="s">
        <v>158</v>
      </c>
      <c r="G819" s="259"/>
      <c r="H819" s="262">
        <v>5</v>
      </c>
      <c r="I819" s="263"/>
      <c r="J819" s="259"/>
      <c r="K819" s="259"/>
      <c r="L819" s="264"/>
      <c r="M819" s="265"/>
      <c r="N819" s="266"/>
      <c r="O819" s="266"/>
      <c r="P819" s="266"/>
      <c r="Q819" s="266"/>
      <c r="R819" s="266"/>
      <c r="S819" s="266"/>
      <c r="T819" s="267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8" t="s">
        <v>143</v>
      </c>
      <c r="AU819" s="268" t="s">
        <v>86</v>
      </c>
      <c r="AV819" s="15" t="s">
        <v>132</v>
      </c>
      <c r="AW819" s="15" t="s">
        <v>32</v>
      </c>
      <c r="AX819" s="15" t="s">
        <v>76</v>
      </c>
      <c r="AY819" s="268" t="s">
        <v>131</v>
      </c>
    </row>
    <row r="820" s="14" customFormat="1">
      <c r="A820" s="14"/>
      <c r="B820" s="247"/>
      <c r="C820" s="248"/>
      <c r="D820" s="232" t="s">
        <v>143</v>
      </c>
      <c r="E820" s="249" t="s">
        <v>1</v>
      </c>
      <c r="F820" s="250" t="s">
        <v>547</v>
      </c>
      <c r="G820" s="248"/>
      <c r="H820" s="251">
        <v>1</v>
      </c>
      <c r="I820" s="252"/>
      <c r="J820" s="248"/>
      <c r="K820" s="248"/>
      <c r="L820" s="253"/>
      <c r="M820" s="254"/>
      <c r="N820" s="255"/>
      <c r="O820" s="255"/>
      <c r="P820" s="255"/>
      <c r="Q820" s="255"/>
      <c r="R820" s="255"/>
      <c r="S820" s="255"/>
      <c r="T820" s="256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7" t="s">
        <v>143</v>
      </c>
      <c r="AU820" s="257" t="s">
        <v>86</v>
      </c>
      <c r="AV820" s="14" t="s">
        <v>86</v>
      </c>
      <c r="AW820" s="14" t="s">
        <v>32</v>
      </c>
      <c r="AX820" s="14" t="s">
        <v>76</v>
      </c>
      <c r="AY820" s="257" t="s">
        <v>131</v>
      </c>
    </row>
    <row r="821" s="15" customFormat="1">
      <c r="A821" s="15"/>
      <c r="B821" s="258"/>
      <c r="C821" s="259"/>
      <c r="D821" s="232" t="s">
        <v>143</v>
      </c>
      <c r="E821" s="260" t="s">
        <v>1</v>
      </c>
      <c r="F821" s="261" t="s">
        <v>167</v>
      </c>
      <c r="G821" s="259"/>
      <c r="H821" s="262">
        <v>1</v>
      </c>
      <c r="I821" s="263"/>
      <c r="J821" s="259"/>
      <c r="K821" s="259"/>
      <c r="L821" s="264"/>
      <c r="M821" s="265"/>
      <c r="N821" s="266"/>
      <c r="O821" s="266"/>
      <c r="P821" s="266"/>
      <c r="Q821" s="266"/>
      <c r="R821" s="266"/>
      <c r="S821" s="266"/>
      <c r="T821" s="267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8" t="s">
        <v>143</v>
      </c>
      <c r="AU821" s="268" t="s">
        <v>86</v>
      </c>
      <c r="AV821" s="15" t="s">
        <v>132</v>
      </c>
      <c r="AW821" s="15" t="s">
        <v>32</v>
      </c>
      <c r="AX821" s="15" t="s">
        <v>76</v>
      </c>
      <c r="AY821" s="268" t="s">
        <v>131</v>
      </c>
    </row>
    <row r="822" s="14" customFormat="1">
      <c r="A822" s="14"/>
      <c r="B822" s="247"/>
      <c r="C822" s="248"/>
      <c r="D822" s="232" t="s">
        <v>143</v>
      </c>
      <c r="E822" s="249" t="s">
        <v>1</v>
      </c>
      <c r="F822" s="250" t="s">
        <v>548</v>
      </c>
      <c r="G822" s="248"/>
      <c r="H822" s="251">
        <v>1</v>
      </c>
      <c r="I822" s="252"/>
      <c r="J822" s="248"/>
      <c r="K822" s="248"/>
      <c r="L822" s="253"/>
      <c r="M822" s="254"/>
      <c r="N822" s="255"/>
      <c r="O822" s="255"/>
      <c r="P822" s="255"/>
      <c r="Q822" s="255"/>
      <c r="R822" s="255"/>
      <c r="S822" s="255"/>
      <c r="T822" s="256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7" t="s">
        <v>143</v>
      </c>
      <c r="AU822" s="257" t="s">
        <v>86</v>
      </c>
      <c r="AV822" s="14" t="s">
        <v>86</v>
      </c>
      <c r="AW822" s="14" t="s">
        <v>32</v>
      </c>
      <c r="AX822" s="14" t="s">
        <v>76</v>
      </c>
      <c r="AY822" s="257" t="s">
        <v>131</v>
      </c>
    </row>
    <row r="823" s="14" customFormat="1">
      <c r="A823" s="14"/>
      <c r="B823" s="247"/>
      <c r="C823" s="248"/>
      <c r="D823" s="232" t="s">
        <v>143</v>
      </c>
      <c r="E823" s="249" t="s">
        <v>1</v>
      </c>
      <c r="F823" s="250" t="s">
        <v>549</v>
      </c>
      <c r="G823" s="248"/>
      <c r="H823" s="251">
        <v>1</v>
      </c>
      <c r="I823" s="252"/>
      <c r="J823" s="248"/>
      <c r="K823" s="248"/>
      <c r="L823" s="253"/>
      <c r="M823" s="254"/>
      <c r="N823" s="255"/>
      <c r="O823" s="255"/>
      <c r="P823" s="255"/>
      <c r="Q823" s="255"/>
      <c r="R823" s="255"/>
      <c r="S823" s="255"/>
      <c r="T823" s="256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7" t="s">
        <v>143</v>
      </c>
      <c r="AU823" s="257" t="s">
        <v>86</v>
      </c>
      <c r="AV823" s="14" t="s">
        <v>86</v>
      </c>
      <c r="AW823" s="14" t="s">
        <v>32</v>
      </c>
      <c r="AX823" s="14" t="s">
        <v>76</v>
      </c>
      <c r="AY823" s="257" t="s">
        <v>131</v>
      </c>
    </row>
    <row r="824" s="14" customFormat="1">
      <c r="A824" s="14"/>
      <c r="B824" s="247"/>
      <c r="C824" s="248"/>
      <c r="D824" s="232" t="s">
        <v>143</v>
      </c>
      <c r="E824" s="249" t="s">
        <v>1</v>
      </c>
      <c r="F824" s="250" t="s">
        <v>550</v>
      </c>
      <c r="G824" s="248"/>
      <c r="H824" s="251">
        <v>1</v>
      </c>
      <c r="I824" s="252"/>
      <c r="J824" s="248"/>
      <c r="K824" s="248"/>
      <c r="L824" s="253"/>
      <c r="M824" s="254"/>
      <c r="N824" s="255"/>
      <c r="O824" s="255"/>
      <c r="P824" s="255"/>
      <c r="Q824" s="255"/>
      <c r="R824" s="255"/>
      <c r="S824" s="255"/>
      <c r="T824" s="256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7" t="s">
        <v>143</v>
      </c>
      <c r="AU824" s="257" t="s">
        <v>86</v>
      </c>
      <c r="AV824" s="14" t="s">
        <v>86</v>
      </c>
      <c r="AW824" s="14" t="s">
        <v>32</v>
      </c>
      <c r="AX824" s="14" t="s">
        <v>76</v>
      </c>
      <c r="AY824" s="257" t="s">
        <v>131</v>
      </c>
    </row>
    <row r="825" s="14" customFormat="1">
      <c r="A825" s="14"/>
      <c r="B825" s="247"/>
      <c r="C825" s="248"/>
      <c r="D825" s="232" t="s">
        <v>143</v>
      </c>
      <c r="E825" s="249" t="s">
        <v>1</v>
      </c>
      <c r="F825" s="250" t="s">
        <v>551</v>
      </c>
      <c r="G825" s="248"/>
      <c r="H825" s="251">
        <v>1</v>
      </c>
      <c r="I825" s="252"/>
      <c r="J825" s="248"/>
      <c r="K825" s="248"/>
      <c r="L825" s="253"/>
      <c r="M825" s="254"/>
      <c r="N825" s="255"/>
      <c r="O825" s="255"/>
      <c r="P825" s="255"/>
      <c r="Q825" s="255"/>
      <c r="R825" s="255"/>
      <c r="S825" s="255"/>
      <c r="T825" s="256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7" t="s">
        <v>143</v>
      </c>
      <c r="AU825" s="257" t="s">
        <v>86</v>
      </c>
      <c r="AV825" s="14" t="s">
        <v>86</v>
      </c>
      <c r="AW825" s="14" t="s">
        <v>32</v>
      </c>
      <c r="AX825" s="14" t="s">
        <v>76</v>
      </c>
      <c r="AY825" s="257" t="s">
        <v>131</v>
      </c>
    </row>
    <row r="826" s="14" customFormat="1">
      <c r="A826" s="14"/>
      <c r="B826" s="247"/>
      <c r="C826" s="248"/>
      <c r="D826" s="232" t="s">
        <v>143</v>
      </c>
      <c r="E826" s="249" t="s">
        <v>1</v>
      </c>
      <c r="F826" s="250" t="s">
        <v>552</v>
      </c>
      <c r="G826" s="248"/>
      <c r="H826" s="251">
        <v>1</v>
      </c>
      <c r="I826" s="252"/>
      <c r="J826" s="248"/>
      <c r="K826" s="248"/>
      <c r="L826" s="253"/>
      <c r="M826" s="254"/>
      <c r="N826" s="255"/>
      <c r="O826" s="255"/>
      <c r="P826" s="255"/>
      <c r="Q826" s="255"/>
      <c r="R826" s="255"/>
      <c r="S826" s="255"/>
      <c r="T826" s="256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7" t="s">
        <v>143</v>
      </c>
      <c r="AU826" s="257" t="s">
        <v>86</v>
      </c>
      <c r="AV826" s="14" t="s">
        <v>86</v>
      </c>
      <c r="AW826" s="14" t="s">
        <v>32</v>
      </c>
      <c r="AX826" s="14" t="s">
        <v>76</v>
      </c>
      <c r="AY826" s="257" t="s">
        <v>131</v>
      </c>
    </row>
    <row r="827" s="14" customFormat="1">
      <c r="A827" s="14"/>
      <c r="B827" s="247"/>
      <c r="C827" s="248"/>
      <c r="D827" s="232" t="s">
        <v>143</v>
      </c>
      <c r="E827" s="249" t="s">
        <v>1</v>
      </c>
      <c r="F827" s="250" t="s">
        <v>553</v>
      </c>
      <c r="G827" s="248"/>
      <c r="H827" s="251">
        <v>1</v>
      </c>
      <c r="I827" s="252"/>
      <c r="J827" s="248"/>
      <c r="K827" s="248"/>
      <c r="L827" s="253"/>
      <c r="M827" s="254"/>
      <c r="N827" s="255"/>
      <c r="O827" s="255"/>
      <c r="P827" s="255"/>
      <c r="Q827" s="255"/>
      <c r="R827" s="255"/>
      <c r="S827" s="255"/>
      <c r="T827" s="256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7" t="s">
        <v>143</v>
      </c>
      <c r="AU827" s="257" t="s">
        <v>86</v>
      </c>
      <c r="AV827" s="14" t="s">
        <v>86</v>
      </c>
      <c r="AW827" s="14" t="s">
        <v>32</v>
      </c>
      <c r="AX827" s="14" t="s">
        <v>76</v>
      </c>
      <c r="AY827" s="257" t="s">
        <v>131</v>
      </c>
    </row>
    <row r="828" s="14" customFormat="1">
      <c r="A828" s="14"/>
      <c r="B828" s="247"/>
      <c r="C828" s="248"/>
      <c r="D828" s="232" t="s">
        <v>143</v>
      </c>
      <c r="E828" s="249" t="s">
        <v>1</v>
      </c>
      <c r="F828" s="250" t="s">
        <v>554</v>
      </c>
      <c r="G828" s="248"/>
      <c r="H828" s="251">
        <v>1</v>
      </c>
      <c r="I828" s="252"/>
      <c r="J828" s="248"/>
      <c r="K828" s="248"/>
      <c r="L828" s="253"/>
      <c r="M828" s="254"/>
      <c r="N828" s="255"/>
      <c r="O828" s="255"/>
      <c r="P828" s="255"/>
      <c r="Q828" s="255"/>
      <c r="R828" s="255"/>
      <c r="S828" s="255"/>
      <c r="T828" s="256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7" t="s">
        <v>143</v>
      </c>
      <c r="AU828" s="257" t="s">
        <v>86</v>
      </c>
      <c r="AV828" s="14" t="s">
        <v>86</v>
      </c>
      <c r="AW828" s="14" t="s">
        <v>32</v>
      </c>
      <c r="AX828" s="14" t="s">
        <v>76</v>
      </c>
      <c r="AY828" s="257" t="s">
        <v>131</v>
      </c>
    </row>
    <row r="829" s="14" customFormat="1">
      <c r="A829" s="14"/>
      <c r="B829" s="247"/>
      <c r="C829" s="248"/>
      <c r="D829" s="232" t="s">
        <v>143</v>
      </c>
      <c r="E829" s="249" t="s">
        <v>1</v>
      </c>
      <c r="F829" s="250" t="s">
        <v>555</v>
      </c>
      <c r="G829" s="248"/>
      <c r="H829" s="251">
        <v>1</v>
      </c>
      <c r="I829" s="252"/>
      <c r="J829" s="248"/>
      <c r="K829" s="248"/>
      <c r="L829" s="253"/>
      <c r="M829" s="254"/>
      <c r="N829" s="255"/>
      <c r="O829" s="255"/>
      <c r="P829" s="255"/>
      <c r="Q829" s="255"/>
      <c r="R829" s="255"/>
      <c r="S829" s="255"/>
      <c r="T829" s="256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7" t="s">
        <v>143</v>
      </c>
      <c r="AU829" s="257" t="s">
        <v>86</v>
      </c>
      <c r="AV829" s="14" t="s">
        <v>86</v>
      </c>
      <c r="AW829" s="14" t="s">
        <v>32</v>
      </c>
      <c r="AX829" s="14" t="s">
        <v>76</v>
      </c>
      <c r="AY829" s="257" t="s">
        <v>131</v>
      </c>
    </row>
    <row r="830" s="14" customFormat="1">
      <c r="A830" s="14"/>
      <c r="B830" s="247"/>
      <c r="C830" s="248"/>
      <c r="D830" s="232" t="s">
        <v>143</v>
      </c>
      <c r="E830" s="249" t="s">
        <v>1</v>
      </c>
      <c r="F830" s="250" t="s">
        <v>556</v>
      </c>
      <c r="G830" s="248"/>
      <c r="H830" s="251">
        <v>1</v>
      </c>
      <c r="I830" s="252"/>
      <c r="J830" s="248"/>
      <c r="K830" s="248"/>
      <c r="L830" s="253"/>
      <c r="M830" s="254"/>
      <c r="N830" s="255"/>
      <c r="O830" s="255"/>
      <c r="P830" s="255"/>
      <c r="Q830" s="255"/>
      <c r="R830" s="255"/>
      <c r="S830" s="255"/>
      <c r="T830" s="256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7" t="s">
        <v>143</v>
      </c>
      <c r="AU830" s="257" t="s">
        <v>86</v>
      </c>
      <c r="AV830" s="14" t="s">
        <v>86</v>
      </c>
      <c r="AW830" s="14" t="s">
        <v>32</v>
      </c>
      <c r="AX830" s="14" t="s">
        <v>76</v>
      </c>
      <c r="AY830" s="257" t="s">
        <v>131</v>
      </c>
    </row>
    <row r="831" s="14" customFormat="1">
      <c r="A831" s="14"/>
      <c r="B831" s="247"/>
      <c r="C831" s="248"/>
      <c r="D831" s="232" t="s">
        <v>143</v>
      </c>
      <c r="E831" s="249" t="s">
        <v>1</v>
      </c>
      <c r="F831" s="250" t="s">
        <v>557</v>
      </c>
      <c r="G831" s="248"/>
      <c r="H831" s="251">
        <v>1</v>
      </c>
      <c r="I831" s="252"/>
      <c r="J831" s="248"/>
      <c r="K831" s="248"/>
      <c r="L831" s="253"/>
      <c r="M831" s="254"/>
      <c r="N831" s="255"/>
      <c r="O831" s="255"/>
      <c r="P831" s="255"/>
      <c r="Q831" s="255"/>
      <c r="R831" s="255"/>
      <c r="S831" s="255"/>
      <c r="T831" s="256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7" t="s">
        <v>143</v>
      </c>
      <c r="AU831" s="257" t="s">
        <v>86</v>
      </c>
      <c r="AV831" s="14" t="s">
        <v>86</v>
      </c>
      <c r="AW831" s="14" t="s">
        <v>32</v>
      </c>
      <c r="AX831" s="14" t="s">
        <v>76</v>
      </c>
      <c r="AY831" s="257" t="s">
        <v>131</v>
      </c>
    </row>
    <row r="832" s="14" customFormat="1">
      <c r="A832" s="14"/>
      <c r="B832" s="247"/>
      <c r="C832" s="248"/>
      <c r="D832" s="232" t="s">
        <v>143</v>
      </c>
      <c r="E832" s="249" t="s">
        <v>1</v>
      </c>
      <c r="F832" s="250" t="s">
        <v>558</v>
      </c>
      <c r="G832" s="248"/>
      <c r="H832" s="251">
        <v>1</v>
      </c>
      <c r="I832" s="252"/>
      <c r="J832" s="248"/>
      <c r="K832" s="248"/>
      <c r="L832" s="253"/>
      <c r="M832" s="254"/>
      <c r="N832" s="255"/>
      <c r="O832" s="255"/>
      <c r="P832" s="255"/>
      <c r="Q832" s="255"/>
      <c r="R832" s="255"/>
      <c r="S832" s="255"/>
      <c r="T832" s="256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7" t="s">
        <v>143</v>
      </c>
      <c r="AU832" s="257" t="s">
        <v>86</v>
      </c>
      <c r="AV832" s="14" t="s">
        <v>86</v>
      </c>
      <c r="AW832" s="14" t="s">
        <v>32</v>
      </c>
      <c r="AX832" s="14" t="s">
        <v>76</v>
      </c>
      <c r="AY832" s="257" t="s">
        <v>131</v>
      </c>
    </row>
    <row r="833" s="14" customFormat="1">
      <c r="A833" s="14"/>
      <c r="B833" s="247"/>
      <c r="C833" s="248"/>
      <c r="D833" s="232" t="s">
        <v>143</v>
      </c>
      <c r="E833" s="249" t="s">
        <v>1</v>
      </c>
      <c r="F833" s="250" t="s">
        <v>559</v>
      </c>
      <c r="G833" s="248"/>
      <c r="H833" s="251">
        <v>1</v>
      </c>
      <c r="I833" s="252"/>
      <c r="J833" s="248"/>
      <c r="K833" s="248"/>
      <c r="L833" s="253"/>
      <c r="M833" s="254"/>
      <c r="N833" s="255"/>
      <c r="O833" s="255"/>
      <c r="P833" s="255"/>
      <c r="Q833" s="255"/>
      <c r="R833" s="255"/>
      <c r="S833" s="255"/>
      <c r="T833" s="256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7" t="s">
        <v>143</v>
      </c>
      <c r="AU833" s="257" t="s">
        <v>86</v>
      </c>
      <c r="AV833" s="14" t="s">
        <v>86</v>
      </c>
      <c r="AW833" s="14" t="s">
        <v>32</v>
      </c>
      <c r="AX833" s="14" t="s">
        <v>76</v>
      </c>
      <c r="AY833" s="257" t="s">
        <v>131</v>
      </c>
    </row>
    <row r="834" s="15" customFormat="1">
      <c r="A834" s="15"/>
      <c r="B834" s="258"/>
      <c r="C834" s="259"/>
      <c r="D834" s="232" t="s">
        <v>143</v>
      </c>
      <c r="E834" s="260" t="s">
        <v>1</v>
      </c>
      <c r="F834" s="261" t="s">
        <v>179</v>
      </c>
      <c r="G834" s="259"/>
      <c r="H834" s="262">
        <v>12</v>
      </c>
      <c r="I834" s="263"/>
      <c r="J834" s="259"/>
      <c r="K834" s="259"/>
      <c r="L834" s="264"/>
      <c r="M834" s="265"/>
      <c r="N834" s="266"/>
      <c r="O834" s="266"/>
      <c r="P834" s="266"/>
      <c r="Q834" s="266"/>
      <c r="R834" s="266"/>
      <c r="S834" s="266"/>
      <c r="T834" s="267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8" t="s">
        <v>143</v>
      </c>
      <c r="AU834" s="268" t="s">
        <v>86</v>
      </c>
      <c r="AV834" s="15" t="s">
        <v>132</v>
      </c>
      <c r="AW834" s="15" t="s">
        <v>32</v>
      </c>
      <c r="AX834" s="15" t="s">
        <v>76</v>
      </c>
      <c r="AY834" s="268" t="s">
        <v>131</v>
      </c>
    </row>
    <row r="835" s="14" customFormat="1">
      <c r="A835" s="14"/>
      <c r="B835" s="247"/>
      <c r="C835" s="248"/>
      <c r="D835" s="232" t="s">
        <v>143</v>
      </c>
      <c r="E835" s="249" t="s">
        <v>1</v>
      </c>
      <c r="F835" s="250" t="s">
        <v>560</v>
      </c>
      <c r="G835" s="248"/>
      <c r="H835" s="251">
        <v>1</v>
      </c>
      <c r="I835" s="252"/>
      <c r="J835" s="248"/>
      <c r="K835" s="248"/>
      <c r="L835" s="253"/>
      <c r="M835" s="254"/>
      <c r="N835" s="255"/>
      <c r="O835" s="255"/>
      <c r="P835" s="255"/>
      <c r="Q835" s="255"/>
      <c r="R835" s="255"/>
      <c r="S835" s="255"/>
      <c r="T835" s="256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7" t="s">
        <v>143</v>
      </c>
      <c r="AU835" s="257" t="s">
        <v>86</v>
      </c>
      <c r="AV835" s="14" t="s">
        <v>86</v>
      </c>
      <c r="AW835" s="14" t="s">
        <v>32</v>
      </c>
      <c r="AX835" s="14" t="s">
        <v>76</v>
      </c>
      <c r="AY835" s="257" t="s">
        <v>131</v>
      </c>
    </row>
    <row r="836" s="14" customFormat="1">
      <c r="A836" s="14"/>
      <c r="B836" s="247"/>
      <c r="C836" s="248"/>
      <c r="D836" s="232" t="s">
        <v>143</v>
      </c>
      <c r="E836" s="249" t="s">
        <v>1</v>
      </c>
      <c r="F836" s="250" t="s">
        <v>561</v>
      </c>
      <c r="G836" s="248"/>
      <c r="H836" s="251">
        <v>1</v>
      </c>
      <c r="I836" s="252"/>
      <c r="J836" s="248"/>
      <c r="K836" s="248"/>
      <c r="L836" s="253"/>
      <c r="M836" s="254"/>
      <c r="N836" s="255"/>
      <c r="O836" s="255"/>
      <c r="P836" s="255"/>
      <c r="Q836" s="255"/>
      <c r="R836" s="255"/>
      <c r="S836" s="255"/>
      <c r="T836" s="256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7" t="s">
        <v>143</v>
      </c>
      <c r="AU836" s="257" t="s">
        <v>86</v>
      </c>
      <c r="AV836" s="14" t="s">
        <v>86</v>
      </c>
      <c r="AW836" s="14" t="s">
        <v>32</v>
      </c>
      <c r="AX836" s="14" t="s">
        <v>76</v>
      </c>
      <c r="AY836" s="257" t="s">
        <v>131</v>
      </c>
    </row>
    <row r="837" s="15" customFormat="1">
      <c r="A837" s="15"/>
      <c r="B837" s="258"/>
      <c r="C837" s="259"/>
      <c r="D837" s="232" t="s">
        <v>143</v>
      </c>
      <c r="E837" s="260" t="s">
        <v>1</v>
      </c>
      <c r="F837" s="261" t="s">
        <v>188</v>
      </c>
      <c r="G837" s="259"/>
      <c r="H837" s="262">
        <v>2</v>
      </c>
      <c r="I837" s="263"/>
      <c r="J837" s="259"/>
      <c r="K837" s="259"/>
      <c r="L837" s="264"/>
      <c r="M837" s="265"/>
      <c r="N837" s="266"/>
      <c r="O837" s="266"/>
      <c r="P837" s="266"/>
      <c r="Q837" s="266"/>
      <c r="R837" s="266"/>
      <c r="S837" s="266"/>
      <c r="T837" s="267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8" t="s">
        <v>143</v>
      </c>
      <c r="AU837" s="268" t="s">
        <v>86</v>
      </c>
      <c r="AV837" s="15" t="s">
        <v>132</v>
      </c>
      <c r="AW837" s="15" t="s">
        <v>32</v>
      </c>
      <c r="AX837" s="15" t="s">
        <v>76</v>
      </c>
      <c r="AY837" s="268" t="s">
        <v>131</v>
      </c>
    </row>
    <row r="838" s="16" customFormat="1">
      <c r="A838" s="16"/>
      <c r="B838" s="269"/>
      <c r="C838" s="270"/>
      <c r="D838" s="232" t="s">
        <v>143</v>
      </c>
      <c r="E838" s="271" t="s">
        <v>1</v>
      </c>
      <c r="F838" s="272" t="s">
        <v>189</v>
      </c>
      <c r="G838" s="270"/>
      <c r="H838" s="273">
        <v>20</v>
      </c>
      <c r="I838" s="274"/>
      <c r="J838" s="270"/>
      <c r="K838" s="270"/>
      <c r="L838" s="275"/>
      <c r="M838" s="276"/>
      <c r="N838" s="277"/>
      <c r="O838" s="277"/>
      <c r="P838" s="277"/>
      <c r="Q838" s="277"/>
      <c r="R838" s="277"/>
      <c r="S838" s="277"/>
      <c r="T838" s="278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T838" s="279" t="s">
        <v>143</v>
      </c>
      <c r="AU838" s="279" t="s">
        <v>86</v>
      </c>
      <c r="AV838" s="16" t="s">
        <v>139</v>
      </c>
      <c r="AW838" s="16" t="s">
        <v>32</v>
      </c>
      <c r="AX838" s="16" t="s">
        <v>84</v>
      </c>
      <c r="AY838" s="279" t="s">
        <v>131</v>
      </c>
    </row>
    <row r="839" s="2" customFormat="1" ht="16.5" customHeight="1">
      <c r="A839" s="39"/>
      <c r="B839" s="40"/>
      <c r="C839" s="280" t="s">
        <v>562</v>
      </c>
      <c r="D839" s="280" t="s">
        <v>513</v>
      </c>
      <c r="E839" s="281" t="s">
        <v>563</v>
      </c>
      <c r="F839" s="282" t="s">
        <v>564</v>
      </c>
      <c r="G839" s="283" t="s">
        <v>539</v>
      </c>
      <c r="H839" s="284">
        <v>20</v>
      </c>
      <c r="I839" s="285"/>
      <c r="J839" s="286">
        <f>ROUND(I839*H839,2)</f>
        <v>0</v>
      </c>
      <c r="K839" s="282" t="s">
        <v>138</v>
      </c>
      <c r="L839" s="287"/>
      <c r="M839" s="288" t="s">
        <v>1</v>
      </c>
      <c r="N839" s="289" t="s">
        <v>41</v>
      </c>
      <c r="O839" s="92"/>
      <c r="P839" s="228">
        <f>O839*H839</f>
        <v>0</v>
      </c>
      <c r="Q839" s="228">
        <v>0.00050000000000000001</v>
      </c>
      <c r="R839" s="228">
        <f>Q839*H839</f>
        <v>0.01</v>
      </c>
      <c r="S839" s="228">
        <v>0</v>
      </c>
      <c r="T839" s="229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30" t="s">
        <v>516</v>
      </c>
      <c r="AT839" s="230" t="s">
        <v>513</v>
      </c>
      <c r="AU839" s="230" t="s">
        <v>86</v>
      </c>
      <c r="AY839" s="18" t="s">
        <v>131</v>
      </c>
      <c r="BE839" s="231">
        <f>IF(N839="základní",J839,0)</f>
        <v>0</v>
      </c>
      <c r="BF839" s="231">
        <f>IF(N839="snížená",J839,0)</f>
        <v>0</v>
      </c>
      <c r="BG839" s="231">
        <f>IF(N839="zákl. přenesená",J839,0)</f>
        <v>0</v>
      </c>
      <c r="BH839" s="231">
        <f>IF(N839="sníž. přenesená",J839,0)</f>
        <v>0</v>
      </c>
      <c r="BI839" s="231">
        <f>IF(N839="nulová",J839,0)</f>
        <v>0</v>
      </c>
      <c r="BJ839" s="18" t="s">
        <v>84</v>
      </c>
      <c r="BK839" s="231">
        <f>ROUND(I839*H839,2)</f>
        <v>0</v>
      </c>
      <c r="BL839" s="18" t="s">
        <v>406</v>
      </c>
      <c r="BM839" s="230" t="s">
        <v>565</v>
      </c>
    </row>
    <row r="840" s="2" customFormat="1">
      <c r="A840" s="39"/>
      <c r="B840" s="40"/>
      <c r="C840" s="41"/>
      <c r="D840" s="232" t="s">
        <v>141</v>
      </c>
      <c r="E840" s="41"/>
      <c r="F840" s="233" t="s">
        <v>566</v>
      </c>
      <c r="G840" s="41"/>
      <c r="H840" s="41"/>
      <c r="I840" s="234"/>
      <c r="J840" s="41"/>
      <c r="K840" s="41"/>
      <c r="L840" s="45"/>
      <c r="M840" s="235"/>
      <c r="N840" s="236"/>
      <c r="O840" s="92"/>
      <c r="P840" s="92"/>
      <c r="Q840" s="92"/>
      <c r="R840" s="92"/>
      <c r="S840" s="92"/>
      <c r="T840" s="93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141</v>
      </c>
      <c r="AU840" s="18" t="s">
        <v>86</v>
      </c>
    </row>
    <row r="841" s="2" customFormat="1" ht="16.5" customHeight="1">
      <c r="A841" s="39"/>
      <c r="B841" s="40"/>
      <c r="C841" s="219" t="s">
        <v>516</v>
      </c>
      <c r="D841" s="219" t="s">
        <v>134</v>
      </c>
      <c r="E841" s="220" t="s">
        <v>567</v>
      </c>
      <c r="F841" s="221" t="s">
        <v>568</v>
      </c>
      <c r="G841" s="222" t="s">
        <v>539</v>
      </c>
      <c r="H841" s="223">
        <v>20</v>
      </c>
      <c r="I841" s="224"/>
      <c r="J841" s="225">
        <f>ROUND(I841*H841,2)</f>
        <v>0</v>
      </c>
      <c r="K841" s="221" t="s">
        <v>138</v>
      </c>
      <c r="L841" s="45"/>
      <c r="M841" s="226" t="s">
        <v>1</v>
      </c>
      <c r="N841" s="227" t="s">
        <v>41</v>
      </c>
      <c r="O841" s="92"/>
      <c r="P841" s="228">
        <f>O841*H841</f>
        <v>0</v>
      </c>
      <c r="Q841" s="228">
        <v>0</v>
      </c>
      <c r="R841" s="228">
        <f>Q841*H841</f>
        <v>0</v>
      </c>
      <c r="S841" s="228">
        <v>0</v>
      </c>
      <c r="T841" s="229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30" t="s">
        <v>406</v>
      </c>
      <c r="AT841" s="230" t="s">
        <v>134</v>
      </c>
      <c r="AU841" s="230" t="s">
        <v>86</v>
      </c>
      <c r="AY841" s="18" t="s">
        <v>131</v>
      </c>
      <c r="BE841" s="231">
        <f>IF(N841="základní",J841,0)</f>
        <v>0</v>
      </c>
      <c r="BF841" s="231">
        <f>IF(N841="snížená",J841,0)</f>
        <v>0</v>
      </c>
      <c r="BG841" s="231">
        <f>IF(N841="zákl. přenesená",J841,0)</f>
        <v>0</v>
      </c>
      <c r="BH841" s="231">
        <f>IF(N841="sníž. přenesená",J841,0)</f>
        <v>0</v>
      </c>
      <c r="BI841" s="231">
        <f>IF(N841="nulová",J841,0)</f>
        <v>0</v>
      </c>
      <c r="BJ841" s="18" t="s">
        <v>84</v>
      </c>
      <c r="BK841" s="231">
        <f>ROUND(I841*H841,2)</f>
        <v>0</v>
      </c>
      <c r="BL841" s="18" t="s">
        <v>406</v>
      </c>
      <c r="BM841" s="230" t="s">
        <v>569</v>
      </c>
    </row>
    <row r="842" s="2" customFormat="1">
      <c r="A842" s="39"/>
      <c r="B842" s="40"/>
      <c r="C842" s="41"/>
      <c r="D842" s="232" t="s">
        <v>141</v>
      </c>
      <c r="E842" s="41"/>
      <c r="F842" s="233" t="s">
        <v>570</v>
      </c>
      <c r="G842" s="41"/>
      <c r="H842" s="41"/>
      <c r="I842" s="234"/>
      <c r="J842" s="41"/>
      <c r="K842" s="41"/>
      <c r="L842" s="45"/>
      <c r="M842" s="235"/>
      <c r="N842" s="236"/>
      <c r="O842" s="92"/>
      <c r="P842" s="92"/>
      <c r="Q842" s="92"/>
      <c r="R842" s="92"/>
      <c r="S842" s="92"/>
      <c r="T842" s="93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141</v>
      </c>
      <c r="AU842" s="18" t="s">
        <v>86</v>
      </c>
    </row>
    <row r="843" s="13" customFormat="1">
      <c r="A843" s="13"/>
      <c r="B843" s="237"/>
      <c r="C843" s="238"/>
      <c r="D843" s="232" t="s">
        <v>143</v>
      </c>
      <c r="E843" s="239" t="s">
        <v>1</v>
      </c>
      <c r="F843" s="240" t="s">
        <v>422</v>
      </c>
      <c r="G843" s="238"/>
      <c r="H843" s="239" t="s">
        <v>1</v>
      </c>
      <c r="I843" s="241"/>
      <c r="J843" s="238"/>
      <c r="K843" s="238"/>
      <c r="L843" s="242"/>
      <c r="M843" s="243"/>
      <c r="N843" s="244"/>
      <c r="O843" s="244"/>
      <c r="P843" s="244"/>
      <c r="Q843" s="244"/>
      <c r="R843" s="244"/>
      <c r="S843" s="244"/>
      <c r="T843" s="245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6" t="s">
        <v>143</v>
      </c>
      <c r="AU843" s="246" t="s">
        <v>86</v>
      </c>
      <c r="AV843" s="13" t="s">
        <v>84</v>
      </c>
      <c r="AW843" s="13" t="s">
        <v>32</v>
      </c>
      <c r="AX843" s="13" t="s">
        <v>76</v>
      </c>
      <c r="AY843" s="246" t="s">
        <v>131</v>
      </c>
    </row>
    <row r="844" s="14" customFormat="1">
      <c r="A844" s="14"/>
      <c r="B844" s="247"/>
      <c r="C844" s="248"/>
      <c r="D844" s="232" t="s">
        <v>143</v>
      </c>
      <c r="E844" s="249" t="s">
        <v>1</v>
      </c>
      <c r="F844" s="250" t="s">
        <v>542</v>
      </c>
      <c r="G844" s="248"/>
      <c r="H844" s="251">
        <v>1</v>
      </c>
      <c r="I844" s="252"/>
      <c r="J844" s="248"/>
      <c r="K844" s="248"/>
      <c r="L844" s="253"/>
      <c r="M844" s="254"/>
      <c r="N844" s="255"/>
      <c r="O844" s="255"/>
      <c r="P844" s="255"/>
      <c r="Q844" s="255"/>
      <c r="R844" s="255"/>
      <c r="S844" s="255"/>
      <c r="T844" s="256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7" t="s">
        <v>143</v>
      </c>
      <c r="AU844" s="257" t="s">
        <v>86</v>
      </c>
      <c r="AV844" s="14" t="s">
        <v>86</v>
      </c>
      <c r="AW844" s="14" t="s">
        <v>32</v>
      </c>
      <c r="AX844" s="14" t="s">
        <v>76</v>
      </c>
      <c r="AY844" s="257" t="s">
        <v>131</v>
      </c>
    </row>
    <row r="845" s="14" customFormat="1">
      <c r="A845" s="14"/>
      <c r="B845" s="247"/>
      <c r="C845" s="248"/>
      <c r="D845" s="232" t="s">
        <v>143</v>
      </c>
      <c r="E845" s="249" t="s">
        <v>1</v>
      </c>
      <c r="F845" s="250" t="s">
        <v>543</v>
      </c>
      <c r="G845" s="248"/>
      <c r="H845" s="251">
        <v>1</v>
      </c>
      <c r="I845" s="252"/>
      <c r="J845" s="248"/>
      <c r="K845" s="248"/>
      <c r="L845" s="253"/>
      <c r="M845" s="254"/>
      <c r="N845" s="255"/>
      <c r="O845" s="255"/>
      <c r="P845" s="255"/>
      <c r="Q845" s="255"/>
      <c r="R845" s="255"/>
      <c r="S845" s="255"/>
      <c r="T845" s="256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7" t="s">
        <v>143</v>
      </c>
      <c r="AU845" s="257" t="s">
        <v>86</v>
      </c>
      <c r="AV845" s="14" t="s">
        <v>86</v>
      </c>
      <c r="AW845" s="14" t="s">
        <v>32</v>
      </c>
      <c r="AX845" s="14" t="s">
        <v>76</v>
      </c>
      <c r="AY845" s="257" t="s">
        <v>131</v>
      </c>
    </row>
    <row r="846" s="14" customFormat="1">
      <c r="A846" s="14"/>
      <c r="B846" s="247"/>
      <c r="C846" s="248"/>
      <c r="D846" s="232" t="s">
        <v>143</v>
      </c>
      <c r="E846" s="249" t="s">
        <v>1</v>
      </c>
      <c r="F846" s="250" t="s">
        <v>544</v>
      </c>
      <c r="G846" s="248"/>
      <c r="H846" s="251">
        <v>1</v>
      </c>
      <c r="I846" s="252"/>
      <c r="J846" s="248"/>
      <c r="K846" s="248"/>
      <c r="L846" s="253"/>
      <c r="M846" s="254"/>
      <c r="N846" s="255"/>
      <c r="O846" s="255"/>
      <c r="P846" s="255"/>
      <c r="Q846" s="255"/>
      <c r="R846" s="255"/>
      <c r="S846" s="255"/>
      <c r="T846" s="256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7" t="s">
        <v>143</v>
      </c>
      <c r="AU846" s="257" t="s">
        <v>86</v>
      </c>
      <c r="AV846" s="14" t="s">
        <v>86</v>
      </c>
      <c r="AW846" s="14" t="s">
        <v>32</v>
      </c>
      <c r="AX846" s="14" t="s">
        <v>76</v>
      </c>
      <c r="AY846" s="257" t="s">
        <v>131</v>
      </c>
    </row>
    <row r="847" s="14" customFormat="1">
      <c r="A847" s="14"/>
      <c r="B847" s="247"/>
      <c r="C847" s="248"/>
      <c r="D847" s="232" t="s">
        <v>143</v>
      </c>
      <c r="E847" s="249" t="s">
        <v>1</v>
      </c>
      <c r="F847" s="250" t="s">
        <v>545</v>
      </c>
      <c r="G847" s="248"/>
      <c r="H847" s="251">
        <v>1</v>
      </c>
      <c r="I847" s="252"/>
      <c r="J847" s="248"/>
      <c r="K847" s="248"/>
      <c r="L847" s="253"/>
      <c r="M847" s="254"/>
      <c r="N847" s="255"/>
      <c r="O847" s="255"/>
      <c r="P847" s="255"/>
      <c r="Q847" s="255"/>
      <c r="R847" s="255"/>
      <c r="S847" s="255"/>
      <c r="T847" s="256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7" t="s">
        <v>143</v>
      </c>
      <c r="AU847" s="257" t="s">
        <v>86</v>
      </c>
      <c r="AV847" s="14" t="s">
        <v>86</v>
      </c>
      <c r="AW847" s="14" t="s">
        <v>32</v>
      </c>
      <c r="AX847" s="14" t="s">
        <v>76</v>
      </c>
      <c r="AY847" s="257" t="s">
        <v>131</v>
      </c>
    </row>
    <row r="848" s="14" customFormat="1">
      <c r="A848" s="14"/>
      <c r="B848" s="247"/>
      <c r="C848" s="248"/>
      <c r="D848" s="232" t="s">
        <v>143</v>
      </c>
      <c r="E848" s="249" t="s">
        <v>1</v>
      </c>
      <c r="F848" s="250" t="s">
        <v>546</v>
      </c>
      <c r="G848" s="248"/>
      <c r="H848" s="251">
        <v>1</v>
      </c>
      <c r="I848" s="252"/>
      <c r="J848" s="248"/>
      <c r="K848" s="248"/>
      <c r="L848" s="253"/>
      <c r="M848" s="254"/>
      <c r="N848" s="255"/>
      <c r="O848" s="255"/>
      <c r="P848" s="255"/>
      <c r="Q848" s="255"/>
      <c r="R848" s="255"/>
      <c r="S848" s="255"/>
      <c r="T848" s="256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7" t="s">
        <v>143</v>
      </c>
      <c r="AU848" s="257" t="s">
        <v>86</v>
      </c>
      <c r="AV848" s="14" t="s">
        <v>86</v>
      </c>
      <c r="AW848" s="14" t="s">
        <v>32</v>
      </c>
      <c r="AX848" s="14" t="s">
        <v>76</v>
      </c>
      <c r="AY848" s="257" t="s">
        <v>131</v>
      </c>
    </row>
    <row r="849" s="15" customFormat="1">
      <c r="A849" s="15"/>
      <c r="B849" s="258"/>
      <c r="C849" s="259"/>
      <c r="D849" s="232" t="s">
        <v>143</v>
      </c>
      <c r="E849" s="260" t="s">
        <v>1</v>
      </c>
      <c r="F849" s="261" t="s">
        <v>158</v>
      </c>
      <c r="G849" s="259"/>
      <c r="H849" s="262">
        <v>5</v>
      </c>
      <c r="I849" s="263"/>
      <c r="J849" s="259"/>
      <c r="K849" s="259"/>
      <c r="L849" s="264"/>
      <c r="M849" s="265"/>
      <c r="N849" s="266"/>
      <c r="O849" s="266"/>
      <c r="P849" s="266"/>
      <c r="Q849" s="266"/>
      <c r="R849" s="266"/>
      <c r="S849" s="266"/>
      <c r="T849" s="267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8" t="s">
        <v>143</v>
      </c>
      <c r="AU849" s="268" t="s">
        <v>86</v>
      </c>
      <c r="AV849" s="15" t="s">
        <v>132</v>
      </c>
      <c r="AW849" s="15" t="s">
        <v>32</v>
      </c>
      <c r="AX849" s="15" t="s">
        <v>76</v>
      </c>
      <c r="AY849" s="268" t="s">
        <v>131</v>
      </c>
    </row>
    <row r="850" s="14" customFormat="1">
      <c r="A850" s="14"/>
      <c r="B850" s="247"/>
      <c r="C850" s="248"/>
      <c r="D850" s="232" t="s">
        <v>143</v>
      </c>
      <c r="E850" s="249" t="s">
        <v>1</v>
      </c>
      <c r="F850" s="250" t="s">
        <v>547</v>
      </c>
      <c r="G850" s="248"/>
      <c r="H850" s="251">
        <v>1</v>
      </c>
      <c r="I850" s="252"/>
      <c r="J850" s="248"/>
      <c r="K850" s="248"/>
      <c r="L850" s="253"/>
      <c r="M850" s="254"/>
      <c r="N850" s="255"/>
      <c r="O850" s="255"/>
      <c r="P850" s="255"/>
      <c r="Q850" s="255"/>
      <c r="R850" s="255"/>
      <c r="S850" s="255"/>
      <c r="T850" s="256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7" t="s">
        <v>143</v>
      </c>
      <c r="AU850" s="257" t="s">
        <v>86</v>
      </c>
      <c r="AV850" s="14" t="s">
        <v>86</v>
      </c>
      <c r="AW850" s="14" t="s">
        <v>32</v>
      </c>
      <c r="AX850" s="14" t="s">
        <v>76</v>
      </c>
      <c r="AY850" s="257" t="s">
        <v>131</v>
      </c>
    </row>
    <row r="851" s="15" customFormat="1">
      <c r="A851" s="15"/>
      <c r="B851" s="258"/>
      <c r="C851" s="259"/>
      <c r="D851" s="232" t="s">
        <v>143</v>
      </c>
      <c r="E851" s="260" t="s">
        <v>1</v>
      </c>
      <c r="F851" s="261" t="s">
        <v>167</v>
      </c>
      <c r="G851" s="259"/>
      <c r="H851" s="262">
        <v>1</v>
      </c>
      <c r="I851" s="263"/>
      <c r="J851" s="259"/>
      <c r="K851" s="259"/>
      <c r="L851" s="264"/>
      <c r="M851" s="265"/>
      <c r="N851" s="266"/>
      <c r="O851" s="266"/>
      <c r="P851" s="266"/>
      <c r="Q851" s="266"/>
      <c r="R851" s="266"/>
      <c r="S851" s="266"/>
      <c r="T851" s="267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68" t="s">
        <v>143</v>
      </c>
      <c r="AU851" s="268" t="s">
        <v>86</v>
      </c>
      <c r="AV851" s="15" t="s">
        <v>132</v>
      </c>
      <c r="AW851" s="15" t="s">
        <v>32</v>
      </c>
      <c r="AX851" s="15" t="s">
        <v>76</v>
      </c>
      <c r="AY851" s="268" t="s">
        <v>131</v>
      </c>
    </row>
    <row r="852" s="14" customFormat="1">
      <c r="A852" s="14"/>
      <c r="B852" s="247"/>
      <c r="C852" s="248"/>
      <c r="D852" s="232" t="s">
        <v>143</v>
      </c>
      <c r="E852" s="249" t="s">
        <v>1</v>
      </c>
      <c r="F852" s="250" t="s">
        <v>548</v>
      </c>
      <c r="G852" s="248"/>
      <c r="H852" s="251">
        <v>1</v>
      </c>
      <c r="I852" s="252"/>
      <c r="J852" s="248"/>
      <c r="K852" s="248"/>
      <c r="L852" s="253"/>
      <c r="M852" s="254"/>
      <c r="N852" s="255"/>
      <c r="O852" s="255"/>
      <c r="P852" s="255"/>
      <c r="Q852" s="255"/>
      <c r="R852" s="255"/>
      <c r="S852" s="255"/>
      <c r="T852" s="256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7" t="s">
        <v>143</v>
      </c>
      <c r="AU852" s="257" t="s">
        <v>86</v>
      </c>
      <c r="AV852" s="14" t="s">
        <v>86</v>
      </c>
      <c r="AW852" s="14" t="s">
        <v>32</v>
      </c>
      <c r="AX852" s="14" t="s">
        <v>76</v>
      </c>
      <c r="AY852" s="257" t="s">
        <v>131</v>
      </c>
    </row>
    <row r="853" s="14" customFormat="1">
      <c r="A853" s="14"/>
      <c r="B853" s="247"/>
      <c r="C853" s="248"/>
      <c r="D853" s="232" t="s">
        <v>143</v>
      </c>
      <c r="E853" s="249" t="s">
        <v>1</v>
      </c>
      <c r="F853" s="250" t="s">
        <v>549</v>
      </c>
      <c r="G853" s="248"/>
      <c r="H853" s="251">
        <v>1</v>
      </c>
      <c r="I853" s="252"/>
      <c r="J853" s="248"/>
      <c r="K853" s="248"/>
      <c r="L853" s="253"/>
      <c r="M853" s="254"/>
      <c r="N853" s="255"/>
      <c r="O853" s="255"/>
      <c r="P853" s="255"/>
      <c r="Q853" s="255"/>
      <c r="R853" s="255"/>
      <c r="S853" s="255"/>
      <c r="T853" s="256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7" t="s">
        <v>143</v>
      </c>
      <c r="AU853" s="257" t="s">
        <v>86</v>
      </c>
      <c r="AV853" s="14" t="s">
        <v>86</v>
      </c>
      <c r="AW853" s="14" t="s">
        <v>32</v>
      </c>
      <c r="AX853" s="14" t="s">
        <v>76</v>
      </c>
      <c r="AY853" s="257" t="s">
        <v>131</v>
      </c>
    </row>
    <row r="854" s="14" customFormat="1">
      <c r="A854" s="14"/>
      <c r="B854" s="247"/>
      <c r="C854" s="248"/>
      <c r="D854" s="232" t="s">
        <v>143</v>
      </c>
      <c r="E854" s="249" t="s">
        <v>1</v>
      </c>
      <c r="F854" s="250" t="s">
        <v>550</v>
      </c>
      <c r="G854" s="248"/>
      <c r="H854" s="251">
        <v>1</v>
      </c>
      <c r="I854" s="252"/>
      <c r="J854" s="248"/>
      <c r="K854" s="248"/>
      <c r="L854" s="253"/>
      <c r="M854" s="254"/>
      <c r="N854" s="255"/>
      <c r="O854" s="255"/>
      <c r="P854" s="255"/>
      <c r="Q854" s="255"/>
      <c r="R854" s="255"/>
      <c r="S854" s="255"/>
      <c r="T854" s="256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7" t="s">
        <v>143</v>
      </c>
      <c r="AU854" s="257" t="s">
        <v>86</v>
      </c>
      <c r="AV854" s="14" t="s">
        <v>86</v>
      </c>
      <c r="AW854" s="14" t="s">
        <v>32</v>
      </c>
      <c r="AX854" s="14" t="s">
        <v>76</v>
      </c>
      <c r="AY854" s="257" t="s">
        <v>131</v>
      </c>
    </row>
    <row r="855" s="14" customFormat="1">
      <c r="A855" s="14"/>
      <c r="B855" s="247"/>
      <c r="C855" s="248"/>
      <c r="D855" s="232" t="s">
        <v>143</v>
      </c>
      <c r="E855" s="249" t="s">
        <v>1</v>
      </c>
      <c r="F855" s="250" t="s">
        <v>551</v>
      </c>
      <c r="G855" s="248"/>
      <c r="H855" s="251">
        <v>1</v>
      </c>
      <c r="I855" s="252"/>
      <c r="J855" s="248"/>
      <c r="K855" s="248"/>
      <c r="L855" s="253"/>
      <c r="M855" s="254"/>
      <c r="N855" s="255"/>
      <c r="O855" s="255"/>
      <c r="P855" s="255"/>
      <c r="Q855" s="255"/>
      <c r="R855" s="255"/>
      <c r="S855" s="255"/>
      <c r="T855" s="256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7" t="s">
        <v>143</v>
      </c>
      <c r="AU855" s="257" t="s">
        <v>86</v>
      </c>
      <c r="AV855" s="14" t="s">
        <v>86</v>
      </c>
      <c r="AW855" s="14" t="s">
        <v>32</v>
      </c>
      <c r="AX855" s="14" t="s">
        <v>76</v>
      </c>
      <c r="AY855" s="257" t="s">
        <v>131</v>
      </c>
    </row>
    <row r="856" s="14" customFormat="1">
      <c r="A856" s="14"/>
      <c r="B856" s="247"/>
      <c r="C856" s="248"/>
      <c r="D856" s="232" t="s">
        <v>143</v>
      </c>
      <c r="E856" s="249" t="s">
        <v>1</v>
      </c>
      <c r="F856" s="250" t="s">
        <v>552</v>
      </c>
      <c r="G856" s="248"/>
      <c r="H856" s="251">
        <v>1</v>
      </c>
      <c r="I856" s="252"/>
      <c r="J856" s="248"/>
      <c r="K856" s="248"/>
      <c r="L856" s="253"/>
      <c r="M856" s="254"/>
      <c r="N856" s="255"/>
      <c r="O856" s="255"/>
      <c r="P856" s="255"/>
      <c r="Q856" s="255"/>
      <c r="R856" s="255"/>
      <c r="S856" s="255"/>
      <c r="T856" s="256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7" t="s">
        <v>143</v>
      </c>
      <c r="AU856" s="257" t="s">
        <v>86</v>
      </c>
      <c r="AV856" s="14" t="s">
        <v>86</v>
      </c>
      <c r="AW856" s="14" t="s">
        <v>32</v>
      </c>
      <c r="AX856" s="14" t="s">
        <v>76</v>
      </c>
      <c r="AY856" s="257" t="s">
        <v>131</v>
      </c>
    </row>
    <row r="857" s="14" customFormat="1">
      <c r="A857" s="14"/>
      <c r="B857" s="247"/>
      <c r="C857" s="248"/>
      <c r="D857" s="232" t="s">
        <v>143</v>
      </c>
      <c r="E857" s="249" t="s">
        <v>1</v>
      </c>
      <c r="F857" s="250" t="s">
        <v>553</v>
      </c>
      <c r="G857" s="248"/>
      <c r="H857" s="251">
        <v>1</v>
      </c>
      <c r="I857" s="252"/>
      <c r="J857" s="248"/>
      <c r="K857" s="248"/>
      <c r="L857" s="253"/>
      <c r="M857" s="254"/>
      <c r="N857" s="255"/>
      <c r="O857" s="255"/>
      <c r="P857" s="255"/>
      <c r="Q857" s="255"/>
      <c r="R857" s="255"/>
      <c r="S857" s="255"/>
      <c r="T857" s="256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7" t="s">
        <v>143</v>
      </c>
      <c r="AU857" s="257" t="s">
        <v>86</v>
      </c>
      <c r="AV857" s="14" t="s">
        <v>86</v>
      </c>
      <c r="AW857" s="14" t="s">
        <v>32</v>
      </c>
      <c r="AX857" s="14" t="s">
        <v>76</v>
      </c>
      <c r="AY857" s="257" t="s">
        <v>131</v>
      </c>
    </row>
    <row r="858" s="14" customFormat="1">
      <c r="A858" s="14"/>
      <c r="B858" s="247"/>
      <c r="C858" s="248"/>
      <c r="D858" s="232" t="s">
        <v>143</v>
      </c>
      <c r="E858" s="249" t="s">
        <v>1</v>
      </c>
      <c r="F858" s="250" t="s">
        <v>554</v>
      </c>
      <c r="G858" s="248"/>
      <c r="H858" s="251">
        <v>1</v>
      </c>
      <c r="I858" s="252"/>
      <c r="J858" s="248"/>
      <c r="K858" s="248"/>
      <c r="L858" s="253"/>
      <c r="M858" s="254"/>
      <c r="N858" s="255"/>
      <c r="O858" s="255"/>
      <c r="P858" s="255"/>
      <c r="Q858" s="255"/>
      <c r="R858" s="255"/>
      <c r="S858" s="255"/>
      <c r="T858" s="256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7" t="s">
        <v>143</v>
      </c>
      <c r="AU858" s="257" t="s">
        <v>86</v>
      </c>
      <c r="AV858" s="14" t="s">
        <v>86</v>
      </c>
      <c r="AW858" s="14" t="s">
        <v>32</v>
      </c>
      <c r="AX858" s="14" t="s">
        <v>76</v>
      </c>
      <c r="AY858" s="257" t="s">
        <v>131</v>
      </c>
    </row>
    <row r="859" s="14" customFormat="1">
      <c r="A859" s="14"/>
      <c r="B859" s="247"/>
      <c r="C859" s="248"/>
      <c r="D859" s="232" t="s">
        <v>143</v>
      </c>
      <c r="E859" s="249" t="s">
        <v>1</v>
      </c>
      <c r="F859" s="250" t="s">
        <v>555</v>
      </c>
      <c r="G859" s="248"/>
      <c r="H859" s="251">
        <v>1</v>
      </c>
      <c r="I859" s="252"/>
      <c r="J859" s="248"/>
      <c r="K859" s="248"/>
      <c r="L859" s="253"/>
      <c r="M859" s="254"/>
      <c r="N859" s="255"/>
      <c r="O859" s="255"/>
      <c r="P859" s="255"/>
      <c r="Q859" s="255"/>
      <c r="R859" s="255"/>
      <c r="S859" s="255"/>
      <c r="T859" s="256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7" t="s">
        <v>143</v>
      </c>
      <c r="AU859" s="257" t="s">
        <v>86</v>
      </c>
      <c r="AV859" s="14" t="s">
        <v>86</v>
      </c>
      <c r="AW859" s="14" t="s">
        <v>32</v>
      </c>
      <c r="AX859" s="14" t="s">
        <v>76</v>
      </c>
      <c r="AY859" s="257" t="s">
        <v>131</v>
      </c>
    </row>
    <row r="860" s="14" customFormat="1">
      <c r="A860" s="14"/>
      <c r="B860" s="247"/>
      <c r="C860" s="248"/>
      <c r="D860" s="232" t="s">
        <v>143</v>
      </c>
      <c r="E860" s="249" t="s">
        <v>1</v>
      </c>
      <c r="F860" s="250" t="s">
        <v>556</v>
      </c>
      <c r="G860" s="248"/>
      <c r="H860" s="251">
        <v>1</v>
      </c>
      <c r="I860" s="252"/>
      <c r="J860" s="248"/>
      <c r="K860" s="248"/>
      <c r="L860" s="253"/>
      <c r="M860" s="254"/>
      <c r="N860" s="255"/>
      <c r="O860" s="255"/>
      <c r="P860" s="255"/>
      <c r="Q860" s="255"/>
      <c r="R860" s="255"/>
      <c r="S860" s="255"/>
      <c r="T860" s="256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7" t="s">
        <v>143</v>
      </c>
      <c r="AU860" s="257" t="s">
        <v>86</v>
      </c>
      <c r="AV860" s="14" t="s">
        <v>86</v>
      </c>
      <c r="AW860" s="14" t="s">
        <v>32</v>
      </c>
      <c r="AX860" s="14" t="s">
        <v>76</v>
      </c>
      <c r="AY860" s="257" t="s">
        <v>131</v>
      </c>
    </row>
    <row r="861" s="14" customFormat="1">
      <c r="A861" s="14"/>
      <c r="B861" s="247"/>
      <c r="C861" s="248"/>
      <c r="D861" s="232" t="s">
        <v>143</v>
      </c>
      <c r="E861" s="249" t="s">
        <v>1</v>
      </c>
      <c r="F861" s="250" t="s">
        <v>557</v>
      </c>
      <c r="G861" s="248"/>
      <c r="H861" s="251">
        <v>1</v>
      </c>
      <c r="I861" s="252"/>
      <c r="J861" s="248"/>
      <c r="K861" s="248"/>
      <c r="L861" s="253"/>
      <c r="M861" s="254"/>
      <c r="N861" s="255"/>
      <c r="O861" s="255"/>
      <c r="P861" s="255"/>
      <c r="Q861" s="255"/>
      <c r="R861" s="255"/>
      <c r="S861" s="255"/>
      <c r="T861" s="256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7" t="s">
        <v>143</v>
      </c>
      <c r="AU861" s="257" t="s">
        <v>86</v>
      </c>
      <c r="AV861" s="14" t="s">
        <v>86</v>
      </c>
      <c r="AW861" s="14" t="s">
        <v>32</v>
      </c>
      <c r="AX861" s="14" t="s">
        <v>76</v>
      </c>
      <c r="AY861" s="257" t="s">
        <v>131</v>
      </c>
    </row>
    <row r="862" s="14" customFormat="1">
      <c r="A862" s="14"/>
      <c r="B862" s="247"/>
      <c r="C862" s="248"/>
      <c r="D862" s="232" t="s">
        <v>143</v>
      </c>
      <c r="E862" s="249" t="s">
        <v>1</v>
      </c>
      <c r="F862" s="250" t="s">
        <v>558</v>
      </c>
      <c r="G862" s="248"/>
      <c r="H862" s="251">
        <v>1</v>
      </c>
      <c r="I862" s="252"/>
      <c r="J862" s="248"/>
      <c r="K862" s="248"/>
      <c r="L862" s="253"/>
      <c r="M862" s="254"/>
      <c r="N862" s="255"/>
      <c r="O862" s="255"/>
      <c r="P862" s="255"/>
      <c r="Q862" s="255"/>
      <c r="R862" s="255"/>
      <c r="S862" s="255"/>
      <c r="T862" s="256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7" t="s">
        <v>143</v>
      </c>
      <c r="AU862" s="257" t="s">
        <v>86</v>
      </c>
      <c r="AV862" s="14" t="s">
        <v>86</v>
      </c>
      <c r="AW862" s="14" t="s">
        <v>32</v>
      </c>
      <c r="AX862" s="14" t="s">
        <v>76</v>
      </c>
      <c r="AY862" s="257" t="s">
        <v>131</v>
      </c>
    </row>
    <row r="863" s="14" customFormat="1">
      <c r="A863" s="14"/>
      <c r="B863" s="247"/>
      <c r="C863" s="248"/>
      <c r="D863" s="232" t="s">
        <v>143</v>
      </c>
      <c r="E863" s="249" t="s">
        <v>1</v>
      </c>
      <c r="F863" s="250" t="s">
        <v>559</v>
      </c>
      <c r="G863" s="248"/>
      <c r="H863" s="251">
        <v>1</v>
      </c>
      <c r="I863" s="252"/>
      <c r="J863" s="248"/>
      <c r="K863" s="248"/>
      <c r="L863" s="253"/>
      <c r="M863" s="254"/>
      <c r="N863" s="255"/>
      <c r="O863" s="255"/>
      <c r="P863" s="255"/>
      <c r="Q863" s="255"/>
      <c r="R863" s="255"/>
      <c r="S863" s="255"/>
      <c r="T863" s="256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7" t="s">
        <v>143</v>
      </c>
      <c r="AU863" s="257" t="s">
        <v>86</v>
      </c>
      <c r="AV863" s="14" t="s">
        <v>86</v>
      </c>
      <c r="AW863" s="14" t="s">
        <v>32</v>
      </c>
      <c r="AX863" s="14" t="s">
        <v>76</v>
      </c>
      <c r="AY863" s="257" t="s">
        <v>131</v>
      </c>
    </row>
    <row r="864" s="15" customFormat="1">
      <c r="A864" s="15"/>
      <c r="B864" s="258"/>
      <c r="C864" s="259"/>
      <c r="D864" s="232" t="s">
        <v>143</v>
      </c>
      <c r="E864" s="260" t="s">
        <v>1</v>
      </c>
      <c r="F864" s="261" t="s">
        <v>179</v>
      </c>
      <c r="G864" s="259"/>
      <c r="H864" s="262">
        <v>12</v>
      </c>
      <c r="I864" s="263"/>
      <c r="J864" s="259"/>
      <c r="K864" s="259"/>
      <c r="L864" s="264"/>
      <c r="M864" s="265"/>
      <c r="N864" s="266"/>
      <c r="O864" s="266"/>
      <c r="P864" s="266"/>
      <c r="Q864" s="266"/>
      <c r="R864" s="266"/>
      <c r="S864" s="266"/>
      <c r="T864" s="267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8" t="s">
        <v>143</v>
      </c>
      <c r="AU864" s="268" t="s">
        <v>86</v>
      </c>
      <c r="AV864" s="15" t="s">
        <v>132</v>
      </c>
      <c r="AW864" s="15" t="s">
        <v>32</v>
      </c>
      <c r="AX864" s="15" t="s">
        <v>76</v>
      </c>
      <c r="AY864" s="268" t="s">
        <v>131</v>
      </c>
    </row>
    <row r="865" s="14" customFormat="1">
      <c r="A865" s="14"/>
      <c r="B865" s="247"/>
      <c r="C865" s="248"/>
      <c r="D865" s="232" t="s">
        <v>143</v>
      </c>
      <c r="E865" s="249" t="s">
        <v>1</v>
      </c>
      <c r="F865" s="250" t="s">
        <v>560</v>
      </c>
      <c r="G865" s="248"/>
      <c r="H865" s="251">
        <v>1</v>
      </c>
      <c r="I865" s="252"/>
      <c r="J865" s="248"/>
      <c r="K865" s="248"/>
      <c r="L865" s="253"/>
      <c r="M865" s="254"/>
      <c r="N865" s="255"/>
      <c r="O865" s="255"/>
      <c r="P865" s="255"/>
      <c r="Q865" s="255"/>
      <c r="R865" s="255"/>
      <c r="S865" s="255"/>
      <c r="T865" s="256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7" t="s">
        <v>143</v>
      </c>
      <c r="AU865" s="257" t="s">
        <v>86</v>
      </c>
      <c r="AV865" s="14" t="s">
        <v>86</v>
      </c>
      <c r="AW865" s="14" t="s">
        <v>32</v>
      </c>
      <c r="AX865" s="14" t="s">
        <v>76</v>
      </c>
      <c r="AY865" s="257" t="s">
        <v>131</v>
      </c>
    </row>
    <row r="866" s="14" customFormat="1">
      <c r="A866" s="14"/>
      <c r="B866" s="247"/>
      <c r="C866" s="248"/>
      <c r="D866" s="232" t="s">
        <v>143</v>
      </c>
      <c r="E866" s="249" t="s">
        <v>1</v>
      </c>
      <c r="F866" s="250" t="s">
        <v>561</v>
      </c>
      <c r="G866" s="248"/>
      <c r="H866" s="251">
        <v>1</v>
      </c>
      <c r="I866" s="252"/>
      <c r="J866" s="248"/>
      <c r="K866" s="248"/>
      <c r="L866" s="253"/>
      <c r="M866" s="254"/>
      <c r="N866" s="255"/>
      <c r="O866" s="255"/>
      <c r="P866" s="255"/>
      <c r="Q866" s="255"/>
      <c r="R866" s="255"/>
      <c r="S866" s="255"/>
      <c r="T866" s="256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7" t="s">
        <v>143</v>
      </c>
      <c r="AU866" s="257" t="s">
        <v>86</v>
      </c>
      <c r="AV866" s="14" t="s">
        <v>86</v>
      </c>
      <c r="AW866" s="14" t="s">
        <v>32</v>
      </c>
      <c r="AX866" s="14" t="s">
        <v>76</v>
      </c>
      <c r="AY866" s="257" t="s">
        <v>131</v>
      </c>
    </row>
    <row r="867" s="15" customFormat="1">
      <c r="A867" s="15"/>
      <c r="B867" s="258"/>
      <c r="C867" s="259"/>
      <c r="D867" s="232" t="s">
        <v>143</v>
      </c>
      <c r="E867" s="260" t="s">
        <v>1</v>
      </c>
      <c r="F867" s="261" t="s">
        <v>188</v>
      </c>
      <c r="G867" s="259"/>
      <c r="H867" s="262">
        <v>2</v>
      </c>
      <c r="I867" s="263"/>
      <c r="J867" s="259"/>
      <c r="K867" s="259"/>
      <c r="L867" s="264"/>
      <c r="M867" s="265"/>
      <c r="N867" s="266"/>
      <c r="O867" s="266"/>
      <c r="P867" s="266"/>
      <c r="Q867" s="266"/>
      <c r="R867" s="266"/>
      <c r="S867" s="266"/>
      <c r="T867" s="267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68" t="s">
        <v>143</v>
      </c>
      <c r="AU867" s="268" t="s">
        <v>86</v>
      </c>
      <c r="AV867" s="15" t="s">
        <v>132</v>
      </c>
      <c r="AW867" s="15" t="s">
        <v>32</v>
      </c>
      <c r="AX867" s="15" t="s">
        <v>76</v>
      </c>
      <c r="AY867" s="268" t="s">
        <v>131</v>
      </c>
    </row>
    <row r="868" s="16" customFormat="1">
      <c r="A868" s="16"/>
      <c r="B868" s="269"/>
      <c r="C868" s="270"/>
      <c r="D868" s="232" t="s">
        <v>143</v>
      </c>
      <c r="E868" s="271" t="s">
        <v>1</v>
      </c>
      <c r="F868" s="272" t="s">
        <v>189</v>
      </c>
      <c r="G868" s="270"/>
      <c r="H868" s="273">
        <v>20</v>
      </c>
      <c r="I868" s="274"/>
      <c r="J868" s="270"/>
      <c r="K868" s="270"/>
      <c r="L868" s="275"/>
      <c r="M868" s="276"/>
      <c r="N868" s="277"/>
      <c r="O868" s="277"/>
      <c r="P868" s="277"/>
      <c r="Q868" s="277"/>
      <c r="R868" s="277"/>
      <c r="S868" s="277"/>
      <c r="T868" s="278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T868" s="279" t="s">
        <v>143</v>
      </c>
      <c r="AU868" s="279" t="s">
        <v>86</v>
      </c>
      <c r="AV868" s="16" t="s">
        <v>139</v>
      </c>
      <c r="AW868" s="16" t="s">
        <v>32</v>
      </c>
      <c r="AX868" s="16" t="s">
        <v>84</v>
      </c>
      <c r="AY868" s="279" t="s">
        <v>131</v>
      </c>
    </row>
    <row r="869" s="2" customFormat="1" ht="24.15" customHeight="1">
      <c r="A869" s="39"/>
      <c r="B869" s="40"/>
      <c r="C869" s="280" t="s">
        <v>571</v>
      </c>
      <c r="D869" s="280" t="s">
        <v>513</v>
      </c>
      <c r="E869" s="281" t="s">
        <v>572</v>
      </c>
      <c r="F869" s="282" t="s">
        <v>573</v>
      </c>
      <c r="G869" s="283" t="s">
        <v>539</v>
      </c>
      <c r="H869" s="284">
        <v>20</v>
      </c>
      <c r="I869" s="285"/>
      <c r="J869" s="286">
        <f>ROUND(I869*H869,2)</f>
        <v>0</v>
      </c>
      <c r="K869" s="282" t="s">
        <v>138</v>
      </c>
      <c r="L869" s="287"/>
      <c r="M869" s="288" t="s">
        <v>1</v>
      </c>
      <c r="N869" s="289" t="s">
        <v>41</v>
      </c>
      <c r="O869" s="92"/>
      <c r="P869" s="228">
        <f>O869*H869</f>
        <v>0</v>
      </c>
      <c r="Q869" s="228">
        <v>0.00050000000000000001</v>
      </c>
      <c r="R869" s="228">
        <f>Q869*H869</f>
        <v>0.01</v>
      </c>
      <c r="S869" s="228">
        <v>0</v>
      </c>
      <c r="T869" s="229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30" t="s">
        <v>516</v>
      </c>
      <c r="AT869" s="230" t="s">
        <v>513</v>
      </c>
      <c r="AU869" s="230" t="s">
        <v>86</v>
      </c>
      <c r="AY869" s="18" t="s">
        <v>131</v>
      </c>
      <c r="BE869" s="231">
        <f>IF(N869="základní",J869,0)</f>
        <v>0</v>
      </c>
      <c r="BF869" s="231">
        <f>IF(N869="snížená",J869,0)</f>
        <v>0</v>
      </c>
      <c r="BG869" s="231">
        <f>IF(N869="zákl. přenesená",J869,0)</f>
        <v>0</v>
      </c>
      <c r="BH869" s="231">
        <f>IF(N869="sníž. přenesená",J869,0)</f>
        <v>0</v>
      </c>
      <c r="BI869" s="231">
        <f>IF(N869="nulová",J869,0)</f>
        <v>0</v>
      </c>
      <c r="BJ869" s="18" t="s">
        <v>84</v>
      </c>
      <c r="BK869" s="231">
        <f>ROUND(I869*H869,2)</f>
        <v>0</v>
      </c>
      <c r="BL869" s="18" t="s">
        <v>406</v>
      </c>
      <c r="BM869" s="230" t="s">
        <v>574</v>
      </c>
    </row>
    <row r="870" s="2" customFormat="1">
      <c r="A870" s="39"/>
      <c r="B870" s="40"/>
      <c r="C870" s="41"/>
      <c r="D870" s="232" t="s">
        <v>141</v>
      </c>
      <c r="E870" s="41"/>
      <c r="F870" s="233" t="s">
        <v>573</v>
      </c>
      <c r="G870" s="41"/>
      <c r="H870" s="41"/>
      <c r="I870" s="234"/>
      <c r="J870" s="41"/>
      <c r="K870" s="41"/>
      <c r="L870" s="45"/>
      <c r="M870" s="235"/>
      <c r="N870" s="236"/>
      <c r="O870" s="92"/>
      <c r="P870" s="92"/>
      <c r="Q870" s="92"/>
      <c r="R870" s="92"/>
      <c r="S870" s="92"/>
      <c r="T870" s="93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18" t="s">
        <v>141</v>
      </c>
      <c r="AU870" s="18" t="s">
        <v>86</v>
      </c>
    </row>
    <row r="871" s="2" customFormat="1" ht="24.15" customHeight="1">
      <c r="A871" s="39"/>
      <c r="B871" s="40"/>
      <c r="C871" s="219" t="s">
        <v>575</v>
      </c>
      <c r="D871" s="219" t="s">
        <v>134</v>
      </c>
      <c r="E871" s="220" t="s">
        <v>576</v>
      </c>
      <c r="F871" s="221" t="s">
        <v>577</v>
      </c>
      <c r="G871" s="222" t="s">
        <v>375</v>
      </c>
      <c r="H871" s="223">
        <v>0.02</v>
      </c>
      <c r="I871" s="224"/>
      <c r="J871" s="225">
        <f>ROUND(I871*H871,2)</f>
        <v>0</v>
      </c>
      <c r="K871" s="221" t="s">
        <v>138</v>
      </c>
      <c r="L871" s="45"/>
      <c r="M871" s="226" t="s">
        <v>1</v>
      </c>
      <c r="N871" s="227" t="s">
        <v>41</v>
      </c>
      <c r="O871" s="92"/>
      <c r="P871" s="228">
        <f>O871*H871</f>
        <v>0</v>
      </c>
      <c r="Q871" s="228">
        <v>0</v>
      </c>
      <c r="R871" s="228">
        <f>Q871*H871</f>
        <v>0</v>
      </c>
      <c r="S871" s="228">
        <v>0</v>
      </c>
      <c r="T871" s="229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30" t="s">
        <v>406</v>
      </c>
      <c r="AT871" s="230" t="s">
        <v>134</v>
      </c>
      <c r="AU871" s="230" t="s">
        <v>86</v>
      </c>
      <c r="AY871" s="18" t="s">
        <v>131</v>
      </c>
      <c r="BE871" s="231">
        <f>IF(N871="základní",J871,0)</f>
        <v>0</v>
      </c>
      <c r="BF871" s="231">
        <f>IF(N871="snížená",J871,0)</f>
        <v>0</v>
      </c>
      <c r="BG871" s="231">
        <f>IF(N871="zákl. přenesená",J871,0)</f>
        <v>0</v>
      </c>
      <c r="BH871" s="231">
        <f>IF(N871="sníž. přenesená",J871,0)</f>
        <v>0</v>
      </c>
      <c r="BI871" s="231">
        <f>IF(N871="nulová",J871,0)</f>
        <v>0</v>
      </c>
      <c r="BJ871" s="18" t="s">
        <v>84</v>
      </c>
      <c r="BK871" s="231">
        <f>ROUND(I871*H871,2)</f>
        <v>0</v>
      </c>
      <c r="BL871" s="18" t="s">
        <v>406</v>
      </c>
      <c r="BM871" s="230" t="s">
        <v>578</v>
      </c>
    </row>
    <row r="872" s="2" customFormat="1">
      <c r="A872" s="39"/>
      <c r="B872" s="40"/>
      <c r="C872" s="41"/>
      <c r="D872" s="232" t="s">
        <v>141</v>
      </c>
      <c r="E872" s="41"/>
      <c r="F872" s="233" t="s">
        <v>579</v>
      </c>
      <c r="G872" s="41"/>
      <c r="H872" s="41"/>
      <c r="I872" s="234"/>
      <c r="J872" s="41"/>
      <c r="K872" s="41"/>
      <c r="L872" s="45"/>
      <c r="M872" s="235"/>
      <c r="N872" s="236"/>
      <c r="O872" s="92"/>
      <c r="P872" s="92"/>
      <c r="Q872" s="92"/>
      <c r="R872" s="92"/>
      <c r="S872" s="92"/>
      <c r="T872" s="93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T872" s="18" t="s">
        <v>141</v>
      </c>
      <c r="AU872" s="18" t="s">
        <v>86</v>
      </c>
    </row>
    <row r="873" s="12" customFormat="1" ht="22.8" customHeight="1">
      <c r="A873" s="12"/>
      <c r="B873" s="203"/>
      <c r="C873" s="204"/>
      <c r="D873" s="205" t="s">
        <v>75</v>
      </c>
      <c r="E873" s="217" t="s">
        <v>580</v>
      </c>
      <c r="F873" s="217" t="s">
        <v>581</v>
      </c>
      <c r="G873" s="204"/>
      <c r="H873" s="204"/>
      <c r="I873" s="207"/>
      <c r="J873" s="218">
        <f>BK873</f>
        <v>0</v>
      </c>
      <c r="K873" s="204"/>
      <c r="L873" s="209"/>
      <c r="M873" s="210"/>
      <c r="N873" s="211"/>
      <c r="O873" s="211"/>
      <c r="P873" s="212">
        <f>SUM(P874:P901)</f>
        <v>0</v>
      </c>
      <c r="Q873" s="211"/>
      <c r="R873" s="212">
        <f>SUM(R874:R901)</f>
        <v>1.1579066</v>
      </c>
      <c r="S873" s="211"/>
      <c r="T873" s="213">
        <f>SUM(T874:T901)</f>
        <v>0.96275999999999995</v>
      </c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R873" s="214" t="s">
        <v>86</v>
      </c>
      <c r="AT873" s="215" t="s">
        <v>75</v>
      </c>
      <c r="AU873" s="215" t="s">
        <v>84</v>
      </c>
      <c r="AY873" s="214" t="s">
        <v>131</v>
      </c>
      <c r="BK873" s="216">
        <f>SUM(BK874:BK901)</f>
        <v>0</v>
      </c>
    </row>
    <row r="874" s="2" customFormat="1" ht="16.5" customHeight="1">
      <c r="A874" s="39"/>
      <c r="B874" s="40"/>
      <c r="C874" s="219" t="s">
        <v>582</v>
      </c>
      <c r="D874" s="219" t="s">
        <v>134</v>
      </c>
      <c r="E874" s="220" t="s">
        <v>583</v>
      </c>
      <c r="F874" s="221" t="s">
        <v>584</v>
      </c>
      <c r="G874" s="222" t="s">
        <v>137</v>
      </c>
      <c r="H874" s="223">
        <v>84.060000000000002</v>
      </c>
      <c r="I874" s="224"/>
      <c r="J874" s="225">
        <f>ROUND(I874*H874,2)</f>
        <v>0</v>
      </c>
      <c r="K874" s="221" t="s">
        <v>138</v>
      </c>
      <c r="L874" s="45"/>
      <c r="M874" s="226" t="s">
        <v>1</v>
      </c>
      <c r="N874" s="227" t="s">
        <v>41</v>
      </c>
      <c r="O874" s="92"/>
      <c r="P874" s="228">
        <f>O874*H874</f>
        <v>0</v>
      </c>
      <c r="Q874" s="228">
        <v>0.00040999999999999999</v>
      </c>
      <c r="R874" s="228">
        <f>Q874*H874</f>
        <v>0.034464599999999998</v>
      </c>
      <c r="S874" s="228">
        <v>0</v>
      </c>
      <c r="T874" s="229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30" t="s">
        <v>406</v>
      </c>
      <c r="AT874" s="230" t="s">
        <v>134</v>
      </c>
      <c r="AU874" s="230" t="s">
        <v>86</v>
      </c>
      <c r="AY874" s="18" t="s">
        <v>131</v>
      </c>
      <c r="BE874" s="231">
        <f>IF(N874="základní",J874,0)</f>
        <v>0</v>
      </c>
      <c r="BF874" s="231">
        <f>IF(N874="snížená",J874,0)</f>
        <v>0</v>
      </c>
      <c r="BG874" s="231">
        <f>IF(N874="zákl. přenesená",J874,0)</f>
        <v>0</v>
      </c>
      <c r="BH874" s="231">
        <f>IF(N874="sníž. přenesená",J874,0)</f>
        <v>0</v>
      </c>
      <c r="BI874" s="231">
        <f>IF(N874="nulová",J874,0)</f>
        <v>0</v>
      </c>
      <c r="BJ874" s="18" t="s">
        <v>84</v>
      </c>
      <c r="BK874" s="231">
        <f>ROUND(I874*H874,2)</f>
        <v>0</v>
      </c>
      <c r="BL874" s="18" t="s">
        <v>406</v>
      </c>
      <c r="BM874" s="230" t="s">
        <v>585</v>
      </c>
    </row>
    <row r="875" s="2" customFormat="1">
      <c r="A875" s="39"/>
      <c r="B875" s="40"/>
      <c r="C875" s="41"/>
      <c r="D875" s="232" t="s">
        <v>141</v>
      </c>
      <c r="E875" s="41"/>
      <c r="F875" s="233" t="s">
        <v>586</v>
      </c>
      <c r="G875" s="41"/>
      <c r="H875" s="41"/>
      <c r="I875" s="234"/>
      <c r="J875" s="41"/>
      <c r="K875" s="41"/>
      <c r="L875" s="45"/>
      <c r="M875" s="235"/>
      <c r="N875" s="236"/>
      <c r="O875" s="92"/>
      <c r="P875" s="92"/>
      <c r="Q875" s="92"/>
      <c r="R875" s="92"/>
      <c r="S875" s="92"/>
      <c r="T875" s="93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T875" s="18" t="s">
        <v>141</v>
      </c>
      <c r="AU875" s="18" t="s">
        <v>86</v>
      </c>
    </row>
    <row r="876" s="13" customFormat="1">
      <c r="A876" s="13"/>
      <c r="B876" s="237"/>
      <c r="C876" s="238"/>
      <c r="D876" s="232" t="s">
        <v>143</v>
      </c>
      <c r="E876" s="239" t="s">
        <v>1</v>
      </c>
      <c r="F876" s="240" t="s">
        <v>587</v>
      </c>
      <c r="G876" s="238"/>
      <c r="H876" s="239" t="s">
        <v>1</v>
      </c>
      <c r="I876" s="241"/>
      <c r="J876" s="238"/>
      <c r="K876" s="238"/>
      <c r="L876" s="242"/>
      <c r="M876" s="243"/>
      <c r="N876" s="244"/>
      <c r="O876" s="244"/>
      <c r="P876" s="244"/>
      <c r="Q876" s="244"/>
      <c r="R876" s="244"/>
      <c r="S876" s="244"/>
      <c r="T876" s="245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6" t="s">
        <v>143</v>
      </c>
      <c r="AU876" s="246" t="s">
        <v>86</v>
      </c>
      <c r="AV876" s="13" t="s">
        <v>84</v>
      </c>
      <c r="AW876" s="13" t="s">
        <v>32</v>
      </c>
      <c r="AX876" s="13" t="s">
        <v>76</v>
      </c>
      <c r="AY876" s="246" t="s">
        <v>131</v>
      </c>
    </row>
    <row r="877" s="14" customFormat="1">
      <c r="A877" s="14"/>
      <c r="B877" s="247"/>
      <c r="C877" s="248"/>
      <c r="D877" s="232" t="s">
        <v>143</v>
      </c>
      <c r="E877" s="249" t="s">
        <v>1</v>
      </c>
      <c r="F877" s="250" t="s">
        <v>588</v>
      </c>
      <c r="G877" s="248"/>
      <c r="H877" s="251">
        <v>84.060000000000002</v>
      </c>
      <c r="I877" s="252"/>
      <c r="J877" s="248"/>
      <c r="K877" s="248"/>
      <c r="L877" s="253"/>
      <c r="M877" s="254"/>
      <c r="N877" s="255"/>
      <c r="O877" s="255"/>
      <c r="P877" s="255"/>
      <c r="Q877" s="255"/>
      <c r="R877" s="255"/>
      <c r="S877" s="255"/>
      <c r="T877" s="256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7" t="s">
        <v>143</v>
      </c>
      <c r="AU877" s="257" t="s">
        <v>86</v>
      </c>
      <c r="AV877" s="14" t="s">
        <v>86</v>
      </c>
      <c r="AW877" s="14" t="s">
        <v>32</v>
      </c>
      <c r="AX877" s="14" t="s">
        <v>84</v>
      </c>
      <c r="AY877" s="257" t="s">
        <v>131</v>
      </c>
    </row>
    <row r="878" s="2" customFormat="1" ht="24.15" customHeight="1">
      <c r="A878" s="39"/>
      <c r="B878" s="40"/>
      <c r="C878" s="280" t="s">
        <v>589</v>
      </c>
      <c r="D878" s="280" t="s">
        <v>513</v>
      </c>
      <c r="E878" s="281" t="s">
        <v>590</v>
      </c>
      <c r="F878" s="282" t="s">
        <v>591</v>
      </c>
      <c r="G878" s="283" t="s">
        <v>137</v>
      </c>
      <c r="H878" s="284">
        <v>88.263000000000005</v>
      </c>
      <c r="I878" s="285"/>
      <c r="J878" s="286">
        <f>ROUND(I878*H878,2)</f>
        <v>0</v>
      </c>
      <c r="K878" s="282" t="s">
        <v>138</v>
      </c>
      <c r="L878" s="287"/>
      <c r="M878" s="288" t="s">
        <v>1</v>
      </c>
      <c r="N878" s="289" t="s">
        <v>41</v>
      </c>
      <c r="O878" s="92"/>
      <c r="P878" s="228">
        <f>O878*H878</f>
        <v>0</v>
      </c>
      <c r="Q878" s="228">
        <v>0.012</v>
      </c>
      <c r="R878" s="228">
        <f>Q878*H878</f>
        <v>1.059156</v>
      </c>
      <c r="S878" s="228">
        <v>0</v>
      </c>
      <c r="T878" s="229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30" t="s">
        <v>516</v>
      </c>
      <c r="AT878" s="230" t="s">
        <v>513</v>
      </c>
      <c r="AU878" s="230" t="s">
        <v>86</v>
      </c>
      <c r="AY878" s="18" t="s">
        <v>131</v>
      </c>
      <c r="BE878" s="231">
        <f>IF(N878="základní",J878,0)</f>
        <v>0</v>
      </c>
      <c r="BF878" s="231">
        <f>IF(N878="snížená",J878,0)</f>
        <v>0</v>
      </c>
      <c r="BG878" s="231">
        <f>IF(N878="zákl. přenesená",J878,0)</f>
        <v>0</v>
      </c>
      <c r="BH878" s="231">
        <f>IF(N878="sníž. přenesená",J878,0)</f>
        <v>0</v>
      </c>
      <c r="BI878" s="231">
        <f>IF(N878="nulová",J878,0)</f>
        <v>0</v>
      </c>
      <c r="BJ878" s="18" t="s">
        <v>84</v>
      </c>
      <c r="BK878" s="231">
        <f>ROUND(I878*H878,2)</f>
        <v>0</v>
      </c>
      <c r="BL878" s="18" t="s">
        <v>406</v>
      </c>
      <c r="BM878" s="230" t="s">
        <v>592</v>
      </c>
    </row>
    <row r="879" s="2" customFormat="1">
      <c r="A879" s="39"/>
      <c r="B879" s="40"/>
      <c r="C879" s="41"/>
      <c r="D879" s="232" t="s">
        <v>141</v>
      </c>
      <c r="E879" s="41"/>
      <c r="F879" s="233" t="s">
        <v>591</v>
      </c>
      <c r="G879" s="41"/>
      <c r="H879" s="41"/>
      <c r="I879" s="234"/>
      <c r="J879" s="41"/>
      <c r="K879" s="41"/>
      <c r="L879" s="45"/>
      <c r="M879" s="235"/>
      <c r="N879" s="236"/>
      <c r="O879" s="92"/>
      <c r="P879" s="92"/>
      <c r="Q879" s="92"/>
      <c r="R879" s="92"/>
      <c r="S879" s="92"/>
      <c r="T879" s="93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T879" s="18" t="s">
        <v>141</v>
      </c>
      <c r="AU879" s="18" t="s">
        <v>86</v>
      </c>
    </row>
    <row r="880" s="14" customFormat="1">
      <c r="A880" s="14"/>
      <c r="B880" s="247"/>
      <c r="C880" s="248"/>
      <c r="D880" s="232" t="s">
        <v>143</v>
      </c>
      <c r="E880" s="248"/>
      <c r="F880" s="250" t="s">
        <v>593</v>
      </c>
      <c r="G880" s="248"/>
      <c r="H880" s="251">
        <v>88.263000000000005</v>
      </c>
      <c r="I880" s="252"/>
      <c r="J880" s="248"/>
      <c r="K880" s="248"/>
      <c r="L880" s="253"/>
      <c r="M880" s="254"/>
      <c r="N880" s="255"/>
      <c r="O880" s="255"/>
      <c r="P880" s="255"/>
      <c r="Q880" s="255"/>
      <c r="R880" s="255"/>
      <c r="S880" s="255"/>
      <c r="T880" s="256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7" t="s">
        <v>143</v>
      </c>
      <c r="AU880" s="257" t="s">
        <v>86</v>
      </c>
      <c r="AV880" s="14" t="s">
        <v>86</v>
      </c>
      <c r="AW880" s="14" t="s">
        <v>4</v>
      </c>
      <c r="AX880" s="14" t="s">
        <v>84</v>
      </c>
      <c r="AY880" s="257" t="s">
        <v>131</v>
      </c>
    </row>
    <row r="881" s="2" customFormat="1" ht="16.5" customHeight="1">
      <c r="A881" s="39"/>
      <c r="B881" s="40"/>
      <c r="C881" s="219" t="s">
        <v>594</v>
      </c>
      <c r="D881" s="219" t="s">
        <v>134</v>
      </c>
      <c r="E881" s="220" t="s">
        <v>595</v>
      </c>
      <c r="F881" s="221" t="s">
        <v>596</v>
      </c>
      <c r="G881" s="222" t="s">
        <v>137</v>
      </c>
      <c r="H881" s="223">
        <v>84.060000000000002</v>
      </c>
      <c r="I881" s="224"/>
      <c r="J881" s="225">
        <f>ROUND(I881*H881,2)</f>
        <v>0</v>
      </c>
      <c r="K881" s="221" t="s">
        <v>138</v>
      </c>
      <c r="L881" s="45"/>
      <c r="M881" s="226" t="s">
        <v>1</v>
      </c>
      <c r="N881" s="227" t="s">
        <v>41</v>
      </c>
      <c r="O881" s="92"/>
      <c r="P881" s="228">
        <f>O881*H881</f>
        <v>0</v>
      </c>
      <c r="Q881" s="228">
        <v>0.00010000000000000001</v>
      </c>
      <c r="R881" s="228">
        <f>Q881*H881</f>
        <v>0.0084060000000000003</v>
      </c>
      <c r="S881" s="228">
        <v>0</v>
      </c>
      <c r="T881" s="229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30" t="s">
        <v>406</v>
      </c>
      <c r="AT881" s="230" t="s">
        <v>134</v>
      </c>
      <c r="AU881" s="230" t="s">
        <v>86</v>
      </c>
      <c r="AY881" s="18" t="s">
        <v>131</v>
      </c>
      <c r="BE881" s="231">
        <f>IF(N881="základní",J881,0)</f>
        <v>0</v>
      </c>
      <c r="BF881" s="231">
        <f>IF(N881="snížená",J881,0)</f>
        <v>0</v>
      </c>
      <c r="BG881" s="231">
        <f>IF(N881="zákl. přenesená",J881,0)</f>
        <v>0</v>
      </c>
      <c r="BH881" s="231">
        <f>IF(N881="sníž. přenesená",J881,0)</f>
        <v>0</v>
      </c>
      <c r="BI881" s="231">
        <f>IF(N881="nulová",J881,0)</f>
        <v>0</v>
      </c>
      <c r="BJ881" s="18" t="s">
        <v>84</v>
      </c>
      <c r="BK881" s="231">
        <f>ROUND(I881*H881,2)</f>
        <v>0</v>
      </c>
      <c r="BL881" s="18" t="s">
        <v>406</v>
      </c>
      <c r="BM881" s="230" t="s">
        <v>597</v>
      </c>
    </row>
    <row r="882" s="2" customFormat="1">
      <c r="A882" s="39"/>
      <c r="B882" s="40"/>
      <c r="C882" s="41"/>
      <c r="D882" s="232" t="s">
        <v>141</v>
      </c>
      <c r="E882" s="41"/>
      <c r="F882" s="233" t="s">
        <v>598</v>
      </c>
      <c r="G882" s="41"/>
      <c r="H882" s="41"/>
      <c r="I882" s="234"/>
      <c r="J882" s="41"/>
      <c r="K882" s="41"/>
      <c r="L882" s="45"/>
      <c r="M882" s="235"/>
      <c r="N882" s="236"/>
      <c r="O882" s="92"/>
      <c r="P882" s="92"/>
      <c r="Q882" s="92"/>
      <c r="R882" s="92"/>
      <c r="S882" s="92"/>
      <c r="T882" s="93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T882" s="18" t="s">
        <v>141</v>
      </c>
      <c r="AU882" s="18" t="s">
        <v>86</v>
      </c>
    </row>
    <row r="883" s="13" customFormat="1">
      <c r="A883" s="13"/>
      <c r="B883" s="237"/>
      <c r="C883" s="238"/>
      <c r="D883" s="232" t="s">
        <v>143</v>
      </c>
      <c r="E883" s="239" t="s">
        <v>1</v>
      </c>
      <c r="F883" s="240" t="s">
        <v>587</v>
      </c>
      <c r="G883" s="238"/>
      <c r="H883" s="239" t="s">
        <v>1</v>
      </c>
      <c r="I883" s="241"/>
      <c r="J883" s="238"/>
      <c r="K883" s="238"/>
      <c r="L883" s="242"/>
      <c r="M883" s="243"/>
      <c r="N883" s="244"/>
      <c r="O883" s="244"/>
      <c r="P883" s="244"/>
      <c r="Q883" s="244"/>
      <c r="R883" s="244"/>
      <c r="S883" s="244"/>
      <c r="T883" s="245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6" t="s">
        <v>143</v>
      </c>
      <c r="AU883" s="246" t="s">
        <v>86</v>
      </c>
      <c r="AV883" s="13" t="s">
        <v>84</v>
      </c>
      <c r="AW883" s="13" t="s">
        <v>32</v>
      </c>
      <c r="AX883" s="13" t="s">
        <v>76</v>
      </c>
      <c r="AY883" s="246" t="s">
        <v>131</v>
      </c>
    </row>
    <row r="884" s="14" customFormat="1">
      <c r="A884" s="14"/>
      <c r="B884" s="247"/>
      <c r="C884" s="248"/>
      <c r="D884" s="232" t="s">
        <v>143</v>
      </c>
      <c r="E884" s="249" t="s">
        <v>1</v>
      </c>
      <c r="F884" s="250" t="s">
        <v>588</v>
      </c>
      <c r="G884" s="248"/>
      <c r="H884" s="251">
        <v>84.060000000000002</v>
      </c>
      <c r="I884" s="252"/>
      <c r="J884" s="248"/>
      <c r="K884" s="248"/>
      <c r="L884" s="253"/>
      <c r="M884" s="254"/>
      <c r="N884" s="255"/>
      <c r="O884" s="255"/>
      <c r="P884" s="255"/>
      <c r="Q884" s="255"/>
      <c r="R884" s="255"/>
      <c r="S884" s="255"/>
      <c r="T884" s="256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7" t="s">
        <v>143</v>
      </c>
      <c r="AU884" s="257" t="s">
        <v>86</v>
      </c>
      <c r="AV884" s="14" t="s">
        <v>86</v>
      </c>
      <c r="AW884" s="14" t="s">
        <v>32</v>
      </c>
      <c r="AX884" s="14" t="s">
        <v>84</v>
      </c>
      <c r="AY884" s="257" t="s">
        <v>131</v>
      </c>
    </row>
    <row r="885" s="2" customFormat="1" ht="24.15" customHeight="1">
      <c r="A885" s="39"/>
      <c r="B885" s="40"/>
      <c r="C885" s="219" t="s">
        <v>599</v>
      </c>
      <c r="D885" s="219" t="s">
        <v>134</v>
      </c>
      <c r="E885" s="220" t="s">
        <v>600</v>
      </c>
      <c r="F885" s="221" t="s">
        <v>601</v>
      </c>
      <c r="G885" s="222" t="s">
        <v>137</v>
      </c>
      <c r="H885" s="223">
        <v>84.060000000000002</v>
      </c>
      <c r="I885" s="224"/>
      <c r="J885" s="225">
        <f>ROUND(I885*H885,2)</f>
        <v>0</v>
      </c>
      <c r="K885" s="221" t="s">
        <v>138</v>
      </c>
      <c r="L885" s="45"/>
      <c r="M885" s="226" t="s">
        <v>1</v>
      </c>
      <c r="N885" s="227" t="s">
        <v>41</v>
      </c>
      <c r="O885" s="92"/>
      <c r="P885" s="228">
        <f>O885*H885</f>
        <v>0</v>
      </c>
      <c r="Q885" s="228">
        <v>0</v>
      </c>
      <c r="R885" s="228">
        <f>Q885*H885</f>
        <v>0</v>
      </c>
      <c r="S885" s="228">
        <v>0.010999999999999999</v>
      </c>
      <c r="T885" s="229">
        <f>S885*H885</f>
        <v>0.92465999999999993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30" t="s">
        <v>406</v>
      </c>
      <c r="AT885" s="230" t="s">
        <v>134</v>
      </c>
      <c r="AU885" s="230" t="s">
        <v>86</v>
      </c>
      <c r="AY885" s="18" t="s">
        <v>131</v>
      </c>
      <c r="BE885" s="231">
        <f>IF(N885="základní",J885,0)</f>
        <v>0</v>
      </c>
      <c r="BF885" s="231">
        <f>IF(N885="snížená",J885,0)</f>
        <v>0</v>
      </c>
      <c r="BG885" s="231">
        <f>IF(N885="zákl. přenesená",J885,0)</f>
        <v>0</v>
      </c>
      <c r="BH885" s="231">
        <f>IF(N885="sníž. přenesená",J885,0)</f>
        <v>0</v>
      </c>
      <c r="BI885" s="231">
        <f>IF(N885="nulová",J885,0)</f>
        <v>0</v>
      </c>
      <c r="BJ885" s="18" t="s">
        <v>84</v>
      </c>
      <c r="BK885" s="231">
        <f>ROUND(I885*H885,2)</f>
        <v>0</v>
      </c>
      <c r="BL885" s="18" t="s">
        <v>406</v>
      </c>
      <c r="BM885" s="230" t="s">
        <v>602</v>
      </c>
    </row>
    <row r="886" s="2" customFormat="1">
      <c r="A886" s="39"/>
      <c r="B886" s="40"/>
      <c r="C886" s="41"/>
      <c r="D886" s="232" t="s">
        <v>141</v>
      </c>
      <c r="E886" s="41"/>
      <c r="F886" s="233" t="s">
        <v>603</v>
      </c>
      <c r="G886" s="41"/>
      <c r="H886" s="41"/>
      <c r="I886" s="234"/>
      <c r="J886" s="41"/>
      <c r="K886" s="41"/>
      <c r="L886" s="45"/>
      <c r="M886" s="235"/>
      <c r="N886" s="236"/>
      <c r="O886" s="92"/>
      <c r="P886" s="92"/>
      <c r="Q886" s="92"/>
      <c r="R886" s="92"/>
      <c r="S886" s="92"/>
      <c r="T886" s="93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T886" s="18" t="s">
        <v>141</v>
      </c>
      <c r="AU886" s="18" t="s">
        <v>86</v>
      </c>
    </row>
    <row r="887" s="13" customFormat="1">
      <c r="A887" s="13"/>
      <c r="B887" s="237"/>
      <c r="C887" s="238"/>
      <c r="D887" s="232" t="s">
        <v>143</v>
      </c>
      <c r="E887" s="239" t="s">
        <v>1</v>
      </c>
      <c r="F887" s="240" t="s">
        <v>587</v>
      </c>
      <c r="G887" s="238"/>
      <c r="H887" s="239" t="s">
        <v>1</v>
      </c>
      <c r="I887" s="241"/>
      <c r="J887" s="238"/>
      <c r="K887" s="238"/>
      <c r="L887" s="242"/>
      <c r="M887" s="243"/>
      <c r="N887" s="244"/>
      <c r="O887" s="244"/>
      <c r="P887" s="244"/>
      <c r="Q887" s="244"/>
      <c r="R887" s="244"/>
      <c r="S887" s="244"/>
      <c r="T887" s="245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6" t="s">
        <v>143</v>
      </c>
      <c r="AU887" s="246" t="s">
        <v>86</v>
      </c>
      <c r="AV887" s="13" t="s">
        <v>84</v>
      </c>
      <c r="AW887" s="13" t="s">
        <v>32</v>
      </c>
      <c r="AX887" s="13" t="s">
        <v>76</v>
      </c>
      <c r="AY887" s="246" t="s">
        <v>131</v>
      </c>
    </row>
    <row r="888" s="14" customFormat="1">
      <c r="A888" s="14"/>
      <c r="B888" s="247"/>
      <c r="C888" s="248"/>
      <c r="D888" s="232" t="s">
        <v>143</v>
      </c>
      <c r="E888" s="249" t="s">
        <v>1</v>
      </c>
      <c r="F888" s="250" t="s">
        <v>588</v>
      </c>
      <c r="G888" s="248"/>
      <c r="H888" s="251">
        <v>84.060000000000002</v>
      </c>
      <c r="I888" s="252"/>
      <c r="J888" s="248"/>
      <c r="K888" s="248"/>
      <c r="L888" s="253"/>
      <c r="M888" s="254"/>
      <c r="N888" s="255"/>
      <c r="O888" s="255"/>
      <c r="P888" s="255"/>
      <c r="Q888" s="255"/>
      <c r="R888" s="255"/>
      <c r="S888" s="255"/>
      <c r="T888" s="256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7" t="s">
        <v>143</v>
      </c>
      <c r="AU888" s="257" t="s">
        <v>86</v>
      </c>
      <c r="AV888" s="14" t="s">
        <v>86</v>
      </c>
      <c r="AW888" s="14" t="s">
        <v>32</v>
      </c>
      <c r="AX888" s="14" t="s">
        <v>84</v>
      </c>
      <c r="AY888" s="257" t="s">
        <v>131</v>
      </c>
    </row>
    <row r="889" s="2" customFormat="1" ht="21.75" customHeight="1">
      <c r="A889" s="39"/>
      <c r="B889" s="40"/>
      <c r="C889" s="219" t="s">
        <v>604</v>
      </c>
      <c r="D889" s="219" t="s">
        <v>134</v>
      </c>
      <c r="E889" s="220" t="s">
        <v>605</v>
      </c>
      <c r="F889" s="221" t="s">
        <v>606</v>
      </c>
      <c r="G889" s="222" t="s">
        <v>192</v>
      </c>
      <c r="H889" s="223">
        <v>2</v>
      </c>
      <c r="I889" s="224"/>
      <c r="J889" s="225">
        <f>ROUND(I889*H889,2)</f>
        <v>0</v>
      </c>
      <c r="K889" s="221" t="s">
        <v>138</v>
      </c>
      <c r="L889" s="45"/>
      <c r="M889" s="226" t="s">
        <v>1</v>
      </c>
      <c r="N889" s="227" t="s">
        <v>41</v>
      </c>
      <c r="O889" s="92"/>
      <c r="P889" s="228">
        <f>O889*H889</f>
        <v>0</v>
      </c>
      <c r="Q889" s="228">
        <v>0.02794</v>
      </c>
      <c r="R889" s="228">
        <f>Q889*H889</f>
        <v>0.055879999999999999</v>
      </c>
      <c r="S889" s="228">
        <v>0</v>
      </c>
      <c r="T889" s="229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30" t="s">
        <v>406</v>
      </c>
      <c r="AT889" s="230" t="s">
        <v>134</v>
      </c>
      <c r="AU889" s="230" t="s">
        <v>86</v>
      </c>
      <c r="AY889" s="18" t="s">
        <v>131</v>
      </c>
      <c r="BE889" s="231">
        <f>IF(N889="základní",J889,0)</f>
        <v>0</v>
      </c>
      <c r="BF889" s="231">
        <f>IF(N889="snížená",J889,0)</f>
        <v>0</v>
      </c>
      <c r="BG889" s="231">
        <f>IF(N889="zákl. přenesená",J889,0)</f>
        <v>0</v>
      </c>
      <c r="BH889" s="231">
        <f>IF(N889="sníž. přenesená",J889,0)</f>
        <v>0</v>
      </c>
      <c r="BI889" s="231">
        <f>IF(N889="nulová",J889,0)</f>
        <v>0</v>
      </c>
      <c r="BJ889" s="18" t="s">
        <v>84</v>
      </c>
      <c r="BK889" s="231">
        <f>ROUND(I889*H889,2)</f>
        <v>0</v>
      </c>
      <c r="BL889" s="18" t="s">
        <v>406</v>
      </c>
      <c r="BM889" s="230" t="s">
        <v>607</v>
      </c>
    </row>
    <row r="890" s="2" customFormat="1">
      <c r="A890" s="39"/>
      <c r="B890" s="40"/>
      <c r="C890" s="41"/>
      <c r="D890" s="232" t="s">
        <v>141</v>
      </c>
      <c r="E890" s="41"/>
      <c r="F890" s="233" t="s">
        <v>608</v>
      </c>
      <c r="G890" s="41"/>
      <c r="H890" s="41"/>
      <c r="I890" s="234"/>
      <c r="J890" s="41"/>
      <c r="K890" s="41"/>
      <c r="L890" s="45"/>
      <c r="M890" s="235"/>
      <c r="N890" s="236"/>
      <c r="O890" s="92"/>
      <c r="P890" s="92"/>
      <c r="Q890" s="92"/>
      <c r="R890" s="92"/>
      <c r="S890" s="92"/>
      <c r="T890" s="93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T890" s="18" t="s">
        <v>141</v>
      </c>
      <c r="AU890" s="18" t="s">
        <v>86</v>
      </c>
    </row>
    <row r="891" s="13" customFormat="1">
      <c r="A891" s="13"/>
      <c r="B891" s="237"/>
      <c r="C891" s="238"/>
      <c r="D891" s="232" t="s">
        <v>143</v>
      </c>
      <c r="E891" s="239" t="s">
        <v>1</v>
      </c>
      <c r="F891" s="240" t="s">
        <v>609</v>
      </c>
      <c r="G891" s="238"/>
      <c r="H891" s="239" t="s">
        <v>1</v>
      </c>
      <c r="I891" s="241"/>
      <c r="J891" s="238"/>
      <c r="K891" s="238"/>
      <c r="L891" s="242"/>
      <c r="M891" s="243"/>
      <c r="N891" s="244"/>
      <c r="O891" s="244"/>
      <c r="P891" s="244"/>
      <c r="Q891" s="244"/>
      <c r="R891" s="244"/>
      <c r="S891" s="244"/>
      <c r="T891" s="245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6" t="s">
        <v>143</v>
      </c>
      <c r="AU891" s="246" t="s">
        <v>86</v>
      </c>
      <c r="AV891" s="13" t="s">
        <v>84</v>
      </c>
      <c r="AW891" s="13" t="s">
        <v>32</v>
      </c>
      <c r="AX891" s="13" t="s">
        <v>76</v>
      </c>
      <c r="AY891" s="246" t="s">
        <v>131</v>
      </c>
    </row>
    <row r="892" s="14" customFormat="1">
      <c r="A892" s="14"/>
      <c r="B892" s="247"/>
      <c r="C892" s="248"/>
      <c r="D892" s="232" t="s">
        <v>143</v>
      </c>
      <c r="E892" s="249" t="s">
        <v>1</v>
      </c>
      <c r="F892" s="250" t="s">
        <v>610</v>
      </c>
      <c r="G892" s="248"/>
      <c r="H892" s="251">
        <v>2</v>
      </c>
      <c r="I892" s="252"/>
      <c r="J892" s="248"/>
      <c r="K892" s="248"/>
      <c r="L892" s="253"/>
      <c r="M892" s="254"/>
      <c r="N892" s="255"/>
      <c r="O892" s="255"/>
      <c r="P892" s="255"/>
      <c r="Q892" s="255"/>
      <c r="R892" s="255"/>
      <c r="S892" s="255"/>
      <c r="T892" s="256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7" t="s">
        <v>143</v>
      </c>
      <c r="AU892" s="257" t="s">
        <v>86</v>
      </c>
      <c r="AV892" s="14" t="s">
        <v>86</v>
      </c>
      <c r="AW892" s="14" t="s">
        <v>32</v>
      </c>
      <c r="AX892" s="14" t="s">
        <v>84</v>
      </c>
      <c r="AY892" s="257" t="s">
        <v>131</v>
      </c>
    </row>
    <row r="893" s="2" customFormat="1" ht="21.75" customHeight="1">
      <c r="A893" s="39"/>
      <c r="B893" s="40"/>
      <c r="C893" s="219" t="s">
        <v>611</v>
      </c>
      <c r="D893" s="219" t="s">
        <v>134</v>
      </c>
      <c r="E893" s="220" t="s">
        <v>612</v>
      </c>
      <c r="F893" s="221" t="s">
        <v>613</v>
      </c>
      <c r="G893" s="222" t="s">
        <v>137</v>
      </c>
      <c r="H893" s="223">
        <v>1.2</v>
      </c>
      <c r="I893" s="224"/>
      <c r="J893" s="225">
        <f>ROUND(I893*H893,2)</f>
        <v>0</v>
      </c>
      <c r="K893" s="221" t="s">
        <v>138</v>
      </c>
      <c r="L893" s="45"/>
      <c r="M893" s="226" t="s">
        <v>1</v>
      </c>
      <c r="N893" s="227" t="s">
        <v>41</v>
      </c>
      <c r="O893" s="92"/>
      <c r="P893" s="228">
        <f>O893*H893</f>
        <v>0</v>
      </c>
      <c r="Q893" s="228">
        <v>0</v>
      </c>
      <c r="R893" s="228">
        <f>Q893*H893</f>
        <v>0</v>
      </c>
      <c r="S893" s="228">
        <v>0.03175</v>
      </c>
      <c r="T893" s="229">
        <f>S893*H893</f>
        <v>0.038100000000000002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30" t="s">
        <v>406</v>
      </c>
      <c r="AT893" s="230" t="s">
        <v>134</v>
      </c>
      <c r="AU893" s="230" t="s">
        <v>86</v>
      </c>
      <c r="AY893" s="18" t="s">
        <v>131</v>
      </c>
      <c r="BE893" s="231">
        <f>IF(N893="základní",J893,0)</f>
        <v>0</v>
      </c>
      <c r="BF893" s="231">
        <f>IF(N893="snížená",J893,0)</f>
        <v>0</v>
      </c>
      <c r="BG893" s="231">
        <f>IF(N893="zákl. přenesená",J893,0)</f>
        <v>0</v>
      </c>
      <c r="BH893" s="231">
        <f>IF(N893="sníž. přenesená",J893,0)</f>
        <v>0</v>
      </c>
      <c r="BI893" s="231">
        <f>IF(N893="nulová",J893,0)</f>
        <v>0</v>
      </c>
      <c r="BJ893" s="18" t="s">
        <v>84</v>
      </c>
      <c r="BK893" s="231">
        <f>ROUND(I893*H893,2)</f>
        <v>0</v>
      </c>
      <c r="BL893" s="18" t="s">
        <v>406</v>
      </c>
      <c r="BM893" s="230" t="s">
        <v>614</v>
      </c>
    </row>
    <row r="894" s="2" customFormat="1">
      <c r="A894" s="39"/>
      <c r="B894" s="40"/>
      <c r="C894" s="41"/>
      <c r="D894" s="232" t="s">
        <v>141</v>
      </c>
      <c r="E894" s="41"/>
      <c r="F894" s="233" t="s">
        <v>615</v>
      </c>
      <c r="G894" s="41"/>
      <c r="H894" s="41"/>
      <c r="I894" s="234"/>
      <c r="J894" s="41"/>
      <c r="K894" s="41"/>
      <c r="L894" s="45"/>
      <c r="M894" s="235"/>
      <c r="N894" s="236"/>
      <c r="O894" s="92"/>
      <c r="P894" s="92"/>
      <c r="Q894" s="92"/>
      <c r="R894" s="92"/>
      <c r="S894" s="92"/>
      <c r="T894" s="93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T894" s="18" t="s">
        <v>141</v>
      </c>
      <c r="AU894" s="18" t="s">
        <v>86</v>
      </c>
    </row>
    <row r="895" s="13" customFormat="1">
      <c r="A895" s="13"/>
      <c r="B895" s="237"/>
      <c r="C895" s="238"/>
      <c r="D895" s="232" t="s">
        <v>143</v>
      </c>
      <c r="E895" s="239" t="s">
        <v>1</v>
      </c>
      <c r="F895" s="240" t="s">
        <v>609</v>
      </c>
      <c r="G895" s="238"/>
      <c r="H895" s="239" t="s">
        <v>1</v>
      </c>
      <c r="I895" s="241"/>
      <c r="J895" s="238"/>
      <c r="K895" s="238"/>
      <c r="L895" s="242"/>
      <c r="M895" s="243"/>
      <c r="N895" s="244"/>
      <c r="O895" s="244"/>
      <c r="P895" s="244"/>
      <c r="Q895" s="244"/>
      <c r="R895" s="244"/>
      <c r="S895" s="244"/>
      <c r="T895" s="245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6" t="s">
        <v>143</v>
      </c>
      <c r="AU895" s="246" t="s">
        <v>86</v>
      </c>
      <c r="AV895" s="13" t="s">
        <v>84</v>
      </c>
      <c r="AW895" s="13" t="s">
        <v>32</v>
      </c>
      <c r="AX895" s="13" t="s">
        <v>76</v>
      </c>
      <c r="AY895" s="246" t="s">
        <v>131</v>
      </c>
    </row>
    <row r="896" s="14" customFormat="1">
      <c r="A896" s="14"/>
      <c r="B896" s="247"/>
      <c r="C896" s="248"/>
      <c r="D896" s="232" t="s">
        <v>143</v>
      </c>
      <c r="E896" s="249" t="s">
        <v>1</v>
      </c>
      <c r="F896" s="250" t="s">
        <v>616</v>
      </c>
      <c r="G896" s="248"/>
      <c r="H896" s="251">
        <v>1.2</v>
      </c>
      <c r="I896" s="252"/>
      <c r="J896" s="248"/>
      <c r="K896" s="248"/>
      <c r="L896" s="253"/>
      <c r="M896" s="254"/>
      <c r="N896" s="255"/>
      <c r="O896" s="255"/>
      <c r="P896" s="255"/>
      <c r="Q896" s="255"/>
      <c r="R896" s="255"/>
      <c r="S896" s="255"/>
      <c r="T896" s="256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7" t="s">
        <v>143</v>
      </c>
      <c r="AU896" s="257" t="s">
        <v>86</v>
      </c>
      <c r="AV896" s="14" t="s">
        <v>86</v>
      </c>
      <c r="AW896" s="14" t="s">
        <v>32</v>
      </c>
      <c r="AX896" s="14" t="s">
        <v>84</v>
      </c>
      <c r="AY896" s="257" t="s">
        <v>131</v>
      </c>
    </row>
    <row r="897" s="2" customFormat="1" ht="16.5" customHeight="1">
      <c r="A897" s="39"/>
      <c r="B897" s="40"/>
      <c r="C897" s="219" t="s">
        <v>617</v>
      </c>
      <c r="D897" s="219" t="s">
        <v>134</v>
      </c>
      <c r="E897" s="220" t="s">
        <v>618</v>
      </c>
      <c r="F897" s="221" t="s">
        <v>619</v>
      </c>
      <c r="G897" s="222" t="s">
        <v>539</v>
      </c>
      <c r="H897" s="223">
        <v>1</v>
      </c>
      <c r="I897" s="224"/>
      <c r="J897" s="225">
        <f>ROUND(I897*H897,2)</f>
        <v>0</v>
      </c>
      <c r="K897" s="221" t="s">
        <v>1</v>
      </c>
      <c r="L897" s="45"/>
      <c r="M897" s="226" t="s">
        <v>1</v>
      </c>
      <c r="N897" s="227" t="s">
        <v>41</v>
      </c>
      <c r="O897" s="92"/>
      <c r="P897" s="228">
        <f>O897*H897</f>
        <v>0</v>
      </c>
      <c r="Q897" s="228">
        <v>0</v>
      </c>
      <c r="R897" s="228">
        <f>Q897*H897</f>
        <v>0</v>
      </c>
      <c r="S897" s="228">
        <v>0</v>
      </c>
      <c r="T897" s="229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30" t="s">
        <v>406</v>
      </c>
      <c r="AT897" s="230" t="s">
        <v>134</v>
      </c>
      <c r="AU897" s="230" t="s">
        <v>86</v>
      </c>
      <c r="AY897" s="18" t="s">
        <v>131</v>
      </c>
      <c r="BE897" s="231">
        <f>IF(N897="základní",J897,0)</f>
        <v>0</v>
      </c>
      <c r="BF897" s="231">
        <f>IF(N897="snížená",J897,0)</f>
        <v>0</v>
      </c>
      <c r="BG897" s="231">
        <f>IF(N897="zákl. přenesená",J897,0)</f>
        <v>0</v>
      </c>
      <c r="BH897" s="231">
        <f>IF(N897="sníž. přenesená",J897,0)</f>
        <v>0</v>
      </c>
      <c r="BI897" s="231">
        <f>IF(N897="nulová",J897,0)</f>
        <v>0</v>
      </c>
      <c r="BJ897" s="18" t="s">
        <v>84</v>
      </c>
      <c r="BK897" s="231">
        <f>ROUND(I897*H897,2)</f>
        <v>0</v>
      </c>
      <c r="BL897" s="18" t="s">
        <v>406</v>
      </c>
      <c r="BM897" s="230" t="s">
        <v>620</v>
      </c>
    </row>
    <row r="898" s="2" customFormat="1">
      <c r="A898" s="39"/>
      <c r="B898" s="40"/>
      <c r="C898" s="41"/>
      <c r="D898" s="232" t="s">
        <v>141</v>
      </c>
      <c r="E898" s="41"/>
      <c r="F898" s="233" t="s">
        <v>619</v>
      </c>
      <c r="G898" s="41"/>
      <c r="H898" s="41"/>
      <c r="I898" s="234"/>
      <c r="J898" s="41"/>
      <c r="K898" s="41"/>
      <c r="L898" s="45"/>
      <c r="M898" s="235"/>
      <c r="N898" s="236"/>
      <c r="O898" s="92"/>
      <c r="P898" s="92"/>
      <c r="Q898" s="92"/>
      <c r="R898" s="92"/>
      <c r="S898" s="92"/>
      <c r="T898" s="93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T898" s="18" t="s">
        <v>141</v>
      </c>
      <c r="AU898" s="18" t="s">
        <v>86</v>
      </c>
    </row>
    <row r="899" s="14" customFormat="1">
      <c r="A899" s="14"/>
      <c r="B899" s="247"/>
      <c r="C899" s="248"/>
      <c r="D899" s="232" t="s">
        <v>143</v>
      </c>
      <c r="E899" s="249" t="s">
        <v>1</v>
      </c>
      <c r="F899" s="250" t="s">
        <v>553</v>
      </c>
      <c r="G899" s="248"/>
      <c r="H899" s="251">
        <v>1</v>
      </c>
      <c r="I899" s="252"/>
      <c r="J899" s="248"/>
      <c r="K899" s="248"/>
      <c r="L899" s="253"/>
      <c r="M899" s="254"/>
      <c r="N899" s="255"/>
      <c r="O899" s="255"/>
      <c r="P899" s="255"/>
      <c r="Q899" s="255"/>
      <c r="R899" s="255"/>
      <c r="S899" s="255"/>
      <c r="T899" s="256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7" t="s">
        <v>143</v>
      </c>
      <c r="AU899" s="257" t="s">
        <v>86</v>
      </c>
      <c r="AV899" s="14" t="s">
        <v>86</v>
      </c>
      <c r="AW899" s="14" t="s">
        <v>32</v>
      </c>
      <c r="AX899" s="14" t="s">
        <v>84</v>
      </c>
      <c r="AY899" s="257" t="s">
        <v>131</v>
      </c>
    </row>
    <row r="900" s="2" customFormat="1" ht="24.15" customHeight="1">
      <c r="A900" s="39"/>
      <c r="B900" s="40"/>
      <c r="C900" s="219" t="s">
        <v>621</v>
      </c>
      <c r="D900" s="219" t="s">
        <v>134</v>
      </c>
      <c r="E900" s="220" t="s">
        <v>622</v>
      </c>
      <c r="F900" s="221" t="s">
        <v>623</v>
      </c>
      <c r="G900" s="222" t="s">
        <v>375</v>
      </c>
      <c r="H900" s="223">
        <v>1.1579999999999999</v>
      </c>
      <c r="I900" s="224"/>
      <c r="J900" s="225">
        <f>ROUND(I900*H900,2)</f>
        <v>0</v>
      </c>
      <c r="K900" s="221" t="s">
        <v>138</v>
      </c>
      <c r="L900" s="45"/>
      <c r="M900" s="226" t="s">
        <v>1</v>
      </c>
      <c r="N900" s="227" t="s">
        <v>41</v>
      </c>
      <c r="O900" s="92"/>
      <c r="P900" s="228">
        <f>O900*H900</f>
        <v>0</v>
      </c>
      <c r="Q900" s="228">
        <v>0</v>
      </c>
      <c r="R900" s="228">
        <f>Q900*H900</f>
        <v>0</v>
      </c>
      <c r="S900" s="228">
        <v>0</v>
      </c>
      <c r="T900" s="229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30" t="s">
        <v>406</v>
      </c>
      <c r="AT900" s="230" t="s">
        <v>134</v>
      </c>
      <c r="AU900" s="230" t="s">
        <v>86</v>
      </c>
      <c r="AY900" s="18" t="s">
        <v>131</v>
      </c>
      <c r="BE900" s="231">
        <f>IF(N900="základní",J900,0)</f>
        <v>0</v>
      </c>
      <c r="BF900" s="231">
        <f>IF(N900="snížená",J900,0)</f>
        <v>0</v>
      </c>
      <c r="BG900" s="231">
        <f>IF(N900="zákl. přenesená",J900,0)</f>
        <v>0</v>
      </c>
      <c r="BH900" s="231">
        <f>IF(N900="sníž. přenesená",J900,0)</f>
        <v>0</v>
      </c>
      <c r="BI900" s="231">
        <f>IF(N900="nulová",J900,0)</f>
        <v>0</v>
      </c>
      <c r="BJ900" s="18" t="s">
        <v>84</v>
      </c>
      <c r="BK900" s="231">
        <f>ROUND(I900*H900,2)</f>
        <v>0</v>
      </c>
      <c r="BL900" s="18" t="s">
        <v>406</v>
      </c>
      <c r="BM900" s="230" t="s">
        <v>624</v>
      </c>
    </row>
    <row r="901" s="2" customFormat="1">
      <c r="A901" s="39"/>
      <c r="B901" s="40"/>
      <c r="C901" s="41"/>
      <c r="D901" s="232" t="s">
        <v>141</v>
      </c>
      <c r="E901" s="41"/>
      <c r="F901" s="233" t="s">
        <v>625</v>
      </c>
      <c r="G901" s="41"/>
      <c r="H901" s="41"/>
      <c r="I901" s="234"/>
      <c r="J901" s="41"/>
      <c r="K901" s="41"/>
      <c r="L901" s="45"/>
      <c r="M901" s="235"/>
      <c r="N901" s="236"/>
      <c r="O901" s="92"/>
      <c r="P901" s="92"/>
      <c r="Q901" s="92"/>
      <c r="R901" s="92"/>
      <c r="S901" s="92"/>
      <c r="T901" s="93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T901" s="18" t="s">
        <v>141</v>
      </c>
      <c r="AU901" s="18" t="s">
        <v>86</v>
      </c>
    </row>
    <row r="902" s="12" customFormat="1" ht="22.8" customHeight="1">
      <c r="A902" s="12"/>
      <c r="B902" s="203"/>
      <c r="C902" s="204"/>
      <c r="D902" s="205" t="s">
        <v>75</v>
      </c>
      <c r="E902" s="217" t="s">
        <v>626</v>
      </c>
      <c r="F902" s="217" t="s">
        <v>627</v>
      </c>
      <c r="G902" s="204"/>
      <c r="H902" s="204"/>
      <c r="I902" s="207"/>
      <c r="J902" s="218">
        <f>BK902</f>
        <v>0</v>
      </c>
      <c r="K902" s="204"/>
      <c r="L902" s="209"/>
      <c r="M902" s="210"/>
      <c r="N902" s="211"/>
      <c r="O902" s="211"/>
      <c r="P902" s="212">
        <f>SUM(P903:P920)</f>
        <v>0</v>
      </c>
      <c r="Q902" s="211"/>
      <c r="R902" s="212">
        <f>SUM(R903:R920)</f>
        <v>0</v>
      </c>
      <c r="S902" s="211"/>
      <c r="T902" s="213">
        <f>SUM(T903:T920)</f>
        <v>1.3280000000000001</v>
      </c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R902" s="214" t="s">
        <v>86</v>
      </c>
      <c r="AT902" s="215" t="s">
        <v>75</v>
      </c>
      <c r="AU902" s="215" t="s">
        <v>84</v>
      </c>
      <c r="AY902" s="214" t="s">
        <v>131</v>
      </c>
      <c r="BK902" s="216">
        <f>SUM(BK903:BK920)</f>
        <v>0</v>
      </c>
    </row>
    <row r="903" s="2" customFormat="1" ht="24.15" customHeight="1">
      <c r="A903" s="39"/>
      <c r="B903" s="40"/>
      <c r="C903" s="219" t="s">
        <v>628</v>
      </c>
      <c r="D903" s="219" t="s">
        <v>134</v>
      </c>
      <c r="E903" s="220" t="s">
        <v>629</v>
      </c>
      <c r="F903" s="221" t="s">
        <v>630</v>
      </c>
      <c r="G903" s="222" t="s">
        <v>539</v>
      </c>
      <c r="H903" s="223">
        <v>4</v>
      </c>
      <c r="I903" s="224"/>
      <c r="J903" s="225">
        <f>ROUND(I903*H903,2)</f>
        <v>0</v>
      </c>
      <c r="K903" s="221" t="s">
        <v>1</v>
      </c>
      <c r="L903" s="45"/>
      <c r="M903" s="226" t="s">
        <v>1</v>
      </c>
      <c r="N903" s="227" t="s">
        <v>41</v>
      </c>
      <c r="O903" s="92"/>
      <c r="P903" s="228">
        <f>O903*H903</f>
        <v>0</v>
      </c>
      <c r="Q903" s="228">
        <v>0</v>
      </c>
      <c r="R903" s="228">
        <f>Q903*H903</f>
        <v>0</v>
      </c>
      <c r="S903" s="228">
        <v>0.16600000000000001</v>
      </c>
      <c r="T903" s="229">
        <f>S903*H903</f>
        <v>0.66400000000000003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30" t="s">
        <v>406</v>
      </c>
      <c r="AT903" s="230" t="s">
        <v>134</v>
      </c>
      <c r="AU903" s="230" t="s">
        <v>86</v>
      </c>
      <c r="AY903" s="18" t="s">
        <v>131</v>
      </c>
      <c r="BE903" s="231">
        <f>IF(N903="základní",J903,0)</f>
        <v>0</v>
      </c>
      <c r="BF903" s="231">
        <f>IF(N903="snížená",J903,0)</f>
        <v>0</v>
      </c>
      <c r="BG903" s="231">
        <f>IF(N903="zákl. přenesená",J903,0)</f>
        <v>0</v>
      </c>
      <c r="BH903" s="231">
        <f>IF(N903="sníž. přenesená",J903,0)</f>
        <v>0</v>
      </c>
      <c r="BI903" s="231">
        <f>IF(N903="nulová",J903,0)</f>
        <v>0</v>
      </c>
      <c r="BJ903" s="18" t="s">
        <v>84</v>
      </c>
      <c r="BK903" s="231">
        <f>ROUND(I903*H903,2)</f>
        <v>0</v>
      </c>
      <c r="BL903" s="18" t="s">
        <v>406</v>
      </c>
      <c r="BM903" s="230" t="s">
        <v>631</v>
      </c>
    </row>
    <row r="904" s="2" customFormat="1">
      <c r="A904" s="39"/>
      <c r="B904" s="40"/>
      <c r="C904" s="41"/>
      <c r="D904" s="232" t="s">
        <v>141</v>
      </c>
      <c r="E904" s="41"/>
      <c r="F904" s="233" t="s">
        <v>630</v>
      </c>
      <c r="G904" s="41"/>
      <c r="H904" s="41"/>
      <c r="I904" s="234"/>
      <c r="J904" s="41"/>
      <c r="K904" s="41"/>
      <c r="L904" s="45"/>
      <c r="M904" s="235"/>
      <c r="N904" s="236"/>
      <c r="O904" s="92"/>
      <c r="P904" s="92"/>
      <c r="Q904" s="92"/>
      <c r="R904" s="92"/>
      <c r="S904" s="92"/>
      <c r="T904" s="93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T904" s="18" t="s">
        <v>141</v>
      </c>
      <c r="AU904" s="18" t="s">
        <v>86</v>
      </c>
    </row>
    <row r="905" s="13" customFormat="1">
      <c r="A905" s="13"/>
      <c r="B905" s="237"/>
      <c r="C905" s="238"/>
      <c r="D905" s="232" t="s">
        <v>143</v>
      </c>
      <c r="E905" s="239" t="s">
        <v>1</v>
      </c>
      <c r="F905" s="240" t="s">
        <v>632</v>
      </c>
      <c r="G905" s="238"/>
      <c r="H905" s="239" t="s">
        <v>1</v>
      </c>
      <c r="I905" s="241"/>
      <c r="J905" s="238"/>
      <c r="K905" s="238"/>
      <c r="L905" s="242"/>
      <c r="M905" s="243"/>
      <c r="N905" s="244"/>
      <c r="O905" s="244"/>
      <c r="P905" s="244"/>
      <c r="Q905" s="244"/>
      <c r="R905" s="244"/>
      <c r="S905" s="244"/>
      <c r="T905" s="24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6" t="s">
        <v>143</v>
      </c>
      <c r="AU905" s="246" t="s">
        <v>86</v>
      </c>
      <c r="AV905" s="13" t="s">
        <v>84</v>
      </c>
      <c r="AW905" s="13" t="s">
        <v>32</v>
      </c>
      <c r="AX905" s="13" t="s">
        <v>76</v>
      </c>
      <c r="AY905" s="246" t="s">
        <v>131</v>
      </c>
    </row>
    <row r="906" s="14" customFormat="1">
      <c r="A906" s="14"/>
      <c r="B906" s="247"/>
      <c r="C906" s="248"/>
      <c r="D906" s="232" t="s">
        <v>143</v>
      </c>
      <c r="E906" s="249" t="s">
        <v>1</v>
      </c>
      <c r="F906" s="250" t="s">
        <v>633</v>
      </c>
      <c r="G906" s="248"/>
      <c r="H906" s="251">
        <v>1</v>
      </c>
      <c r="I906" s="252"/>
      <c r="J906" s="248"/>
      <c r="K906" s="248"/>
      <c r="L906" s="253"/>
      <c r="M906" s="254"/>
      <c r="N906" s="255"/>
      <c r="O906" s="255"/>
      <c r="P906" s="255"/>
      <c r="Q906" s="255"/>
      <c r="R906" s="255"/>
      <c r="S906" s="255"/>
      <c r="T906" s="256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7" t="s">
        <v>143</v>
      </c>
      <c r="AU906" s="257" t="s">
        <v>86</v>
      </c>
      <c r="AV906" s="14" t="s">
        <v>86</v>
      </c>
      <c r="AW906" s="14" t="s">
        <v>32</v>
      </c>
      <c r="AX906" s="14" t="s">
        <v>76</v>
      </c>
      <c r="AY906" s="257" t="s">
        <v>131</v>
      </c>
    </row>
    <row r="907" s="14" customFormat="1">
      <c r="A907" s="14"/>
      <c r="B907" s="247"/>
      <c r="C907" s="248"/>
      <c r="D907" s="232" t="s">
        <v>143</v>
      </c>
      <c r="E907" s="249" t="s">
        <v>1</v>
      </c>
      <c r="F907" s="250" t="s">
        <v>634</v>
      </c>
      <c r="G907" s="248"/>
      <c r="H907" s="251">
        <v>1</v>
      </c>
      <c r="I907" s="252"/>
      <c r="J907" s="248"/>
      <c r="K907" s="248"/>
      <c r="L907" s="253"/>
      <c r="M907" s="254"/>
      <c r="N907" s="255"/>
      <c r="O907" s="255"/>
      <c r="P907" s="255"/>
      <c r="Q907" s="255"/>
      <c r="R907" s="255"/>
      <c r="S907" s="255"/>
      <c r="T907" s="256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7" t="s">
        <v>143</v>
      </c>
      <c r="AU907" s="257" t="s">
        <v>86</v>
      </c>
      <c r="AV907" s="14" t="s">
        <v>86</v>
      </c>
      <c r="AW907" s="14" t="s">
        <v>32</v>
      </c>
      <c r="AX907" s="14" t="s">
        <v>76</v>
      </c>
      <c r="AY907" s="257" t="s">
        <v>131</v>
      </c>
    </row>
    <row r="908" s="14" customFormat="1">
      <c r="A908" s="14"/>
      <c r="B908" s="247"/>
      <c r="C908" s="248"/>
      <c r="D908" s="232" t="s">
        <v>143</v>
      </c>
      <c r="E908" s="249" t="s">
        <v>1</v>
      </c>
      <c r="F908" s="250" t="s">
        <v>635</v>
      </c>
      <c r="G908" s="248"/>
      <c r="H908" s="251">
        <v>1</v>
      </c>
      <c r="I908" s="252"/>
      <c r="J908" s="248"/>
      <c r="K908" s="248"/>
      <c r="L908" s="253"/>
      <c r="M908" s="254"/>
      <c r="N908" s="255"/>
      <c r="O908" s="255"/>
      <c r="P908" s="255"/>
      <c r="Q908" s="255"/>
      <c r="R908" s="255"/>
      <c r="S908" s="255"/>
      <c r="T908" s="256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7" t="s">
        <v>143</v>
      </c>
      <c r="AU908" s="257" t="s">
        <v>86</v>
      </c>
      <c r="AV908" s="14" t="s">
        <v>86</v>
      </c>
      <c r="AW908" s="14" t="s">
        <v>32</v>
      </c>
      <c r="AX908" s="14" t="s">
        <v>76</v>
      </c>
      <c r="AY908" s="257" t="s">
        <v>131</v>
      </c>
    </row>
    <row r="909" s="14" customFormat="1">
      <c r="A909" s="14"/>
      <c r="B909" s="247"/>
      <c r="C909" s="248"/>
      <c r="D909" s="232" t="s">
        <v>143</v>
      </c>
      <c r="E909" s="249" t="s">
        <v>1</v>
      </c>
      <c r="F909" s="250" t="s">
        <v>636</v>
      </c>
      <c r="G909" s="248"/>
      <c r="H909" s="251">
        <v>1</v>
      </c>
      <c r="I909" s="252"/>
      <c r="J909" s="248"/>
      <c r="K909" s="248"/>
      <c r="L909" s="253"/>
      <c r="M909" s="254"/>
      <c r="N909" s="255"/>
      <c r="O909" s="255"/>
      <c r="P909" s="255"/>
      <c r="Q909" s="255"/>
      <c r="R909" s="255"/>
      <c r="S909" s="255"/>
      <c r="T909" s="256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7" t="s">
        <v>143</v>
      </c>
      <c r="AU909" s="257" t="s">
        <v>86</v>
      </c>
      <c r="AV909" s="14" t="s">
        <v>86</v>
      </c>
      <c r="AW909" s="14" t="s">
        <v>32</v>
      </c>
      <c r="AX909" s="14" t="s">
        <v>76</v>
      </c>
      <c r="AY909" s="257" t="s">
        <v>131</v>
      </c>
    </row>
    <row r="910" s="16" customFormat="1">
      <c r="A910" s="16"/>
      <c r="B910" s="269"/>
      <c r="C910" s="270"/>
      <c r="D910" s="232" t="s">
        <v>143</v>
      </c>
      <c r="E910" s="271" t="s">
        <v>1</v>
      </c>
      <c r="F910" s="272" t="s">
        <v>189</v>
      </c>
      <c r="G910" s="270"/>
      <c r="H910" s="273">
        <v>4</v>
      </c>
      <c r="I910" s="274"/>
      <c r="J910" s="270"/>
      <c r="K910" s="270"/>
      <c r="L910" s="275"/>
      <c r="M910" s="276"/>
      <c r="N910" s="277"/>
      <c r="O910" s="277"/>
      <c r="P910" s="277"/>
      <c r="Q910" s="277"/>
      <c r="R910" s="277"/>
      <c r="S910" s="277"/>
      <c r="T910" s="278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T910" s="279" t="s">
        <v>143</v>
      </c>
      <c r="AU910" s="279" t="s">
        <v>86</v>
      </c>
      <c r="AV910" s="16" t="s">
        <v>139</v>
      </c>
      <c r="AW910" s="16" t="s">
        <v>32</v>
      </c>
      <c r="AX910" s="16" t="s">
        <v>84</v>
      </c>
      <c r="AY910" s="279" t="s">
        <v>131</v>
      </c>
    </row>
    <row r="911" s="2" customFormat="1" ht="24.15" customHeight="1">
      <c r="A911" s="39"/>
      <c r="B911" s="40"/>
      <c r="C911" s="219" t="s">
        <v>637</v>
      </c>
      <c r="D911" s="219" t="s">
        <v>134</v>
      </c>
      <c r="E911" s="220" t="s">
        <v>638</v>
      </c>
      <c r="F911" s="221" t="s">
        <v>639</v>
      </c>
      <c r="G911" s="222" t="s">
        <v>539</v>
      </c>
      <c r="H911" s="223">
        <v>4</v>
      </c>
      <c r="I911" s="224"/>
      <c r="J911" s="225">
        <f>ROUND(I911*H911,2)</f>
        <v>0</v>
      </c>
      <c r="K911" s="221" t="s">
        <v>1</v>
      </c>
      <c r="L911" s="45"/>
      <c r="M911" s="226" t="s">
        <v>1</v>
      </c>
      <c r="N911" s="227" t="s">
        <v>41</v>
      </c>
      <c r="O911" s="92"/>
      <c r="P911" s="228">
        <f>O911*H911</f>
        <v>0</v>
      </c>
      <c r="Q911" s="228">
        <v>0</v>
      </c>
      <c r="R911" s="228">
        <f>Q911*H911</f>
        <v>0</v>
      </c>
      <c r="S911" s="228">
        <v>0.16600000000000001</v>
      </c>
      <c r="T911" s="229">
        <f>S911*H911</f>
        <v>0.66400000000000003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30" t="s">
        <v>406</v>
      </c>
      <c r="AT911" s="230" t="s">
        <v>134</v>
      </c>
      <c r="AU911" s="230" t="s">
        <v>86</v>
      </c>
      <c r="AY911" s="18" t="s">
        <v>131</v>
      </c>
      <c r="BE911" s="231">
        <f>IF(N911="základní",J911,0)</f>
        <v>0</v>
      </c>
      <c r="BF911" s="231">
        <f>IF(N911="snížená",J911,0)</f>
        <v>0</v>
      </c>
      <c r="BG911" s="231">
        <f>IF(N911="zákl. přenesená",J911,0)</f>
        <v>0</v>
      </c>
      <c r="BH911" s="231">
        <f>IF(N911="sníž. přenesená",J911,0)</f>
        <v>0</v>
      </c>
      <c r="BI911" s="231">
        <f>IF(N911="nulová",J911,0)</f>
        <v>0</v>
      </c>
      <c r="BJ911" s="18" t="s">
        <v>84</v>
      </c>
      <c r="BK911" s="231">
        <f>ROUND(I911*H911,2)</f>
        <v>0</v>
      </c>
      <c r="BL911" s="18" t="s">
        <v>406</v>
      </c>
      <c r="BM911" s="230" t="s">
        <v>640</v>
      </c>
    </row>
    <row r="912" s="2" customFormat="1">
      <c r="A912" s="39"/>
      <c r="B912" s="40"/>
      <c r="C912" s="41"/>
      <c r="D912" s="232" t="s">
        <v>141</v>
      </c>
      <c r="E912" s="41"/>
      <c r="F912" s="233" t="s">
        <v>639</v>
      </c>
      <c r="G912" s="41"/>
      <c r="H912" s="41"/>
      <c r="I912" s="234"/>
      <c r="J912" s="41"/>
      <c r="K912" s="41"/>
      <c r="L912" s="45"/>
      <c r="M912" s="235"/>
      <c r="N912" s="236"/>
      <c r="O912" s="92"/>
      <c r="P912" s="92"/>
      <c r="Q912" s="92"/>
      <c r="R912" s="92"/>
      <c r="S912" s="92"/>
      <c r="T912" s="93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T912" s="18" t="s">
        <v>141</v>
      </c>
      <c r="AU912" s="18" t="s">
        <v>86</v>
      </c>
    </row>
    <row r="913" s="13" customFormat="1">
      <c r="A913" s="13"/>
      <c r="B913" s="237"/>
      <c r="C913" s="238"/>
      <c r="D913" s="232" t="s">
        <v>143</v>
      </c>
      <c r="E913" s="239" t="s">
        <v>1</v>
      </c>
      <c r="F913" s="240" t="s">
        <v>632</v>
      </c>
      <c r="G913" s="238"/>
      <c r="H913" s="239" t="s">
        <v>1</v>
      </c>
      <c r="I913" s="241"/>
      <c r="J913" s="238"/>
      <c r="K913" s="238"/>
      <c r="L913" s="242"/>
      <c r="M913" s="243"/>
      <c r="N913" s="244"/>
      <c r="O913" s="244"/>
      <c r="P913" s="244"/>
      <c r="Q913" s="244"/>
      <c r="R913" s="244"/>
      <c r="S913" s="244"/>
      <c r="T913" s="24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6" t="s">
        <v>143</v>
      </c>
      <c r="AU913" s="246" t="s">
        <v>86</v>
      </c>
      <c r="AV913" s="13" t="s">
        <v>84</v>
      </c>
      <c r="AW913" s="13" t="s">
        <v>32</v>
      </c>
      <c r="AX913" s="13" t="s">
        <v>76</v>
      </c>
      <c r="AY913" s="246" t="s">
        <v>131</v>
      </c>
    </row>
    <row r="914" s="14" customFormat="1">
      <c r="A914" s="14"/>
      <c r="B914" s="247"/>
      <c r="C914" s="248"/>
      <c r="D914" s="232" t="s">
        <v>143</v>
      </c>
      <c r="E914" s="249" t="s">
        <v>1</v>
      </c>
      <c r="F914" s="250" t="s">
        <v>633</v>
      </c>
      <c r="G914" s="248"/>
      <c r="H914" s="251">
        <v>1</v>
      </c>
      <c r="I914" s="252"/>
      <c r="J914" s="248"/>
      <c r="K914" s="248"/>
      <c r="L914" s="253"/>
      <c r="M914" s="254"/>
      <c r="N914" s="255"/>
      <c r="O914" s="255"/>
      <c r="P914" s="255"/>
      <c r="Q914" s="255"/>
      <c r="R914" s="255"/>
      <c r="S914" s="255"/>
      <c r="T914" s="256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7" t="s">
        <v>143</v>
      </c>
      <c r="AU914" s="257" t="s">
        <v>86</v>
      </c>
      <c r="AV914" s="14" t="s">
        <v>86</v>
      </c>
      <c r="AW914" s="14" t="s">
        <v>32</v>
      </c>
      <c r="AX914" s="14" t="s">
        <v>76</v>
      </c>
      <c r="AY914" s="257" t="s">
        <v>131</v>
      </c>
    </row>
    <row r="915" s="14" customFormat="1">
      <c r="A915" s="14"/>
      <c r="B915" s="247"/>
      <c r="C915" s="248"/>
      <c r="D915" s="232" t="s">
        <v>143</v>
      </c>
      <c r="E915" s="249" t="s">
        <v>1</v>
      </c>
      <c r="F915" s="250" t="s">
        <v>634</v>
      </c>
      <c r="G915" s="248"/>
      <c r="H915" s="251">
        <v>1</v>
      </c>
      <c r="I915" s="252"/>
      <c r="J915" s="248"/>
      <c r="K915" s="248"/>
      <c r="L915" s="253"/>
      <c r="M915" s="254"/>
      <c r="N915" s="255"/>
      <c r="O915" s="255"/>
      <c r="P915" s="255"/>
      <c r="Q915" s="255"/>
      <c r="R915" s="255"/>
      <c r="S915" s="255"/>
      <c r="T915" s="256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7" t="s">
        <v>143</v>
      </c>
      <c r="AU915" s="257" t="s">
        <v>86</v>
      </c>
      <c r="AV915" s="14" t="s">
        <v>86</v>
      </c>
      <c r="AW915" s="14" t="s">
        <v>32</v>
      </c>
      <c r="AX915" s="14" t="s">
        <v>76</v>
      </c>
      <c r="AY915" s="257" t="s">
        <v>131</v>
      </c>
    </row>
    <row r="916" s="14" customFormat="1">
      <c r="A916" s="14"/>
      <c r="B916" s="247"/>
      <c r="C916" s="248"/>
      <c r="D916" s="232" t="s">
        <v>143</v>
      </c>
      <c r="E916" s="249" t="s">
        <v>1</v>
      </c>
      <c r="F916" s="250" t="s">
        <v>635</v>
      </c>
      <c r="G916" s="248"/>
      <c r="H916" s="251">
        <v>1</v>
      </c>
      <c r="I916" s="252"/>
      <c r="J916" s="248"/>
      <c r="K916" s="248"/>
      <c r="L916" s="253"/>
      <c r="M916" s="254"/>
      <c r="N916" s="255"/>
      <c r="O916" s="255"/>
      <c r="P916" s="255"/>
      <c r="Q916" s="255"/>
      <c r="R916" s="255"/>
      <c r="S916" s="255"/>
      <c r="T916" s="256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7" t="s">
        <v>143</v>
      </c>
      <c r="AU916" s="257" t="s">
        <v>86</v>
      </c>
      <c r="AV916" s="14" t="s">
        <v>86</v>
      </c>
      <c r="AW916" s="14" t="s">
        <v>32</v>
      </c>
      <c r="AX916" s="14" t="s">
        <v>76</v>
      </c>
      <c r="AY916" s="257" t="s">
        <v>131</v>
      </c>
    </row>
    <row r="917" s="14" customFormat="1">
      <c r="A917" s="14"/>
      <c r="B917" s="247"/>
      <c r="C917" s="248"/>
      <c r="D917" s="232" t="s">
        <v>143</v>
      </c>
      <c r="E917" s="249" t="s">
        <v>1</v>
      </c>
      <c r="F917" s="250" t="s">
        <v>636</v>
      </c>
      <c r="G917" s="248"/>
      <c r="H917" s="251">
        <v>1</v>
      </c>
      <c r="I917" s="252"/>
      <c r="J917" s="248"/>
      <c r="K917" s="248"/>
      <c r="L917" s="253"/>
      <c r="M917" s="254"/>
      <c r="N917" s="255"/>
      <c r="O917" s="255"/>
      <c r="P917" s="255"/>
      <c r="Q917" s="255"/>
      <c r="R917" s="255"/>
      <c r="S917" s="255"/>
      <c r="T917" s="256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7" t="s">
        <v>143</v>
      </c>
      <c r="AU917" s="257" t="s">
        <v>86</v>
      </c>
      <c r="AV917" s="14" t="s">
        <v>86</v>
      </c>
      <c r="AW917" s="14" t="s">
        <v>32</v>
      </c>
      <c r="AX917" s="14" t="s">
        <v>76</v>
      </c>
      <c r="AY917" s="257" t="s">
        <v>131</v>
      </c>
    </row>
    <row r="918" s="16" customFormat="1">
      <c r="A918" s="16"/>
      <c r="B918" s="269"/>
      <c r="C918" s="270"/>
      <c r="D918" s="232" t="s">
        <v>143</v>
      </c>
      <c r="E918" s="271" t="s">
        <v>1</v>
      </c>
      <c r="F918" s="272" t="s">
        <v>189</v>
      </c>
      <c r="G918" s="270"/>
      <c r="H918" s="273">
        <v>4</v>
      </c>
      <c r="I918" s="274"/>
      <c r="J918" s="270"/>
      <c r="K918" s="270"/>
      <c r="L918" s="275"/>
      <c r="M918" s="276"/>
      <c r="N918" s="277"/>
      <c r="O918" s="277"/>
      <c r="P918" s="277"/>
      <c r="Q918" s="277"/>
      <c r="R918" s="277"/>
      <c r="S918" s="277"/>
      <c r="T918" s="278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T918" s="279" t="s">
        <v>143</v>
      </c>
      <c r="AU918" s="279" t="s">
        <v>86</v>
      </c>
      <c r="AV918" s="16" t="s">
        <v>139</v>
      </c>
      <c r="AW918" s="16" t="s">
        <v>32</v>
      </c>
      <c r="AX918" s="16" t="s">
        <v>84</v>
      </c>
      <c r="AY918" s="279" t="s">
        <v>131</v>
      </c>
    </row>
    <row r="919" s="2" customFormat="1" ht="24.15" customHeight="1">
      <c r="A919" s="39"/>
      <c r="B919" s="40"/>
      <c r="C919" s="219" t="s">
        <v>641</v>
      </c>
      <c r="D919" s="219" t="s">
        <v>134</v>
      </c>
      <c r="E919" s="220" t="s">
        <v>642</v>
      </c>
      <c r="F919" s="221" t="s">
        <v>643</v>
      </c>
      <c r="G919" s="222" t="s">
        <v>644</v>
      </c>
      <c r="H919" s="290"/>
      <c r="I919" s="224"/>
      <c r="J919" s="225">
        <f>ROUND(I919*H919,2)</f>
        <v>0</v>
      </c>
      <c r="K919" s="221" t="s">
        <v>138</v>
      </c>
      <c r="L919" s="45"/>
      <c r="M919" s="226" t="s">
        <v>1</v>
      </c>
      <c r="N919" s="227" t="s">
        <v>41</v>
      </c>
      <c r="O919" s="92"/>
      <c r="P919" s="228">
        <f>O919*H919</f>
        <v>0</v>
      </c>
      <c r="Q919" s="228">
        <v>0</v>
      </c>
      <c r="R919" s="228">
        <f>Q919*H919</f>
        <v>0</v>
      </c>
      <c r="S919" s="228">
        <v>0</v>
      </c>
      <c r="T919" s="229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30" t="s">
        <v>406</v>
      </c>
      <c r="AT919" s="230" t="s">
        <v>134</v>
      </c>
      <c r="AU919" s="230" t="s">
        <v>86</v>
      </c>
      <c r="AY919" s="18" t="s">
        <v>131</v>
      </c>
      <c r="BE919" s="231">
        <f>IF(N919="základní",J919,0)</f>
        <v>0</v>
      </c>
      <c r="BF919" s="231">
        <f>IF(N919="snížená",J919,0)</f>
        <v>0</v>
      </c>
      <c r="BG919" s="231">
        <f>IF(N919="zákl. přenesená",J919,0)</f>
        <v>0</v>
      </c>
      <c r="BH919" s="231">
        <f>IF(N919="sníž. přenesená",J919,0)</f>
        <v>0</v>
      </c>
      <c r="BI919" s="231">
        <f>IF(N919="nulová",J919,0)</f>
        <v>0</v>
      </c>
      <c r="BJ919" s="18" t="s">
        <v>84</v>
      </c>
      <c r="BK919" s="231">
        <f>ROUND(I919*H919,2)</f>
        <v>0</v>
      </c>
      <c r="BL919" s="18" t="s">
        <v>406</v>
      </c>
      <c r="BM919" s="230" t="s">
        <v>645</v>
      </c>
    </row>
    <row r="920" s="2" customFormat="1">
      <c r="A920" s="39"/>
      <c r="B920" s="40"/>
      <c r="C920" s="41"/>
      <c r="D920" s="232" t="s">
        <v>141</v>
      </c>
      <c r="E920" s="41"/>
      <c r="F920" s="233" t="s">
        <v>646</v>
      </c>
      <c r="G920" s="41"/>
      <c r="H920" s="41"/>
      <c r="I920" s="234"/>
      <c r="J920" s="41"/>
      <c r="K920" s="41"/>
      <c r="L920" s="45"/>
      <c r="M920" s="235"/>
      <c r="N920" s="236"/>
      <c r="O920" s="92"/>
      <c r="P920" s="92"/>
      <c r="Q920" s="92"/>
      <c r="R920" s="92"/>
      <c r="S920" s="92"/>
      <c r="T920" s="93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T920" s="18" t="s">
        <v>141</v>
      </c>
      <c r="AU920" s="18" t="s">
        <v>86</v>
      </c>
    </row>
    <row r="921" s="12" customFormat="1" ht="22.8" customHeight="1">
      <c r="A921" s="12"/>
      <c r="B921" s="203"/>
      <c r="C921" s="204"/>
      <c r="D921" s="205" t="s">
        <v>75</v>
      </c>
      <c r="E921" s="217" t="s">
        <v>647</v>
      </c>
      <c r="F921" s="217" t="s">
        <v>648</v>
      </c>
      <c r="G921" s="204"/>
      <c r="H921" s="204"/>
      <c r="I921" s="207"/>
      <c r="J921" s="218">
        <f>BK921</f>
        <v>0</v>
      </c>
      <c r="K921" s="204"/>
      <c r="L921" s="209"/>
      <c r="M921" s="210"/>
      <c r="N921" s="211"/>
      <c r="O921" s="211"/>
      <c r="P921" s="212">
        <f>SUM(P922:P944)</f>
        <v>0</v>
      </c>
      <c r="Q921" s="211"/>
      <c r="R921" s="212">
        <f>SUM(R922:R944)</f>
        <v>0.24631296000000003</v>
      </c>
      <c r="S921" s="211"/>
      <c r="T921" s="213">
        <f>SUM(T922:T944)</f>
        <v>0.7059469599999999</v>
      </c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R921" s="214" t="s">
        <v>86</v>
      </c>
      <c r="AT921" s="215" t="s">
        <v>75</v>
      </c>
      <c r="AU921" s="215" t="s">
        <v>84</v>
      </c>
      <c r="AY921" s="214" t="s">
        <v>131</v>
      </c>
      <c r="BK921" s="216">
        <f>SUM(BK922:BK944)</f>
        <v>0</v>
      </c>
    </row>
    <row r="922" s="2" customFormat="1" ht="16.5" customHeight="1">
      <c r="A922" s="39"/>
      <c r="B922" s="40"/>
      <c r="C922" s="219" t="s">
        <v>649</v>
      </c>
      <c r="D922" s="219" t="s">
        <v>134</v>
      </c>
      <c r="E922" s="220" t="s">
        <v>650</v>
      </c>
      <c r="F922" s="221" t="s">
        <v>651</v>
      </c>
      <c r="G922" s="222" t="s">
        <v>137</v>
      </c>
      <c r="H922" s="223">
        <v>8.4879999999999995</v>
      </c>
      <c r="I922" s="224"/>
      <c r="J922" s="225">
        <f>ROUND(I922*H922,2)</f>
        <v>0</v>
      </c>
      <c r="K922" s="221" t="s">
        <v>138</v>
      </c>
      <c r="L922" s="45"/>
      <c r="M922" s="226" t="s">
        <v>1</v>
      </c>
      <c r="N922" s="227" t="s">
        <v>41</v>
      </c>
      <c r="O922" s="92"/>
      <c r="P922" s="228">
        <f>O922*H922</f>
        <v>0</v>
      </c>
      <c r="Q922" s="228">
        <v>0.00029999999999999997</v>
      </c>
      <c r="R922" s="228">
        <f>Q922*H922</f>
        <v>0.0025463999999999994</v>
      </c>
      <c r="S922" s="228">
        <v>0</v>
      </c>
      <c r="T922" s="229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30" t="s">
        <v>406</v>
      </c>
      <c r="AT922" s="230" t="s">
        <v>134</v>
      </c>
      <c r="AU922" s="230" t="s">
        <v>86</v>
      </c>
      <c r="AY922" s="18" t="s">
        <v>131</v>
      </c>
      <c r="BE922" s="231">
        <f>IF(N922="základní",J922,0)</f>
        <v>0</v>
      </c>
      <c r="BF922" s="231">
        <f>IF(N922="snížená",J922,0)</f>
        <v>0</v>
      </c>
      <c r="BG922" s="231">
        <f>IF(N922="zákl. přenesená",J922,0)</f>
        <v>0</v>
      </c>
      <c r="BH922" s="231">
        <f>IF(N922="sníž. přenesená",J922,0)</f>
        <v>0</v>
      </c>
      <c r="BI922" s="231">
        <f>IF(N922="nulová",J922,0)</f>
        <v>0</v>
      </c>
      <c r="BJ922" s="18" t="s">
        <v>84</v>
      </c>
      <c r="BK922" s="231">
        <f>ROUND(I922*H922,2)</f>
        <v>0</v>
      </c>
      <c r="BL922" s="18" t="s">
        <v>406</v>
      </c>
      <c r="BM922" s="230" t="s">
        <v>652</v>
      </c>
    </row>
    <row r="923" s="2" customFormat="1">
      <c r="A923" s="39"/>
      <c r="B923" s="40"/>
      <c r="C923" s="41"/>
      <c r="D923" s="232" t="s">
        <v>141</v>
      </c>
      <c r="E923" s="41"/>
      <c r="F923" s="233" t="s">
        <v>653</v>
      </c>
      <c r="G923" s="41"/>
      <c r="H923" s="41"/>
      <c r="I923" s="234"/>
      <c r="J923" s="41"/>
      <c r="K923" s="41"/>
      <c r="L923" s="45"/>
      <c r="M923" s="235"/>
      <c r="N923" s="236"/>
      <c r="O923" s="92"/>
      <c r="P923" s="92"/>
      <c r="Q923" s="92"/>
      <c r="R923" s="92"/>
      <c r="S923" s="92"/>
      <c r="T923" s="93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T923" s="18" t="s">
        <v>141</v>
      </c>
      <c r="AU923" s="18" t="s">
        <v>86</v>
      </c>
    </row>
    <row r="924" s="13" customFormat="1">
      <c r="A924" s="13"/>
      <c r="B924" s="237"/>
      <c r="C924" s="238"/>
      <c r="D924" s="232" t="s">
        <v>143</v>
      </c>
      <c r="E924" s="239" t="s">
        <v>1</v>
      </c>
      <c r="F924" s="240" t="s">
        <v>395</v>
      </c>
      <c r="G924" s="238"/>
      <c r="H924" s="239" t="s">
        <v>1</v>
      </c>
      <c r="I924" s="241"/>
      <c r="J924" s="238"/>
      <c r="K924" s="238"/>
      <c r="L924" s="242"/>
      <c r="M924" s="243"/>
      <c r="N924" s="244"/>
      <c r="O924" s="244"/>
      <c r="P924" s="244"/>
      <c r="Q924" s="244"/>
      <c r="R924" s="244"/>
      <c r="S924" s="244"/>
      <c r="T924" s="245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6" t="s">
        <v>143</v>
      </c>
      <c r="AU924" s="246" t="s">
        <v>86</v>
      </c>
      <c r="AV924" s="13" t="s">
        <v>84</v>
      </c>
      <c r="AW924" s="13" t="s">
        <v>32</v>
      </c>
      <c r="AX924" s="13" t="s">
        <v>76</v>
      </c>
      <c r="AY924" s="246" t="s">
        <v>131</v>
      </c>
    </row>
    <row r="925" s="14" customFormat="1">
      <c r="A925" s="14"/>
      <c r="B925" s="247"/>
      <c r="C925" s="248"/>
      <c r="D925" s="232" t="s">
        <v>143</v>
      </c>
      <c r="E925" s="249" t="s">
        <v>1</v>
      </c>
      <c r="F925" s="250" t="s">
        <v>344</v>
      </c>
      <c r="G925" s="248"/>
      <c r="H925" s="251">
        <v>4.3650000000000002</v>
      </c>
      <c r="I925" s="252"/>
      <c r="J925" s="248"/>
      <c r="K925" s="248"/>
      <c r="L925" s="253"/>
      <c r="M925" s="254"/>
      <c r="N925" s="255"/>
      <c r="O925" s="255"/>
      <c r="P925" s="255"/>
      <c r="Q925" s="255"/>
      <c r="R925" s="255"/>
      <c r="S925" s="255"/>
      <c r="T925" s="256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7" t="s">
        <v>143</v>
      </c>
      <c r="AU925" s="257" t="s">
        <v>86</v>
      </c>
      <c r="AV925" s="14" t="s">
        <v>86</v>
      </c>
      <c r="AW925" s="14" t="s">
        <v>32</v>
      </c>
      <c r="AX925" s="14" t="s">
        <v>76</v>
      </c>
      <c r="AY925" s="257" t="s">
        <v>131</v>
      </c>
    </row>
    <row r="926" s="14" customFormat="1">
      <c r="A926" s="14"/>
      <c r="B926" s="247"/>
      <c r="C926" s="248"/>
      <c r="D926" s="232" t="s">
        <v>143</v>
      </c>
      <c r="E926" s="249" t="s">
        <v>1</v>
      </c>
      <c r="F926" s="250" t="s">
        <v>345</v>
      </c>
      <c r="G926" s="248"/>
      <c r="H926" s="251">
        <v>4.1230000000000002</v>
      </c>
      <c r="I926" s="252"/>
      <c r="J926" s="248"/>
      <c r="K926" s="248"/>
      <c r="L926" s="253"/>
      <c r="M926" s="254"/>
      <c r="N926" s="255"/>
      <c r="O926" s="255"/>
      <c r="P926" s="255"/>
      <c r="Q926" s="255"/>
      <c r="R926" s="255"/>
      <c r="S926" s="255"/>
      <c r="T926" s="256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7" t="s">
        <v>143</v>
      </c>
      <c r="AU926" s="257" t="s">
        <v>86</v>
      </c>
      <c r="AV926" s="14" t="s">
        <v>86</v>
      </c>
      <c r="AW926" s="14" t="s">
        <v>32</v>
      </c>
      <c r="AX926" s="14" t="s">
        <v>76</v>
      </c>
      <c r="AY926" s="257" t="s">
        <v>131</v>
      </c>
    </row>
    <row r="927" s="16" customFormat="1">
      <c r="A927" s="16"/>
      <c r="B927" s="269"/>
      <c r="C927" s="270"/>
      <c r="D927" s="232" t="s">
        <v>143</v>
      </c>
      <c r="E927" s="271" t="s">
        <v>1</v>
      </c>
      <c r="F927" s="272" t="s">
        <v>189</v>
      </c>
      <c r="G927" s="270"/>
      <c r="H927" s="273">
        <v>8.4879999999999995</v>
      </c>
      <c r="I927" s="274"/>
      <c r="J927" s="270"/>
      <c r="K927" s="270"/>
      <c r="L927" s="275"/>
      <c r="M927" s="276"/>
      <c r="N927" s="277"/>
      <c r="O927" s="277"/>
      <c r="P927" s="277"/>
      <c r="Q927" s="277"/>
      <c r="R927" s="277"/>
      <c r="S927" s="277"/>
      <c r="T927" s="278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T927" s="279" t="s">
        <v>143</v>
      </c>
      <c r="AU927" s="279" t="s">
        <v>86</v>
      </c>
      <c r="AV927" s="16" t="s">
        <v>139</v>
      </c>
      <c r="AW927" s="16" t="s">
        <v>32</v>
      </c>
      <c r="AX927" s="16" t="s">
        <v>84</v>
      </c>
      <c r="AY927" s="279" t="s">
        <v>131</v>
      </c>
    </row>
    <row r="928" s="2" customFormat="1" ht="24.15" customHeight="1">
      <c r="A928" s="39"/>
      <c r="B928" s="40"/>
      <c r="C928" s="219" t="s">
        <v>654</v>
      </c>
      <c r="D928" s="219" t="s">
        <v>134</v>
      </c>
      <c r="E928" s="220" t="s">
        <v>655</v>
      </c>
      <c r="F928" s="221" t="s">
        <v>656</v>
      </c>
      <c r="G928" s="222" t="s">
        <v>137</v>
      </c>
      <c r="H928" s="223">
        <v>8.4879999999999995</v>
      </c>
      <c r="I928" s="224"/>
      <c r="J928" s="225">
        <f>ROUND(I928*H928,2)</f>
        <v>0</v>
      </c>
      <c r="K928" s="221" t="s">
        <v>138</v>
      </c>
      <c r="L928" s="45"/>
      <c r="M928" s="226" t="s">
        <v>1</v>
      </c>
      <c r="N928" s="227" t="s">
        <v>41</v>
      </c>
      <c r="O928" s="92"/>
      <c r="P928" s="228">
        <f>O928*H928</f>
        <v>0</v>
      </c>
      <c r="Q928" s="228">
        <v>0</v>
      </c>
      <c r="R928" s="228">
        <f>Q928*H928</f>
        <v>0</v>
      </c>
      <c r="S928" s="228">
        <v>0.083169999999999994</v>
      </c>
      <c r="T928" s="229">
        <f>S928*H928</f>
        <v>0.7059469599999999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30" t="s">
        <v>406</v>
      </c>
      <c r="AT928" s="230" t="s">
        <v>134</v>
      </c>
      <c r="AU928" s="230" t="s">
        <v>86</v>
      </c>
      <c r="AY928" s="18" t="s">
        <v>131</v>
      </c>
      <c r="BE928" s="231">
        <f>IF(N928="základní",J928,0)</f>
        <v>0</v>
      </c>
      <c r="BF928" s="231">
        <f>IF(N928="snížená",J928,0)</f>
        <v>0</v>
      </c>
      <c r="BG928" s="231">
        <f>IF(N928="zákl. přenesená",J928,0)</f>
        <v>0</v>
      </c>
      <c r="BH928" s="231">
        <f>IF(N928="sníž. přenesená",J928,0)</f>
        <v>0</v>
      </c>
      <c r="BI928" s="231">
        <f>IF(N928="nulová",J928,0)</f>
        <v>0</v>
      </c>
      <c r="BJ928" s="18" t="s">
        <v>84</v>
      </c>
      <c r="BK928" s="231">
        <f>ROUND(I928*H928,2)</f>
        <v>0</v>
      </c>
      <c r="BL928" s="18" t="s">
        <v>406</v>
      </c>
      <c r="BM928" s="230" t="s">
        <v>657</v>
      </c>
    </row>
    <row r="929" s="2" customFormat="1">
      <c r="A929" s="39"/>
      <c r="B929" s="40"/>
      <c r="C929" s="41"/>
      <c r="D929" s="232" t="s">
        <v>141</v>
      </c>
      <c r="E929" s="41"/>
      <c r="F929" s="233" t="s">
        <v>656</v>
      </c>
      <c r="G929" s="41"/>
      <c r="H929" s="41"/>
      <c r="I929" s="234"/>
      <c r="J929" s="41"/>
      <c r="K929" s="41"/>
      <c r="L929" s="45"/>
      <c r="M929" s="235"/>
      <c r="N929" s="236"/>
      <c r="O929" s="92"/>
      <c r="P929" s="92"/>
      <c r="Q929" s="92"/>
      <c r="R929" s="92"/>
      <c r="S929" s="92"/>
      <c r="T929" s="93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T929" s="18" t="s">
        <v>141</v>
      </c>
      <c r="AU929" s="18" t="s">
        <v>86</v>
      </c>
    </row>
    <row r="930" s="13" customFormat="1">
      <c r="A930" s="13"/>
      <c r="B930" s="237"/>
      <c r="C930" s="238"/>
      <c r="D930" s="232" t="s">
        <v>143</v>
      </c>
      <c r="E930" s="239" t="s">
        <v>1</v>
      </c>
      <c r="F930" s="240" t="s">
        <v>395</v>
      </c>
      <c r="G930" s="238"/>
      <c r="H930" s="239" t="s">
        <v>1</v>
      </c>
      <c r="I930" s="241"/>
      <c r="J930" s="238"/>
      <c r="K930" s="238"/>
      <c r="L930" s="242"/>
      <c r="M930" s="243"/>
      <c r="N930" s="244"/>
      <c r="O930" s="244"/>
      <c r="P930" s="244"/>
      <c r="Q930" s="244"/>
      <c r="R930" s="244"/>
      <c r="S930" s="244"/>
      <c r="T930" s="245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6" t="s">
        <v>143</v>
      </c>
      <c r="AU930" s="246" t="s">
        <v>86</v>
      </c>
      <c r="AV930" s="13" t="s">
        <v>84</v>
      </c>
      <c r="AW930" s="13" t="s">
        <v>32</v>
      </c>
      <c r="AX930" s="13" t="s">
        <v>76</v>
      </c>
      <c r="AY930" s="246" t="s">
        <v>131</v>
      </c>
    </row>
    <row r="931" s="14" customFormat="1">
      <c r="A931" s="14"/>
      <c r="B931" s="247"/>
      <c r="C931" s="248"/>
      <c r="D931" s="232" t="s">
        <v>143</v>
      </c>
      <c r="E931" s="249" t="s">
        <v>1</v>
      </c>
      <c r="F931" s="250" t="s">
        <v>344</v>
      </c>
      <c r="G931" s="248"/>
      <c r="H931" s="251">
        <v>4.3650000000000002</v>
      </c>
      <c r="I931" s="252"/>
      <c r="J931" s="248"/>
      <c r="K931" s="248"/>
      <c r="L931" s="253"/>
      <c r="M931" s="254"/>
      <c r="N931" s="255"/>
      <c r="O931" s="255"/>
      <c r="P931" s="255"/>
      <c r="Q931" s="255"/>
      <c r="R931" s="255"/>
      <c r="S931" s="255"/>
      <c r="T931" s="256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7" t="s">
        <v>143</v>
      </c>
      <c r="AU931" s="257" t="s">
        <v>86</v>
      </c>
      <c r="AV931" s="14" t="s">
        <v>86</v>
      </c>
      <c r="AW931" s="14" t="s">
        <v>32</v>
      </c>
      <c r="AX931" s="14" t="s">
        <v>76</v>
      </c>
      <c r="AY931" s="257" t="s">
        <v>131</v>
      </c>
    </row>
    <row r="932" s="14" customFormat="1">
      <c r="A932" s="14"/>
      <c r="B932" s="247"/>
      <c r="C932" s="248"/>
      <c r="D932" s="232" t="s">
        <v>143</v>
      </c>
      <c r="E932" s="249" t="s">
        <v>1</v>
      </c>
      <c r="F932" s="250" t="s">
        <v>345</v>
      </c>
      <c r="G932" s="248"/>
      <c r="H932" s="251">
        <v>4.1230000000000002</v>
      </c>
      <c r="I932" s="252"/>
      <c r="J932" s="248"/>
      <c r="K932" s="248"/>
      <c r="L932" s="253"/>
      <c r="M932" s="254"/>
      <c r="N932" s="255"/>
      <c r="O932" s="255"/>
      <c r="P932" s="255"/>
      <c r="Q932" s="255"/>
      <c r="R932" s="255"/>
      <c r="S932" s="255"/>
      <c r="T932" s="256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7" t="s">
        <v>143</v>
      </c>
      <c r="AU932" s="257" t="s">
        <v>86</v>
      </c>
      <c r="AV932" s="14" t="s">
        <v>86</v>
      </c>
      <c r="AW932" s="14" t="s">
        <v>32</v>
      </c>
      <c r="AX932" s="14" t="s">
        <v>76</v>
      </c>
      <c r="AY932" s="257" t="s">
        <v>131</v>
      </c>
    </row>
    <row r="933" s="16" customFormat="1">
      <c r="A933" s="16"/>
      <c r="B933" s="269"/>
      <c r="C933" s="270"/>
      <c r="D933" s="232" t="s">
        <v>143</v>
      </c>
      <c r="E933" s="271" t="s">
        <v>1</v>
      </c>
      <c r="F933" s="272" t="s">
        <v>189</v>
      </c>
      <c r="G933" s="270"/>
      <c r="H933" s="273">
        <v>8.4879999999999995</v>
      </c>
      <c r="I933" s="274"/>
      <c r="J933" s="270"/>
      <c r="K933" s="270"/>
      <c r="L933" s="275"/>
      <c r="M933" s="276"/>
      <c r="N933" s="277"/>
      <c r="O933" s="277"/>
      <c r="P933" s="277"/>
      <c r="Q933" s="277"/>
      <c r="R933" s="277"/>
      <c r="S933" s="277"/>
      <c r="T933" s="278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T933" s="279" t="s">
        <v>143</v>
      </c>
      <c r="AU933" s="279" t="s">
        <v>86</v>
      </c>
      <c r="AV933" s="16" t="s">
        <v>139</v>
      </c>
      <c r="AW933" s="16" t="s">
        <v>32</v>
      </c>
      <c r="AX933" s="16" t="s">
        <v>84</v>
      </c>
      <c r="AY933" s="279" t="s">
        <v>131</v>
      </c>
    </row>
    <row r="934" s="2" customFormat="1" ht="33" customHeight="1">
      <c r="A934" s="39"/>
      <c r="B934" s="40"/>
      <c r="C934" s="219" t="s">
        <v>658</v>
      </c>
      <c r="D934" s="219" t="s">
        <v>134</v>
      </c>
      <c r="E934" s="220" t="s">
        <v>659</v>
      </c>
      <c r="F934" s="221" t="s">
        <v>660</v>
      </c>
      <c r="G934" s="222" t="s">
        <v>137</v>
      </c>
      <c r="H934" s="223">
        <v>8.4879999999999995</v>
      </c>
      <c r="I934" s="224"/>
      <c r="J934" s="225">
        <f>ROUND(I934*H934,2)</f>
        <v>0</v>
      </c>
      <c r="K934" s="221" t="s">
        <v>138</v>
      </c>
      <c r="L934" s="45"/>
      <c r="M934" s="226" t="s">
        <v>1</v>
      </c>
      <c r="N934" s="227" t="s">
        <v>41</v>
      </c>
      <c r="O934" s="92"/>
      <c r="P934" s="228">
        <f>O934*H934</f>
        <v>0</v>
      </c>
      <c r="Q934" s="228">
        <v>0.00562</v>
      </c>
      <c r="R934" s="228">
        <f>Q934*H934</f>
        <v>0.047702559999999998</v>
      </c>
      <c r="S934" s="228">
        <v>0</v>
      </c>
      <c r="T934" s="229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30" t="s">
        <v>406</v>
      </c>
      <c r="AT934" s="230" t="s">
        <v>134</v>
      </c>
      <c r="AU934" s="230" t="s">
        <v>86</v>
      </c>
      <c r="AY934" s="18" t="s">
        <v>131</v>
      </c>
      <c r="BE934" s="231">
        <f>IF(N934="základní",J934,0)</f>
        <v>0</v>
      </c>
      <c r="BF934" s="231">
        <f>IF(N934="snížená",J934,0)</f>
        <v>0</v>
      </c>
      <c r="BG934" s="231">
        <f>IF(N934="zákl. přenesená",J934,0)</f>
        <v>0</v>
      </c>
      <c r="BH934" s="231">
        <f>IF(N934="sníž. přenesená",J934,0)</f>
        <v>0</v>
      </c>
      <c r="BI934" s="231">
        <f>IF(N934="nulová",J934,0)</f>
        <v>0</v>
      </c>
      <c r="BJ934" s="18" t="s">
        <v>84</v>
      </c>
      <c r="BK934" s="231">
        <f>ROUND(I934*H934,2)</f>
        <v>0</v>
      </c>
      <c r="BL934" s="18" t="s">
        <v>406</v>
      </c>
      <c r="BM934" s="230" t="s">
        <v>661</v>
      </c>
    </row>
    <row r="935" s="2" customFormat="1">
      <c r="A935" s="39"/>
      <c r="B935" s="40"/>
      <c r="C935" s="41"/>
      <c r="D935" s="232" t="s">
        <v>141</v>
      </c>
      <c r="E935" s="41"/>
      <c r="F935" s="233" t="s">
        <v>662</v>
      </c>
      <c r="G935" s="41"/>
      <c r="H935" s="41"/>
      <c r="I935" s="234"/>
      <c r="J935" s="41"/>
      <c r="K935" s="41"/>
      <c r="L935" s="45"/>
      <c r="M935" s="235"/>
      <c r="N935" s="236"/>
      <c r="O935" s="92"/>
      <c r="P935" s="92"/>
      <c r="Q935" s="92"/>
      <c r="R935" s="92"/>
      <c r="S935" s="92"/>
      <c r="T935" s="93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T935" s="18" t="s">
        <v>141</v>
      </c>
      <c r="AU935" s="18" t="s">
        <v>86</v>
      </c>
    </row>
    <row r="936" s="13" customFormat="1">
      <c r="A936" s="13"/>
      <c r="B936" s="237"/>
      <c r="C936" s="238"/>
      <c r="D936" s="232" t="s">
        <v>143</v>
      </c>
      <c r="E936" s="239" t="s">
        <v>1</v>
      </c>
      <c r="F936" s="240" t="s">
        <v>395</v>
      </c>
      <c r="G936" s="238"/>
      <c r="H936" s="239" t="s">
        <v>1</v>
      </c>
      <c r="I936" s="241"/>
      <c r="J936" s="238"/>
      <c r="K936" s="238"/>
      <c r="L936" s="242"/>
      <c r="M936" s="243"/>
      <c r="N936" s="244"/>
      <c r="O936" s="244"/>
      <c r="P936" s="244"/>
      <c r="Q936" s="244"/>
      <c r="R936" s="244"/>
      <c r="S936" s="244"/>
      <c r="T936" s="245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6" t="s">
        <v>143</v>
      </c>
      <c r="AU936" s="246" t="s">
        <v>86</v>
      </c>
      <c r="AV936" s="13" t="s">
        <v>84</v>
      </c>
      <c r="AW936" s="13" t="s">
        <v>32</v>
      </c>
      <c r="AX936" s="13" t="s">
        <v>76</v>
      </c>
      <c r="AY936" s="246" t="s">
        <v>131</v>
      </c>
    </row>
    <row r="937" s="14" customFormat="1">
      <c r="A937" s="14"/>
      <c r="B937" s="247"/>
      <c r="C937" s="248"/>
      <c r="D937" s="232" t="s">
        <v>143</v>
      </c>
      <c r="E937" s="249" t="s">
        <v>1</v>
      </c>
      <c r="F937" s="250" t="s">
        <v>344</v>
      </c>
      <c r="G937" s="248"/>
      <c r="H937" s="251">
        <v>4.3650000000000002</v>
      </c>
      <c r="I937" s="252"/>
      <c r="J937" s="248"/>
      <c r="K937" s="248"/>
      <c r="L937" s="253"/>
      <c r="M937" s="254"/>
      <c r="N937" s="255"/>
      <c r="O937" s="255"/>
      <c r="P937" s="255"/>
      <c r="Q937" s="255"/>
      <c r="R937" s="255"/>
      <c r="S937" s="255"/>
      <c r="T937" s="256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7" t="s">
        <v>143</v>
      </c>
      <c r="AU937" s="257" t="s">
        <v>86</v>
      </c>
      <c r="AV937" s="14" t="s">
        <v>86</v>
      </c>
      <c r="AW937" s="14" t="s">
        <v>32</v>
      </c>
      <c r="AX937" s="14" t="s">
        <v>76</v>
      </c>
      <c r="AY937" s="257" t="s">
        <v>131</v>
      </c>
    </row>
    <row r="938" s="14" customFormat="1">
      <c r="A938" s="14"/>
      <c r="B938" s="247"/>
      <c r="C938" s="248"/>
      <c r="D938" s="232" t="s">
        <v>143</v>
      </c>
      <c r="E938" s="249" t="s">
        <v>1</v>
      </c>
      <c r="F938" s="250" t="s">
        <v>345</v>
      </c>
      <c r="G938" s="248"/>
      <c r="H938" s="251">
        <v>4.1230000000000002</v>
      </c>
      <c r="I938" s="252"/>
      <c r="J938" s="248"/>
      <c r="K938" s="248"/>
      <c r="L938" s="253"/>
      <c r="M938" s="254"/>
      <c r="N938" s="255"/>
      <c r="O938" s="255"/>
      <c r="P938" s="255"/>
      <c r="Q938" s="255"/>
      <c r="R938" s="255"/>
      <c r="S938" s="255"/>
      <c r="T938" s="256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7" t="s">
        <v>143</v>
      </c>
      <c r="AU938" s="257" t="s">
        <v>86</v>
      </c>
      <c r="AV938" s="14" t="s">
        <v>86</v>
      </c>
      <c r="AW938" s="14" t="s">
        <v>32</v>
      </c>
      <c r="AX938" s="14" t="s">
        <v>76</v>
      </c>
      <c r="AY938" s="257" t="s">
        <v>131</v>
      </c>
    </row>
    <row r="939" s="16" customFormat="1">
      <c r="A939" s="16"/>
      <c r="B939" s="269"/>
      <c r="C939" s="270"/>
      <c r="D939" s="232" t="s">
        <v>143</v>
      </c>
      <c r="E939" s="271" t="s">
        <v>1</v>
      </c>
      <c r="F939" s="272" t="s">
        <v>189</v>
      </c>
      <c r="G939" s="270"/>
      <c r="H939" s="273">
        <v>8.4879999999999995</v>
      </c>
      <c r="I939" s="274"/>
      <c r="J939" s="270"/>
      <c r="K939" s="270"/>
      <c r="L939" s="275"/>
      <c r="M939" s="276"/>
      <c r="N939" s="277"/>
      <c r="O939" s="277"/>
      <c r="P939" s="277"/>
      <c r="Q939" s="277"/>
      <c r="R939" s="277"/>
      <c r="S939" s="277"/>
      <c r="T939" s="278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T939" s="279" t="s">
        <v>143</v>
      </c>
      <c r="AU939" s="279" t="s">
        <v>86</v>
      </c>
      <c r="AV939" s="16" t="s">
        <v>139</v>
      </c>
      <c r="AW939" s="16" t="s">
        <v>32</v>
      </c>
      <c r="AX939" s="16" t="s">
        <v>84</v>
      </c>
      <c r="AY939" s="279" t="s">
        <v>131</v>
      </c>
    </row>
    <row r="940" s="2" customFormat="1" ht="33" customHeight="1">
      <c r="A940" s="39"/>
      <c r="B940" s="40"/>
      <c r="C940" s="280" t="s">
        <v>663</v>
      </c>
      <c r="D940" s="280" t="s">
        <v>513</v>
      </c>
      <c r="E940" s="281" t="s">
        <v>664</v>
      </c>
      <c r="F940" s="282" t="s">
        <v>665</v>
      </c>
      <c r="G940" s="283" t="s">
        <v>137</v>
      </c>
      <c r="H940" s="284">
        <v>8.9120000000000008</v>
      </c>
      <c r="I940" s="285"/>
      <c r="J940" s="286">
        <f>ROUND(I940*H940,2)</f>
        <v>0</v>
      </c>
      <c r="K940" s="282" t="s">
        <v>138</v>
      </c>
      <c r="L940" s="287"/>
      <c r="M940" s="288" t="s">
        <v>1</v>
      </c>
      <c r="N940" s="289" t="s">
        <v>41</v>
      </c>
      <c r="O940" s="92"/>
      <c r="P940" s="228">
        <f>O940*H940</f>
        <v>0</v>
      </c>
      <c r="Q940" s="228">
        <v>0.021999999999999999</v>
      </c>
      <c r="R940" s="228">
        <f>Q940*H940</f>
        <v>0.19606400000000002</v>
      </c>
      <c r="S940" s="228">
        <v>0</v>
      </c>
      <c r="T940" s="229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30" t="s">
        <v>516</v>
      </c>
      <c r="AT940" s="230" t="s">
        <v>513</v>
      </c>
      <c r="AU940" s="230" t="s">
        <v>86</v>
      </c>
      <c r="AY940" s="18" t="s">
        <v>131</v>
      </c>
      <c r="BE940" s="231">
        <f>IF(N940="základní",J940,0)</f>
        <v>0</v>
      </c>
      <c r="BF940" s="231">
        <f>IF(N940="snížená",J940,0)</f>
        <v>0</v>
      </c>
      <c r="BG940" s="231">
        <f>IF(N940="zákl. přenesená",J940,0)</f>
        <v>0</v>
      </c>
      <c r="BH940" s="231">
        <f>IF(N940="sníž. přenesená",J940,0)</f>
        <v>0</v>
      </c>
      <c r="BI940" s="231">
        <f>IF(N940="nulová",J940,0)</f>
        <v>0</v>
      </c>
      <c r="BJ940" s="18" t="s">
        <v>84</v>
      </c>
      <c r="BK940" s="231">
        <f>ROUND(I940*H940,2)</f>
        <v>0</v>
      </c>
      <c r="BL940" s="18" t="s">
        <v>406</v>
      </c>
      <c r="BM940" s="230" t="s">
        <v>666</v>
      </c>
    </row>
    <row r="941" s="2" customFormat="1">
      <c r="A941" s="39"/>
      <c r="B941" s="40"/>
      <c r="C941" s="41"/>
      <c r="D941" s="232" t="s">
        <v>141</v>
      </c>
      <c r="E941" s="41"/>
      <c r="F941" s="233" t="s">
        <v>665</v>
      </c>
      <c r="G941" s="41"/>
      <c r="H941" s="41"/>
      <c r="I941" s="234"/>
      <c r="J941" s="41"/>
      <c r="K941" s="41"/>
      <c r="L941" s="45"/>
      <c r="M941" s="235"/>
      <c r="N941" s="236"/>
      <c r="O941" s="92"/>
      <c r="P941" s="92"/>
      <c r="Q941" s="92"/>
      <c r="R941" s="92"/>
      <c r="S941" s="92"/>
      <c r="T941" s="93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T941" s="18" t="s">
        <v>141</v>
      </c>
      <c r="AU941" s="18" t="s">
        <v>86</v>
      </c>
    </row>
    <row r="942" s="14" customFormat="1">
      <c r="A942" s="14"/>
      <c r="B942" s="247"/>
      <c r="C942" s="248"/>
      <c r="D942" s="232" t="s">
        <v>143</v>
      </c>
      <c r="E942" s="249" t="s">
        <v>1</v>
      </c>
      <c r="F942" s="250" t="s">
        <v>667</v>
      </c>
      <c r="G942" s="248"/>
      <c r="H942" s="251">
        <v>8.9120000000000008</v>
      </c>
      <c r="I942" s="252"/>
      <c r="J942" s="248"/>
      <c r="K942" s="248"/>
      <c r="L942" s="253"/>
      <c r="M942" s="254"/>
      <c r="N942" s="255"/>
      <c r="O942" s="255"/>
      <c r="P942" s="255"/>
      <c r="Q942" s="255"/>
      <c r="R942" s="255"/>
      <c r="S942" s="255"/>
      <c r="T942" s="256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7" t="s">
        <v>143</v>
      </c>
      <c r="AU942" s="257" t="s">
        <v>86</v>
      </c>
      <c r="AV942" s="14" t="s">
        <v>86</v>
      </c>
      <c r="AW942" s="14" t="s">
        <v>32</v>
      </c>
      <c r="AX942" s="14" t="s">
        <v>84</v>
      </c>
      <c r="AY942" s="257" t="s">
        <v>131</v>
      </c>
    </row>
    <row r="943" s="2" customFormat="1" ht="24.15" customHeight="1">
      <c r="A943" s="39"/>
      <c r="B943" s="40"/>
      <c r="C943" s="219" t="s">
        <v>668</v>
      </c>
      <c r="D943" s="219" t="s">
        <v>134</v>
      </c>
      <c r="E943" s="220" t="s">
        <v>669</v>
      </c>
      <c r="F943" s="221" t="s">
        <v>670</v>
      </c>
      <c r="G943" s="222" t="s">
        <v>375</v>
      </c>
      <c r="H943" s="223">
        <v>0.246</v>
      </c>
      <c r="I943" s="224"/>
      <c r="J943" s="225">
        <f>ROUND(I943*H943,2)</f>
        <v>0</v>
      </c>
      <c r="K943" s="221" t="s">
        <v>138</v>
      </c>
      <c r="L943" s="45"/>
      <c r="M943" s="226" t="s">
        <v>1</v>
      </c>
      <c r="N943" s="227" t="s">
        <v>41</v>
      </c>
      <c r="O943" s="92"/>
      <c r="P943" s="228">
        <f>O943*H943</f>
        <v>0</v>
      </c>
      <c r="Q943" s="228">
        <v>0</v>
      </c>
      <c r="R943" s="228">
        <f>Q943*H943</f>
        <v>0</v>
      </c>
      <c r="S943" s="228">
        <v>0</v>
      </c>
      <c r="T943" s="229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30" t="s">
        <v>406</v>
      </c>
      <c r="AT943" s="230" t="s">
        <v>134</v>
      </c>
      <c r="AU943" s="230" t="s">
        <v>86</v>
      </c>
      <c r="AY943" s="18" t="s">
        <v>131</v>
      </c>
      <c r="BE943" s="231">
        <f>IF(N943="základní",J943,0)</f>
        <v>0</v>
      </c>
      <c r="BF943" s="231">
        <f>IF(N943="snížená",J943,0)</f>
        <v>0</v>
      </c>
      <c r="BG943" s="231">
        <f>IF(N943="zákl. přenesená",J943,0)</f>
        <v>0</v>
      </c>
      <c r="BH943" s="231">
        <f>IF(N943="sníž. přenesená",J943,0)</f>
        <v>0</v>
      </c>
      <c r="BI943" s="231">
        <f>IF(N943="nulová",J943,0)</f>
        <v>0</v>
      </c>
      <c r="BJ943" s="18" t="s">
        <v>84</v>
      </c>
      <c r="BK943" s="231">
        <f>ROUND(I943*H943,2)</f>
        <v>0</v>
      </c>
      <c r="BL943" s="18" t="s">
        <v>406</v>
      </c>
      <c r="BM943" s="230" t="s">
        <v>671</v>
      </c>
    </row>
    <row r="944" s="2" customFormat="1">
      <c r="A944" s="39"/>
      <c r="B944" s="40"/>
      <c r="C944" s="41"/>
      <c r="D944" s="232" t="s">
        <v>141</v>
      </c>
      <c r="E944" s="41"/>
      <c r="F944" s="233" t="s">
        <v>672</v>
      </c>
      <c r="G944" s="41"/>
      <c r="H944" s="41"/>
      <c r="I944" s="234"/>
      <c r="J944" s="41"/>
      <c r="K944" s="41"/>
      <c r="L944" s="45"/>
      <c r="M944" s="235"/>
      <c r="N944" s="236"/>
      <c r="O944" s="92"/>
      <c r="P944" s="92"/>
      <c r="Q944" s="92"/>
      <c r="R944" s="92"/>
      <c r="S944" s="92"/>
      <c r="T944" s="93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T944" s="18" t="s">
        <v>141</v>
      </c>
      <c r="AU944" s="18" t="s">
        <v>86</v>
      </c>
    </row>
    <row r="945" s="12" customFormat="1" ht="22.8" customHeight="1">
      <c r="A945" s="12"/>
      <c r="B945" s="203"/>
      <c r="C945" s="204"/>
      <c r="D945" s="205" t="s">
        <v>75</v>
      </c>
      <c r="E945" s="217" t="s">
        <v>673</v>
      </c>
      <c r="F945" s="217" t="s">
        <v>674</v>
      </c>
      <c r="G945" s="204"/>
      <c r="H945" s="204"/>
      <c r="I945" s="207"/>
      <c r="J945" s="218">
        <f>BK945</f>
        <v>0</v>
      </c>
      <c r="K945" s="204"/>
      <c r="L945" s="209"/>
      <c r="M945" s="210"/>
      <c r="N945" s="211"/>
      <c r="O945" s="211"/>
      <c r="P945" s="212">
        <f>SUM(P946:P1097)</f>
        <v>0</v>
      </c>
      <c r="Q945" s="211"/>
      <c r="R945" s="212">
        <f>SUM(R946:R1097)</f>
        <v>2.5803803199999997</v>
      </c>
      <c r="S945" s="211"/>
      <c r="T945" s="213">
        <f>SUM(T946:T1097)</f>
        <v>0.044999999999999998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214" t="s">
        <v>86</v>
      </c>
      <c r="AT945" s="215" t="s">
        <v>75</v>
      </c>
      <c r="AU945" s="215" t="s">
        <v>84</v>
      </c>
      <c r="AY945" s="214" t="s">
        <v>131</v>
      </c>
      <c r="BK945" s="216">
        <f>SUM(BK946:BK1097)</f>
        <v>0</v>
      </c>
    </row>
    <row r="946" s="2" customFormat="1" ht="16.5" customHeight="1">
      <c r="A946" s="39"/>
      <c r="B946" s="40"/>
      <c r="C946" s="219" t="s">
        <v>675</v>
      </c>
      <c r="D946" s="219" t="s">
        <v>134</v>
      </c>
      <c r="E946" s="220" t="s">
        <v>676</v>
      </c>
      <c r="F946" s="221" t="s">
        <v>677</v>
      </c>
      <c r="G946" s="222" t="s">
        <v>137</v>
      </c>
      <c r="H946" s="223">
        <v>103.02</v>
      </c>
      <c r="I946" s="224"/>
      <c r="J946" s="225">
        <f>ROUND(I946*H946,2)</f>
        <v>0</v>
      </c>
      <c r="K946" s="221" t="s">
        <v>138</v>
      </c>
      <c r="L946" s="45"/>
      <c r="M946" s="226" t="s">
        <v>1</v>
      </c>
      <c r="N946" s="227" t="s">
        <v>41</v>
      </c>
      <c r="O946" s="92"/>
      <c r="P946" s="228">
        <f>O946*H946</f>
        <v>0</v>
      </c>
      <c r="Q946" s="228">
        <v>0.00029999999999999997</v>
      </c>
      <c r="R946" s="228">
        <f>Q946*H946</f>
        <v>0.030905999999999996</v>
      </c>
      <c r="S946" s="228">
        <v>0</v>
      </c>
      <c r="T946" s="229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30" t="s">
        <v>406</v>
      </c>
      <c r="AT946" s="230" t="s">
        <v>134</v>
      </c>
      <c r="AU946" s="230" t="s">
        <v>86</v>
      </c>
      <c r="AY946" s="18" t="s">
        <v>131</v>
      </c>
      <c r="BE946" s="231">
        <f>IF(N946="základní",J946,0)</f>
        <v>0</v>
      </c>
      <c r="BF946" s="231">
        <f>IF(N946="snížená",J946,0)</f>
        <v>0</v>
      </c>
      <c r="BG946" s="231">
        <f>IF(N946="zákl. přenesená",J946,0)</f>
        <v>0</v>
      </c>
      <c r="BH946" s="231">
        <f>IF(N946="sníž. přenesená",J946,0)</f>
        <v>0</v>
      </c>
      <c r="BI946" s="231">
        <f>IF(N946="nulová",J946,0)</f>
        <v>0</v>
      </c>
      <c r="BJ946" s="18" t="s">
        <v>84</v>
      </c>
      <c r="BK946" s="231">
        <f>ROUND(I946*H946,2)</f>
        <v>0</v>
      </c>
      <c r="BL946" s="18" t="s">
        <v>406</v>
      </c>
      <c r="BM946" s="230" t="s">
        <v>678</v>
      </c>
    </row>
    <row r="947" s="2" customFormat="1">
      <c r="A947" s="39"/>
      <c r="B947" s="40"/>
      <c r="C947" s="41"/>
      <c r="D947" s="232" t="s">
        <v>141</v>
      </c>
      <c r="E947" s="41"/>
      <c r="F947" s="233" t="s">
        <v>679</v>
      </c>
      <c r="G947" s="41"/>
      <c r="H947" s="41"/>
      <c r="I947" s="234"/>
      <c r="J947" s="41"/>
      <c r="K947" s="41"/>
      <c r="L947" s="45"/>
      <c r="M947" s="235"/>
      <c r="N947" s="236"/>
      <c r="O947" s="92"/>
      <c r="P947" s="92"/>
      <c r="Q947" s="92"/>
      <c r="R947" s="92"/>
      <c r="S947" s="92"/>
      <c r="T947" s="93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T947" s="18" t="s">
        <v>141</v>
      </c>
      <c r="AU947" s="18" t="s">
        <v>86</v>
      </c>
    </row>
    <row r="948" s="13" customFormat="1">
      <c r="A948" s="13"/>
      <c r="B948" s="237"/>
      <c r="C948" s="238"/>
      <c r="D948" s="232" t="s">
        <v>143</v>
      </c>
      <c r="E948" s="239" t="s">
        <v>1</v>
      </c>
      <c r="F948" s="240" t="s">
        <v>422</v>
      </c>
      <c r="G948" s="238"/>
      <c r="H948" s="239" t="s">
        <v>1</v>
      </c>
      <c r="I948" s="241"/>
      <c r="J948" s="238"/>
      <c r="K948" s="238"/>
      <c r="L948" s="242"/>
      <c r="M948" s="243"/>
      <c r="N948" s="244"/>
      <c r="O948" s="244"/>
      <c r="P948" s="244"/>
      <c r="Q948" s="244"/>
      <c r="R948" s="244"/>
      <c r="S948" s="244"/>
      <c r="T948" s="245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6" t="s">
        <v>143</v>
      </c>
      <c r="AU948" s="246" t="s">
        <v>86</v>
      </c>
      <c r="AV948" s="13" t="s">
        <v>84</v>
      </c>
      <c r="AW948" s="13" t="s">
        <v>32</v>
      </c>
      <c r="AX948" s="13" t="s">
        <v>76</v>
      </c>
      <c r="AY948" s="246" t="s">
        <v>131</v>
      </c>
    </row>
    <row r="949" s="14" customFormat="1">
      <c r="A949" s="14"/>
      <c r="B949" s="247"/>
      <c r="C949" s="248"/>
      <c r="D949" s="232" t="s">
        <v>143</v>
      </c>
      <c r="E949" s="249" t="s">
        <v>1</v>
      </c>
      <c r="F949" s="250" t="s">
        <v>266</v>
      </c>
      <c r="G949" s="248"/>
      <c r="H949" s="251">
        <v>4.4500000000000002</v>
      </c>
      <c r="I949" s="252"/>
      <c r="J949" s="248"/>
      <c r="K949" s="248"/>
      <c r="L949" s="253"/>
      <c r="M949" s="254"/>
      <c r="N949" s="255"/>
      <c r="O949" s="255"/>
      <c r="P949" s="255"/>
      <c r="Q949" s="255"/>
      <c r="R949" s="255"/>
      <c r="S949" s="255"/>
      <c r="T949" s="256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7" t="s">
        <v>143</v>
      </c>
      <c r="AU949" s="257" t="s">
        <v>86</v>
      </c>
      <c r="AV949" s="14" t="s">
        <v>86</v>
      </c>
      <c r="AW949" s="14" t="s">
        <v>32</v>
      </c>
      <c r="AX949" s="14" t="s">
        <v>76</v>
      </c>
      <c r="AY949" s="257" t="s">
        <v>131</v>
      </c>
    </row>
    <row r="950" s="14" customFormat="1">
      <c r="A950" s="14"/>
      <c r="B950" s="247"/>
      <c r="C950" s="248"/>
      <c r="D950" s="232" t="s">
        <v>143</v>
      </c>
      <c r="E950" s="249" t="s">
        <v>1</v>
      </c>
      <c r="F950" s="250" t="s">
        <v>267</v>
      </c>
      <c r="G950" s="248"/>
      <c r="H950" s="251">
        <v>4.4500000000000002</v>
      </c>
      <c r="I950" s="252"/>
      <c r="J950" s="248"/>
      <c r="K950" s="248"/>
      <c r="L950" s="253"/>
      <c r="M950" s="254"/>
      <c r="N950" s="255"/>
      <c r="O950" s="255"/>
      <c r="P950" s="255"/>
      <c r="Q950" s="255"/>
      <c r="R950" s="255"/>
      <c r="S950" s="255"/>
      <c r="T950" s="256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7" t="s">
        <v>143</v>
      </c>
      <c r="AU950" s="257" t="s">
        <v>86</v>
      </c>
      <c r="AV950" s="14" t="s">
        <v>86</v>
      </c>
      <c r="AW950" s="14" t="s">
        <v>32</v>
      </c>
      <c r="AX950" s="14" t="s">
        <v>76</v>
      </c>
      <c r="AY950" s="257" t="s">
        <v>131</v>
      </c>
    </row>
    <row r="951" s="14" customFormat="1">
      <c r="A951" s="14"/>
      <c r="B951" s="247"/>
      <c r="C951" s="248"/>
      <c r="D951" s="232" t="s">
        <v>143</v>
      </c>
      <c r="E951" s="249" t="s">
        <v>1</v>
      </c>
      <c r="F951" s="250" t="s">
        <v>268</v>
      </c>
      <c r="G951" s="248"/>
      <c r="H951" s="251">
        <v>4.4500000000000002</v>
      </c>
      <c r="I951" s="252"/>
      <c r="J951" s="248"/>
      <c r="K951" s="248"/>
      <c r="L951" s="253"/>
      <c r="M951" s="254"/>
      <c r="N951" s="255"/>
      <c r="O951" s="255"/>
      <c r="P951" s="255"/>
      <c r="Q951" s="255"/>
      <c r="R951" s="255"/>
      <c r="S951" s="255"/>
      <c r="T951" s="256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7" t="s">
        <v>143</v>
      </c>
      <c r="AU951" s="257" t="s">
        <v>86</v>
      </c>
      <c r="AV951" s="14" t="s">
        <v>86</v>
      </c>
      <c r="AW951" s="14" t="s">
        <v>32</v>
      </c>
      <c r="AX951" s="14" t="s">
        <v>76</v>
      </c>
      <c r="AY951" s="257" t="s">
        <v>131</v>
      </c>
    </row>
    <row r="952" s="14" customFormat="1">
      <c r="A952" s="14"/>
      <c r="B952" s="247"/>
      <c r="C952" s="248"/>
      <c r="D952" s="232" t="s">
        <v>143</v>
      </c>
      <c r="E952" s="249" t="s">
        <v>1</v>
      </c>
      <c r="F952" s="250" t="s">
        <v>269</v>
      </c>
      <c r="G952" s="248"/>
      <c r="H952" s="251">
        <v>4.6500000000000004</v>
      </c>
      <c r="I952" s="252"/>
      <c r="J952" s="248"/>
      <c r="K952" s="248"/>
      <c r="L952" s="253"/>
      <c r="M952" s="254"/>
      <c r="N952" s="255"/>
      <c r="O952" s="255"/>
      <c r="P952" s="255"/>
      <c r="Q952" s="255"/>
      <c r="R952" s="255"/>
      <c r="S952" s="255"/>
      <c r="T952" s="256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7" t="s">
        <v>143</v>
      </c>
      <c r="AU952" s="257" t="s">
        <v>86</v>
      </c>
      <c r="AV952" s="14" t="s">
        <v>86</v>
      </c>
      <c r="AW952" s="14" t="s">
        <v>32</v>
      </c>
      <c r="AX952" s="14" t="s">
        <v>76</v>
      </c>
      <c r="AY952" s="257" t="s">
        <v>131</v>
      </c>
    </row>
    <row r="953" s="14" customFormat="1">
      <c r="A953" s="14"/>
      <c r="B953" s="247"/>
      <c r="C953" s="248"/>
      <c r="D953" s="232" t="s">
        <v>143</v>
      </c>
      <c r="E953" s="249" t="s">
        <v>1</v>
      </c>
      <c r="F953" s="250" t="s">
        <v>270</v>
      </c>
      <c r="G953" s="248"/>
      <c r="H953" s="251">
        <v>4.4500000000000002</v>
      </c>
      <c r="I953" s="252"/>
      <c r="J953" s="248"/>
      <c r="K953" s="248"/>
      <c r="L953" s="253"/>
      <c r="M953" s="254"/>
      <c r="N953" s="255"/>
      <c r="O953" s="255"/>
      <c r="P953" s="255"/>
      <c r="Q953" s="255"/>
      <c r="R953" s="255"/>
      <c r="S953" s="255"/>
      <c r="T953" s="256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7" t="s">
        <v>143</v>
      </c>
      <c r="AU953" s="257" t="s">
        <v>86</v>
      </c>
      <c r="AV953" s="14" t="s">
        <v>86</v>
      </c>
      <c r="AW953" s="14" t="s">
        <v>32</v>
      </c>
      <c r="AX953" s="14" t="s">
        <v>76</v>
      </c>
      <c r="AY953" s="257" t="s">
        <v>131</v>
      </c>
    </row>
    <row r="954" s="14" customFormat="1">
      <c r="A954" s="14"/>
      <c r="B954" s="247"/>
      <c r="C954" s="248"/>
      <c r="D954" s="232" t="s">
        <v>143</v>
      </c>
      <c r="E954" s="249" t="s">
        <v>1</v>
      </c>
      <c r="F954" s="250" t="s">
        <v>271</v>
      </c>
      <c r="G954" s="248"/>
      <c r="H954" s="251">
        <v>4.4500000000000002</v>
      </c>
      <c r="I954" s="252"/>
      <c r="J954" s="248"/>
      <c r="K954" s="248"/>
      <c r="L954" s="253"/>
      <c r="M954" s="254"/>
      <c r="N954" s="255"/>
      <c r="O954" s="255"/>
      <c r="P954" s="255"/>
      <c r="Q954" s="255"/>
      <c r="R954" s="255"/>
      <c r="S954" s="255"/>
      <c r="T954" s="256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7" t="s">
        <v>143</v>
      </c>
      <c r="AU954" s="257" t="s">
        <v>86</v>
      </c>
      <c r="AV954" s="14" t="s">
        <v>86</v>
      </c>
      <c r="AW954" s="14" t="s">
        <v>32</v>
      </c>
      <c r="AX954" s="14" t="s">
        <v>76</v>
      </c>
      <c r="AY954" s="257" t="s">
        <v>131</v>
      </c>
    </row>
    <row r="955" s="14" customFormat="1">
      <c r="A955" s="14"/>
      <c r="B955" s="247"/>
      <c r="C955" s="248"/>
      <c r="D955" s="232" t="s">
        <v>143</v>
      </c>
      <c r="E955" s="249" t="s">
        <v>1</v>
      </c>
      <c r="F955" s="250" t="s">
        <v>272</v>
      </c>
      <c r="G955" s="248"/>
      <c r="H955" s="251">
        <v>4.6500000000000004</v>
      </c>
      <c r="I955" s="252"/>
      <c r="J955" s="248"/>
      <c r="K955" s="248"/>
      <c r="L955" s="253"/>
      <c r="M955" s="254"/>
      <c r="N955" s="255"/>
      <c r="O955" s="255"/>
      <c r="P955" s="255"/>
      <c r="Q955" s="255"/>
      <c r="R955" s="255"/>
      <c r="S955" s="255"/>
      <c r="T955" s="256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7" t="s">
        <v>143</v>
      </c>
      <c r="AU955" s="257" t="s">
        <v>86</v>
      </c>
      <c r="AV955" s="14" t="s">
        <v>86</v>
      </c>
      <c r="AW955" s="14" t="s">
        <v>32</v>
      </c>
      <c r="AX955" s="14" t="s">
        <v>76</v>
      </c>
      <c r="AY955" s="257" t="s">
        <v>131</v>
      </c>
    </row>
    <row r="956" s="14" customFormat="1">
      <c r="A956" s="14"/>
      <c r="B956" s="247"/>
      <c r="C956" s="248"/>
      <c r="D956" s="232" t="s">
        <v>143</v>
      </c>
      <c r="E956" s="249" t="s">
        <v>1</v>
      </c>
      <c r="F956" s="250" t="s">
        <v>273</v>
      </c>
      <c r="G956" s="248"/>
      <c r="H956" s="251">
        <v>4.6500000000000004</v>
      </c>
      <c r="I956" s="252"/>
      <c r="J956" s="248"/>
      <c r="K956" s="248"/>
      <c r="L956" s="253"/>
      <c r="M956" s="254"/>
      <c r="N956" s="255"/>
      <c r="O956" s="255"/>
      <c r="P956" s="255"/>
      <c r="Q956" s="255"/>
      <c r="R956" s="255"/>
      <c r="S956" s="255"/>
      <c r="T956" s="256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7" t="s">
        <v>143</v>
      </c>
      <c r="AU956" s="257" t="s">
        <v>86</v>
      </c>
      <c r="AV956" s="14" t="s">
        <v>86</v>
      </c>
      <c r="AW956" s="14" t="s">
        <v>32</v>
      </c>
      <c r="AX956" s="14" t="s">
        <v>76</v>
      </c>
      <c r="AY956" s="257" t="s">
        <v>131</v>
      </c>
    </row>
    <row r="957" s="15" customFormat="1">
      <c r="A957" s="15"/>
      <c r="B957" s="258"/>
      <c r="C957" s="259"/>
      <c r="D957" s="232" t="s">
        <v>143</v>
      </c>
      <c r="E957" s="260" t="s">
        <v>1</v>
      </c>
      <c r="F957" s="261" t="s">
        <v>158</v>
      </c>
      <c r="G957" s="259"/>
      <c r="H957" s="262">
        <v>36.199999999999996</v>
      </c>
      <c r="I957" s="263"/>
      <c r="J957" s="259"/>
      <c r="K957" s="259"/>
      <c r="L957" s="264"/>
      <c r="M957" s="265"/>
      <c r="N957" s="266"/>
      <c r="O957" s="266"/>
      <c r="P957" s="266"/>
      <c r="Q957" s="266"/>
      <c r="R957" s="266"/>
      <c r="S957" s="266"/>
      <c r="T957" s="267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68" t="s">
        <v>143</v>
      </c>
      <c r="AU957" s="268" t="s">
        <v>86</v>
      </c>
      <c r="AV957" s="15" t="s">
        <v>132</v>
      </c>
      <c r="AW957" s="15" t="s">
        <v>32</v>
      </c>
      <c r="AX957" s="15" t="s">
        <v>76</v>
      </c>
      <c r="AY957" s="268" t="s">
        <v>131</v>
      </c>
    </row>
    <row r="958" s="14" customFormat="1">
      <c r="A958" s="14"/>
      <c r="B958" s="247"/>
      <c r="C958" s="248"/>
      <c r="D958" s="232" t="s">
        <v>143</v>
      </c>
      <c r="E958" s="249" t="s">
        <v>1</v>
      </c>
      <c r="F958" s="250" t="s">
        <v>274</v>
      </c>
      <c r="G958" s="248"/>
      <c r="H958" s="251">
        <v>2.1749999999999998</v>
      </c>
      <c r="I958" s="252"/>
      <c r="J958" s="248"/>
      <c r="K958" s="248"/>
      <c r="L958" s="253"/>
      <c r="M958" s="254"/>
      <c r="N958" s="255"/>
      <c r="O958" s="255"/>
      <c r="P958" s="255"/>
      <c r="Q958" s="255"/>
      <c r="R958" s="255"/>
      <c r="S958" s="255"/>
      <c r="T958" s="256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7" t="s">
        <v>143</v>
      </c>
      <c r="AU958" s="257" t="s">
        <v>86</v>
      </c>
      <c r="AV958" s="14" t="s">
        <v>86</v>
      </c>
      <c r="AW958" s="14" t="s">
        <v>32</v>
      </c>
      <c r="AX958" s="14" t="s">
        <v>76</v>
      </c>
      <c r="AY958" s="257" t="s">
        <v>131</v>
      </c>
    </row>
    <row r="959" s="14" customFormat="1">
      <c r="A959" s="14"/>
      <c r="B959" s="247"/>
      <c r="C959" s="248"/>
      <c r="D959" s="232" t="s">
        <v>143</v>
      </c>
      <c r="E959" s="249" t="s">
        <v>1</v>
      </c>
      <c r="F959" s="250" t="s">
        <v>275</v>
      </c>
      <c r="G959" s="248"/>
      <c r="H959" s="251">
        <v>2.1749999999999998</v>
      </c>
      <c r="I959" s="252"/>
      <c r="J959" s="248"/>
      <c r="K959" s="248"/>
      <c r="L959" s="253"/>
      <c r="M959" s="254"/>
      <c r="N959" s="255"/>
      <c r="O959" s="255"/>
      <c r="P959" s="255"/>
      <c r="Q959" s="255"/>
      <c r="R959" s="255"/>
      <c r="S959" s="255"/>
      <c r="T959" s="256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7" t="s">
        <v>143</v>
      </c>
      <c r="AU959" s="257" t="s">
        <v>86</v>
      </c>
      <c r="AV959" s="14" t="s">
        <v>86</v>
      </c>
      <c r="AW959" s="14" t="s">
        <v>32</v>
      </c>
      <c r="AX959" s="14" t="s">
        <v>76</v>
      </c>
      <c r="AY959" s="257" t="s">
        <v>131</v>
      </c>
    </row>
    <row r="960" s="14" customFormat="1">
      <c r="A960" s="14"/>
      <c r="B960" s="247"/>
      <c r="C960" s="248"/>
      <c r="D960" s="232" t="s">
        <v>143</v>
      </c>
      <c r="E960" s="249" t="s">
        <v>1</v>
      </c>
      <c r="F960" s="250" t="s">
        <v>276</v>
      </c>
      <c r="G960" s="248"/>
      <c r="H960" s="251">
        <v>4.3499999999999996</v>
      </c>
      <c r="I960" s="252"/>
      <c r="J960" s="248"/>
      <c r="K960" s="248"/>
      <c r="L960" s="253"/>
      <c r="M960" s="254"/>
      <c r="N960" s="255"/>
      <c r="O960" s="255"/>
      <c r="P960" s="255"/>
      <c r="Q960" s="255"/>
      <c r="R960" s="255"/>
      <c r="S960" s="255"/>
      <c r="T960" s="256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7" t="s">
        <v>143</v>
      </c>
      <c r="AU960" s="257" t="s">
        <v>86</v>
      </c>
      <c r="AV960" s="14" t="s">
        <v>86</v>
      </c>
      <c r="AW960" s="14" t="s">
        <v>32</v>
      </c>
      <c r="AX960" s="14" t="s">
        <v>76</v>
      </c>
      <c r="AY960" s="257" t="s">
        <v>131</v>
      </c>
    </row>
    <row r="961" s="14" customFormat="1">
      <c r="A961" s="14"/>
      <c r="B961" s="247"/>
      <c r="C961" s="248"/>
      <c r="D961" s="232" t="s">
        <v>143</v>
      </c>
      <c r="E961" s="249" t="s">
        <v>1</v>
      </c>
      <c r="F961" s="250" t="s">
        <v>277</v>
      </c>
      <c r="G961" s="248"/>
      <c r="H961" s="251">
        <v>2.3199999999999998</v>
      </c>
      <c r="I961" s="252"/>
      <c r="J961" s="248"/>
      <c r="K961" s="248"/>
      <c r="L961" s="253"/>
      <c r="M961" s="254"/>
      <c r="N961" s="255"/>
      <c r="O961" s="255"/>
      <c r="P961" s="255"/>
      <c r="Q961" s="255"/>
      <c r="R961" s="255"/>
      <c r="S961" s="255"/>
      <c r="T961" s="256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7" t="s">
        <v>143</v>
      </c>
      <c r="AU961" s="257" t="s">
        <v>86</v>
      </c>
      <c r="AV961" s="14" t="s">
        <v>86</v>
      </c>
      <c r="AW961" s="14" t="s">
        <v>32</v>
      </c>
      <c r="AX961" s="14" t="s">
        <v>76</v>
      </c>
      <c r="AY961" s="257" t="s">
        <v>131</v>
      </c>
    </row>
    <row r="962" s="15" customFormat="1">
      <c r="A962" s="15"/>
      <c r="B962" s="258"/>
      <c r="C962" s="259"/>
      <c r="D962" s="232" t="s">
        <v>143</v>
      </c>
      <c r="E962" s="260" t="s">
        <v>1</v>
      </c>
      <c r="F962" s="261" t="s">
        <v>167</v>
      </c>
      <c r="G962" s="259"/>
      <c r="H962" s="262">
        <v>11.02</v>
      </c>
      <c r="I962" s="263"/>
      <c r="J962" s="259"/>
      <c r="K962" s="259"/>
      <c r="L962" s="264"/>
      <c r="M962" s="265"/>
      <c r="N962" s="266"/>
      <c r="O962" s="266"/>
      <c r="P962" s="266"/>
      <c r="Q962" s="266"/>
      <c r="R962" s="266"/>
      <c r="S962" s="266"/>
      <c r="T962" s="267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68" t="s">
        <v>143</v>
      </c>
      <c r="AU962" s="268" t="s">
        <v>86</v>
      </c>
      <c r="AV962" s="15" t="s">
        <v>132</v>
      </c>
      <c r="AW962" s="15" t="s">
        <v>32</v>
      </c>
      <c r="AX962" s="15" t="s">
        <v>76</v>
      </c>
      <c r="AY962" s="268" t="s">
        <v>131</v>
      </c>
    </row>
    <row r="963" s="14" customFormat="1">
      <c r="A963" s="14"/>
      <c r="B963" s="247"/>
      <c r="C963" s="248"/>
      <c r="D963" s="232" t="s">
        <v>143</v>
      </c>
      <c r="E963" s="249" t="s">
        <v>1</v>
      </c>
      <c r="F963" s="250" t="s">
        <v>278</v>
      </c>
      <c r="G963" s="248"/>
      <c r="H963" s="251">
        <v>4.4500000000000002</v>
      </c>
      <c r="I963" s="252"/>
      <c r="J963" s="248"/>
      <c r="K963" s="248"/>
      <c r="L963" s="253"/>
      <c r="M963" s="254"/>
      <c r="N963" s="255"/>
      <c r="O963" s="255"/>
      <c r="P963" s="255"/>
      <c r="Q963" s="255"/>
      <c r="R963" s="255"/>
      <c r="S963" s="255"/>
      <c r="T963" s="256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7" t="s">
        <v>143</v>
      </c>
      <c r="AU963" s="257" t="s">
        <v>86</v>
      </c>
      <c r="AV963" s="14" t="s">
        <v>86</v>
      </c>
      <c r="AW963" s="14" t="s">
        <v>32</v>
      </c>
      <c r="AX963" s="14" t="s">
        <v>76</v>
      </c>
      <c r="AY963" s="257" t="s">
        <v>131</v>
      </c>
    </row>
    <row r="964" s="14" customFormat="1">
      <c r="A964" s="14"/>
      <c r="B964" s="247"/>
      <c r="C964" s="248"/>
      <c r="D964" s="232" t="s">
        <v>143</v>
      </c>
      <c r="E964" s="249" t="s">
        <v>1</v>
      </c>
      <c r="F964" s="250" t="s">
        <v>279</v>
      </c>
      <c r="G964" s="248"/>
      <c r="H964" s="251">
        <v>4.4500000000000002</v>
      </c>
      <c r="I964" s="252"/>
      <c r="J964" s="248"/>
      <c r="K964" s="248"/>
      <c r="L964" s="253"/>
      <c r="M964" s="254"/>
      <c r="N964" s="255"/>
      <c r="O964" s="255"/>
      <c r="P964" s="255"/>
      <c r="Q964" s="255"/>
      <c r="R964" s="255"/>
      <c r="S964" s="255"/>
      <c r="T964" s="256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7" t="s">
        <v>143</v>
      </c>
      <c r="AU964" s="257" t="s">
        <v>86</v>
      </c>
      <c r="AV964" s="14" t="s">
        <v>86</v>
      </c>
      <c r="AW964" s="14" t="s">
        <v>32</v>
      </c>
      <c r="AX964" s="14" t="s">
        <v>76</v>
      </c>
      <c r="AY964" s="257" t="s">
        <v>131</v>
      </c>
    </row>
    <row r="965" s="14" customFormat="1">
      <c r="A965" s="14"/>
      <c r="B965" s="247"/>
      <c r="C965" s="248"/>
      <c r="D965" s="232" t="s">
        <v>143</v>
      </c>
      <c r="E965" s="249" t="s">
        <v>1</v>
      </c>
      <c r="F965" s="250" t="s">
        <v>280</v>
      </c>
      <c r="G965" s="248"/>
      <c r="H965" s="251">
        <v>4.4500000000000002</v>
      </c>
      <c r="I965" s="252"/>
      <c r="J965" s="248"/>
      <c r="K965" s="248"/>
      <c r="L965" s="253"/>
      <c r="M965" s="254"/>
      <c r="N965" s="255"/>
      <c r="O965" s="255"/>
      <c r="P965" s="255"/>
      <c r="Q965" s="255"/>
      <c r="R965" s="255"/>
      <c r="S965" s="255"/>
      <c r="T965" s="256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7" t="s">
        <v>143</v>
      </c>
      <c r="AU965" s="257" t="s">
        <v>86</v>
      </c>
      <c r="AV965" s="14" t="s">
        <v>86</v>
      </c>
      <c r="AW965" s="14" t="s">
        <v>32</v>
      </c>
      <c r="AX965" s="14" t="s">
        <v>76</v>
      </c>
      <c r="AY965" s="257" t="s">
        <v>131</v>
      </c>
    </row>
    <row r="966" s="14" customFormat="1">
      <c r="A966" s="14"/>
      <c r="B966" s="247"/>
      <c r="C966" s="248"/>
      <c r="D966" s="232" t="s">
        <v>143</v>
      </c>
      <c r="E966" s="249" t="s">
        <v>1</v>
      </c>
      <c r="F966" s="250" t="s">
        <v>281</v>
      </c>
      <c r="G966" s="248"/>
      <c r="H966" s="251">
        <v>4.4500000000000002</v>
      </c>
      <c r="I966" s="252"/>
      <c r="J966" s="248"/>
      <c r="K966" s="248"/>
      <c r="L966" s="253"/>
      <c r="M966" s="254"/>
      <c r="N966" s="255"/>
      <c r="O966" s="255"/>
      <c r="P966" s="255"/>
      <c r="Q966" s="255"/>
      <c r="R966" s="255"/>
      <c r="S966" s="255"/>
      <c r="T966" s="256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7" t="s">
        <v>143</v>
      </c>
      <c r="AU966" s="257" t="s">
        <v>86</v>
      </c>
      <c r="AV966" s="14" t="s">
        <v>86</v>
      </c>
      <c r="AW966" s="14" t="s">
        <v>32</v>
      </c>
      <c r="AX966" s="14" t="s">
        <v>76</v>
      </c>
      <c r="AY966" s="257" t="s">
        <v>131</v>
      </c>
    </row>
    <row r="967" s="14" customFormat="1">
      <c r="A967" s="14"/>
      <c r="B967" s="247"/>
      <c r="C967" s="248"/>
      <c r="D967" s="232" t="s">
        <v>143</v>
      </c>
      <c r="E967" s="249" t="s">
        <v>1</v>
      </c>
      <c r="F967" s="250" t="s">
        <v>282</v>
      </c>
      <c r="G967" s="248"/>
      <c r="H967" s="251">
        <v>4.4500000000000002</v>
      </c>
      <c r="I967" s="252"/>
      <c r="J967" s="248"/>
      <c r="K967" s="248"/>
      <c r="L967" s="253"/>
      <c r="M967" s="254"/>
      <c r="N967" s="255"/>
      <c r="O967" s="255"/>
      <c r="P967" s="255"/>
      <c r="Q967" s="255"/>
      <c r="R967" s="255"/>
      <c r="S967" s="255"/>
      <c r="T967" s="256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7" t="s">
        <v>143</v>
      </c>
      <c r="AU967" s="257" t="s">
        <v>86</v>
      </c>
      <c r="AV967" s="14" t="s">
        <v>86</v>
      </c>
      <c r="AW967" s="14" t="s">
        <v>32</v>
      </c>
      <c r="AX967" s="14" t="s">
        <v>76</v>
      </c>
      <c r="AY967" s="257" t="s">
        <v>131</v>
      </c>
    </row>
    <row r="968" s="14" customFormat="1">
      <c r="A968" s="14"/>
      <c r="B968" s="247"/>
      <c r="C968" s="248"/>
      <c r="D968" s="232" t="s">
        <v>143</v>
      </c>
      <c r="E968" s="249" t="s">
        <v>1</v>
      </c>
      <c r="F968" s="250" t="s">
        <v>283</v>
      </c>
      <c r="G968" s="248"/>
      <c r="H968" s="251">
        <v>4.4500000000000002</v>
      </c>
      <c r="I968" s="252"/>
      <c r="J968" s="248"/>
      <c r="K968" s="248"/>
      <c r="L968" s="253"/>
      <c r="M968" s="254"/>
      <c r="N968" s="255"/>
      <c r="O968" s="255"/>
      <c r="P968" s="255"/>
      <c r="Q968" s="255"/>
      <c r="R968" s="255"/>
      <c r="S968" s="255"/>
      <c r="T968" s="256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7" t="s">
        <v>143</v>
      </c>
      <c r="AU968" s="257" t="s">
        <v>86</v>
      </c>
      <c r="AV968" s="14" t="s">
        <v>86</v>
      </c>
      <c r="AW968" s="14" t="s">
        <v>32</v>
      </c>
      <c r="AX968" s="14" t="s">
        <v>76</v>
      </c>
      <c r="AY968" s="257" t="s">
        <v>131</v>
      </c>
    </row>
    <row r="969" s="14" customFormat="1">
      <c r="A969" s="14"/>
      <c r="B969" s="247"/>
      <c r="C969" s="248"/>
      <c r="D969" s="232" t="s">
        <v>143</v>
      </c>
      <c r="E969" s="249" t="s">
        <v>1</v>
      </c>
      <c r="F969" s="250" t="s">
        <v>284</v>
      </c>
      <c r="G969" s="248"/>
      <c r="H969" s="251">
        <v>4.4500000000000002</v>
      </c>
      <c r="I969" s="252"/>
      <c r="J969" s="248"/>
      <c r="K969" s="248"/>
      <c r="L969" s="253"/>
      <c r="M969" s="254"/>
      <c r="N969" s="255"/>
      <c r="O969" s="255"/>
      <c r="P969" s="255"/>
      <c r="Q969" s="255"/>
      <c r="R969" s="255"/>
      <c r="S969" s="255"/>
      <c r="T969" s="256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7" t="s">
        <v>143</v>
      </c>
      <c r="AU969" s="257" t="s">
        <v>86</v>
      </c>
      <c r="AV969" s="14" t="s">
        <v>86</v>
      </c>
      <c r="AW969" s="14" t="s">
        <v>32</v>
      </c>
      <c r="AX969" s="14" t="s">
        <v>76</v>
      </c>
      <c r="AY969" s="257" t="s">
        <v>131</v>
      </c>
    </row>
    <row r="970" s="14" customFormat="1">
      <c r="A970" s="14"/>
      <c r="B970" s="247"/>
      <c r="C970" s="248"/>
      <c r="D970" s="232" t="s">
        <v>143</v>
      </c>
      <c r="E970" s="249" t="s">
        <v>1</v>
      </c>
      <c r="F970" s="250" t="s">
        <v>285</v>
      </c>
      <c r="G970" s="248"/>
      <c r="H970" s="251">
        <v>4.4500000000000002</v>
      </c>
      <c r="I970" s="252"/>
      <c r="J970" s="248"/>
      <c r="K970" s="248"/>
      <c r="L970" s="253"/>
      <c r="M970" s="254"/>
      <c r="N970" s="255"/>
      <c r="O970" s="255"/>
      <c r="P970" s="255"/>
      <c r="Q970" s="255"/>
      <c r="R970" s="255"/>
      <c r="S970" s="255"/>
      <c r="T970" s="256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7" t="s">
        <v>143</v>
      </c>
      <c r="AU970" s="257" t="s">
        <v>86</v>
      </c>
      <c r="AV970" s="14" t="s">
        <v>86</v>
      </c>
      <c r="AW970" s="14" t="s">
        <v>32</v>
      </c>
      <c r="AX970" s="14" t="s">
        <v>76</v>
      </c>
      <c r="AY970" s="257" t="s">
        <v>131</v>
      </c>
    </row>
    <row r="971" s="14" customFormat="1">
      <c r="A971" s="14"/>
      <c r="B971" s="247"/>
      <c r="C971" s="248"/>
      <c r="D971" s="232" t="s">
        <v>143</v>
      </c>
      <c r="E971" s="249" t="s">
        <v>1</v>
      </c>
      <c r="F971" s="250" t="s">
        <v>286</v>
      </c>
      <c r="G971" s="248"/>
      <c r="H971" s="251">
        <v>4.4500000000000002</v>
      </c>
      <c r="I971" s="252"/>
      <c r="J971" s="248"/>
      <c r="K971" s="248"/>
      <c r="L971" s="253"/>
      <c r="M971" s="254"/>
      <c r="N971" s="255"/>
      <c r="O971" s="255"/>
      <c r="P971" s="255"/>
      <c r="Q971" s="255"/>
      <c r="R971" s="255"/>
      <c r="S971" s="255"/>
      <c r="T971" s="256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7" t="s">
        <v>143</v>
      </c>
      <c r="AU971" s="257" t="s">
        <v>86</v>
      </c>
      <c r="AV971" s="14" t="s">
        <v>86</v>
      </c>
      <c r="AW971" s="14" t="s">
        <v>32</v>
      </c>
      <c r="AX971" s="14" t="s">
        <v>76</v>
      </c>
      <c r="AY971" s="257" t="s">
        <v>131</v>
      </c>
    </row>
    <row r="972" s="14" customFormat="1">
      <c r="A972" s="14"/>
      <c r="B972" s="247"/>
      <c r="C972" s="248"/>
      <c r="D972" s="232" t="s">
        <v>143</v>
      </c>
      <c r="E972" s="249" t="s">
        <v>1</v>
      </c>
      <c r="F972" s="250" t="s">
        <v>287</v>
      </c>
      <c r="G972" s="248"/>
      <c r="H972" s="251">
        <v>4.4500000000000002</v>
      </c>
      <c r="I972" s="252"/>
      <c r="J972" s="248"/>
      <c r="K972" s="248"/>
      <c r="L972" s="253"/>
      <c r="M972" s="254"/>
      <c r="N972" s="255"/>
      <c r="O972" s="255"/>
      <c r="P972" s="255"/>
      <c r="Q972" s="255"/>
      <c r="R972" s="255"/>
      <c r="S972" s="255"/>
      <c r="T972" s="256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7" t="s">
        <v>143</v>
      </c>
      <c r="AU972" s="257" t="s">
        <v>86</v>
      </c>
      <c r="AV972" s="14" t="s">
        <v>86</v>
      </c>
      <c r="AW972" s="14" t="s">
        <v>32</v>
      </c>
      <c r="AX972" s="14" t="s">
        <v>76</v>
      </c>
      <c r="AY972" s="257" t="s">
        <v>131</v>
      </c>
    </row>
    <row r="973" s="14" customFormat="1">
      <c r="A973" s="14"/>
      <c r="B973" s="247"/>
      <c r="C973" s="248"/>
      <c r="D973" s="232" t="s">
        <v>143</v>
      </c>
      <c r="E973" s="249" t="s">
        <v>1</v>
      </c>
      <c r="F973" s="250" t="s">
        <v>288</v>
      </c>
      <c r="G973" s="248"/>
      <c r="H973" s="251">
        <v>4.4500000000000002</v>
      </c>
      <c r="I973" s="252"/>
      <c r="J973" s="248"/>
      <c r="K973" s="248"/>
      <c r="L973" s="253"/>
      <c r="M973" s="254"/>
      <c r="N973" s="255"/>
      <c r="O973" s="255"/>
      <c r="P973" s="255"/>
      <c r="Q973" s="255"/>
      <c r="R973" s="255"/>
      <c r="S973" s="255"/>
      <c r="T973" s="256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7" t="s">
        <v>143</v>
      </c>
      <c r="AU973" s="257" t="s">
        <v>86</v>
      </c>
      <c r="AV973" s="14" t="s">
        <v>86</v>
      </c>
      <c r="AW973" s="14" t="s">
        <v>32</v>
      </c>
      <c r="AX973" s="14" t="s">
        <v>76</v>
      </c>
      <c r="AY973" s="257" t="s">
        <v>131</v>
      </c>
    </row>
    <row r="974" s="15" customFormat="1">
      <c r="A974" s="15"/>
      <c r="B974" s="258"/>
      <c r="C974" s="259"/>
      <c r="D974" s="232" t="s">
        <v>143</v>
      </c>
      <c r="E974" s="260" t="s">
        <v>1</v>
      </c>
      <c r="F974" s="261" t="s">
        <v>179</v>
      </c>
      <c r="G974" s="259"/>
      <c r="H974" s="262">
        <v>48.95000000000001</v>
      </c>
      <c r="I974" s="263"/>
      <c r="J974" s="259"/>
      <c r="K974" s="259"/>
      <c r="L974" s="264"/>
      <c r="M974" s="265"/>
      <c r="N974" s="266"/>
      <c r="O974" s="266"/>
      <c r="P974" s="266"/>
      <c r="Q974" s="266"/>
      <c r="R974" s="266"/>
      <c r="S974" s="266"/>
      <c r="T974" s="267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68" t="s">
        <v>143</v>
      </c>
      <c r="AU974" s="268" t="s">
        <v>86</v>
      </c>
      <c r="AV974" s="15" t="s">
        <v>132</v>
      </c>
      <c r="AW974" s="15" t="s">
        <v>32</v>
      </c>
      <c r="AX974" s="15" t="s">
        <v>76</v>
      </c>
      <c r="AY974" s="268" t="s">
        <v>131</v>
      </c>
    </row>
    <row r="975" s="14" customFormat="1">
      <c r="A975" s="14"/>
      <c r="B975" s="247"/>
      <c r="C975" s="248"/>
      <c r="D975" s="232" t="s">
        <v>143</v>
      </c>
      <c r="E975" s="249" t="s">
        <v>1</v>
      </c>
      <c r="F975" s="250" t="s">
        <v>289</v>
      </c>
      <c r="G975" s="248"/>
      <c r="H975" s="251">
        <v>2.3999999999999999</v>
      </c>
      <c r="I975" s="252"/>
      <c r="J975" s="248"/>
      <c r="K975" s="248"/>
      <c r="L975" s="253"/>
      <c r="M975" s="254"/>
      <c r="N975" s="255"/>
      <c r="O975" s="255"/>
      <c r="P975" s="255"/>
      <c r="Q975" s="255"/>
      <c r="R975" s="255"/>
      <c r="S975" s="255"/>
      <c r="T975" s="256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7" t="s">
        <v>143</v>
      </c>
      <c r="AU975" s="257" t="s">
        <v>86</v>
      </c>
      <c r="AV975" s="14" t="s">
        <v>86</v>
      </c>
      <c r="AW975" s="14" t="s">
        <v>32</v>
      </c>
      <c r="AX975" s="14" t="s">
        <v>76</v>
      </c>
      <c r="AY975" s="257" t="s">
        <v>131</v>
      </c>
    </row>
    <row r="976" s="14" customFormat="1">
      <c r="A976" s="14"/>
      <c r="B976" s="247"/>
      <c r="C976" s="248"/>
      <c r="D976" s="232" t="s">
        <v>143</v>
      </c>
      <c r="E976" s="249" t="s">
        <v>1</v>
      </c>
      <c r="F976" s="250" t="s">
        <v>290</v>
      </c>
      <c r="G976" s="248"/>
      <c r="H976" s="251">
        <v>4.4500000000000002</v>
      </c>
      <c r="I976" s="252"/>
      <c r="J976" s="248"/>
      <c r="K976" s="248"/>
      <c r="L976" s="253"/>
      <c r="M976" s="254"/>
      <c r="N976" s="255"/>
      <c r="O976" s="255"/>
      <c r="P976" s="255"/>
      <c r="Q976" s="255"/>
      <c r="R976" s="255"/>
      <c r="S976" s="255"/>
      <c r="T976" s="256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7" t="s">
        <v>143</v>
      </c>
      <c r="AU976" s="257" t="s">
        <v>86</v>
      </c>
      <c r="AV976" s="14" t="s">
        <v>86</v>
      </c>
      <c r="AW976" s="14" t="s">
        <v>32</v>
      </c>
      <c r="AX976" s="14" t="s">
        <v>76</v>
      </c>
      <c r="AY976" s="257" t="s">
        <v>131</v>
      </c>
    </row>
    <row r="977" s="15" customFormat="1">
      <c r="A977" s="15"/>
      <c r="B977" s="258"/>
      <c r="C977" s="259"/>
      <c r="D977" s="232" t="s">
        <v>143</v>
      </c>
      <c r="E977" s="260" t="s">
        <v>1</v>
      </c>
      <c r="F977" s="261" t="s">
        <v>188</v>
      </c>
      <c r="G977" s="259"/>
      <c r="H977" s="262">
        <v>6.8499999999999996</v>
      </c>
      <c r="I977" s="263"/>
      <c r="J977" s="259"/>
      <c r="K977" s="259"/>
      <c r="L977" s="264"/>
      <c r="M977" s="265"/>
      <c r="N977" s="266"/>
      <c r="O977" s="266"/>
      <c r="P977" s="266"/>
      <c r="Q977" s="266"/>
      <c r="R977" s="266"/>
      <c r="S977" s="266"/>
      <c r="T977" s="267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68" t="s">
        <v>143</v>
      </c>
      <c r="AU977" s="268" t="s">
        <v>86</v>
      </c>
      <c r="AV977" s="15" t="s">
        <v>132</v>
      </c>
      <c r="AW977" s="15" t="s">
        <v>32</v>
      </c>
      <c r="AX977" s="15" t="s">
        <v>76</v>
      </c>
      <c r="AY977" s="268" t="s">
        <v>131</v>
      </c>
    </row>
    <row r="978" s="16" customFormat="1">
      <c r="A978" s="16"/>
      <c r="B978" s="269"/>
      <c r="C978" s="270"/>
      <c r="D978" s="232" t="s">
        <v>143</v>
      </c>
      <c r="E978" s="271" t="s">
        <v>1</v>
      </c>
      <c r="F978" s="272" t="s">
        <v>189</v>
      </c>
      <c r="G978" s="270"/>
      <c r="H978" s="273">
        <v>103.02000000000002</v>
      </c>
      <c r="I978" s="274"/>
      <c r="J978" s="270"/>
      <c r="K978" s="270"/>
      <c r="L978" s="275"/>
      <c r="M978" s="276"/>
      <c r="N978" s="277"/>
      <c r="O978" s="277"/>
      <c r="P978" s="277"/>
      <c r="Q978" s="277"/>
      <c r="R978" s="277"/>
      <c r="S978" s="277"/>
      <c r="T978" s="278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T978" s="279" t="s">
        <v>143</v>
      </c>
      <c r="AU978" s="279" t="s">
        <v>86</v>
      </c>
      <c r="AV978" s="16" t="s">
        <v>139</v>
      </c>
      <c r="AW978" s="16" t="s">
        <v>32</v>
      </c>
      <c r="AX978" s="16" t="s">
        <v>84</v>
      </c>
      <c r="AY978" s="279" t="s">
        <v>131</v>
      </c>
    </row>
    <row r="979" s="2" customFormat="1" ht="33" customHeight="1">
      <c r="A979" s="39"/>
      <c r="B979" s="40"/>
      <c r="C979" s="219" t="s">
        <v>680</v>
      </c>
      <c r="D979" s="219" t="s">
        <v>134</v>
      </c>
      <c r="E979" s="220" t="s">
        <v>681</v>
      </c>
      <c r="F979" s="221" t="s">
        <v>682</v>
      </c>
      <c r="G979" s="222" t="s">
        <v>137</v>
      </c>
      <c r="H979" s="223">
        <v>103.02</v>
      </c>
      <c r="I979" s="224"/>
      <c r="J979" s="225">
        <f>ROUND(I979*H979,2)</f>
        <v>0</v>
      </c>
      <c r="K979" s="221" t="s">
        <v>138</v>
      </c>
      <c r="L979" s="45"/>
      <c r="M979" s="226" t="s">
        <v>1</v>
      </c>
      <c r="N979" s="227" t="s">
        <v>41</v>
      </c>
      <c r="O979" s="92"/>
      <c r="P979" s="228">
        <f>O979*H979</f>
        <v>0</v>
      </c>
      <c r="Q979" s="228">
        <v>0.0053800000000000002</v>
      </c>
      <c r="R979" s="228">
        <f>Q979*H979</f>
        <v>0.55424759999999995</v>
      </c>
      <c r="S979" s="228">
        <v>0</v>
      </c>
      <c r="T979" s="229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30" t="s">
        <v>406</v>
      </c>
      <c r="AT979" s="230" t="s">
        <v>134</v>
      </c>
      <c r="AU979" s="230" t="s">
        <v>86</v>
      </c>
      <c r="AY979" s="18" t="s">
        <v>131</v>
      </c>
      <c r="BE979" s="231">
        <f>IF(N979="základní",J979,0)</f>
        <v>0</v>
      </c>
      <c r="BF979" s="231">
        <f>IF(N979="snížená",J979,0)</f>
        <v>0</v>
      </c>
      <c r="BG979" s="231">
        <f>IF(N979="zákl. přenesená",J979,0)</f>
        <v>0</v>
      </c>
      <c r="BH979" s="231">
        <f>IF(N979="sníž. přenesená",J979,0)</f>
        <v>0</v>
      </c>
      <c r="BI979" s="231">
        <f>IF(N979="nulová",J979,0)</f>
        <v>0</v>
      </c>
      <c r="BJ979" s="18" t="s">
        <v>84</v>
      </c>
      <c r="BK979" s="231">
        <f>ROUND(I979*H979,2)</f>
        <v>0</v>
      </c>
      <c r="BL979" s="18" t="s">
        <v>406</v>
      </c>
      <c r="BM979" s="230" t="s">
        <v>683</v>
      </c>
    </row>
    <row r="980" s="2" customFormat="1">
      <c r="A980" s="39"/>
      <c r="B980" s="40"/>
      <c r="C980" s="41"/>
      <c r="D980" s="232" t="s">
        <v>141</v>
      </c>
      <c r="E980" s="41"/>
      <c r="F980" s="233" t="s">
        <v>684</v>
      </c>
      <c r="G980" s="41"/>
      <c r="H980" s="41"/>
      <c r="I980" s="234"/>
      <c r="J980" s="41"/>
      <c r="K980" s="41"/>
      <c r="L980" s="45"/>
      <c r="M980" s="235"/>
      <c r="N980" s="236"/>
      <c r="O980" s="92"/>
      <c r="P980" s="92"/>
      <c r="Q980" s="92"/>
      <c r="R980" s="92"/>
      <c r="S980" s="92"/>
      <c r="T980" s="93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T980" s="18" t="s">
        <v>141</v>
      </c>
      <c r="AU980" s="18" t="s">
        <v>86</v>
      </c>
    </row>
    <row r="981" s="13" customFormat="1">
      <c r="A981" s="13"/>
      <c r="B981" s="237"/>
      <c r="C981" s="238"/>
      <c r="D981" s="232" t="s">
        <v>143</v>
      </c>
      <c r="E981" s="239" t="s">
        <v>1</v>
      </c>
      <c r="F981" s="240" t="s">
        <v>422</v>
      </c>
      <c r="G981" s="238"/>
      <c r="H981" s="239" t="s">
        <v>1</v>
      </c>
      <c r="I981" s="241"/>
      <c r="J981" s="238"/>
      <c r="K981" s="238"/>
      <c r="L981" s="242"/>
      <c r="M981" s="243"/>
      <c r="N981" s="244"/>
      <c r="O981" s="244"/>
      <c r="P981" s="244"/>
      <c r="Q981" s="244"/>
      <c r="R981" s="244"/>
      <c r="S981" s="244"/>
      <c r="T981" s="245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6" t="s">
        <v>143</v>
      </c>
      <c r="AU981" s="246" t="s">
        <v>86</v>
      </c>
      <c r="AV981" s="13" t="s">
        <v>84</v>
      </c>
      <c r="AW981" s="13" t="s">
        <v>32</v>
      </c>
      <c r="AX981" s="13" t="s">
        <v>76</v>
      </c>
      <c r="AY981" s="246" t="s">
        <v>131</v>
      </c>
    </row>
    <row r="982" s="14" customFormat="1">
      <c r="A982" s="14"/>
      <c r="B982" s="247"/>
      <c r="C982" s="248"/>
      <c r="D982" s="232" t="s">
        <v>143</v>
      </c>
      <c r="E982" s="249" t="s">
        <v>1</v>
      </c>
      <c r="F982" s="250" t="s">
        <v>266</v>
      </c>
      <c r="G982" s="248"/>
      <c r="H982" s="251">
        <v>4.4500000000000002</v>
      </c>
      <c r="I982" s="252"/>
      <c r="J982" s="248"/>
      <c r="K982" s="248"/>
      <c r="L982" s="253"/>
      <c r="M982" s="254"/>
      <c r="N982" s="255"/>
      <c r="O982" s="255"/>
      <c r="P982" s="255"/>
      <c r="Q982" s="255"/>
      <c r="R982" s="255"/>
      <c r="S982" s="255"/>
      <c r="T982" s="256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7" t="s">
        <v>143</v>
      </c>
      <c r="AU982" s="257" t="s">
        <v>86</v>
      </c>
      <c r="AV982" s="14" t="s">
        <v>86</v>
      </c>
      <c r="AW982" s="14" t="s">
        <v>32</v>
      </c>
      <c r="AX982" s="14" t="s">
        <v>76</v>
      </c>
      <c r="AY982" s="257" t="s">
        <v>131</v>
      </c>
    </row>
    <row r="983" s="14" customFormat="1">
      <c r="A983" s="14"/>
      <c r="B983" s="247"/>
      <c r="C983" s="248"/>
      <c r="D983" s="232" t="s">
        <v>143</v>
      </c>
      <c r="E983" s="249" t="s">
        <v>1</v>
      </c>
      <c r="F983" s="250" t="s">
        <v>267</v>
      </c>
      <c r="G983" s="248"/>
      <c r="H983" s="251">
        <v>4.4500000000000002</v>
      </c>
      <c r="I983" s="252"/>
      <c r="J983" s="248"/>
      <c r="K983" s="248"/>
      <c r="L983" s="253"/>
      <c r="M983" s="254"/>
      <c r="N983" s="255"/>
      <c r="O983" s="255"/>
      <c r="P983" s="255"/>
      <c r="Q983" s="255"/>
      <c r="R983" s="255"/>
      <c r="S983" s="255"/>
      <c r="T983" s="256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7" t="s">
        <v>143</v>
      </c>
      <c r="AU983" s="257" t="s">
        <v>86</v>
      </c>
      <c r="AV983" s="14" t="s">
        <v>86</v>
      </c>
      <c r="AW983" s="14" t="s">
        <v>32</v>
      </c>
      <c r="AX983" s="14" t="s">
        <v>76</v>
      </c>
      <c r="AY983" s="257" t="s">
        <v>131</v>
      </c>
    </row>
    <row r="984" s="14" customFormat="1">
      <c r="A984" s="14"/>
      <c r="B984" s="247"/>
      <c r="C984" s="248"/>
      <c r="D984" s="232" t="s">
        <v>143</v>
      </c>
      <c r="E984" s="249" t="s">
        <v>1</v>
      </c>
      <c r="F984" s="250" t="s">
        <v>268</v>
      </c>
      <c r="G984" s="248"/>
      <c r="H984" s="251">
        <v>4.4500000000000002</v>
      </c>
      <c r="I984" s="252"/>
      <c r="J984" s="248"/>
      <c r="K984" s="248"/>
      <c r="L984" s="253"/>
      <c r="M984" s="254"/>
      <c r="N984" s="255"/>
      <c r="O984" s="255"/>
      <c r="P984" s="255"/>
      <c r="Q984" s="255"/>
      <c r="R984" s="255"/>
      <c r="S984" s="255"/>
      <c r="T984" s="256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7" t="s">
        <v>143</v>
      </c>
      <c r="AU984" s="257" t="s">
        <v>86</v>
      </c>
      <c r="AV984" s="14" t="s">
        <v>86</v>
      </c>
      <c r="AW984" s="14" t="s">
        <v>32</v>
      </c>
      <c r="AX984" s="14" t="s">
        <v>76</v>
      </c>
      <c r="AY984" s="257" t="s">
        <v>131</v>
      </c>
    </row>
    <row r="985" s="14" customFormat="1">
      <c r="A985" s="14"/>
      <c r="B985" s="247"/>
      <c r="C985" s="248"/>
      <c r="D985" s="232" t="s">
        <v>143</v>
      </c>
      <c r="E985" s="249" t="s">
        <v>1</v>
      </c>
      <c r="F985" s="250" t="s">
        <v>269</v>
      </c>
      <c r="G985" s="248"/>
      <c r="H985" s="251">
        <v>4.6500000000000004</v>
      </c>
      <c r="I985" s="252"/>
      <c r="J985" s="248"/>
      <c r="K985" s="248"/>
      <c r="L985" s="253"/>
      <c r="M985" s="254"/>
      <c r="N985" s="255"/>
      <c r="O985" s="255"/>
      <c r="P985" s="255"/>
      <c r="Q985" s="255"/>
      <c r="R985" s="255"/>
      <c r="S985" s="255"/>
      <c r="T985" s="256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7" t="s">
        <v>143</v>
      </c>
      <c r="AU985" s="257" t="s">
        <v>86</v>
      </c>
      <c r="AV985" s="14" t="s">
        <v>86</v>
      </c>
      <c r="AW985" s="14" t="s">
        <v>32</v>
      </c>
      <c r="AX985" s="14" t="s">
        <v>76</v>
      </c>
      <c r="AY985" s="257" t="s">
        <v>131</v>
      </c>
    </row>
    <row r="986" s="14" customFormat="1">
      <c r="A986" s="14"/>
      <c r="B986" s="247"/>
      <c r="C986" s="248"/>
      <c r="D986" s="232" t="s">
        <v>143</v>
      </c>
      <c r="E986" s="249" t="s">
        <v>1</v>
      </c>
      <c r="F986" s="250" t="s">
        <v>270</v>
      </c>
      <c r="G986" s="248"/>
      <c r="H986" s="251">
        <v>4.4500000000000002</v>
      </c>
      <c r="I986" s="252"/>
      <c r="J986" s="248"/>
      <c r="K986" s="248"/>
      <c r="L986" s="253"/>
      <c r="M986" s="254"/>
      <c r="N986" s="255"/>
      <c r="O986" s="255"/>
      <c r="P986" s="255"/>
      <c r="Q986" s="255"/>
      <c r="R986" s="255"/>
      <c r="S986" s="255"/>
      <c r="T986" s="256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7" t="s">
        <v>143</v>
      </c>
      <c r="AU986" s="257" t="s">
        <v>86</v>
      </c>
      <c r="AV986" s="14" t="s">
        <v>86</v>
      </c>
      <c r="AW986" s="14" t="s">
        <v>32</v>
      </c>
      <c r="AX986" s="14" t="s">
        <v>76</v>
      </c>
      <c r="AY986" s="257" t="s">
        <v>131</v>
      </c>
    </row>
    <row r="987" s="14" customFormat="1">
      <c r="A987" s="14"/>
      <c r="B987" s="247"/>
      <c r="C987" s="248"/>
      <c r="D987" s="232" t="s">
        <v>143</v>
      </c>
      <c r="E987" s="249" t="s">
        <v>1</v>
      </c>
      <c r="F987" s="250" t="s">
        <v>271</v>
      </c>
      <c r="G987" s="248"/>
      <c r="H987" s="251">
        <v>4.4500000000000002</v>
      </c>
      <c r="I987" s="252"/>
      <c r="J987" s="248"/>
      <c r="K987" s="248"/>
      <c r="L987" s="253"/>
      <c r="M987" s="254"/>
      <c r="N987" s="255"/>
      <c r="O987" s="255"/>
      <c r="P987" s="255"/>
      <c r="Q987" s="255"/>
      <c r="R987" s="255"/>
      <c r="S987" s="255"/>
      <c r="T987" s="256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7" t="s">
        <v>143</v>
      </c>
      <c r="AU987" s="257" t="s">
        <v>86</v>
      </c>
      <c r="AV987" s="14" t="s">
        <v>86</v>
      </c>
      <c r="AW987" s="14" t="s">
        <v>32</v>
      </c>
      <c r="AX987" s="14" t="s">
        <v>76</v>
      </c>
      <c r="AY987" s="257" t="s">
        <v>131</v>
      </c>
    </row>
    <row r="988" s="14" customFormat="1">
      <c r="A988" s="14"/>
      <c r="B988" s="247"/>
      <c r="C988" s="248"/>
      <c r="D988" s="232" t="s">
        <v>143</v>
      </c>
      <c r="E988" s="249" t="s">
        <v>1</v>
      </c>
      <c r="F988" s="250" t="s">
        <v>272</v>
      </c>
      <c r="G988" s="248"/>
      <c r="H988" s="251">
        <v>4.6500000000000004</v>
      </c>
      <c r="I988" s="252"/>
      <c r="J988" s="248"/>
      <c r="K988" s="248"/>
      <c r="L988" s="253"/>
      <c r="M988" s="254"/>
      <c r="N988" s="255"/>
      <c r="O988" s="255"/>
      <c r="P988" s="255"/>
      <c r="Q988" s="255"/>
      <c r="R988" s="255"/>
      <c r="S988" s="255"/>
      <c r="T988" s="256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7" t="s">
        <v>143</v>
      </c>
      <c r="AU988" s="257" t="s">
        <v>86</v>
      </c>
      <c r="AV988" s="14" t="s">
        <v>86</v>
      </c>
      <c r="AW988" s="14" t="s">
        <v>32</v>
      </c>
      <c r="AX988" s="14" t="s">
        <v>76</v>
      </c>
      <c r="AY988" s="257" t="s">
        <v>131</v>
      </c>
    </row>
    <row r="989" s="14" customFormat="1">
      <c r="A989" s="14"/>
      <c r="B989" s="247"/>
      <c r="C989" s="248"/>
      <c r="D989" s="232" t="s">
        <v>143</v>
      </c>
      <c r="E989" s="249" t="s">
        <v>1</v>
      </c>
      <c r="F989" s="250" t="s">
        <v>273</v>
      </c>
      <c r="G989" s="248"/>
      <c r="H989" s="251">
        <v>4.6500000000000004</v>
      </c>
      <c r="I989" s="252"/>
      <c r="J989" s="248"/>
      <c r="K989" s="248"/>
      <c r="L989" s="253"/>
      <c r="M989" s="254"/>
      <c r="N989" s="255"/>
      <c r="O989" s="255"/>
      <c r="P989" s="255"/>
      <c r="Q989" s="255"/>
      <c r="R989" s="255"/>
      <c r="S989" s="255"/>
      <c r="T989" s="256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7" t="s">
        <v>143</v>
      </c>
      <c r="AU989" s="257" t="s">
        <v>86</v>
      </c>
      <c r="AV989" s="14" t="s">
        <v>86</v>
      </c>
      <c r="AW989" s="14" t="s">
        <v>32</v>
      </c>
      <c r="AX989" s="14" t="s">
        <v>76</v>
      </c>
      <c r="AY989" s="257" t="s">
        <v>131</v>
      </c>
    </row>
    <row r="990" s="15" customFormat="1">
      <c r="A990" s="15"/>
      <c r="B990" s="258"/>
      <c r="C990" s="259"/>
      <c r="D990" s="232" t="s">
        <v>143</v>
      </c>
      <c r="E990" s="260" t="s">
        <v>1</v>
      </c>
      <c r="F990" s="261" t="s">
        <v>158</v>
      </c>
      <c r="G990" s="259"/>
      <c r="H990" s="262">
        <v>36.199999999999996</v>
      </c>
      <c r="I990" s="263"/>
      <c r="J990" s="259"/>
      <c r="K990" s="259"/>
      <c r="L990" s="264"/>
      <c r="M990" s="265"/>
      <c r="N990" s="266"/>
      <c r="O990" s="266"/>
      <c r="P990" s="266"/>
      <c r="Q990" s="266"/>
      <c r="R990" s="266"/>
      <c r="S990" s="266"/>
      <c r="T990" s="267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68" t="s">
        <v>143</v>
      </c>
      <c r="AU990" s="268" t="s">
        <v>86</v>
      </c>
      <c r="AV990" s="15" t="s">
        <v>132</v>
      </c>
      <c r="AW990" s="15" t="s">
        <v>32</v>
      </c>
      <c r="AX990" s="15" t="s">
        <v>76</v>
      </c>
      <c r="AY990" s="268" t="s">
        <v>131</v>
      </c>
    </row>
    <row r="991" s="14" customFormat="1">
      <c r="A991" s="14"/>
      <c r="B991" s="247"/>
      <c r="C991" s="248"/>
      <c r="D991" s="232" t="s">
        <v>143</v>
      </c>
      <c r="E991" s="249" t="s">
        <v>1</v>
      </c>
      <c r="F991" s="250" t="s">
        <v>274</v>
      </c>
      <c r="G991" s="248"/>
      <c r="H991" s="251">
        <v>2.1749999999999998</v>
      </c>
      <c r="I991" s="252"/>
      <c r="J991" s="248"/>
      <c r="K991" s="248"/>
      <c r="L991" s="253"/>
      <c r="M991" s="254"/>
      <c r="N991" s="255"/>
      <c r="O991" s="255"/>
      <c r="P991" s="255"/>
      <c r="Q991" s="255"/>
      <c r="R991" s="255"/>
      <c r="S991" s="255"/>
      <c r="T991" s="256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7" t="s">
        <v>143</v>
      </c>
      <c r="AU991" s="257" t="s">
        <v>86</v>
      </c>
      <c r="AV991" s="14" t="s">
        <v>86</v>
      </c>
      <c r="AW991" s="14" t="s">
        <v>32</v>
      </c>
      <c r="AX991" s="14" t="s">
        <v>76</v>
      </c>
      <c r="AY991" s="257" t="s">
        <v>131</v>
      </c>
    </row>
    <row r="992" s="14" customFormat="1">
      <c r="A992" s="14"/>
      <c r="B992" s="247"/>
      <c r="C992" s="248"/>
      <c r="D992" s="232" t="s">
        <v>143</v>
      </c>
      <c r="E992" s="249" t="s">
        <v>1</v>
      </c>
      <c r="F992" s="250" t="s">
        <v>275</v>
      </c>
      <c r="G992" s="248"/>
      <c r="H992" s="251">
        <v>2.1749999999999998</v>
      </c>
      <c r="I992" s="252"/>
      <c r="J992" s="248"/>
      <c r="K992" s="248"/>
      <c r="L992" s="253"/>
      <c r="M992" s="254"/>
      <c r="N992" s="255"/>
      <c r="O992" s="255"/>
      <c r="P992" s="255"/>
      <c r="Q992" s="255"/>
      <c r="R992" s="255"/>
      <c r="S992" s="255"/>
      <c r="T992" s="256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7" t="s">
        <v>143</v>
      </c>
      <c r="AU992" s="257" t="s">
        <v>86</v>
      </c>
      <c r="AV992" s="14" t="s">
        <v>86</v>
      </c>
      <c r="AW992" s="14" t="s">
        <v>32</v>
      </c>
      <c r="AX992" s="14" t="s">
        <v>76</v>
      </c>
      <c r="AY992" s="257" t="s">
        <v>131</v>
      </c>
    </row>
    <row r="993" s="14" customFormat="1">
      <c r="A993" s="14"/>
      <c r="B993" s="247"/>
      <c r="C993" s="248"/>
      <c r="D993" s="232" t="s">
        <v>143</v>
      </c>
      <c r="E993" s="249" t="s">
        <v>1</v>
      </c>
      <c r="F993" s="250" t="s">
        <v>276</v>
      </c>
      <c r="G993" s="248"/>
      <c r="H993" s="251">
        <v>4.3499999999999996</v>
      </c>
      <c r="I993" s="252"/>
      <c r="J993" s="248"/>
      <c r="K993" s="248"/>
      <c r="L993" s="253"/>
      <c r="M993" s="254"/>
      <c r="N993" s="255"/>
      <c r="O993" s="255"/>
      <c r="P993" s="255"/>
      <c r="Q993" s="255"/>
      <c r="R993" s="255"/>
      <c r="S993" s="255"/>
      <c r="T993" s="256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7" t="s">
        <v>143</v>
      </c>
      <c r="AU993" s="257" t="s">
        <v>86</v>
      </c>
      <c r="AV993" s="14" t="s">
        <v>86</v>
      </c>
      <c r="AW993" s="14" t="s">
        <v>32</v>
      </c>
      <c r="AX993" s="14" t="s">
        <v>76</v>
      </c>
      <c r="AY993" s="257" t="s">
        <v>131</v>
      </c>
    </row>
    <row r="994" s="14" customFormat="1">
      <c r="A994" s="14"/>
      <c r="B994" s="247"/>
      <c r="C994" s="248"/>
      <c r="D994" s="232" t="s">
        <v>143</v>
      </c>
      <c r="E994" s="249" t="s">
        <v>1</v>
      </c>
      <c r="F994" s="250" t="s">
        <v>277</v>
      </c>
      <c r="G994" s="248"/>
      <c r="H994" s="251">
        <v>2.3199999999999998</v>
      </c>
      <c r="I994" s="252"/>
      <c r="J994" s="248"/>
      <c r="K994" s="248"/>
      <c r="L994" s="253"/>
      <c r="M994" s="254"/>
      <c r="N994" s="255"/>
      <c r="O994" s="255"/>
      <c r="P994" s="255"/>
      <c r="Q994" s="255"/>
      <c r="R994" s="255"/>
      <c r="S994" s="255"/>
      <c r="T994" s="256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7" t="s">
        <v>143</v>
      </c>
      <c r="AU994" s="257" t="s">
        <v>86</v>
      </c>
      <c r="AV994" s="14" t="s">
        <v>86</v>
      </c>
      <c r="AW994" s="14" t="s">
        <v>32</v>
      </c>
      <c r="AX994" s="14" t="s">
        <v>76</v>
      </c>
      <c r="AY994" s="257" t="s">
        <v>131</v>
      </c>
    </row>
    <row r="995" s="15" customFormat="1">
      <c r="A995" s="15"/>
      <c r="B995" s="258"/>
      <c r="C995" s="259"/>
      <c r="D995" s="232" t="s">
        <v>143</v>
      </c>
      <c r="E995" s="260" t="s">
        <v>1</v>
      </c>
      <c r="F995" s="261" t="s">
        <v>167</v>
      </c>
      <c r="G995" s="259"/>
      <c r="H995" s="262">
        <v>11.02</v>
      </c>
      <c r="I995" s="263"/>
      <c r="J995" s="259"/>
      <c r="K995" s="259"/>
      <c r="L995" s="264"/>
      <c r="M995" s="265"/>
      <c r="N995" s="266"/>
      <c r="O995" s="266"/>
      <c r="P995" s="266"/>
      <c r="Q995" s="266"/>
      <c r="R995" s="266"/>
      <c r="S995" s="266"/>
      <c r="T995" s="267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68" t="s">
        <v>143</v>
      </c>
      <c r="AU995" s="268" t="s">
        <v>86</v>
      </c>
      <c r="AV995" s="15" t="s">
        <v>132</v>
      </c>
      <c r="AW995" s="15" t="s">
        <v>32</v>
      </c>
      <c r="AX995" s="15" t="s">
        <v>76</v>
      </c>
      <c r="AY995" s="268" t="s">
        <v>131</v>
      </c>
    </row>
    <row r="996" s="14" customFormat="1">
      <c r="A996" s="14"/>
      <c r="B996" s="247"/>
      <c r="C996" s="248"/>
      <c r="D996" s="232" t="s">
        <v>143</v>
      </c>
      <c r="E996" s="249" t="s">
        <v>1</v>
      </c>
      <c r="F996" s="250" t="s">
        <v>278</v>
      </c>
      <c r="G996" s="248"/>
      <c r="H996" s="251">
        <v>4.4500000000000002</v>
      </c>
      <c r="I996" s="252"/>
      <c r="J996" s="248"/>
      <c r="K996" s="248"/>
      <c r="L996" s="253"/>
      <c r="M996" s="254"/>
      <c r="N996" s="255"/>
      <c r="O996" s="255"/>
      <c r="P996" s="255"/>
      <c r="Q996" s="255"/>
      <c r="R996" s="255"/>
      <c r="S996" s="255"/>
      <c r="T996" s="256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7" t="s">
        <v>143</v>
      </c>
      <c r="AU996" s="257" t="s">
        <v>86</v>
      </c>
      <c r="AV996" s="14" t="s">
        <v>86</v>
      </c>
      <c r="AW996" s="14" t="s">
        <v>32</v>
      </c>
      <c r="AX996" s="14" t="s">
        <v>76</v>
      </c>
      <c r="AY996" s="257" t="s">
        <v>131</v>
      </c>
    </row>
    <row r="997" s="14" customFormat="1">
      <c r="A997" s="14"/>
      <c r="B997" s="247"/>
      <c r="C997" s="248"/>
      <c r="D997" s="232" t="s">
        <v>143</v>
      </c>
      <c r="E997" s="249" t="s">
        <v>1</v>
      </c>
      <c r="F997" s="250" t="s">
        <v>279</v>
      </c>
      <c r="G997" s="248"/>
      <c r="H997" s="251">
        <v>4.4500000000000002</v>
      </c>
      <c r="I997" s="252"/>
      <c r="J997" s="248"/>
      <c r="K997" s="248"/>
      <c r="L997" s="253"/>
      <c r="M997" s="254"/>
      <c r="N997" s="255"/>
      <c r="O997" s="255"/>
      <c r="P997" s="255"/>
      <c r="Q997" s="255"/>
      <c r="R997" s="255"/>
      <c r="S997" s="255"/>
      <c r="T997" s="256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7" t="s">
        <v>143</v>
      </c>
      <c r="AU997" s="257" t="s">
        <v>86</v>
      </c>
      <c r="AV997" s="14" t="s">
        <v>86</v>
      </c>
      <c r="AW997" s="14" t="s">
        <v>32</v>
      </c>
      <c r="AX997" s="14" t="s">
        <v>76</v>
      </c>
      <c r="AY997" s="257" t="s">
        <v>131</v>
      </c>
    </row>
    <row r="998" s="14" customFormat="1">
      <c r="A998" s="14"/>
      <c r="B998" s="247"/>
      <c r="C998" s="248"/>
      <c r="D998" s="232" t="s">
        <v>143</v>
      </c>
      <c r="E998" s="249" t="s">
        <v>1</v>
      </c>
      <c r="F998" s="250" t="s">
        <v>280</v>
      </c>
      <c r="G998" s="248"/>
      <c r="H998" s="251">
        <v>4.4500000000000002</v>
      </c>
      <c r="I998" s="252"/>
      <c r="J998" s="248"/>
      <c r="K998" s="248"/>
      <c r="L998" s="253"/>
      <c r="M998" s="254"/>
      <c r="N998" s="255"/>
      <c r="O998" s="255"/>
      <c r="P998" s="255"/>
      <c r="Q998" s="255"/>
      <c r="R998" s="255"/>
      <c r="S998" s="255"/>
      <c r="T998" s="256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7" t="s">
        <v>143</v>
      </c>
      <c r="AU998" s="257" t="s">
        <v>86</v>
      </c>
      <c r="AV998" s="14" t="s">
        <v>86</v>
      </c>
      <c r="AW998" s="14" t="s">
        <v>32</v>
      </c>
      <c r="AX998" s="14" t="s">
        <v>76</v>
      </c>
      <c r="AY998" s="257" t="s">
        <v>131</v>
      </c>
    </row>
    <row r="999" s="14" customFormat="1">
      <c r="A999" s="14"/>
      <c r="B999" s="247"/>
      <c r="C999" s="248"/>
      <c r="D999" s="232" t="s">
        <v>143</v>
      </c>
      <c r="E999" s="249" t="s">
        <v>1</v>
      </c>
      <c r="F999" s="250" t="s">
        <v>281</v>
      </c>
      <c r="G999" s="248"/>
      <c r="H999" s="251">
        <v>4.4500000000000002</v>
      </c>
      <c r="I999" s="252"/>
      <c r="J999" s="248"/>
      <c r="K999" s="248"/>
      <c r="L999" s="253"/>
      <c r="M999" s="254"/>
      <c r="N999" s="255"/>
      <c r="O999" s="255"/>
      <c r="P999" s="255"/>
      <c r="Q999" s="255"/>
      <c r="R999" s="255"/>
      <c r="S999" s="255"/>
      <c r="T999" s="256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7" t="s">
        <v>143</v>
      </c>
      <c r="AU999" s="257" t="s">
        <v>86</v>
      </c>
      <c r="AV999" s="14" t="s">
        <v>86</v>
      </c>
      <c r="AW999" s="14" t="s">
        <v>32</v>
      </c>
      <c r="AX999" s="14" t="s">
        <v>76</v>
      </c>
      <c r="AY999" s="257" t="s">
        <v>131</v>
      </c>
    </row>
    <row r="1000" s="14" customFormat="1">
      <c r="A1000" s="14"/>
      <c r="B1000" s="247"/>
      <c r="C1000" s="248"/>
      <c r="D1000" s="232" t="s">
        <v>143</v>
      </c>
      <c r="E1000" s="249" t="s">
        <v>1</v>
      </c>
      <c r="F1000" s="250" t="s">
        <v>282</v>
      </c>
      <c r="G1000" s="248"/>
      <c r="H1000" s="251">
        <v>4.4500000000000002</v>
      </c>
      <c r="I1000" s="252"/>
      <c r="J1000" s="248"/>
      <c r="K1000" s="248"/>
      <c r="L1000" s="253"/>
      <c r="M1000" s="254"/>
      <c r="N1000" s="255"/>
      <c r="O1000" s="255"/>
      <c r="P1000" s="255"/>
      <c r="Q1000" s="255"/>
      <c r="R1000" s="255"/>
      <c r="S1000" s="255"/>
      <c r="T1000" s="256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7" t="s">
        <v>143</v>
      </c>
      <c r="AU1000" s="257" t="s">
        <v>86</v>
      </c>
      <c r="AV1000" s="14" t="s">
        <v>86</v>
      </c>
      <c r="AW1000" s="14" t="s">
        <v>32</v>
      </c>
      <c r="AX1000" s="14" t="s">
        <v>76</v>
      </c>
      <c r="AY1000" s="257" t="s">
        <v>131</v>
      </c>
    </row>
    <row r="1001" s="14" customFormat="1">
      <c r="A1001" s="14"/>
      <c r="B1001" s="247"/>
      <c r="C1001" s="248"/>
      <c r="D1001" s="232" t="s">
        <v>143</v>
      </c>
      <c r="E1001" s="249" t="s">
        <v>1</v>
      </c>
      <c r="F1001" s="250" t="s">
        <v>283</v>
      </c>
      <c r="G1001" s="248"/>
      <c r="H1001" s="251">
        <v>4.4500000000000002</v>
      </c>
      <c r="I1001" s="252"/>
      <c r="J1001" s="248"/>
      <c r="K1001" s="248"/>
      <c r="L1001" s="253"/>
      <c r="M1001" s="254"/>
      <c r="N1001" s="255"/>
      <c r="O1001" s="255"/>
      <c r="P1001" s="255"/>
      <c r="Q1001" s="255"/>
      <c r="R1001" s="255"/>
      <c r="S1001" s="255"/>
      <c r="T1001" s="256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7" t="s">
        <v>143</v>
      </c>
      <c r="AU1001" s="257" t="s">
        <v>86</v>
      </c>
      <c r="AV1001" s="14" t="s">
        <v>86</v>
      </c>
      <c r="AW1001" s="14" t="s">
        <v>32</v>
      </c>
      <c r="AX1001" s="14" t="s">
        <v>76</v>
      </c>
      <c r="AY1001" s="257" t="s">
        <v>131</v>
      </c>
    </row>
    <row r="1002" s="14" customFormat="1">
      <c r="A1002" s="14"/>
      <c r="B1002" s="247"/>
      <c r="C1002" s="248"/>
      <c r="D1002" s="232" t="s">
        <v>143</v>
      </c>
      <c r="E1002" s="249" t="s">
        <v>1</v>
      </c>
      <c r="F1002" s="250" t="s">
        <v>284</v>
      </c>
      <c r="G1002" s="248"/>
      <c r="H1002" s="251">
        <v>4.4500000000000002</v>
      </c>
      <c r="I1002" s="252"/>
      <c r="J1002" s="248"/>
      <c r="K1002" s="248"/>
      <c r="L1002" s="253"/>
      <c r="M1002" s="254"/>
      <c r="N1002" s="255"/>
      <c r="O1002" s="255"/>
      <c r="P1002" s="255"/>
      <c r="Q1002" s="255"/>
      <c r="R1002" s="255"/>
      <c r="S1002" s="255"/>
      <c r="T1002" s="256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7" t="s">
        <v>143</v>
      </c>
      <c r="AU1002" s="257" t="s">
        <v>86</v>
      </c>
      <c r="AV1002" s="14" t="s">
        <v>86</v>
      </c>
      <c r="AW1002" s="14" t="s">
        <v>32</v>
      </c>
      <c r="AX1002" s="14" t="s">
        <v>76</v>
      </c>
      <c r="AY1002" s="257" t="s">
        <v>131</v>
      </c>
    </row>
    <row r="1003" s="14" customFormat="1">
      <c r="A1003" s="14"/>
      <c r="B1003" s="247"/>
      <c r="C1003" s="248"/>
      <c r="D1003" s="232" t="s">
        <v>143</v>
      </c>
      <c r="E1003" s="249" t="s">
        <v>1</v>
      </c>
      <c r="F1003" s="250" t="s">
        <v>285</v>
      </c>
      <c r="G1003" s="248"/>
      <c r="H1003" s="251">
        <v>4.4500000000000002</v>
      </c>
      <c r="I1003" s="252"/>
      <c r="J1003" s="248"/>
      <c r="K1003" s="248"/>
      <c r="L1003" s="253"/>
      <c r="M1003" s="254"/>
      <c r="N1003" s="255"/>
      <c r="O1003" s="255"/>
      <c r="P1003" s="255"/>
      <c r="Q1003" s="255"/>
      <c r="R1003" s="255"/>
      <c r="S1003" s="255"/>
      <c r="T1003" s="256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7" t="s">
        <v>143</v>
      </c>
      <c r="AU1003" s="257" t="s">
        <v>86</v>
      </c>
      <c r="AV1003" s="14" t="s">
        <v>86</v>
      </c>
      <c r="AW1003" s="14" t="s">
        <v>32</v>
      </c>
      <c r="AX1003" s="14" t="s">
        <v>76</v>
      </c>
      <c r="AY1003" s="257" t="s">
        <v>131</v>
      </c>
    </row>
    <row r="1004" s="14" customFormat="1">
      <c r="A1004" s="14"/>
      <c r="B1004" s="247"/>
      <c r="C1004" s="248"/>
      <c r="D1004" s="232" t="s">
        <v>143</v>
      </c>
      <c r="E1004" s="249" t="s">
        <v>1</v>
      </c>
      <c r="F1004" s="250" t="s">
        <v>286</v>
      </c>
      <c r="G1004" s="248"/>
      <c r="H1004" s="251">
        <v>4.4500000000000002</v>
      </c>
      <c r="I1004" s="252"/>
      <c r="J1004" s="248"/>
      <c r="K1004" s="248"/>
      <c r="L1004" s="253"/>
      <c r="M1004" s="254"/>
      <c r="N1004" s="255"/>
      <c r="O1004" s="255"/>
      <c r="P1004" s="255"/>
      <c r="Q1004" s="255"/>
      <c r="R1004" s="255"/>
      <c r="S1004" s="255"/>
      <c r="T1004" s="256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7" t="s">
        <v>143</v>
      </c>
      <c r="AU1004" s="257" t="s">
        <v>86</v>
      </c>
      <c r="AV1004" s="14" t="s">
        <v>86</v>
      </c>
      <c r="AW1004" s="14" t="s">
        <v>32</v>
      </c>
      <c r="AX1004" s="14" t="s">
        <v>76</v>
      </c>
      <c r="AY1004" s="257" t="s">
        <v>131</v>
      </c>
    </row>
    <row r="1005" s="14" customFormat="1">
      <c r="A1005" s="14"/>
      <c r="B1005" s="247"/>
      <c r="C1005" s="248"/>
      <c r="D1005" s="232" t="s">
        <v>143</v>
      </c>
      <c r="E1005" s="249" t="s">
        <v>1</v>
      </c>
      <c r="F1005" s="250" t="s">
        <v>287</v>
      </c>
      <c r="G1005" s="248"/>
      <c r="H1005" s="251">
        <v>4.4500000000000002</v>
      </c>
      <c r="I1005" s="252"/>
      <c r="J1005" s="248"/>
      <c r="K1005" s="248"/>
      <c r="L1005" s="253"/>
      <c r="M1005" s="254"/>
      <c r="N1005" s="255"/>
      <c r="O1005" s="255"/>
      <c r="P1005" s="255"/>
      <c r="Q1005" s="255"/>
      <c r="R1005" s="255"/>
      <c r="S1005" s="255"/>
      <c r="T1005" s="256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7" t="s">
        <v>143</v>
      </c>
      <c r="AU1005" s="257" t="s">
        <v>86</v>
      </c>
      <c r="AV1005" s="14" t="s">
        <v>86</v>
      </c>
      <c r="AW1005" s="14" t="s">
        <v>32</v>
      </c>
      <c r="AX1005" s="14" t="s">
        <v>76</v>
      </c>
      <c r="AY1005" s="257" t="s">
        <v>131</v>
      </c>
    </row>
    <row r="1006" s="14" customFormat="1">
      <c r="A1006" s="14"/>
      <c r="B1006" s="247"/>
      <c r="C1006" s="248"/>
      <c r="D1006" s="232" t="s">
        <v>143</v>
      </c>
      <c r="E1006" s="249" t="s">
        <v>1</v>
      </c>
      <c r="F1006" s="250" t="s">
        <v>288</v>
      </c>
      <c r="G1006" s="248"/>
      <c r="H1006" s="251">
        <v>4.4500000000000002</v>
      </c>
      <c r="I1006" s="252"/>
      <c r="J1006" s="248"/>
      <c r="K1006" s="248"/>
      <c r="L1006" s="253"/>
      <c r="M1006" s="254"/>
      <c r="N1006" s="255"/>
      <c r="O1006" s="255"/>
      <c r="P1006" s="255"/>
      <c r="Q1006" s="255"/>
      <c r="R1006" s="255"/>
      <c r="S1006" s="255"/>
      <c r="T1006" s="256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7" t="s">
        <v>143</v>
      </c>
      <c r="AU1006" s="257" t="s">
        <v>86</v>
      </c>
      <c r="AV1006" s="14" t="s">
        <v>86</v>
      </c>
      <c r="AW1006" s="14" t="s">
        <v>32</v>
      </c>
      <c r="AX1006" s="14" t="s">
        <v>76</v>
      </c>
      <c r="AY1006" s="257" t="s">
        <v>131</v>
      </c>
    </row>
    <row r="1007" s="15" customFormat="1">
      <c r="A1007" s="15"/>
      <c r="B1007" s="258"/>
      <c r="C1007" s="259"/>
      <c r="D1007" s="232" t="s">
        <v>143</v>
      </c>
      <c r="E1007" s="260" t="s">
        <v>1</v>
      </c>
      <c r="F1007" s="261" t="s">
        <v>179</v>
      </c>
      <c r="G1007" s="259"/>
      <c r="H1007" s="262">
        <v>48.95000000000001</v>
      </c>
      <c r="I1007" s="263"/>
      <c r="J1007" s="259"/>
      <c r="K1007" s="259"/>
      <c r="L1007" s="264"/>
      <c r="M1007" s="265"/>
      <c r="N1007" s="266"/>
      <c r="O1007" s="266"/>
      <c r="P1007" s="266"/>
      <c r="Q1007" s="266"/>
      <c r="R1007" s="266"/>
      <c r="S1007" s="266"/>
      <c r="T1007" s="267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8" t="s">
        <v>143</v>
      </c>
      <c r="AU1007" s="268" t="s">
        <v>86</v>
      </c>
      <c r="AV1007" s="15" t="s">
        <v>132</v>
      </c>
      <c r="AW1007" s="15" t="s">
        <v>32</v>
      </c>
      <c r="AX1007" s="15" t="s">
        <v>76</v>
      </c>
      <c r="AY1007" s="268" t="s">
        <v>131</v>
      </c>
    </row>
    <row r="1008" s="14" customFormat="1">
      <c r="A1008" s="14"/>
      <c r="B1008" s="247"/>
      <c r="C1008" s="248"/>
      <c r="D1008" s="232" t="s">
        <v>143</v>
      </c>
      <c r="E1008" s="249" t="s">
        <v>1</v>
      </c>
      <c r="F1008" s="250" t="s">
        <v>289</v>
      </c>
      <c r="G1008" s="248"/>
      <c r="H1008" s="251">
        <v>2.3999999999999999</v>
      </c>
      <c r="I1008" s="252"/>
      <c r="J1008" s="248"/>
      <c r="K1008" s="248"/>
      <c r="L1008" s="253"/>
      <c r="M1008" s="254"/>
      <c r="N1008" s="255"/>
      <c r="O1008" s="255"/>
      <c r="P1008" s="255"/>
      <c r="Q1008" s="255"/>
      <c r="R1008" s="255"/>
      <c r="S1008" s="255"/>
      <c r="T1008" s="256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7" t="s">
        <v>143</v>
      </c>
      <c r="AU1008" s="257" t="s">
        <v>86</v>
      </c>
      <c r="AV1008" s="14" t="s">
        <v>86</v>
      </c>
      <c r="AW1008" s="14" t="s">
        <v>32</v>
      </c>
      <c r="AX1008" s="14" t="s">
        <v>76</v>
      </c>
      <c r="AY1008" s="257" t="s">
        <v>131</v>
      </c>
    </row>
    <row r="1009" s="14" customFormat="1">
      <c r="A1009" s="14"/>
      <c r="B1009" s="247"/>
      <c r="C1009" s="248"/>
      <c r="D1009" s="232" t="s">
        <v>143</v>
      </c>
      <c r="E1009" s="249" t="s">
        <v>1</v>
      </c>
      <c r="F1009" s="250" t="s">
        <v>290</v>
      </c>
      <c r="G1009" s="248"/>
      <c r="H1009" s="251">
        <v>4.4500000000000002</v>
      </c>
      <c r="I1009" s="252"/>
      <c r="J1009" s="248"/>
      <c r="K1009" s="248"/>
      <c r="L1009" s="253"/>
      <c r="M1009" s="254"/>
      <c r="N1009" s="255"/>
      <c r="O1009" s="255"/>
      <c r="P1009" s="255"/>
      <c r="Q1009" s="255"/>
      <c r="R1009" s="255"/>
      <c r="S1009" s="255"/>
      <c r="T1009" s="256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7" t="s">
        <v>143</v>
      </c>
      <c r="AU1009" s="257" t="s">
        <v>86</v>
      </c>
      <c r="AV1009" s="14" t="s">
        <v>86</v>
      </c>
      <c r="AW1009" s="14" t="s">
        <v>32</v>
      </c>
      <c r="AX1009" s="14" t="s">
        <v>76</v>
      </c>
      <c r="AY1009" s="257" t="s">
        <v>131</v>
      </c>
    </row>
    <row r="1010" s="15" customFormat="1">
      <c r="A1010" s="15"/>
      <c r="B1010" s="258"/>
      <c r="C1010" s="259"/>
      <c r="D1010" s="232" t="s">
        <v>143</v>
      </c>
      <c r="E1010" s="260" t="s">
        <v>1</v>
      </c>
      <c r="F1010" s="261" t="s">
        <v>188</v>
      </c>
      <c r="G1010" s="259"/>
      <c r="H1010" s="262">
        <v>6.8499999999999996</v>
      </c>
      <c r="I1010" s="263"/>
      <c r="J1010" s="259"/>
      <c r="K1010" s="259"/>
      <c r="L1010" s="264"/>
      <c r="M1010" s="265"/>
      <c r="N1010" s="266"/>
      <c r="O1010" s="266"/>
      <c r="P1010" s="266"/>
      <c r="Q1010" s="266"/>
      <c r="R1010" s="266"/>
      <c r="S1010" s="266"/>
      <c r="T1010" s="267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68" t="s">
        <v>143</v>
      </c>
      <c r="AU1010" s="268" t="s">
        <v>86</v>
      </c>
      <c r="AV1010" s="15" t="s">
        <v>132</v>
      </c>
      <c r="AW1010" s="15" t="s">
        <v>32</v>
      </c>
      <c r="AX1010" s="15" t="s">
        <v>76</v>
      </c>
      <c r="AY1010" s="268" t="s">
        <v>131</v>
      </c>
    </row>
    <row r="1011" s="16" customFormat="1">
      <c r="A1011" s="16"/>
      <c r="B1011" s="269"/>
      <c r="C1011" s="270"/>
      <c r="D1011" s="232" t="s">
        <v>143</v>
      </c>
      <c r="E1011" s="271" t="s">
        <v>1</v>
      </c>
      <c r="F1011" s="272" t="s">
        <v>189</v>
      </c>
      <c r="G1011" s="270"/>
      <c r="H1011" s="273">
        <v>103.02000000000002</v>
      </c>
      <c r="I1011" s="274"/>
      <c r="J1011" s="270"/>
      <c r="K1011" s="270"/>
      <c r="L1011" s="275"/>
      <c r="M1011" s="276"/>
      <c r="N1011" s="277"/>
      <c r="O1011" s="277"/>
      <c r="P1011" s="277"/>
      <c r="Q1011" s="277"/>
      <c r="R1011" s="277"/>
      <c r="S1011" s="277"/>
      <c r="T1011" s="278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T1011" s="279" t="s">
        <v>143</v>
      </c>
      <c r="AU1011" s="279" t="s">
        <v>86</v>
      </c>
      <c r="AV1011" s="16" t="s">
        <v>139</v>
      </c>
      <c r="AW1011" s="16" t="s">
        <v>32</v>
      </c>
      <c r="AX1011" s="16" t="s">
        <v>84</v>
      </c>
      <c r="AY1011" s="279" t="s">
        <v>131</v>
      </c>
    </row>
    <row r="1012" s="2" customFormat="1" ht="24.15" customHeight="1">
      <c r="A1012" s="39"/>
      <c r="B1012" s="40"/>
      <c r="C1012" s="280" t="s">
        <v>685</v>
      </c>
      <c r="D1012" s="280" t="s">
        <v>513</v>
      </c>
      <c r="E1012" s="281" t="s">
        <v>686</v>
      </c>
      <c r="F1012" s="282" t="s">
        <v>687</v>
      </c>
      <c r="G1012" s="283" t="s">
        <v>137</v>
      </c>
      <c r="H1012" s="284">
        <v>113.322</v>
      </c>
      <c r="I1012" s="285"/>
      <c r="J1012" s="286">
        <f>ROUND(I1012*H1012,2)</f>
        <v>0</v>
      </c>
      <c r="K1012" s="282" t="s">
        <v>138</v>
      </c>
      <c r="L1012" s="287"/>
      <c r="M1012" s="288" t="s">
        <v>1</v>
      </c>
      <c r="N1012" s="289" t="s">
        <v>41</v>
      </c>
      <c r="O1012" s="92"/>
      <c r="P1012" s="228">
        <f>O1012*H1012</f>
        <v>0</v>
      </c>
      <c r="Q1012" s="228">
        <v>0.016</v>
      </c>
      <c r="R1012" s="228">
        <f>Q1012*H1012</f>
        <v>1.8131520000000001</v>
      </c>
      <c r="S1012" s="228">
        <v>0</v>
      </c>
      <c r="T1012" s="229">
        <f>S1012*H1012</f>
        <v>0</v>
      </c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R1012" s="230" t="s">
        <v>516</v>
      </c>
      <c r="AT1012" s="230" t="s">
        <v>513</v>
      </c>
      <c r="AU1012" s="230" t="s">
        <v>86</v>
      </c>
      <c r="AY1012" s="18" t="s">
        <v>131</v>
      </c>
      <c r="BE1012" s="231">
        <f>IF(N1012="základní",J1012,0)</f>
        <v>0</v>
      </c>
      <c r="BF1012" s="231">
        <f>IF(N1012="snížená",J1012,0)</f>
        <v>0</v>
      </c>
      <c r="BG1012" s="231">
        <f>IF(N1012="zákl. přenesená",J1012,0)</f>
        <v>0</v>
      </c>
      <c r="BH1012" s="231">
        <f>IF(N1012="sníž. přenesená",J1012,0)</f>
        <v>0</v>
      </c>
      <c r="BI1012" s="231">
        <f>IF(N1012="nulová",J1012,0)</f>
        <v>0</v>
      </c>
      <c r="BJ1012" s="18" t="s">
        <v>84</v>
      </c>
      <c r="BK1012" s="231">
        <f>ROUND(I1012*H1012,2)</f>
        <v>0</v>
      </c>
      <c r="BL1012" s="18" t="s">
        <v>406</v>
      </c>
      <c r="BM1012" s="230" t="s">
        <v>688</v>
      </c>
    </row>
    <row r="1013" s="2" customFormat="1">
      <c r="A1013" s="39"/>
      <c r="B1013" s="40"/>
      <c r="C1013" s="41"/>
      <c r="D1013" s="232" t="s">
        <v>141</v>
      </c>
      <c r="E1013" s="41"/>
      <c r="F1013" s="233" t="s">
        <v>687</v>
      </c>
      <c r="G1013" s="41"/>
      <c r="H1013" s="41"/>
      <c r="I1013" s="234"/>
      <c r="J1013" s="41"/>
      <c r="K1013" s="41"/>
      <c r="L1013" s="45"/>
      <c r="M1013" s="235"/>
      <c r="N1013" s="236"/>
      <c r="O1013" s="92"/>
      <c r="P1013" s="92"/>
      <c r="Q1013" s="92"/>
      <c r="R1013" s="92"/>
      <c r="S1013" s="92"/>
      <c r="T1013" s="93"/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T1013" s="18" t="s">
        <v>141</v>
      </c>
      <c r="AU1013" s="18" t="s">
        <v>86</v>
      </c>
    </row>
    <row r="1014" s="14" customFormat="1">
      <c r="A1014" s="14"/>
      <c r="B1014" s="247"/>
      <c r="C1014" s="248"/>
      <c r="D1014" s="232" t="s">
        <v>143</v>
      </c>
      <c r="E1014" s="248"/>
      <c r="F1014" s="250" t="s">
        <v>689</v>
      </c>
      <c r="G1014" s="248"/>
      <c r="H1014" s="251">
        <v>113.322</v>
      </c>
      <c r="I1014" s="252"/>
      <c r="J1014" s="248"/>
      <c r="K1014" s="248"/>
      <c r="L1014" s="253"/>
      <c r="M1014" s="254"/>
      <c r="N1014" s="255"/>
      <c r="O1014" s="255"/>
      <c r="P1014" s="255"/>
      <c r="Q1014" s="255"/>
      <c r="R1014" s="255"/>
      <c r="S1014" s="255"/>
      <c r="T1014" s="256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7" t="s">
        <v>143</v>
      </c>
      <c r="AU1014" s="257" t="s">
        <v>86</v>
      </c>
      <c r="AV1014" s="14" t="s">
        <v>86</v>
      </c>
      <c r="AW1014" s="14" t="s">
        <v>4</v>
      </c>
      <c r="AX1014" s="14" t="s">
        <v>84</v>
      </c>
      <c r="AY1014" s="257" t="s">
        <v>131</v>
      </c>
    </row>
    <row r="1015" s="2" customFormat="1" ht="24.15" customHeight="1">
      <c r="A1015" s="39"/>
      <c r="B1015" s="40"/>
      <c r="C1015" s="219" t="s">
        <v>690</v>
      </c>
      <c r="D1015" s="219" t="s">
        <v>134</v>
      </c>
      <c r="E1015" s="220" t="s">
        <v>691</v>
      </c>
      <c r="F1015" s="221" t="s">
        <v>692</v>
      </c>
      <c r="G1015" s="222" t="s">
        <v>137</v>
      </c>
      <c r="H1015" s="223">
        <v>6</v>
      </c>
      <c r="I1015" s="224"/>
      <c r="J1015" s="225">
        <f>ROUND(I1015*H1015,2)</f>
        <v>0</v>
      </c>
      <c r="K1015" s="221" t="s">
        <v>138</v>
      </c>
      <c r="L1015" s="45"/>
      <c r="M1015" s="226" t="s">
        <v>1</v>
      </c>
      <c r="N1015" s="227" t="s">
        <v>41</v>
      </c>
      <c r="O1015" s="92"/>
      <c r="P1015" s="228">
        <f>O1015*H1015</f>
        <v>0</v>
      </c>
      <c r="Q1015" s="228">
        <v>0.00142</v>
      </c>
      <c r="R1015" s="228">
        <f>Q1015*H1015</f>
        <v>0.0085199999999999998</v>
      </c>
      <c r="S1015" s="228">
        <v>0</v>
      </c>
      <c r="T1015" s="229">
        <f>S1015*H1015</f>
        <v>0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30" t="s">
        <v>406</v>
      </c>
      <c r="AT1015" s="230" t="s">
        <v>134</v>
      </c>
      <c r="AU1015" s="230" t="s">
        <v>86</v>
      </c>
      <c r="AY1015" s="18" t="s">
        <v>131</v>
      </c>
      <c r="BE1015" s="231">
        <f>IF(N1015="základní",J1015,0)</f>
        <v>0</v>
      </c>
      <c r="BF1015" s="231">
        <f>IF(N1015="snížená",J1015,0)</f>
        <v>0</v>
      </c>
      <c r="BG1015" s="231">
        <f>IF(N1015="zákl. přenesená",J1015,0)</f>
        <v>0</v>
      </c>
      <c r="BH1015" s="231">
        <f>IF(N1015="sníž. přenesená",J1015,0)</f>
        <v>0</v>
      </c>
      <c r="BI1015" s="231">
        <f>IF(N1015="nulová",J1015,0)</f>
        <v>0</v>
      </c>
      <c r="BJ1015" s="18" t="s">
        <v>84</v>
      </c>
      <c r="BK1015" s="231">
        <f>ROUND(I1015*H1015,2)</f>
        <v>0</v>
      </c>
      <c r="BL1015" s="18" t="s">
        <v>406</v>
      </c>
      <c r="BM1015" s="230" t="s">
        <v>693</v>
      </c>
    </row>
    <row r="1016" s="2" customFormat="1">
      <c r="A1016" s="39"/>
      <c r="B1016" s="40"/>
      <c r="C1016" s="41"/>
      <c r="D1016" s="232" t="s">
        <v>141</v>
      </c>
      <c r="E1016" s="41"/>
      <c r="F1016" s="233" t="s">
        <v>694</v>
      </c>
      <c r="G1016" s="41"/>
      <c r="H1016" s="41"/>
      <c r="I1016" s="234"/>
      <c r="J1016" s="41"/>
      <c r="K1016" s="41"/>
      <c r="L1016" s="45"/>
      <c r="M1016" s="235"/>
      <c r="N1016" s="236"/>
      <c r="O1016" s="92"/>
      <c r="P1016" s="92"/>
      <c r="Q1016" s="92"/>
      <c r="R1016" s="92"/>
      <c r="S1016" s="92"/>
      <c r="T1016" s="93"/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T1016" s="18" t="s">
        <v>141</v>
      </c>
      <c r="AU1016" s="18" t="s">
        <v>86</v>
      </c>
    </row>
    <row r="1017" s="14" customFormat="1">
      <c r="A1017" s="14"/>
      <c r="B1017" s="247"/>
      <c r="C1017" s="248"/>
      <c r="D1017" s="232" t="s">
        <v>143</v>
      </c>
      <c r="E1017" s="249" t="s">
        <v>1</v>
      </c>
      <c r="F1017" s="250" t="s">
        <v>695</v>
      </c>
      <c r="G1017" s="248"/>
      <c r="H1017" s="251">
        <v>6</v>
      </c>
      <c r="I1017" s="252"/>
      <c r="J1017" s="248"/>
      <c r="K1017" s="248"/>
      <c r="L1017" s="253"/>
      <c r="M1017" s="254"/>
      <c r="N1017" s="255"/>
      <c r="O1017" s="255"/>
      <c r="P1017" s="255"/>
      <c r="Q1017" s="255"/>
      <c r="R1017" s="255"/>
      <c r="S1017" s="255"/>
      <c r="T1017" s="256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7" t="s">
        <v>143</v>
      </c>
      <c r="AU1017" s="257" t="s">
        <v>86</v>
      </c>
      <c r="AV1017" s="14" t="s">
        <v>86</v>
      </c>
      <c r="AW1017" s="14" t="s">
        <v>32</v>
      </c>
      <c r="AX1017" s="14" t="s">
        <v>84</v>
      </c>
      <c r="AY1017" s="257" t="s">
        <v>131</v>
      </c>
    </row>
    <row r="1018" s="2" customFormat="1" ht="24.15" customHeight="1">
      <c r="A1018" s="39"/>
      <c r="B1018" s="40"/>
      <c r="C1018" s="280" t="s">
        <v>696</v>
      </c>
      <c r="D1018" s="280" t="s">
        <v>513</v>
      </c>
      <c r="E1018" s="281" t="s">
        <v>697</v>
      </c>
      <c r="F1018" s="282" t="s">
        <v>698</v>
      </c>
      <c r="G1018" s="283" t="s">
        <v>137</v>
      </c>
      <c r="H1018" s="284">
        <v>6.5999999999999996</v>
      </c>
      <c r="I1018" s="285"/>
      <c r="J1018" s="286">
        <f>ROUND(I1018*H1018,2)</f>
        <v>0</v>
      </c>
      <c r="K1018" s="282" t="s">
        <v>138</v>
      </c>
      <c r="L1018" s="287"/>
      <c r="M1018" s="288" t="s">
        <v>1</v>
      </c>
      <c r="N1018" s="289" t="s">
        <v>41</v>
      </c>
      <c r="O1018" s="92"/>
      <c r="P1018" s="228">
        <f>O1018*H1018</f>
        <v>0</v>
      </c>
      <c r="Q1018" s="228">
        <v>0.01</v>
      </c>
      <c r="R1018" s="228">
        <f>Q1018*H1018</f>
        <v>0.066000000000000003</v>
      </c>
      <c r="S1018" s="228">
        <v>0</v>
      </c>
      <c r="T1018" s="229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30" t="s">
        <v>516</v>
      </c>
      <c r="AT1018" s="230" t="s">
        <v>513</v>
      </c>
      <c r="AU1018" s="230" t="s">
        <v>86</v>
      </c>
      <c r="AY1018" s="18" t="s">
        <v>131</v>
      </c>
      <c r="BE1018" s="231">
        <f>IF(N1018="základní",J1018,0)</f>
        <v>0</v>
      </c>
      <c r="BF1018" s="231">
        <f>IF(N1018="snížená",J1018,0)</f>
        <v>0</v>
      </c>
      <c r="BG1018" s="231">
        <f>IF(N1018="zákl. přenesená",J1018,0)</f>
        <v>0</v>
      </c>
      <c r="BH1018" s="231">
        <f>IF(N1018="sníž. přenesená",J1018,0)</f>
        <v>0</v>
      </c>
      <c r="BI1018" s="231">
        <f>IF(N1018="nulová",J1018,0)</f>
        <v>0</v>
      </c>
      <c r="BJ1018" s="18" t="s">
        <v>84</v>
      </c>
      <c r="BK1018" s="231">
        <f>ROUND(I1018*H1018,2)</f>
        <v>0</v>
      </c>
      <c r="BL1018" s="18" t="s">
        <v>406</v>
      </c>
      <c r="BM1018" s="230" t="s">
        <v>699</v>
      </c>
    </row>
    <row r="1019" s="2" customFormat="1">
      <c r="A1019" s="39"/>
      <c r="B1019" s="40"/>
      <c r="C1019" s="41"/>
      <c r="D1019" s="232" t="s">
        <v>141</v>
      </c>
      <c r="E1019" s="41"/>
      <c r="F1019" s="233" t="s">
        <v>698</v>
      </c>
      <c r="G1019" s="41"/>
      <c r="H1019" s="41"/>
      <c r="I1019" s="234"/>
      <c r="J1019" s="41"/>
      <c r="K1019" s="41"/>
      <c r="L1019" s="45"/>
      <c r="M1019" s="235"/>
      <c r="N1019" s="236"/>
      <c r="O1019" s="92"/>
      <c r="P1019" s="92"/>
      <c r="Q1019" s="92"/>
      <c r="R1019" s="92"/>
      <c r="S1019" s="92"/>
      <c r="T1019" s="93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T1019" s="18" t="s">
        <v>141</v>
      </c>
      <c r="AU1019" s="18" t="s">
        <v>86</v>
      </c>
    </row>
    <row r="1020" s="14" customFormat="1">
      <c r="A1020" s="14"/>
      <c r="B1020" s="247"/>
      <c r="C1020" s="248"/>
      <c r="D1020" s="232" t="s">
        <v>143</v>
      </c>
      <c r="E1020" s="248"/>
      <c r="F1020" s="250" t="s">
        <v>700</v>
      </c>
      <c r="G1020" s="248"/>
      <c r="H1020" s="251">
        <v>6.5999999999999996</v>
      </c>
      <c r="I1020" s="252"/>
      <c r="J1020" s="248"/>
      <c r="K1020" s="248"/>
      <c r="L1020" s="253"/>
      <c r="M1020" s="254"/>
      <c r="N1020" s="255"/>
      <c r="O1020" s="255"/>
      <c r="P1020" s="255"/>
      <c r="Q1020" s="255"/>
      <c r="R1020" s="255"/>
      <c r="S1020" s="255"/>
      <c r="T1020" s="256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7" t="s">
        <v>143</v>
      </c>
      <c r="AU1020" s="257" t="s">
        <v>86</v>
      </c>
      <c r="AV1020" s="14" t="s">
        <v>86</v>
      </c>
      <c r="AW1020" s="14" t="s">
        <v>4</v>
      </c>
      <c r="AX1020" s="14" t="s">
        <v>84</v>
      </c>
      <c r="AY1020" s="257" t="s">
        <v>131</v>
      </c>
    </row>
    <row r="1021" s="2" customFormat="1" ht="16.5" customHeight="1">
      <c r="A1021" s="39"/>
      <c r="B1021" s="40"/>
      <c r="C1021" s="219" t="s">
        <v>701</v>
      </c>
      <c r="D1021" s="219" t="s">
        <v>134</v>
      </c>
      <c r="E1021" s="220" t="s">
        <v>702</v>
      </c>
      <c r="F1021" s="221" t="s">
        <v>703</v>
      </c>
      <c r="G1021" s="222" t="s">
        <v>137</v>
      </c>
      <c r="H1021" s="223">
        <v>6</v>
      </c>
      <c r="I1021" s="224"/>
      <c r="J1021" s="225">
        <f>ROUND(I1021*H1021,2)</f>
        <v>0</v>
      </c>
      <c r="K1021" s="221" t="s">
        <v>138</v>
      </c>
      <c r="L1021" s="45"/>
      <c r="M1021" s="226" t="s">
        <v>1</v>
      </c>
      <c r="N1021" s="227" t="s">
        <v>41</v>
      </c>
      <c r="O1021" s="92"/>
      <c r="P1021" s="228">
        <f>O1021*H1021</f>
        <v>0</v>
      </c>
      <c r="Q1021" s="228">
        <v>0</v>
      </c>
      <c r="R1021" s="228">
        <f>Q1021*H1021</f>
        <v>0</v>
      </c>
      <c r="S1021" s="228">
        <v>0.0074999999999999997</v>
      </c>
      <c r="T1021" s="229">
        <f>S1021*H1021</f>
        <v>0.044999999999999998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30" t="s">
        <v>406</v>
      </c>
      <c r="AT1021" s="230" t="s">
        <v>134</v>
      </c>
      <c r="AU1021" s="230" t="s">
        <v>86</v>
      </c>
      <c r="AY1021" s="18" t="s">
        <v>131</v>
      </c>
      <c r="BE1021" s="231">
        <f>IF(N1021="základní",J1021,0)</f>
        <v>0</v>
      </c>
      <c r="BF1021" s="231">
        <f>IF(N1021="snížená",J1021,0)</f>
        <v>0</v>
      </c>
      <c r="BG1021" s="231">
        <f>IF(N1021="zákl. přenesená",J1021,0)</f>
        <v>0</v>
      </c>
      <c r="BH1021" s="231">
        <f>IF(N1021="sníž. přenesená",J1021,0)</f>
        <v>0</v>
      </c>
      <c r="BI1021" s="231">
        <f>IF(N1021="nulová",J1021,0)</f>
        <v>0</v>
      </c>
      <c r="BJ1021" s="18" t="s">
        <v>84</v>
      </c>
      <c r="BK1021" s="231">
        <f>ROUND(I1021*H1021,2)</f>
        <v>0</v>
      </c>
      <c r="BL1021" s="18" t="s">
        <v>406</v>
      </c>
      <c r="BM1021" s="230" t="s">
        <v>704</v>
      </c>
    </row>
    <row r="1022" s="2" customFormat="1">
      <c r="A1022" s="39"/>
      <c r="B1022" s="40"/>
      <c r="C1022" s="41"/>
      <c r="D1022" s="232" t="s">
        <v>141</v>
      </c>
      <c r="E1022" s="41"/>
      <c r="F1022" s="233" t="s">
        <v>705</v>
      </c>
      <c r="G1022" s="41"/>
      <c r="H1022" s="41"/>
      <c r="I1022" s="234"/>
      <c r="J1022" s="41"/>
      <c r="K1022" s="41"/>
      <c r="L1022" s="45"/>
      <c r="M1022" s="235"/>
      <c r="N1022" s="236"/>
      <c r="O1022" s="92"/>
      <c r="P1022" s="92"/>
      <c r="Q1022" s="92"/>
      <c r="R1022" s="92"/>
      <c r="S1022" s="92"/>
      <c r="T1022" s="93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T1022" s="18" t="s">
        <v>141</v>
      </c>
      <c r="AU1022" s="18" t="s">
        <v>86</v>
      </c>
    </row>
    <row r="1023" s="14" customFormat="1">
      <c r="A1023" s="14"/>
      <c r="B1023" s="247"/>
      <c r="C1023" s="248"/>
      <c r="D1023" s="232" t="s">
        <v>143</v>
      </c>
      <c r="E1023" s="249" t="s">
        <v>1</v>
      </c>
      <c r="F1023" s="250" t="s">
        <v>695</v>
      </c>
      <c r="G1023" s="248"/>
      <c r="H1023" s="251">
        <v>6</v>
      </c>
      <c r="I1023" s="252"/>
      <c r="J1023" s="248"/>
      <c r="K1023" s="248"/>
      <c r="L1023" s="253"/>
      <c r="M1023" s="254"/>
      <c r="N1023" s="255"/>
      <c r="O1023" s="255"/>
      <c r="P1023" s="255"/>
      <c r="Q1023" s="255"/>
      <c r="R1023" s="255"/>
      <c r="S1023" s="255"/>
      <c r="T1023" s="256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7" t="s">
        <v>143</v>
      </c>
      <c r="AU1023" s="257" t="s">
        <v>86</v>
      </c>
      <c r="AV1023" s="14" t="s">
        <v>86</v>
      </c>
      <c r="AW1023" s="14" t="s">
        <v>32</v>
      </c>
      <c r="AX1023" s="14" t="s">
        <v>84</v>
      </c>
      <c r="AY1023" s="257" t="s">
        <v>131</v>
      </c>
    </row>
    <row r="1024" s="2" customFormat="1" ht="24.15" customHeight="1">
      <c r="A1024" s="39"/>
      <c r="B1024" s="40"/>
      <c r="C1024" s="219" t="s">
        <v>706</v>
      </c>
      <c r="D1024" s="219" t="s">
        <v>134</v>
      </c>
      <c r="E1024" s="220" t="s">
        <v>707</v>
      </c>
      <c r="F1024" s="221" t="s">
        <v>708</v>
      </c>
      <c r="G1024" s="222" t="s">
        <v>192</v>
      </c>
      <c r="H1024" s="223">
        <v>52</v>
      </c>
      <c r="I1024" s="224"/>
      <c r="J1024" s="225">
        <f>ROUND(I1024*H1024,2)</f>
        <v>0</v>
      </c>
      <c r="K1024" s="221" t="s">
        <v>138</v>
      </c>
      <c r="L1024" s="45"/>
      <c r="M1024" s="226" t="s">
        <v>1</v>
      </c>
      <c r="N1024" s="227" t="s">
        <v>41</v>
      </c>
      <c r="O1024" s="92"/>
      <c r="P1024" s="228">
        <f>O1024*H1024</f>
        <v>0</v>
      </c>
      <c r="Q1024" s="228">
        <v>0.00020000000000000001</v>
      </c>
      <c r="R1024" s="228">
        <f>Q1024*H1024</f>
        <v>0.010400000000000001</v>
      </c>
      <c r="S1024" s="228">
        <v>0</v>
      </c>
      <c r="T1024" s="229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30" t="s">
        <v>406</v>
      </c>
      <c r="AT1024" s="230" t="s">
        <v>134</v>
      </c>
      <c r="AU1024" s="230" t="s">
        <v>86</v>
      </c>
      <c r="AY1024" s="18" t="s">
        <v>131</v>
      </c>
      <c r="BE1024" s="231">
        <f>IF(N1024="základní",J1024,0)</f>
        <v>0</v>
      </c>
      <c r="BF1024" s="231">
        <f>IF(N1024="snížená",J1024,0)</f>
        <v>0</v>
      </c>
      <c r="BG1024" s="231">
        <f>IF(N1024="zákl. přenesená",J1024,0)</f>
        <v>0</v>
      </c>
      <c r="BH1024" s="231">
        <f>IF(N1024="sníž. přenesená",J1024,0)</f>
        <v>0</v>
      </c>
      <c r="BI1024" s="231">
        <f>IF(N1024="nulová",J1024,0)</f>
        <v>0</v>
      </c>
      <c r="BJ1024" s="18" t="s">
        <v>84</v>
      </c>
      <c r="BK1024" s="231">
        <f>ROUND(I1024*H1024,2)</f>
        <v>0</v>
      </c>
      <c r="BL1024" s="18" t="s">
        <v>406</v>
      </c>
      <c r="BM1024" s="230" t="s">
        <v>709</v>
      </c>
    </row>
    <row r="1025" s="2" customFormat="1">
      <c r="A1025" s="39"/>
      <c r="B1025" s="40"/>
      <c r="C1025" s="41"/>
      <c r="D1025" s="232" t="s">
        <v>141</v>
      </c>
      <c r="E1025" s="41"/>
      <c r="F1025" s="233" t="s">
        <v>710</v>
      </c>
      <c r="G1025" s="41"/>
      <c r="H1025" s="41"/>
      <c r="I1025" s="234"/>
      <c r="J1025" s="41"/>
      <c r="K1025" s="41"/>
      <c r="L1025" s="45"/>
      <c r="M1025" s="235"/>
      <c r="N1025" s="236"/>
      <c r="O1025" s="92"/>
      <c r="P1025" s="92"/>
      <c r="Q1025" s="92"/>
      <c r="R1025" s="92"/>
      <c r="S1025" s="92"/>
      <c r="T1025" s="93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T1025" s="18" t="s">
        <v>141</v>
      </c>
      <c r="AU1025" s="18" t="s">
        <v>86</v>
      </c>
    </row>
    <row r="1026" s="13" customFormat="1">
      <c r="A1026" s="13"/>
      <c r="B1026" s="237"/>
      <c r="C1026" s="238"/>
      <c r="D1026" s="232" t="s">
        <v>143</v>
      </c>
      <c r="E1026" s="239" t="s">
        <v>1</v>
      </c>
      <c r="F1026" s="240" t="s">
        <v>422</v>
      </c>
      <c r="G1026" s="238"/>
      <c r="H1026" s="239" t="s">
        <v>1</v>
      </c>
      <c r="I1026" s="241"/>
      <c r="J1026" s="238"/>
      <c r="K1026" s="238"/>
      <c r="L1026" s="242"/>
      <c r="M1026" s="243"/>
      <c r="N1026" s="244"/>
      <c r="O1026" s="244"/>
      <c r="P1026" s="244"/>
      <c r="Q1026" s="244"/>
      <c r="R1026" s="244"/>
      <c r="S1026" s="244"/>
      <c r="T1026" s="245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6" t="s">
        <v>143</v>
      </c>
      <c r="AU1026" s="246" t="s">
        <v>86</v>
      </c>
      <c r="AV1026" s="13" t="s">
        <v>84</v>
      </c>
      <c r="AW1026" s="13" t="s">
        <v>32</v>
      </c>
      <c r="AX1026" s="13" t="s">
        <v>76</v>
      </c>
      <c r="AY1026" s="246" t="s">
        <v>131</v>
      </c>
    </row>
    <row r="1027" s="14" customFormat="1">
      <c r="A1027" s="14"/>
      <c r="B1027" s="247"/>
      <c r="C1027" s="248"/>
      <c r="D1027" s="232" t="s">
        <v>143</v>
      </c>
      <c r="E1027" s="249" t="s">
        <v>1</v>
      </c>
      <c r="F1027" s="250" t="s">
        <v>711</v>
      </c>
      <c r="G1027" s="248"/>
      <c r="H1027" s="251">
        <v>2</v>
      </c>
      <c r="I1027" s="252"/>
      <c r="J1027" s="248"/>
      <c r="K1027" s="248"/>
      <c r="L1027" s="253"/>
      <c r="M1027" s="254"/>
      <c r="N1027" s="255"/>
      <c r="O1027" s="255"/>
      <c r="P1027" s="255"/>
      <c r="Q1027" s="255"/>
      <c r="R1027" s="255"/>
      <c r="S1027" s="255"/>
      <c r="T1027" s="256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7" t="s">
        <v>143</v>
      </c>
      <c r="AU1027" s="257" t="s">
        <v>86</v>
      </c>
      <c r="AV1027" s="14" t="s">
        <v>86</v>
      </c>
      <c r="AW1027" s="14" t="s">
        <v>32</v>
      </c>
      <c r="AX1027" s="14" t="s">
        <v>76</v>
      </c>
      <c r="AY1027" s="257" t="s">
        <v>131</v>
      </c>
    </row>
    <row r="1028" s="14" customFormat="1">
      <c r="A1028" s="14"/>
      <c r="B1028" s="247"/>
      <c r="C1028" s="248"/>
      <c r="D1028" s="232" t="s">
        <v>143</v>
      </c>
      <c r="E1028" s="249" t="s">
        <v>1</v>
      </c>
      <c r="F1028" s="250" t="s">
        <v>712</v>
      </c>
      <c r="G1028" s="248"/>
      <c r="H1028" s="251">
        <v>2</v>
      </c>
      <c r="I1028" s="252"/>
      <c r="J1028" s="248"/>
      <c r="K1028" s="248"/>
      <c r="L1028" s="253"/>
      <c r="M1028" s="254"/>
      <c r="N1028" s="255"/>
      <c r="O1028" s="255"/>
      <c r="P1028" s="255"/>
      <c r="Q1028" s="255"/>
      <c r="R1028" s="255"/>
      <c r="S1028" s="255"/>
      <c r="T1028" s="256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7" t="s">
        <v>143</v>
      </c>
      <c r="AU1028" s="257" t="s">
        <v>86</v>
      </c>
      <c r="AV1028" s="14" t="s">
        <v>86</v>
      </c>
      <c r="AW1028" s="14" t="s">
        <v>32</v>
      </c>
      <c r="AX1028" s="14" t="s">
        <v>76</v>
      </c>
      <c r="AY1028" s="257" t="s">
        <v>131</v>
      </c>
    </row>
    <row r="1029" s="14" customFormat="1">
      <c r="A1029" s="14"/>
      <c r="B1029" s="247"/>
      <c r="C1029" s="248"/>
      <c r="D1029" s="232" t="s">
        <v>143</v>
      </c>
      <c r="E1029" s="249" t="s">
        <v>1</v>
      </c>
      <c r="F1029" s="250" t="s">
        <v>713</v>
      </c>
      <c r="G1029" s="248"/>
      <c r="H1029" s="251">
        <v>2</v>
      </c>
      <c r="I1029" s="252"/>
      <c r="J1029" s="248"/>
      <c r="K1029" s="248"/>
      <c r="L1029" s="253"/>
      <c r="M1029" s="254"/>
      <c r="N1029" s="255"/>
      <c r="O1029" s="255"/>
      <c r="P1029" s="255"/>
      <c r="Q1029" s="255"/>
      <c r="R1029" s="255"/>
      <c r="S1029" s="255"/>
      <c r="T1029" s="256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7" t="s">
        <v>143</v>
      </c>
      <c r="AU1029" s="257" t="s">
        <v>86</v>
      </c>
      <c r="AV1029" s="14" t="s">
        <v>86</v>
      </c>
      <c r="AW1029" s="14" t="s">
        <v>32</v>
      </c>
      <c r="AX1029" s="14" t="s">
        <v>76</v>
      </c>
      <c r="AY1029" s="257" t="s">
        <v>131</v>
      </c>
    </row>
    <row r="1030" s="14" customFormat="1">
      <c r="A1030" s="14"/>
      <c r="B1030" s="247"/>
      <c r="C1030" s="248"/>
      <c r="D1030" s="232" t="s">
        <v>143</v>
      </c>
      <c r="E1030" s="249" t="s">
        <v>1</v>
      </c>
      <c r="F1030" s="250" t="s">
        <v>714</v>
      </c>
      <c r="G1030" s="248"/>
      <c r="H1030" s="251">
        <v>2</v>
      </c>
      <c r="I1030" s="252"/>
      <c r="J1030" s="248"/>
      <c r="K1030" s="248"/>
      <c r="L1030" s="253"/>
      <c r="M1030" s="254"/>
      <c r="N1030" s="255"/>
      <c r="O1030" s="255"/>
      <c r="P1030" s="255"/>
      <c r="Q1030" s="255"/>
      <c r="R1030" s="255"/>
      <c r="S1030" s="255"/>
      <c r="T1030" s="256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7" t="s">
        <v>143</v>
      </c>
      <c r="AU1030" s="257" t="s">
        <v>86</v>
      </c>
      <c r="AV1030" s="14" t="s">
        <v>86</v>
      </c>
      <c r="AW1030" s="14" t="s">
        <v>32</v>
      </c>
      <c r="AX1030" s="14" t="s">
        <v>76</v>
      </c>
      <c r="AY1030" s="257" t="s">
        <v>131</v>
      </c>
    </row>
    <row r="1031" s="14" customFormat="1">
      <c r="A1031" s="14"/>
      <c r="B1031" s="247"/>
      <c r="C1031" s="248"/>
      <c r="D1031" s="232" t="s">
        <v>143</v>
      </c>
      <c r="E1031" s="249" t="s">
        <v>1</v>
      </c>
      <c r="F1031" s="250" t="s">
        <v>715</v>
      </c>
      <c r="G1031" s="248"/>
      <c r="H1031" s="251">
        <v>2</v>
      </c>
      <c r="I1031" s="252"/>
      <c r="J1031" s="248"/>
      <c r="K1031" s="248"/>
      <c r="L1031" s="253"/>
      <c r="M1031" s="254"/>
      <c r="N1031" s="255"/>
      <c r="O1031" s="255"/>
      <c r="P1031" s="255"/>
      <c r="Q1031" s="255"/>
      <c r="R1031" s="255"/>
      <c r="S1031" s="255"/>
      <c r="T1031" s="256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7" t="s">
        <v>143</v>
      </c>
      <c r="AU1031" s="257" t="s">
        <v>86</v>
      </c>
      <c r="AV1031" s="14" t="s">
        <v>86</v>
      </c>
      <c r="AW1031" s="14" t="s">
        <v>32</v>
      </c>
      <c r="AX1031" s="14" t="s">
        <v>76</v>
      </c>
      <c r="AY1031" s="257" t="s">
        <v>131</v>
      </c>
    </row>
    <row r="1032" s="14" customFormat="1">
      <c r="A1032" s="14"/>
      <c r="B1032" s="247"/>
      <c r="C1032" s="248"/>
      <c r="D1032" s="232" t="s">
        <v>143</v>
      </c>
      <c r="E1032" s="249" t="s">
        <v>1</v>
      </c>
      <c r="F1032" s="250" t="s">
        <v>716</v>
      </c>
      <c r="G1032" s="248"/>
      <c r="H1032" s="251">
        <v>2</v>
      </c>
      <c r="I1032" s="252"/>
      <c r="J1032" s="248"/>
      <c r="K1032" s="248"/>
      <c r="L1032" s="253"/>
      <c r="M1032" s="254"/>
      <c r="N1032" s="255"/>
      <c r="O1032" s="255"/>
      <c r="P1032" s="255"/>
      <c r="Q1032" s="255"/>
      <c r="R1032" s="255"/>
      <c r="S1032" s="255"/>
      <c r="T1032" s="256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7" t="s">
        <v>143</v>
      </c>
      <c r="AU1032" s="257" t="s">
        <v>86</v>
      </c>
      <c r="AV1032" s="14" t="s">
        <v>86</v>
      </c>
      <c r="AW1032" s="14" t="s">
        <v>32</v>
      </c>
      <c r="AX1032" s="14" t="s">
        <v>76</v>
      </c>
      <c r="AY1032" s="257" t="s">
        <v>131</v>
      </c>
    </row>
    <row r="1033" s="14" customFormat="1">
      <c r="A1033" s="14"/>
      <c r="B1033" s="247"/>
      <c r="C1033" s="248"/>
      <c r="D1033" s="232" t="s">
        <v>143</v>
      </c>
      <c r="E1033" s="249" t="s">
        <v>1</v>
      </c>
      <c r="F1033" s="250" t="s">
        <v>717</v>
      </c>
      <c r="G1033" s="248"/>
      <c r="H1033" s="251">
        <v>2</v>
      </c>
      <c r="I1033" s="252"/>
      <c r="J1033" s="248"/>
      <c r="K1033" s="248"/>
      <c r="L1033" s="253"/>
      <c r="M1033" s="254"/>
      <c r="N1033" s="255"/>
      <c r="O1033" s="255"/>
      <c r="P1033" s="255"/>
      <c r="Q1033" s="255"/>
      <c r="R1033" s="255"/>
      <c r="S1033" s="255"/>
      <c r="T1033" s="256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7" t="s">
        <v>143</v>
      </c>
      <c r="AU1033" s="257" t="s">
        <v>86</v>
      </c>
      <c r="AV1033" s="14" t="s">
        <v>86</v>
      </c>
      <c r="AW1033" s="14" t="s">
        <v>32</v>
      </c>
      <c r="AX1033" s="14" t="s">
        <v>76</v>
      </c>
      <c r="AY1033" s="257" t="s">
        <v>131</v>
      </c>
    </row>
    <row r="1034" s="14" customFormat="1">
      <c r="A1034" s="14"/>
      <c r="B1034" s="247"/>
      <c r="C1034" s="248"/>
      <c r="D1034" s="232" t="s">
        <v>143</v>
      </c>
      <c r="E1034" s="249" t="s">
        <v>1</v>
      </c>
      <c r="F1034" s="250" t="s">
        <v>718</v>
      </c>
      <c r="G1034" s="248"/>
      <c r="H1034" s="251">
        <v>2</v>
      </c>
      <c r="I1034" s="252"/>
      <c r="J1034" s="248"/>
      <c r="K1034" s="248"/>
      <c r="L1034" s="253"/>
      <c r="M1034" s="254"/>
      <c r="N1034" s="255"/>
      <c r="O1034" s="255"/>
      <c r="P1034" s="255"/>
      <c r="Q1034" s="255"/>
      <c r="R1034" s="255"/>
      <c r="S1034" s="255"/>
      <c r="T1034" s="256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7" t="s">
        <v>143</v>
      </c>
      <c r="AU1034" s="257" t="s">
        <v>86</v>
      </c>
      <c r="AV1034" s="14" t="s">
        <v>86</v>
      </c>
      <c r="AW1034" s="14" t="s">
        <v>32</v>
      </c>
      <c r="AX1034" s="14" t="s">
        <v>76</v>
      </c>
      <c r="AY1034" s="257" t="s">
        <v>131</v>
      </c>
    </row>
    <row r="1035" s="15" customFormat="1">
      <c r="A1035" s="15"/>
      <c r="B1035" s="258"/>
      <c r="C1035" s="259"/>
      <c r="D1035" s="232" t="s">
        <v>143</v>
      </c>
      <c r="E1035" s="260" t="s">
        <v>1</v>
      </c>
      <c r="F1035" s="261" t="s">
        <v>158</v>
      </c>
      <c r="G1035" s="259"/>
      <c r="H1035" s="262">
        <v>16</v>
      </c>
      <c r="I1035" s="263"/>
      <c r="J1035" s="259"/>
      <c r="K1035" s="259"/>
      <c r="L1035" s="264"/>
      <c r="M1035" s="265"/>
      <c r="N1035" s="266"/>
      <c r="O1035" s="266"/>
      <c r="P1035" s="266"/>
      <c r="Q1035" s="266"/>
      <c r="R1035" s="266"/>
      <c r="S1035" s="266"/>
      <c r="T1035" s="267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68" t="s">
        <v>143</v>
      </c>
      <c r="AU1035" s="268" t="s">
        <v>86</v>
      </c>
      <c r="AV1035" s="15" t="s">
        <v>132</v>
      </c>
      <c r="AW1035" s="15" t="s">
        <v>32</v>
      </c>
      <c r="AX1035" s="15" t="s">
        <v>76</v>
      </c>
      <c r="AY1035" s="268" t="s">
        <v>131</v>
      </c>
    </row>
    <row r="1036" s="14" customFormat="1">
      <c r="A1036" s="14"/>
      <c r="B1036" s="247"/>
      <c r="C1036" s="248"/>
      <c r="D1036" s="232" t="s">
        <v>143</v>
      </c>
      <c r="E1036" s="249" t="s">
        <v>1</v>
      </c>
      <c r="F1036" s="250" t="s">
        <v>719</v>
      </c>
      <c r="G1036" s="248"/>
      <c r="H1036" s="251">
        <v>2</v>
      </c>
      <c r="I1036" s="252"/>
      <c r="J1036" s="248"/>
      <c r="K1036" s="248"/>
      <c r="L1036" s="253"/>
      <c r="M1036" s="254"/>
      <c r="N1036" s="255"/>
      <c r="O1036" s="255"/>
      <c r="P1036" s="255"/>
      <c r="Q1036" s="255"/>
      <c r="R1036" s="255"/>
      <c r="S1036" s="255"/>
      <c r="T1036" s="256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7" t="s">
        <v>143</v>
      </c>
      <c r="AU1036" s="257" t="s">
        <v>86</v>
      </c>
      <c r="AV1036" s="14" t="s">
        <v>86</v>
      </c>
      <c r="AW1036" s="14" t="s">
        <v>32</v>
      </c>
      <c r="AX1036" s="14" t="s">
        <v>76</v>
      </c>
      <c r="AY1036" s="257" t="s">
        <v>131</v>
      </c>
    </row>
    <row r="1037" s="14" customFormat="1">
      <c r="A1037" s="14"/>
      <c r="B1037" s="247"/>
      <c r="C1037" s="248"/>
      <c r="D1037" s="232" t="s">
        <v>143</v>
      </c>
      <c r="E1037" s="249" t="s">
        <v>1</v>
      </c>
      <c r="F1037" s="250" t="s">
        <v>720</v>
      </c>
      <c r="G1037" s="248"/>
      <c r="H1037" s="251">
        <v>2</v>
      </c>
      <c r="I1037" s="252"/>
      <c r="J1037" s="248"/>
      <c r="K1037" s="248"/>
      <c r="L1037" s="253"/>
      <c r="M1037" s="254"/>
      <c r="N1037" s="255"/>
      <c r="O1037" s="255"/>
      <c r="P1037" s="255"/>
      <c r="Q1037" s="255"/>
      <c r="R1037" s="255"/>
      <c r="S1037" s="255"/>
      <c r="T1037" s="256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7" t="s">
        <v>143</v>
      </c>
      <c r="AU1037" s="257" t="s">
        <v>86</v>
      </c>
      <c r="AV1037" s="14" t="s">
        <v>86</v>
      </c>
      <c r="AW1037" s="14" t="s">
        <v>32</v>
      </c>
      <c r="AX1037" s="14" t="s">
        <v>76</v>
      </c>
      <c r="AY1037" s="257" t="s">
        <v>131</v>
      </c>
    </row>
    <row r="1038" s="14" customFormat="1">
      <c r="A1038" s="14"/>
      <c r="B1038" s="247"/>
      <c r="C1038" s="248"/>
      <c r="D1038" s="232" t="s">
        <v>143</v>
      </c>
      <c r="E1038" s="249" t="s">
        <v>1</v>
      </c>
      <c r="F1038" s="250" t="s">
        <v>721</v>
      </c>
      <c r="G1038" s="248"/>
      <c r="H1038" s="251">
        <v>4</v>
      </c>
      <c r="I1038" s="252"/>
      <c r="J1038" s="248"/>
      <c r="K1038" s="248"/>
      <c r="L1038" s="253"/>
      <c r="M1038" s="254"/>
      <c r="N1038" s="255"/>
      <c r="O1038" s="255"/>
      <c r="P1038" s="255"/>
      <c r="Q1038" s="255"/>
      <c r="R1038" s="255"/>
      <c r="S1038" s="255"/>
      <c r="T1038" s="256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7" t="s">
        <v>143</v>
      </c>
      <c r="AU1038" s="257" t="s">
        <v>86</v>
      </c>
      <c r="AV1038" s="14" t="s">
        <v>86</v>
      </c>
      <c r="AW1038" s="14" t="s">
        <v>32</v>
      </c>
      <c r="AX1038" s="14" t="s">
        <v>76</v>
      </c>
      <c r="AY1038" s="257" t="s">
        <v>131</v>
      </c>
    </row>
    <row r="1039" s="14" customFormat="1">
      <c r="A1039" s="14"/>
      <c r="B1039" s="247"/>
      <c r="C1039" s="248"/>
      <c r="D1039" s="232" t="s">
        <v>143</v>
      </c>
      <c r="E1039" s="249" t="s">
        <v>1</v>
      </c>
      <c r="F1039" s="250" t="s">
        <v>722</v>
      </c>
      <c r="G1039" s="248"/>
      <c r="H1039" s="251">
        <v>2</v>
      </c>
      <c r="I1039" s="252"/>
      <c r="J1039" s="248"/>
      <c r="K1039" s="248"/>
      <c r="L1039" s="253"/>
      <c r="M1039" s="254"/>
      <c r="N1039" s="255"/>
      <c r="O1039" s="255"/>
      <c r="P1039" s="255"/>
      <c r="Q1039" s="255"/>
      <c r="R1039" s="255"/>
      <c r="S1039" s="255"/>
      <c r="T1039" s="256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7" t="s">
        <v>143</v>
      </c>
      <c r="AU1039" s="257" t="s">
        <v>86</v>
      </c>
      <c r="AV1039" s="14" t="s">
        <v>86</v>
      </c>
      <c r="AW1039" s="14" t="s">
        <v>32</v>
      </c>
      <c r="AX1039" s="14" t="s">
        <v>76</v>
      </c>
      <c r="AY1039" s="257" t="s">
        <v>131</v>
      </c>
    </row>
    <row r="1040" s="15" customFormat="1">
      <c r="A1040" s="15"/>
      <c r="B1040" s="258"/>
      <c r="C1040" s="259"/>
      <c r="D1040" s="232" t="s">
        <v>143</v>
      </c>
      <c r="E1040" s="260" t="s">
        <v>1</v>
      </c>
      <c r="F1040" s="261" t="s">
        <v>167</v>
      </c>
      <c r="G1040" s="259"/>
      <c r="H1040" s="262">
        <v>10</v>
      </c>
      <c r="I1040" s="263"/>
      <c r="J1040" s="259"/>
      <c r="K1040" s="259"/>
      <c r="L1040" s="264"/>
      <c r="M1040" s="265"/>
      <c r="N1040" s="266"/>
      <c r="O1040" s="266"/>
      <c r="P1040" s="266"/>
      <c r="Q1040" s="266"/>
      <c r="R1040" s="266"/>
      <c r="S1040" s="266"/>
      <c r="T1040" s="267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68" t="s">
        <v>143</v>
      </c>
      <c r="AU1040" s="268" t="s">
        <v>86</v>
      </c>
      <c r="AV1040" s="15" t="s">
        <v>132</v>
      </c>
      <c r="AW1040" s="15" t="s">
        <v>32</v>
      </c>
      <c r="AX1040" s="15" t="s">
        <v>76</v>
      </c>
      <c r="AY1040" s="268" t="s">
        <v>131</v>
      </c>
    </row>
    <row r="1041" s="14" customFormat="1">
      <c r="A1041" s="14"/>
      <c r="B1041" s="247"/>
      <c r="C1041" s="248"/>
      <c r="D1041" s="232" t="s">
        <v>143</v>
      </c>
      <c r="E1041" s="249" t="s">
        <v>1</v>
      </c>
      <c r="F1041" s="250" t="s">
        <v>723</v>
      </c>
      <c r="G1041" s="248"/>
      <c r="H1041" s="251">
        <v>2</v>
      </c>
      <c r="I1041" s="252"/>
      <c r="J1041" s="248"/>
      <c r="K1041" s="248"/>
      <c r="L1041" s="253"/>
      <c r="M1041" s="254"/>
      <c r="N1041" s="255"/>
      <c r="O1041" s="255"/>
      <c r="P1041" s="255"/>
      <c r="Q1041" s="255"/>
      <c r="R1041" s="255"/>
      <c r="S1041" s="255"/>
      <c r="T1041" s="256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7" t="s">
        <v>143</v>
      </c>
      <c r="AU1041" s="257" t="s">
        <v>86</v>
      </c>
      <c r="AV1041" s="14" t="s">
        <v>86</v>
      </c>
      <c r="AW1041" s="14" t="s">
        <v>32</v>
      </c>
      <c r="AX1041" s="14" t="s">
        <v>76</v>
      </c>
      <c r="AY1041" s="257" t="s">
        <v>131</v>
      </c>
    </row>
    <row r="1042" s="14" customFormat="1">
      <c r="A1042" s="14"/>
      <c r="B1042" s="247"/>
      <c r="C1042" s="248"/>
      <c r="D1042" s="232" t="s">
        <v>143</v>
      </c>
      <c r="E1042" s="249" t="s">
        <v>1</v>
      </c>
      <c r="F1042" s="250" t="s">
        <v>724</v>
      </c>
      <c r="G1042" s="248"/>
      <c r="H1042" s="251">
        <v>2</v>
      </c>
      <c r="I1042" s="252"/>
      <c r="J1042" s="248"/>
      <c r="K1042" s="248"/>
      <c r="L1042" s="253"/>
      <c r="M1042" s="254"/>
      <c r="N1042" s="255"/>
      <c r="O1042" s="255"/>
      <c r="P1042" s="255"/>
      <c r="Q1042" s="255"/>
      <c r="R1042" s="255"/>
      <c r="S1042" s="255"/>
      <c r="T1042" s="256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7" t="s">
        <v>143</v>
      </c>
      <c r="AU1042" s="257" t="s">
        <v>86</v>
      </c>
      <c r="AV1042" s="14" t="s">
        <v>86</v>
      </c>
      <c r="AW1042" s="14" t="s">
        <v>32</v>
      </c>
      <c r="AX1042" s="14" t="s">
        <v>76</v>
      </c>
      <c r="AY1042" s="257" t="s">
        <v>131</v>
      </c>
    </row>
    <row r="1043" s="14" customFormat="1">
      <c r="A1043" s="14"/>
      <c r="B1043" s="247"/>
      <c r="C1043" s="248"/>
      <c r="D1043" s="232" t="s">
        <v>143</v>
      </c>
      <c r="E1043" s="249" t="s">
        <v>1</v>
      </c>
      <c r="F1043" s="250" t="s">
        <v>725</v>
      </c>
      <c r="G1043" s="248"/>
      <c r="H1043" s="251">
        <v>2</v>
      </c>
      <c r="I1043" s="252"/>
      <c r="J1043" s="248"/>
      <c r="K1043" s="248"/>
      <c r="L1043" s="253"/>
      <c r="M1043" s="254"/>
      <c r="N1043" s="255"/>
      <c r="O1043" s="255"/>
      <c r="P1043" s="255"/>
      <c r="Q1043" s="255"/>
      <c r="R1043" s="255"/>
      <c r="S1043" s="255"/>
      <c r="T1043" s="256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7" t="s">
        <v>143</v>
      </c>
      <c r="AU1043" s="257" t="s">
        <v>86</v>
      </c>
      <c r="AV1043" s="14" t="s">
        <v>86</v>
      </c>
      <c r="AW1043" s="14" t="s">
        <v>32</v>
      </c>
      <c r="AX1043" s="14" t="s">
        <v>76</v>
      </c>
      <c r="AY1043" s="257" t="s">
        <v>131</v>
      </c>
    </row>
    <row r="1044" s="14" customFormat="1">
      <c r="A1044" s="14"/>
      <c r="B1044" s="247"/>
      <c r="C1044" s="248"/>
      <c r="D1044" s="232" t="s">
        <v>143</v>
      </c>
      <c r="E1044" s="249" t="s">
        <v>1</v>
      </c>
      <c r="F1044" s="250" t="s">
        <v>726</v>
      </c>
      <c r="G1044" s="248"/>
      <c r="H1044" s="251">
        <v>2</v>
      </c>
      <c r="I1044" s="252"/>
      <c r="J1044" s="248"/>
      <c r="K1044" s="248"/>
      <c r="L1044" s="253"/>
      <c r="M1044" s="254"/>
      <c r="N1044" s="255"/>
      <c r="O1044" s="255"/>
      <c r="P1044" s="255"/>
      <c r="Q1044" s="255"/>
      <c r="R1044" s="255"/>
      <c r="S1044" s="255"/>
      <c r="T1044" s="256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7" t="s">
        <v>143</v>
      </c>
      <c r="AU1044" s="257" t="s">
        <v>86</v>
      </c>
      <c r="AV1044" s="14" t="s">
        <v>86</v>
      </c>
      <c r="AW1044" s="14" t="s">
        <v>32</v>
      </c>
      <c r="AX1044" s="14" t="s">
        <v>76</v>
      </c>
      <c r="AY1044" s="257" t="s">
        <v>131</v>
      </c>
    </row>
    <row r="1045" s="14" customFormat="1">
      <c r="A1045" s="14"/>
      <c r="B1045" s="247"/>
      <c r="C1045" s="248"/>
      <c r="D1045" s="232" t="s">
        <v>143</v>
      </c>
      <c r="E1045" s="249" t="s">
        <v>1</v>
      </c>
      <c r="F1045" s="250" t="s">
        <v>727</v>
      </c>
      <c r="G1045" s="248"/>
      <c r="H1045" s="251">
        <v>2</v>
      </c>
      <c r="I1045" s="252"/>
      <c r="J1045" s="248"/>
      <c r="K1045" s="248"/>
      <c r="L1045" s="253"/>
      <c r="M1045" s="254"/>
      <c r="N1045" s="255"/>
      <c r="O1045" s="255"/>
      <c r="P1045" s="255"/>
      <c r="Q1045" s="255"/>
      <c r="R1045" s="255"/>
      <c r="S1045" s="255"/>
      <c r="T1045" s="256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7" t="s">
        <v>143</v>
      </c>
      <c r="AU1045" s="257" t="s">
        <v>86</v>
      </c>
      <c r="AV1045" s="14" t="s">
        <v>86</v>
      </c>
      <c r="AW1045" s="14" t="s">
        <v>32</v>
      </c>
      <c r="AX1045" s="14" t="s">
        <v>76</v>
      </c>
      <c r="AY1045" s="257" t="s">
        <v>131</v>
      </c>
    </row>
    <row r="1046" s="14" customFormat="1">
      <c r="A1046" s="14"/>
      <c r="B1046" s="247"/>
      <c r="C1046" s="248"/>
      <c r="D1046" s="232" t="s">
        <v>143</v>
      </c>
      <c r="E1046" s="249" t="s">
        <v>1</v>
      </c>
      <c r="F1046" s="250" t="s">
        <v>728</v>
      </c>
      <c r="G1046" s="248"/>
      <c r="H1046" s="251">
        <v>2</v>
      </c>
      <c r="I1046" s="252"/>
      <c r="J1046" s="248"/>
      <c r="K1046" s="248"/>
      <c r="L1046" s="253"/>
      <c r="M1046" s="254"/>
      <c r="N1046" s="255"/>
      <c r="O1046" s="255"/>
      <c r="P1046" s="255"/>
      <c r="Q1046" s="255"/>
      <c r="R1046" s="255"/>
      <c r="S1046" s="255"/>
      <c r="T1046" s="256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7" t="s">
        <v>143</v>
      </c>
      <c r="AU1046" s="257" t="s">
        <v>86</v>
      </c>
      <c r="AV1046" s="14" t="s">
        <v>86</v>
      </c>
      <c r="AW1046" s="14" t="s">
        <v>32</v>
      </c>
      <c r="AX1046" s="14" t="s">
        <v>76</v>
      </c>
      <c r="AY1046" s="257" t="s">
        <v>131</v>
      </c>
    </row>
    <row r="1047" s="14" customFormat="1">
      <c r="A1047" s="14"/>
      <c r="B1047" s="247"/>
      <c r="C1047" s="248"/>
      <c r="D1047" s="232" t="s">
        <v>143</v>
      </c>
      <c r="E1047" s="249" t="s">
        <v>1</v>
      </c>
      <c r="F1047" s="250" t="s">
        <v>729</v>
      </c>
      <c r="G1047" s="248"/>
      <c r="H1047" s="251">
        <v>2</v>
      </c>
      <c r="I1047" s="252"/>
      <c r="J1047" s="248"/>
      <c r="K1047" s="248"/>
      <c r="L1047" s="253"/>
      <c r="M1047" s="254"/>
      <c r="N1047" s="255"/>
      <c r="O1047" s="255"/>
      <c r="P1047" s="255"/>
      <c r="Q1047" s="255"/>
      <c r="R1047" s="255"/>
      <c r="S1047" s="255"/>
      <c r="T1047" s="256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7" t="s">
        <v>143</v>
      </c>
      <c r="AU1047" s="257" t="s">
        <v>86</v>
      </c>
      <c r="AV1047" s="14" t="s">
        <v>86</v>
      </c>
      <c r="AW1047" s="14" t="s">
        <v>32</v>
      </c>
      <c r="AX1047" s="14" t="s">
        <v>76</v>
      </c>
      <c r="AY1047" s="257" t="s">
        <v>131</v>
      </c>
    </row>
    <row r="1048" s="14" customFormat="1">
      <c r="A1048" s="14"/>
      <c r="B1048" s="247"/>
      <c r="C1048" s="248"/>
      <c r="D1048" s="232" t="s">
        <v>143</v>
      </c>
      <c r="E1048" s="249" t="s">
        <v>1</v>
      </c>
      <c r="F1048" s="250" t="s">
        <v>730</v>
      </c>
      <c r="G1048" s="248"/>
      <c r="H1048" s="251">
        <v>2</v>
      </c>
      <c r="I1048" s="252"/>
      <c r="J1048" s="248"/>
      <c r="K1048" s="248"/>
      <c r="L1048" s="253"/>
      <c r="M1048" s="254"/>
      <c r="N1048" s="255"/>
      <c r="O1048" s="255"/>
      <c r="P1048" s="255"/>
      <c r="Q1048" s="255"/>
      <c r="R1048" s="255"/>
      <c r="S1048" s="255"/>
      <c r="T1048" s="256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7" t="s">
        <v>143</v>
      </c>
      <c r="AU1048" s="257" t="s">
        <v>86</v>
      </c>
      <c r="AV1048" s="14" t="s">
        <v>86</v>
      </c>
      <c r="AW1048" s="14" t="s">
        <v>32</v>
      </c>
      <c r="AX1048" s="14" t="s">
        <v>76</v>
      </c>
      <c r="AY1048" s="257" t="s">
        <v>131</v>
      </c>
    </row>
    <row r="1049" s="14" customFormat="1">
      <c r="A1049" s="14"/>
      <c r="B1049" s="247"/>
      <c r="C1049" s="248"/>
      <c r="D1049" s="232" t="s">
        <v>143</v>
      </c>
      <c r="E1049" s="249" t="s">
        <v>1</v>
      </c>
      <c r="F1049" s="250" t="s">
        <v>731</v>
      </c>
      <c r="G1049" s="248"/>
      <c r="H1049" s="251">
        <v>2</v>
      </c>
      <c r="I1049" s="252"/>
      <c r="J1049" s="248"/>
      <c r="K1049" s="248"/>
      <c r="L1049" s="253"/>
      <c r="M1049" s="254"/>
      <c r="N1049" s="255"/>
      <c r="O1049" s="255"/>
      <c r="P1049" s="255"/>
      <c r="Q1049" s="255"/>
      <c r="R1049" s="255"/>
      <c r="S1049" s="255"/>
      <c r="T1049" s="256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7" t="s">
        <v>143</v>
      </c>
      <c r="AU1049" s="257" t="s">
        <v>86</v>
      </c>
      <c r="AV1049" s="14" t="s">
        <v>86</v>
      </c>
      <c r="AW1049" s="14" t="s">
        <v>32</v>
      </c>
      <c r="AX1049" s="14" t="s">
        <v>76</v>
      </c>
      <c r="AY1049" s="257" t="s">
        <v>131</v>
      </c>
    </row>
    <row r="1050" s="14" customFormat="1">
      <c r="A1050" s="14"/>
      <c r="B1050" s="247"/>
      <c r="C1050" s="248"/>
      <c r="D1050" s="232" t="s">
        <v>143</v>
      </c>
      <c r="E1050" s="249" t="s">
        <v>1</v>
      </c>
      <c r="F1050" s="250" t="s">
        <v>732</v>
      </c>
      <c r="G1050" s="248"/>
      <c r="H1050" s="251">
        <v>2</v>
      </c>
      <c r="I1050" s="252"/>
      <c r="J1050" s="248"/>
      <c r="K1050" s="248"/>
      <c r="L1050" s="253"/>
      <c r="M1050" s="254"/>
      <c r="N1050" s="255"/>
      <c r="O1050" s="255"/>
      <c r="P1050" s="255"/>
      <c r="Q1050" s="255"/>
      <c r="R1050" s="255"/>
      <c r="S1050" s="255"/>
      <c r="T1050" s="256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7" t="s">
        <v>143</v>
      </c>
      <c r="AU1050" s="257" t="s">
        <v>86</v>
      </c>
      <c r="AV1050" s="14" t="s">
        <v>86</v>
      </c>
      <c r="AW1050" s="14" t="s">
        <v>32</v>
      </c>
      <c r="AX1050" s="14" t="s">
        <v>76</v>
      </c>
      <c r="AY1050" s="257" t="s">
        <v>131</v>
      </c>
    </row>
    <row r="1051" s="14" customFormat="1">
      <c r="A1051" s="14"/>
      <c r="B1051" s="247"/>
      <c r="C1051" s="248"/>
      <c r="D1051" s="232" t="s">
        <v>143</v>
      </c>
      <c r="E1051" s="249" t="s">
        <v>1</v>
      </c>
      <c r="F1051" s="250" t="s">
        <v>733</v>
      </c>
      <c r="G1051" s="248"/>
      <c r="H1051" s="251">
        <v>2</v>
      </c>
      <c r="I1051" s="252"/>
      <c r="J1051" s="248"/>
      <c r="K1051" s="248"/>
      <c r="L1051" s="253"/>
      <c r="M1051" s="254"/>
      <c r="N1051" s="255"/>
      <c r="O1051" s="255"/>
      <c r="P1051" s="255"/>
      <c r="Q1051" s="255"/>
      <c r="R1051" s="255"/>
      <c r="S1051" s="255"/>
      <c r="T1051" s="256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7" t="s">
        <v>143</v>
      </c>
      <c r="AU1051" s="257" t="s">
        <v>86</v>
      </c>
      <c r="AV1051" s="14" t="s">
        <v>86</v>
      </c>
      <c r="AW1051" s="14" t="s">
        <v>32</v>
      </c>
      <c r="AX1051" s="14" t="s">
        <v>76</v>
      </c>
      <c r="AY1051" s="257" t="s">
        <v>131</v>
      </c>
    </row>
    <row r="1052" s="15" customFormat="1">
      <c r="A1052" s="15"/>
      <c r="B1052" s="258"/>
      <c r="C1052" s="259"/>
      <c r="D1052" s="232" t="s">
        <v>143</v>
      </c>
      <c r="E1052" s="260" t="s">
        <v>1</v>
      </c>
      <c r="F1052" s="261" t="s">
        <v>179</v>
      </c>
      <c r="G1052" s="259"/>
      <c r="H1052" s="262">
        <v>22</v>
      </c>
      <c r="I1052" s="263"/>
      <c r="J1052" s="259"/>
      <c r="K1052" s="259"/>
      <c r="L1052" s="264"/>
      <c r="M1052" s="265"/>
      <c r="N1052" s="266"/>
      <c r="O1052" s="266"/>
      <c r="P1052" s="266"/>
      <c r="Q1052" s="266"/>
      <c r="R1052" s="266"/>
      <c r="S1052" s="266"/>
      <c r="T1052" s="267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8" t="s">
        <v>143</v>
      </c>
      <c r="AU1052" s="268" t="s">
        <v>86</v>
      </c>
      <c r="AV1052" s="15" t="s">
        <v>132</v>
      </c>
      <c r="AW1052" s="15" t="s">
        <v>32</v>
      </c>
      <c r="AX1052" s="15" t="s">
        <v>76</v>
      </c>
      <c r="AY1052" s="268" t="s">
        <v>131</v>
      </c>
    </row>
    <row r="1053" s="14" customFormat="1">
      <c r="A1053" s="14"/>
      <c r="B1053" s="247"/>
      <c r="C1053" s="248"/>
      <c r="D1053" s="232" t="s">
        <v>143</v>
      </c>
      <c r="E1053" s="249" t="s">
        <v>1</v>
      </c>
      <c r="F1053" s="250" t="s">
        <v>734</v>
      </c>
      <c r="G1053" s="248"/>
      <c r="H1053" s="251">
        <v>2</v>
      </c>
      <c r="I1053" s="252"/>
      <c r="J1053" s="248"/>
      <c r="K1053" s="248"/>
      <c r="L1053" s="253"/>
      <c r="M1053" s="254"/>
      <c r="N1053" s="255"/>
      <c r="O1053" s="255"/>
      <c r="P1053" s="255"/>
      <c r="Q1053" s="255"/>
      <c r="R1053" s="255"/>
      <c r="S1053" s="255"/>
      <c r="T1053" s="256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7" t="s">
        <v>143</v>
      </c>
      <c r="AU1053" s="257" t="s">
        <v>86</v>
      </c>
      <c r="AV1053" s="14" t="s">
        <v>86</v>
      </c>
      <c r="AW1053" s="14" t="s">
        <v>32</v>
      </c>
      <c r="AX1053" s="14" t="s">
        <v>76</v>
      </c>
      <c r="AY1053" s="257" t="s">
        <v>131</v>
      </c>
    </row>
    <row r="1054" s="14" customFormat="1">
      <c r="A1054" s="14"/>
      <c r="B1054" s="247"/>
      <c r="C1054" s="248"/>
      <c r="D1054" s="232" t="s">
        <v>143</v>
      </c>
      <c r="E1054" s="249" t="s">
        <v>1</v>
      </c>
      <c r="F1054" s="250" t="s">
        <v>735</v>
      </c>
      <c r="G1054" s="248"/>
      <c r="H1054" s="251">
        <v>2</v>
      </c>
      <c r="I1054" s="252"/>
      <c r="J1054" s="248"/>
      <c r="K1054" s="248"/>
      <c r="L1054" s="253"/>
      <c r="M1054" s="254"/>
      <c r="N1054" s="255"/>
      <c r="O1054" s="255"/>
      <c r="P1054" s="255"/>
      <c r="Q1054" s="255"/>
      <c r="R1054" s="255"/>
      <c r="S1054" s="255"/>
      <c r="T1054" s="256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7" t="s">
        <v>143</v>
      </c>
      <c r="AU1054" s="257" t="s">
        <v>86</v>
      </c>
      <c r="AV1054" s="14" t="s">
        <v>86</v>
      </c>
      <c r="AW1054" s="14" t="s">
        <v>32</v>
      </c>
      <c r="AX1054" s="14" t="s">
        <v>76</v>
      </c>
      <c r="AY1054" s="257" t="s">
        <v>131</v>
      </c>
    </row>
    <row r="1055" s="15" customFormat="1">
      <c r="A1055" s="15"/>
      <c r="B1055" s="258"/>
      <c r="C1055" s="259"/>
      <c r="D1055" s="232" t="s">
        <v>143</v>
      </c>
      <c r="E1055" s="260" t="s">
        <v>1</v>
      </c>
      <c r="F1055" s="261" t="s">
        <v>188</v>
      </c>
      <c r="G1055" s="259"/>
      <c r="H1055" s="262">
        <v>4</v>
      </c>
      <c r="I1055" s="263"/>
      <c r="J1055" s="259"/>
      <c r="K1055" s="259"/>
      <c r="L1055" s="264"/>
      <c r="M1055" s="265"/>
      <c r="N1055" s="266"/>
      <c r="O1055" s="266"/>
      <c r="P1055" s="266"/>
      <c r="Q1055" s="266"/>
      <c r="R1055" s="266"/>
      <c r="S1055" s="266"/>
      <c r="T1055" s="267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68" t="s">
        <v>143</v>
      </c>
      <c r="AU1055" s="268" t="s">
        <v>86</v>
      </c>
      <c r="AV1055" s="15" t="s">
        <v>132</v>
      </c>
      <c r="AW1055" s="15" t="s">
        <v>32</v>
      </c>
      <c r="AX1055" s="15" t="s">
        <v>76</v>
      </c>
      <c r="AY1055" s="268" t="s">
        <v>131</v>
      </c>
    </row>
    <row r="1056" s="16" customFormat="1">
      <c r="A1056" s="16"/>
      <c r="B1056" s="269"/>
      <c r="C1056" s="270"/>
      <c r="D1056" s="232" t="s">
        <v>143</v>
      </c>
      <c r="E1056" s="271" t="s">
        <v>1</v>
      </c>
      <c r="F1056" s="272" t="s">
        <v>189</v>
      </c>
      <c r="G1056" s="270"/>
      <c r="H1056" s="273">
        <v>52</v>
      </c>
      <c r="I1056" s="274"/>
      <c r="J1056" s="270"/>
      <c r="K1056" s="270"/>
      <c r="L1056" s="275"/>
      <c r="M1056" s="276"/>
      <c r="N1056" s="277"/>
      <c r="O1056" s="277"/>
      <c r="P1056" s="277"/>
      <c r="Q1056" s="277"/>
      <c r="R1056" s="277"/>
      <c r="S1056" s="277"/>
      <c r="T1056" s="278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T1056" s="279" t="s">
        <v>143</v>
      </c>
      <c r="AU1056" s="279" t="s">
        <v>86</v>
      </c>
      <c r="AV1056" s="16" t="s">
        <v>139</v>
      </c>
      <c r="AW1056" s="16" t="s">
        <v>32</v>
      </c>
      <c r="AX1056" s="16" t="s">
        <v>84</v>
      </c>
      <c r="AY1056" s="279" t="s">
        <v>131</v>
      </c>
    </row>
    <row r="1057" s="2" customFormat="1" ht="16.5" customHeight="1">
      <c r="A1057" s="39"/>
      <c r="B1057" s="40"/>
      <c r="C1057" s="280" t="s">
        <v>736</v>
      </c>
      <c r="D1057" s="280" t="s">
        <v>513</v>
      </c>
      <c r="E1057" s="281" t="s">
        <v>737</v>
      </c>
      <c r="F1057" s="282" t="s">
        <v>738</v>
      </c>
      <c r="G1057" s="283" t="s">
        <v>192</v>
      </c>
      <c r="H1057" s="284">
        <v>54.600000000000001</v>
      </c>
      <c r="I1057" s="285"/>
      <c r="J1057" s="286">
        <f>ROUND(I1057*H1057,2)</f>
        <v>0</v>
      </c>
      <c r="K1057" s="282" t="s">
        <v>138</v>
      </c>
      <c r="L1057" s="287"/>
      <c r="M1057" s="288" t="s">
        <v>1</v>
      </c>
      <c r="N1057" s="289" t="s">
        <v>41</v>
      </c>
      <c r="O1057" s="92"/>
      <c r="P1057" s="228">
        <f>O1057*H1057</f>
        <v>0</v>
      </c>
      <c r="Q1057" s="228">
        <v>0.00032000000000000003</v>
      </c>
      <c r="R1057" s="228">
        <f>Q1057*H1057</f>
        <v>0.017472000000000001</v>
      </c>
      <c r="S1057" s="228">
        <v>0</v>
      </c>
      <c r="T1057" s="229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30" t="s">
        <v>516</v>
      </c>
      <c r="AT1057" s="230" t="s">
        <v>513</v>
      </c>
      <c r="AU1057" s="230" t="s">
        <v>86</v>
      </c>
      <c r="AY1057" s="18" t="s">
        <v>131</v>
      </c>
      <c r="BE1057" s="231">
        <f>IF(N1057="základní",J1057,0)</f>
        <v>0</v>
      </c>
      <c r="BF1057" s="231">
        <f>IF(N1057="snížená",J1057,0)</f>
        <v>0</v>
      </c>
      <c r="BG1057" s="231">
        <f>IF(N1057="zákl. přenesená",J1057,0)</f>
        <v>0</v>
      </c>
      <c r="BH1057" s="231">
        <f>IF(N1057="sníž. přenesená",J1057,0)</f>
        <v>0</v>
      </c>
      <c r="BI1057" s="231">
        <f>IF(N1057="nulová",J1057,0)</f>
        <v>0</v>
      </c>
      <c r="BJ1057" s="18" t="s">
        <v>84</v>
      </c>
      <c r="BK1057" s="231">
        <f>ROUND(I1057*H1057,2)</f>
        <v>0</v>
      </c>
      <c r="BL1057" s="18" t="s">
        <v>406</v>
      </c>
      <c r="BM1057" s="230" t="s">
        <v>739</v>
      </c>
    </row>
    <row r="1058" s="2" customFormat="1">
      <c r="A1058" s="39"/>
      <c r="B1058" s="40"/>
      <c r="C1058" s="41"/>
      <c r="D1058" s="232" t="s">
        <v>141</v>
      </c>
      <c r="E1058" s="41"/>
      <c r="F1058" s="233" t="s">
        <v>738</v>
      </c>
      <c r="G1058" s="41"/>
      <c r="H1058" s="41"/>
      <c r="I1058" s="234"/>
      <c r="J1058" s="41"/>
      <c r="K1058" s="41"/>
      <c r="L1058" s="45"/>
      <c r="M1058" s="235"/>
      <c r="N1058" s="236"/>
      <c r="O1058" s="92"/>
      <c r="P1058" s="92"/>
      <c r="Q1058" s="92"/>
      <c r="R1058" s="92"/>
      <c r="S1058" s="92"/>
      <c r="T1058" s="93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T1058" s="18" t="s">
        <v>141</v>
      </c>
      <c r="AU1058" s="18" t="s">
        <v>86</v>
      </c>
    </row>
    <row r="1059" s="14" customFormat="1">
      <c r="A1059" s="14"/>
      <c r="B1059" s="247"/>
      <c r="C1059" s="248"/>
      <c r="D1059" s="232" t="s">
        <v>143</v>
      </c>
      <c r="E1059" s="248"/>
      <c r="F1059" s="250" t="s">
        <v>740</v>
      </c>
      <c r="G1059" s="248"/>
      <c r="H1059" s="251">
        <v>54.600000000000001</v>
      </c>
      <c r="I1059" s="252"/>
      <c r="J1059" s="248"/>
      <c r="K1059" s="248"/>
      <c r="L1059" s="253"/>
      <c r="M1059" s="254"/>
      <c r="N1059" s="255"/>
      <c r="O1059" s="255"/>
      <c r="P1059" s="255"/>
      <c r="Q1059" s="255"/>
      <c r="R1059" s="255"/>
      <c r="S1059" s="255"/>
      <c r="T1059" s="256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7" t="s">
        <v>143</v>
      </c>
      <c r="AU1059" s="257" t="s">
        <v>86</v>
      </c>
      <c r="AV1059" s="14" t="s">
        <v>86</v>
      </c>
      <c r="AW1059" s="14" t="s">
        <v>4</v>
      </c>
      <c r="AX1059" s="14" t="s">
        <v>84</v>
      </c>
      <c r="AY1059" s="257" t="s">
        <v>131</v>
      </c>
    </row>
    <row r="1060" s="2" customFormat="1" ht="24.15" customHeight="1">
      <c r="A1060" s="39"/>
      <c r="B1060" s="40"/>
      <c r="C1060" s="219" t="s">
        <v>741</v>
      </c>
      <c r="D1060" s="219" t="s">
        <v>134</v>
      </c>
      <c r="E1060" s="220" t="s">
        <v>742</v>
      </c>
      <c r="F1060" s="221" t="s">
        <v>743</v>
      </c>
      <c r="G1060" s="222" t="s">
        <v>192</v>
      </c>
      <c r="H1060" s="223">
        <v>154.42400000000001</v>
      </c>
      <c r="I1060" s="224"/>
      <c r="J1060" s="225">
        <f>ROUND(I1060*H1060,2)</f>
        <v>0</v>
      </c>
      <c r="K1060" s="221" t="s">
        <v>138</v>
      </c>
      <c r="L1060" s="45"/>
      <c r="M1060" s="226" t="s">
        <v>1</v>
      </c>
      <c r="N1060" s="227" t="s">
        <v>41</v>
      </c>
      <c r="O1060" s="92"/>
      <c r="P1060" s="228">
        <f>O1060*H1060</f>
        <v>0</v>
      </c>
      <c r="Q1060" s="228">
        <v>0.00018000000000000001</v>
      </c>
      <c r="R1060" s="228">
        <f>Q1060*H1060</f>
        <v>0.027796320000000003</v>
      </c>
      <c r="S1060" s="228">
        <v>0</v>
      </c>
      <c r="T1060" s="229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30" t="s">
        <v>406</v>
      </c>
      <c r="AT1060" s="230" t="s">
        <v>134</v>
      </c>
      <c r="AU1060" s="230" t="s">
        <v>86</v>
      </c>
      <c r="AY1060" s="18" t="s">
        <v>131</v>
      </c>
      <c r="BE1060" s="231">
        <f>IF(N1060="základní",J1060,0)</f>
        <v>0</v>
      </c>
      <c r="BF1060" s="231">
        <f>IF(N1060="snížená",J1060,0)</f>
        <v>0</v>
      </c>
      <c r="BG1060" s="231">
        <f>IF(N1060="zákl. přenesená",J1060,0)</f>
        <v>0</v>
      </c>
      <c r="BH1060" s="231">
        <f>IF(N1060="sníž. přenesená",J1060,0)</f>
        <v>0</v>
      </c>
      <c r="BI1060" s="231">
        <f>IF(N1060="nulová",J1060,0)</f>
        <v>0</v>
      </c>
      <c r="BJ1060" s="18" t="s">
        <v>84</v>
      </c>
      <c r="BK1060" s="231">
        <f>ROUND(I1060*H1060,2)</f>
        <v>0</v>
      </c>
      <c r="BL1060" s="18" t="s">
        <v>406</v>
      </c>
      <c r="BM1060" s="230" t="s">
        <v>744</v>
      </c>
    </row>
    <row r="1061" s="2" customFormat="1">
      <c r="A1061" s="39"/>
      <c r="B1061" s="40"/>
      <c r="C1061" s="41"/>
      <c r="D1061" s="232" t="s">
        <v>141</v>
      </c>
      <c r="E1061" s="41"/>
      <c r="F1061" s="233" t="s">
        <v>745</v>
      </c>
      <c r="G1061" s="41"/>
      <c r="H1061" s="41"/>
      <c r="I1061" s="234"/>
      <c r="J1061" s="41"/>
      <c r="K1061" s="41"/>
      <c r="L1061" s="45"/>
      <c r="M1061" s="235"/>
      <c r="N1061" s="236"/>
      <c r="O1061" s="92"/>
      <c r="P1061" s="92"/>
      <c r="Q1061" s="92"/>
      <c r="R1061" s="92"/>
      <c r="S1061" s="92"/>
      <c r="T1061" s="93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T1061" s="18" t="s">
        <v>141</v>
      </c>
      <c r="AU1061" s="18" t="s">
        <v>86</v>
      </c>
    </row>
    <row r="1062" s="13" customFormat="1">
      <c r="A1062" s="13"/>
      <c r="B1062" s="237"/>
      <c r="C1062" s="238"/>
      <c r="D1062" s="232" t="s">
        <v>143</v>
      </c>
      <c r="E1062" s="239" t="s">
        <v>1</v>
      </c>
      <c r="F1062" s="240" t="s">
        <v>422</v>
      </c>
      <c r="G1062" s="238"/>
      <c r="H1062" s="239" t="s">
        <v>1</v>
      </c>
      <c r="I1062" s="241"/>
      <c r="J1062" s="238"/>
      <c r="K1062" s="238"/>
      <c r="L1062" s="242"/>
      <c r="M1062" s="243"/>
      <c r="N1062" s="244"/>
      <c r="O1062" s="244"/>
      <c r="P1062" s="244"/>
      <c r="Q1062" s="244"/>
      <c r="R1062" s="244"/>
      <c r="S1062" s="244"/>
      <c r="T1062" s="245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6" t="s">
        <v>143</v>
      </c>
      <c r="AU1062" s="246" t="s">
        <v>86</v>
      </c>
      <c r="AV1062" s="13" t="s">
        <v>84</v>
      </c>
      <c r="AW1062" s="13" t="s">
        <v>32</v>
      </c>
      <c r="AX1062" s="13" t="s">
        <v>76</v>
      </c>
      <c r="AY1062" s="246" t="s">
        <v>131</v>
      </c>
    </row>
    <row r="1063" s="14" customFormat="1">
      <c r="A1063" s="14"/>
      <c r="B1063" s="247"/>
      <c r="C1063" s="248"/>
      <c r="D1063" s="232" t="s">
        <v>143</v>
      </c>
      <c r="E1063" s="249" t="s">
        <v>1</v>
      </c>
      <c r="F1063" s="250" t="s">
        <v>746</v>
      </c>
      <c r="G1063" s="248"/>
      <c r="H1063" s="251">
        <v>6.2249999999999996</v>
      </c>
      <c r="I1063" s="252"/>
      <c r="J1063" s="248"/>
      <c r="K1063" s="248"/>
      <c r="L1063" s="253"/>
      <c r="M1063" s="254"/>
      <c r="N1063" s="255"/>
      <c r="O1063" s="255"/>
      <c r="P1063" s="255"/>
      <c r="Q1063" s="255"/>
      <c r="R1063" s="255"/>
      <c r="S1063" s="255"/>
      <c r="T1063" s="256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7" t="s">
        <v>143</v>
      </c>
      <c r="AU1063" s="257" t="s">
        <v>86</v>
      </c>
      <c r="AV1063" s="14" t="s">
        <v>86</v>
      </c>
      <c r="AW1063" s="14" t="s">
        <v>32</v>
      </c>
      <c r="AX1063" s="14" t="s">
        <v>76</v>
      </c>
      <c r="AY1063" s="257" t="s">
        <v>131</v>
      </c>
    </row>
    <row r="1064" s="14" customFormat="1">
      <c r="A1064" s="14"/>
      <c r="B1064" s="247"/>
      <c r="C1064" s="248"/>
      <c r="D1064" s="232" t="s">
        <v>143</v>
      </c>
      <c r="E1064" s="249" t="s">
        <v>1</v>
      </c>
      <c r="F1064" s="250" t="s">
        <v>747</v>
      </c>
      <c r="G1064" s="248"/>
      <c r="H1064" s="251">
        <v>6.2249999999999996</v>
      </c>
      <c r="I1064" s="252"/>
      <c r="J1064" s="248"/>
      <c r="K1064" s="248"/>
      <c r="L1064" s="253"/>
      <c r="M1064" s="254"/>
      <c r="N1064" s="255"/>
      <c r="O1064" s="255"/>
      <c r="P1064" s="255"/>
      <c r="Q1064" s="255"/>
      <c r="R1064" s="255"/>
      <c r="S1064" s="255"/>
      <c r="T1064" s="256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7" t="s">
        <v>143</v>
      </c>
      <c r="AU1064" s="257" t="s">
        <v>86</v>
      </c>
      <c r="AV1064" s="14" t="s">
        <v>86</v>
      </c>
      <c r="AW1064" s="14" t="s">
        <v>32</v>
      </c>
      <c r="AX1064" s="14" t="s">
        <v>76</v>
      </c>
      <c r="AY1064" s="257" t="s">
        <v>131</v>
      </c>
    </row>
    <row r="1065" s="14" customFormat="1">
      <c r="A1065" s="14"/>
      <c r="B1065" s="247"/>
      <c r="C1065" s="248"/>
      <c r="D1065" s="232" t="s">
        <v>143</v>
      </c>
      <c r="E1065" s="249" t="s">
        <v>1</v>
      </c>
      <c r="F1065" s="250" t="s">
        <v>748</v>
      </c>
      <c r="G1065" s="248"/>
      <c r="H1065" s="251">
        <v>6.2249999999999996</v>
      </c>
      <c r="I1065" s="252"/>
      <c r="J1065" s="248"/>
      <c r="K1065" s="248"/>
      <c r="L1065" s="253"/>
      <c r="M1065" s="254"/>
      <c r="N1065" s="255"/>
      <c r="O1065" s="255"/>
      <c r="P1065" s="255"/>
      <c r="Q1065" s="255"/>
      <c r="R1065" s="255"/>
      <c r="S1065" s="255"/>
      <c r="T1065" s="256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7" t="s">
        <v>143</v>
      </c>
      <c r="AU1065" s="257" t="s">
        <v>86</v>
      </c>
      <c r="AV1065" s="14" t="s">
        <v>86</v>
      </c>
      <c r="AW1065" s="14" t="s">
        <v>32</v>
      </c>
      <c r="AX1065" s="14" t="s">
        <v>76</v>
      </c>
      <c r="AY1065" s="257" t="s">
        <v>131</v>
      </c>
    </row>
    <row r="1066" s="14" customFormat="1">
      <c r="A1066" s="14"/>
      <c r="B1066" s="247"/>
      <c r="C1066" s="248"/>
      <c r="D1066" s="232" t="s">
        <v>143</v>
      </c>
      <c r="E1066" s="249" t="s">
        <v>1</v>
      </c>
      <c r="F1066" s="250" t="s">
        <v>749</v>
      </c>
      <c r="G1066" s="248"/>
      <c r="H1066" s="251">
        <v>6.3250000000000002</v>
      </c>
      <c r="I1066" s="252"/>
      <c r="J1066" s="248"/>
      <c r="K1066" s="248"/>
      <c r="L1066" s="253"/>
      <c r="M1066" s="254"/>
      <c r="N1066" s="255"/>
      <c r="O1066" s="255"/>
      <c r="P1066" s="255"/>
      <c r="Q1066" s="255"/>
      <c r="R1066" s="255"/>
      <c r="S1066" s="255"/>
      <c r="T1066" s="256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7" t="s">
        <v>143</v>
      </c>
      <c r="AU1066" s="257" t="s">
        <v>86</v>
      </c>
      <c r="AV1066" s="14" t="s">
        <v>86</v>
      </c>
      <c r="AW1066" s="14" t="s">
        <v>32</v>
      </c>
      <c r="AX1066" s="14" t="s">
        <v>76</v>
      </c>
      <c r="AY1066" s="257" t="s">
        <v>131</v>
      </c>
    </row>
    <row r="1067" s="14" customFormat="1">
      <c r="A1067" s="14"/>
      <c r="B1067" s="247"/>
      <c r="C1067" s="248"/>
      <c r="D1067" s="232" t="s">
        <v>143</v>
      </c>
      <c r="E1067" s="249" t="s">
        <v>1</v>
      </c>
      <c r="F1067" s="250" t="s">
        <v>750</v>
      </c>
      <c r="G1067" s="248"/>
      <c r="H1067" s="251">
        <v>6.2249999999999996</v>
      </c>
      <c r="I1067" s="252"/>
      <c r="J1067" s="248"/>
      <c r="K1067" s="248"/>
      <c r="L1067" s="253"/>
      <c r="M1067" s="254"/>
      <c r="N1067" s="255"/>
      <c r="O1067" s="255"/>
      <c r="P1067" s="255"/>
      <c r="Q1067" s="255"/>
      <c r="R1067" s="255"/>
      <c r="S1067" s="255"/>
      <c r="T1067" s="256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7" t="s">
        <v>143</v>
      </c>
      <c r="AU1067" s="257" t="s">
        <v>86</v>
      </c>
      <c r="AV1067" s="14" t="s">
        <v>86</v>
      </c>
      <c r="AW1067" s="14" t="s">
        <v>32</v>
      </c>
      <c r="AX1067" s="14" t="s">
        <v>76</v>
      </c>
      <c r="AY1067" s="257" t="s">
        <v>131</v>
      </c>
    </row>
    <row r="1068" s="14" customFormat="1">
      <c r="A1068" s="14"/>
      <c r="B1068" s="247"/>
      <c r="C1068" s="248"/>
      <c r="D1068" s="232" t="s">
        <v>143</v>
      </c>
      <c r="E1068" s="249" t="s">
        <v>1</v>
      </c>
      <c r="F1068" s="250" t="s">
        <v>751</v>
      </c>
      <c r="G1068" s="248"/>
      <c r="H1068" s="251">
        <v>6.2249999999999996</v>
      </c>
      <c r="I1068" s="252"/>
      <c r="J1068" s="248"/>
      <c r="K1068" s="248"/>
      <c r="L1068" s="253"/>
      <c r="M1068" s="254"/>
      <c r="N1068" s="255"/>
      <c r="O1068" s="255"/>
      <c r="P1068" s="255"/>
      <c r="Q1068" s="255"/>
      <c r="R1068" s="255"/>
      <c r="S1068" s="255"/>
      <c r="T1068" s="256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7" t="s">
        <v>143</v>
      </c>
      <c r="AU1068" s="257" t="s">
        <v>86</v>
      </c>
      <c r="AV1068" s="14" t="s">
        <v>86</v>
      </c>
      <c r="AW1068" s="14" t="s">
        <v>32</v>
      </c>
      <c r="AX1068" s="14" t="s">
        <v>76</v>
      </c>
      <c r="AY1068" s="257" t="s">
        <v>131</v>
      </c>
    </row>
    <row r="1069" s="14" customFormat="1">
      <c r="A1069" s="14"/>
      <c r="B1069" s="247"/>
      <c r="C1069" s="248"/>
      <c r="D1069" s="232" t="s">
        <v>143</v>
      </c>
      <c r="E1069" s="249" t="s">
        <v>1</v>
      </c>
      <c r="F1069" s="250" t="s">
        <v>752</v>
      </c>
      <c r="G1069" s="248"/>
      <c r="H1069" s="251">
        <v>6.3250000000000002</v>
      </c>
      <c r="I1069" s="252"/>
      <c r="J1069" s="248"/>
      <c r="K1069" s="248"/>
      <c r="L1069" s="253"/>
      <c r="M1069" s="254"/>
      <c r="N1069" s="255"/>
      <c r="O1069" s="255"/>
      <c r="P1069" s="255"/>
      <c r="Q1069" s="255"/>
      <c r="R1069" s="255"/>
      <c r="S1069" s="255"/>
      <c r="T1069" s="256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7" t="s">
        <v>143</v>
      </c>
      <c r="AU1069" s="257" t="s">
        <v>86</v>
      </c>
      <c r="AV1069" s="14" t="s">
        <v>86</v>
      </c>
      <c r="AW1069" s="14" t="s">
        <v>32</v>
      </c>
      <c r="AX1069" s="14" t="s">
        <v>76</v>
      </c>
      <c r="AY1069" s="257" t="s">
        <v>131</v>
      </c>
    </row>
    <row r="1070" s="14" customFormat="1">
      <c r="A1070" s="14"/>
      <c r="B1070" s="247"/>
      <c r="C1070" s="248"/>
      <c r="D1070" s="232" t="s">
        <v>143</v>
      </c>
      <c r="E1070" s="249" t="s">
        <v>1</v>
      </c>
      <c r="F1070" s="250" t="s">
        <v>753</v>
      </c>
      <c r="G1070" s="248"/>
      <c r="H1070" s="251">
        <v>6.3250000000000002</v>
      </c>
      <c r="I1070" s="252"/>
      <c r="J1070" s="248"/>
      <c r="K1070" s="248"/>
      <c r="L1070" s="253"/>
      <c r="M1070" s="254"/>
      <c r="N1070" s="255"/>
      <c r="O1070" s="255"/>
      <c r="P1070" s="255"/>
      <c r="Q1070" s="255"/>
      <c r="R1070" s="255"/>
      <c r="S1070" s="255"/>
      <c r="T1070" s="256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7" t="s">
        <v>143</v>
      </c>
      <c r="AU1070" s="257" t="s">
        <v>86</v>
      </c>
      <c r="AV1070" s="14" t="s">
        <v>86</v>
      </c>
      <c r="AW1070" s="14" t="s">
        <v>32</v>
      </c>
      <c r="AX1070" s="14" t="s">
        <v>76</v>
      </c>
      <c r="AY1070" s="257" t="s">
        <v>131</v>
      </c>
    </row>
    <row r="1071" s="15" customFormat="1">
      <c r="A1071" s="15"/>
      <c r="B1071" s="258"/>
      <c r="C1071" s="259"/>
      <c r="D1071" s="232" t="s">
        <v>143</v>
      </c>
      <c r="E1071" s="260" t="s">
        <v>1</v>
      </c>
      <c r="F1071" s="261" t="s">
        <v>158</v>
      </c>
      <c r="G1071" s="259"/>
      <c r="H1071" s="262">
        <v>50.100000000000001</v>
      </c>
      <c r="I1071" s="263"/>
      <c r="J1071" s="259"/>
      <c r="K1071" s="259"/>
      <c r="L1071" s="264"/>
      <c r="M1071" s="265"/>
      <c r="N1071" s="266"/>
      <c r="O1071" s="266"/>
      <c r="P1071" s="266"/>
      <c r="Q1071" s="266"/>
      <c r="R1071" s="266"/>
      <c r="S1071" s="266"/>
      <c r="T1071" s="267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T1071" s="268" t="s">
        <v>143</v>
      </c>
      <c r="AU1071" s="268" t="s">
        <v>86</v>
      </c>
      <c r="AV1071" s="15" t="s">
        <v>132</v>
      </c>
      <c r="AW1071" s="15" t="s">
        <v>32</v>
      </c>
      <c r="AX1071" s="15" t="s">
        <v>76</v>
      </c>
      <c r="AY1071" s="268" t="s">
        <v>131</v>
      </c>
    </row>
    <row r="1072" s="14" customFormat="1">
      <c r="A1072" s="14"/>
      <c r="B1072" s="247"/>
      <c r="C1072" s="248"/>
      <c r="D1072" s="232" t="s">
        <v>143</v>
      </c>
      <c r="E1072" s="249" t="s">
        <v>1</v>
      </c>
      <c r="F1072" s="250" t="s">
        <v>754</v>
      </c>
      <c r="G1072" s="248"/>
      <c r="H1072" s="251">
        <v>5.0880000000000001</v>
      </c>
      <c r="I1072" s="252"/>
      <c r="J1072" s="248"/>
      <c r="K1072" s="248"/>
      <c r="L1072" s="253"/>
      <c r="M1072" s="254"/>
      <c r="N1072" s="255"/>
      <c r="O1072" s="255"/>
      <c r="P1072" s="255"/>
      <c r="Q1072" s="255"/>
      <c r="R1072" s="255"/>
      <c r="S1072" s="255"/>
      <c r="T1072" s="256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7" t="s">
        <v>143</v>
      </c>
      <c r="AU1072" s="257" t="s">
        <v>86</v>
      </c>
      <c r="AV1072" s="14" t="s">
        <v>86</v>
      </c>
      <c r="AW1072" s="14" t="s">
        <v>32</v>
      </c>
      <c r="AX1072" s="14" t="s">
        <v>76</v>
      </c>
      <c r="AY1072" s="257" t="s">
        <v>131</v>
      </c>
    </row>
    <row r="1073" s="14" customFormat="1">
      <c r="A1073" s="14"/>
      <c r="B1073" s="247"/>
      <c r="C1073" s="248"/>
      <c r="D1073" s="232" t="s">
        <v>143</v>
      </c>
      <c r="E1073" s="249" t="s">
        <v>1</v>
      </c>
      <c r="F1073" s="250" t="s">
        <v>755</v>
      </c>
      <c r="G1073" s="248"/>
      <c r="H1073" s="251">
        <v>5.0880000000000001</v>
      </c>
      <c r="I1073" s="252"/>
      <c r="J1073" s="248"/>
      <c r="K1073" s="248"/>
      <c r="L1073" s="253"/>
      <c r="M1073" s="254"/>
      <c r="N1073" s="255"/>
      <c r="O1073" s="255"/>
      <c r="P1073" s="255"/>
      <c r="Q1073" s="255"/>
      <c r="R1073" s="255"/>
      <c r="S1073" s="255"/>
      <c r="T1073" s="256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7" t="s">
        <v>143</v>
      </c>
      <c r="AU1073" s="257" t="s">
        <v>86</v>
      </c>
      <c r="AV1073" s="14" t="s">
        <v>86</v>
      </c>
      <c r="AW1073" s="14" t="s">
        <v>32</v>
      </c>
      <c r="AX1073" s="14" t="s">
        <v>76</v>
      </c>
      <c r="AY1073" s="257" t="s">
        <v>131</v>
      </c>
    </row>
    <row r="1074" s="14" customFormat="1">
      <c r="A1074" s="14"/>
      <c r="B1074" s="247"/>
      <c r="C1074" s="248"/>
      <c r="D1074" s="232" t="s">
        <v>143</v>
      </c>
      <c r="E1074" s="249" t="s">
        <v>1</v>
      </c>
      <c r="F1074" s="250" t="s">
        <v>756</v>
      </c>
      <c r="G1074" s="248"/>
      <c r="H1074" s="251">
        <v>9.0879999999999992</v>
      </c>
      <c r="I1074" s="252"/>
      <c r="J1074" s="248"/>
      <c r="K1074" s="248"/>
      <c r="L1074" s="253"/>
      <c r="M1074" s="254"/>
      <c r="N1074" s="255"/>
      <c r="O1074" s="255"/>
      <c r="P1074" s="255"/>
      <c r="Q1074" s="255"/>
      <c r="R1074" s="255"/>
      <c r="S1074" s="255"/>
      <c r="T1074" s="256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7" t="s">
        <v>143</v>
      </c>
      <c r="AU1074" s="257" t="s">
        <v>86</v>
      </c>
      <c r="AV1074" s="14" t="s">
        <v>86</v>
      </c>
      <c r="AW1074" s="14" t="s">
        <v>32</v>
      </c>
      <c r="AX1074" s="14" t="s">
        <v>76</v>
      </c>
      <c r="AY1074" s="257" t="s">
        <v>131</v>
      </c>
    </row>
    <row r="1075" s="14" customFormat="1">
      <c r="A1075" s="14"/>
      <c r="B1075" s="247"/>
      <c r="C1075" s="248"/>
      <c r="D1075" s="232" t="s">
        <v>143</v>
      </c>
      <c r="E1075" s="249" t="s">
        <v>1</v>
      </c>
      <c r="F1075" s="250" t="s">
        <v>757</v>
      </c>
      <c r="G1075" s="248"/>
      <c r="H1075" s="251">
        <v>5.1600000000000001</v>
      </c>
      <c r="I1075" s="252"/>
      <c r="J1075" s="248"/>
      <c r="K1075" s="248"/>
      <c r="L1075" s="253"/>
      <c r="M1075" s="254"/>
      <c r="N1075" s="255"/>
      <c r="O1075" s="255"/>
      <c r="P1075" s="255"/>
      <c r="Q1075" s="255"/>
      <c r="R1075" s="255"/>
      <c r="S1075" s="255"/>
      <c r="T1075" s="256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7" t="s">
        <v>143</v>
      </c>
      <c r="AU1075" s="257" t="s">
        <v>86</v>
      </c>
      <c r="AV1075" s="14" t="s">
        <v>86</v>
      </c>
      <c r="AW1075" s="14" t="s">
        <v>32</v>
      </c>
      <c r="AX1075" s="14" t="s">
        <v>76</v>
      </c>
      <c r="AY1075" s="257" t="s">
        <v>131</v>
      </c>
    </row>
    <row r="1076" s="15" customFormat="1">
      <c r="A1076" s="15"/>
      <c r="B1076" s="258"/>
      <c r="C1076" s="259"/>
      <c r="D1076" s="232" t="s">
        <v>143</v>
      </c>
      <c r="E1076" s="260" t="s">
        <v>1</v>
      </c>
      <c r="F1076" s="261" t="s">
        <v>167</v>
      </c>
      <c r="G1076" s="259"/>
      <c r="H1076" s="262">
        <v>24.423999999999999</v>
      </c>
      <c r="I1076" s="263"/>
      <c r="J1076" s="259"/>
      <c r="K1076" s="259"/>
      <c r="L1076" s="264"/>
      <c r="M1076" s="265"/>
      <c r="N1076" s="266"/>
      <c r="O1076" s="266"/>
      <c r="P1076" s="266"/>
      <c r="Q1076" s="266"/>
      <c r="R1076" s="266"/>
      <c r="S1076" s="266"/>
      <c r="T1076" s="267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68" t="s">
        <v>143</v>
      </c>
      <c r="AU1076" s="268" t="s">
        <v>86</v>
      </c>
      <c r="AV1076" s="15" t="s">
        <v>132</v>
      </c>
      <c r="AW1076" s="15" t="s">
        <v>32</v>
      </c>
      <c r="AX1076" s="15" t="s">
        <v>76</v>
      </c>
      <c r="AY1076" s="268" t="s">
        <v>131</v>
      </c>
    </row>
    <row r="1077" s="14" customFormat="1">
      <c r="A1077" s="14"/>
      <c r="B1077" s="247"/>
      <c r="C1077" s="248"/>
      <c r="D1077" s="232" t="s">
        <v>143</v>
      </c>
      <c r="E1077" s="249" t="s">
        <v>1</v>
      </c>
      <c r="F1077" s="250" t="s">
        <v>758</v>
      </c>
      <c r="G1077" s="248"/>
      <c r="H1077" s="251">
        <v>6.2249999999999996</v>
      </c>
      <c r="I1077" s="252"/>
      <c r="J1077" s="248"/>
      <c r="K1077" s="248"/>
      <c r="L1077" s="253"/>
      <c r="M1077" s="254"/>
      <c r="N1077" s="255"/>
      <c r="O1077" s="255"/>
      <c r="P1077" s="255"/>
      <c r="Q1077" s="255"/>
      <c r="R1077" s="255"/>
      <c r="S1077" s="255"/>
      <c r="T1077" s="256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7" t="s">
        <v>143</v>
      </c>
      <c r="AU1077" s="257" t="s">
        <v>86</v>
      </c>
      <c r="AV1077" s="14" t="s">
        <v>86</v>
      </c>
      <c r="AW1077" s="14" t="s">
        <v>32</v>
      </c>
      <c r="AX1077" s="14" t="s">
        <v>76</v>
      </c>
      <c r="AY1077" s="257" t="s">
        <v>131</v>
      </c>
    </row>
    <row r="1078" s="14" customFormat="1">
      <c r="A1078" s="14"/>
      <c r="B1078" s="247"/>
      <c r="C1078" s="248"/>
      <c r="D1078" s="232" t="s">
        <v>143</v>
      </c>
      <c r="E1078" s="249" t="s">
        <v>1</v>
      </c>
      <c r="F1078" s="250" t="s">
        <v>759</v>
      </c>
      <c r="G1078" s="248"/>
      <c r="H1078" s="251">
        <v>6.2249999999999996</v>
      </c>
      <c r="I1078" s="252"/>
      <c r="J1078" s="248"/>
      <c r="K1078" s="248"/>
      <c r="L1078" s="253"/>
      <c r="M1078" s="254"/>
      <c r="N1078" s="255"/>
      <c r="O1078" s="255"/>
      <c r="P1078" s="255"/>
      <c r="Q1078" s="255"/>
      <c r="R1078" s="255"/>
      <c r="S1078" s="255"/>
      <c r="T1078" s="256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7" t="s">
        <v>143</v>
      </c>
      <c r="AU1078" s="257" t="s">
        <v>86</v>
      </c>
      <c r="AV1078" s="14" t="s">
        <v>86</v>
      </c>
      <c r="AW1078" s="14" t="s">
        <v>32</v>
      </c>
      <c r="AX1078" s="14" t="s">
        <v>76</v>
      </c>
      <c r="AY1078" s="257" t="s">
        <v>131</v>
      </c>
    </row>
    <row r="1079" s="14" customFormat="1">
      <c r="A1079" s="14"/>
      <c r="B1079" s="247"/>
      <c r="C1079" s="248"/>
      <c r="D1079" s="232" t="s">
        <v>143</v>
      </c>
      <c r="E1079" s="249" t="s">
        <v>1</v>
      </c>
      <c r="F1079" s="250" t="s">
        <v>760</v>
      </c>
      <c r="G1079" s="248"/>
      <c r="H1079" s="251">
        <v>6.2249999999999996</v>
      </c>
      <c r="I1079" s="252"/>
      <c r="J1079" s="248"/>
      <c r="K1079" s="248"/>
      <c r="L1079" s="253"/>
      <c r="M1079" s="254"/>
      <c r="N1079" s="255"/>
      <c r="O1079" s="255"/>
      <c r="P1079" s="255"/>
      <c r="Q1079" s="255"/>
      <c r="R1079" s="255"/>
      <c r="S1079" s="255"/>
      <c r="T1079" s="256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7" t="s">
        <v>143</v>
      </c>
      <c r="AU1079" s="257" t="s">
        <v>86</v>
      </c>
      <c r="AV1079" s="14" t="s">
        <v>86</v>
      </c>
      <c r="AW1079" s="14" t="s">
        <v>32</v>
      </c>
      <c r="AX1079" s="14" t="s">
        <v>76</v>
      </c>
      <c r="AY1079" s="257" t="s">
        <v>131</v>
      </c>
    </row>
    <row r="1080" s="14" customFormat="1">
      <c r="A1080" s="14"/>
      <c r="B1080" s="247"/>
      <c r="C1080" s="248"/>
      <c r="D1080" s="232" t="s">
        <v>143</v>
      </c>
      <c r="E1080" s="249" t="s">
        <v>1</v>
      </c>
      <c r="F1080" s="250" t="s">
        <v>761</v>
      </c>
      <c r="G1080" s="248"/>
      <c r="H1080" s="251">
        <v>6.2249999999999996</v>
      </c>
      <c r="I1080" s="252"/>
      <c r="J1080" s="248"/>
      <c r="K1080" s="248"/>
      <c r="L1080" s="253"/>
      <c r="M1080" s="254"/>
      <c r="N1080" s="255"/>
      <c r="O1080" s="255"/>
      <c r="P1080" s="255"/>
      <c r="Q1080" s="255"/>
      <c r="R1080" s="255"/>
      <c r="S1080" s="255"/>
      <c r="T1080" s="256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7" t="s">
        <v>143</v>
      </c>
      <c r="AU1080" s="257" t="s">
        <v>86</v>
      </c>
      <c r="AV1080" s="14" t="s">
        <v>86</v>
      </c>
      <c r="AW1080" s="14" t="s">
        <v>32</v>
      </c>
      <c r="AX1080" s="14" t="s">
        <v>76</v>
      </c>
      <c r="AY1080" s="257" t="s">
        <v>131</v>
      </c>
    </row>
    <row r="1081" s="14" customFormat="1">
      <c r="A1081" s="14"/>
      <c r="B1081" s="247"/>
      <c r="C1081" s="248"/>
      <c r="D1081" s="232" t="s">
        <v>143</v>
      </c>
      <c r="E1081" s="249" t="s">
        <v>1</v>
      </c>
      <c r="F1081" s="250" t="s">
        <v>762</v>
      </c>
      <c r="G1081" s="248"/>
      <c r="H1081" s="251">
        <v>6.2249999999999996</v>
      </c>
      <c r="I1081" s="252"/>
      <c r="J1081" s="248"/>
      <c r="K1081" s="248"/>
      <c r="L1081" s="253"/>
      <c r="M1081" s="254"/>
      <c r="N1081" s="255"/>
      <c r="O1081" s="255"/>
      <c r="P1081" s="255"/>
      <c r="Q1081" s="255"/>
      <c r="R1081" s="255"/>
      <c r="S1081" s="255"/>
      <c r="T1081" s="256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7" t="s">
        <v>143</v>
      </c>
      <c r="AU1081" s="257" t="s">
        <v>86</v>
      </c>
      <c r="AV1081" s="14" t="s">
        <v>86</v>
      </c>
      <c r="AW1081" s="14" t="s">
        <v>32</v>
      </c>
      <c r="AX1081" s="14" t="s">
        <v>76</v>
      </c>
      <c r="AY1081" s="257" t="s">
        <v>131</v>
      </c>
    </row>
    <row r="1082" s="14" customFormat="1">
      <c r="A1082" s="14"/>
      <c r="B1082" s="247"/>
      <c r="C1082" s="248"/>
      <c r="D1082" s="232" t="s">
        <v>143</v>
      </c>
      <c r="E1082" s="249" t="s">
        <v>1</v>
      </c>
      <c r="F1082" s="250" t="s">
        <v>763</v>
      </c>
      <c r="G1082" s="248"/>
      <c r="H1082" s="251">
        <v>6.2249999999999996</v>
      </c>
      <c r="I1082" s="252"/>
      <c r="J1082" s="248"/>
      <c r="K1082" s="248"/>
      <c r="L1082" s="253"/>
      <c r="M1082" s="254"/>
      <c r="N1082" s="255"/>
      <c r="O1082" s="255"/>
      <c r="P1082" s="255"/>
      <c r="Q1082" s="255"/>
      <c r="R1082" s="255"/>
      <c r="S1082" s="255"/>
      <c r="T1082" s="256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7" t="s">
        <v>143</v>
      </c>
      <c r="AU1082" s="257" t="s">
        <v>86</v>
      </c>
      <c r="AV1082" s="14" t="s">
        <v>86</v>
      </c>
      <c r="AW1082" s="14" t="s">
        <v>32</v>
      </c>
      <c r="AX1082" s="14" t="s">
        <v>76</v>
      </c>
      <c r="AY1082" s="257" t="s">
        <v>131</v>
      </c>
    </row>
    <row r="1083" s="14" customFormat="1">
      <c r="A1083" s="14"/>
      <c r="B1083" s="247"/>
      <c r="C1083" s="248"/>
      <c r="D1083" s="232" t="s">
        <v>143</v>
      </c>
      <c r="E1083" s="249" t="s">
        <v>1</v>
      </c>
      <c r="F1083" s="250" t="s">
        <v>764</v>
      </c>
      <c r="G1083" s="248"/>
      <c r="H1083" s="251">
        <v>6.2249999999999996</v>
      </c>
      <c r="I1083" s="252"/>
      <c r="J1083" s="248"/>
      <c r="K1083" s="248"/>
      <c r="L1083" s="253"/>
      <c r="M1083" s="254"/>
      <c r="N1083" s="255"/>
      <c r="O1083" s="255"/>
      <c r="P1083" s="255"/>
      <c r="Q1083" s="255"/>
      <c r="R1083" s="255"/>
      <c r="S1083" s="255"/>
      <c r="T1083" s="256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7" t="s">
        <v>143</v>
      </c>
      <c r="AU1083" s="257" t="s">
        <v>86</v>
      </c>
      <c r="AV1083" s="14" t="s">
        <v>86</v>
      </c>
      <c r="AW1083" s="14" t="s">
        <v>32</v>
      </c>
      <c r="AX1083" s="14" t="s">
        <v>76</v>
      </c>
      <c r="AY1083" s="257" t="s">
        <v>131</v>
      </c>
    </row>
    <row r="1084" s="14" customFormat="1">
      <c r="A1084" s="14"/>
      <c r="B1084" s="247"/>
      <c r="C1084" s="248"/>
      <c r="D1084" s="232" t="s">
        <v>143</v>
      </c>
      <c r="E1084" s="249" t="s">
        <v>1</v>
      </c>
      <c r="F1084" s="250" t="s">
        <v>765</v>
      </c>
      <c r="G1084" s="248"/>
      <c r="H1084" s="251">
        <v>6.2249999999999996</v>
      </c>
      <c r="I1084" s="252"/>
      <c r="J1084" s="248"/>
      <c r="K1084" s="248"/>
      <c r="L1084" s="253"/>
      <c r="M1084" s="254"/>
      <c r="N1084" s="255"/>
      <c r="O1084" s="255"/>
      <c r="P1084" s="255"/>
      <c r="Q1084" s="255"/>
      <c r="R1084" s="255"/>
      <c r="S1084" s="255"/>
      <c r="T1084" s="256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7" t="s">
        <v>143</v>
      </c>
      <c r="AU1084" s="257" t="s">
        <v>86</v>
      </c>
      <c r="AV1084" s="14" t="s">
        <v>86</v>
      </c>
      <c r="AW1084" s="14" t="s">
        <v>32</v>
      </c>
      <c r="AX1084" s="14" t="s">
        <v>76</v>
      </c>
      <c r="AY1084" s="257" t="s">
        <v>131</v>
      </c>
    </row>
    <row r="1085" s="14" customFormat="1">
      <c r="A1085" s="14"/>
      <c r="B1085" s="247"/>
      <c r="C1085" s="248"/>
      <c r="D1085" s="232" t="s">
        <v>143</v>
      </c>
      <c r="E1085" s="249" t="s">
        <v>1</v>
      </c>
      <c r="F1085" s="250" t="s">
        <v>766</v>
      </c>
      <c r="G1085" s="248"/>
      <c r="H1085" s="251">
        <v>6.2249999999999996</v>
      </c>
      <c r="I1085" s="252"/>
      <c r="J1085" s="248"/>
      <c r="K1085" s="248"/>
      <c r="L1085" s="253"/>
      <c r="M1085" s="254"/>
      <c r="N1085" s="255"/>
      <c r="O1085" s="255"/>
      <c r="P1085" s="255"/>
      <c r="Q1085" s="255"/>
      <c r="R1085" s="255"/>
      <c r="S1085" s="255"/>
      <c r="T1085" s="256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7" t="s">
        <v>143</v>
      </c>
      <c r="AU1085" s="257" t="s">
        <v>86</v>
      </c>
      <c r="AV1085" s="14" t="s">
        <v>86</v>
      </c>
      <c r="AW1085" s="14" t="s">
        <v>32</v>
      </c>
      <c r="AX1085" s="14" t="s">
        <v>76</v>
      </c>
      <c r="AY1085" s="257" t="s">
        <v>131</v>
      </c>
    </row>
    <row r="1086" s="14" customFormat="1">
      <c r="A1086" s="14"/>
      <c r="B1086" s="247"/>
      <c r="C1086" s="248"/>
      <c r="D1086" s="232" t="s">
        <v>143</v>
      </c>
      <c r="E1086" s="249" t="s">
        <v>1</v>
      </c>
      <c r="F1086" s="250" t="s">
        <v>767</v>
      </c>
      <c r="G1086" s="248"/>
      <c r="H1086" s="251">
        <v>6.2249999999999996</v>
      </c>
      <c r="I1086" s="252"/>
      <c r="J1086" s="248"/>
      <c r="K1086" s="248"/>
      <c r="L1086" s="253"/>
      <c r="M1086" s="254"/>
      <c r="N1086" s="255"/>
      <c r="O1086" s="255"/>
      <c r="P1086" s="255"/>
      <c r="Q1086" s="255"/>
      <c r="R1086" s="255"/>
      <c r="S1086" s="255"/>
      <c r="T1086" s="256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7" t="s">
        <v>143</v>
      </c>
      <c r="AU1086" s="257" t="s">
        <v>86</v>
      </c>
      <c r="AV1086" s="14" t="s">
        <v>86</v>
      </c>
      <c r="AW1086" s="14" t="s">
        <v>32</v>
      </c>
      <c r="AX1086" s="14" t="s">
        <v>76</v>
      </c>
      <c r="AY1086" s="257" t="s">
        <v>131</v>
      </c>
    </row>
    <row r="1087" s="14" customFormat="1">
      <c r="A1087" s="14"/>
      <c r="B1087" s="247"/>
      <c r="C1087" s="248"/>
      <c r="D1087" s="232" t="s">
        <v>143</v>
      </c>
      <c r="E1087" s="249" t="s">
        <v>1</v>
      </c>
      <c r="F1087" s="250" t="s">
        <v>768</v>
      </c>
      <c r="G1087" s="248"/>
      <c r="H1087" s="251">
        <v>6.2249999999999996</v>
      </c>
      <c r="I1087" s="252"/>
      <c r="J1087" s="248"/>
      <c r="K1087" s="248"/>
      <c r="L1087" s="253"/>
      <c r="M1087" s="254"/>
      <c r="N1087" s="255"/>
      <c r="O1087" s="255"/>
      <c r="P1087" s="255"/>
      <c r="Q1087" s="255"/>
      <c r="R1087" s="255"/>
      <c r="S1087" s="255"/>
      <c r="T1087" s="256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7" t="s">
        <v>143</v>
      </c>
      <c r="AU1087" s="257" t="s">
        <v>86</v>
      </c>
      <c r="AV1087" s="14" t="s">
        <v>86</v>
      </c>
      <c r="AW1087" s="14" t="s">
        <v>32</v>
      </c>
      <c r="AX1087" s="14" t="s">
        <v>76</v>
      </c>
      <c r="AY1087" s="257" t="s">
        <v>131</v>
      </c>
    </row>
    <row r="1088" s="15" customFormat="1">
      <c r="A1088" s="15"/>
      <c r="B1088" s="258"/>
      <c r="C1088" s="259"/>
      <c r="D1088" s="232" t="s">
        <v>143</v>
      </c>
      <c r="E1088" s="260" t="s">
        <v>1</v>
      </c>
      <c r="F1088" s="261" t="s">
        <v>179</v>
      </c>
      <c r="G1088" s="259"/>
      <c r="H1088" s="262">
        <v>68.475000000000009</v>
      </c>
      <c r="I1088" s="263"/>
      <c r="J1088" s="259"/>
      <c r="K1088" s="259"/>
      <c r="L1088" s="264"/>
      <c r="M1088" s="265"/>
      <c r="N1088" s="266"/>
      <c r="O1088" s="266"/>
      <c r="P1088" s="266"/>
      <c r="Q1088" s="266"/>
      <c r="R1088" s="266"/>
      <c r="S1088" s="266"/>
      <c r="T1088" s="267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68" t="s">
        <v>143</v>
      </c>
      <c r="AU1088" s="268" t="s">
        <v>86</v>
      </c>
      <c r="AV1088" s="15" t="s">
        <v>132</v>
      </c>
      <c r="AW1088" s="15" t="s">
        <v>32</v>
      </c>
      <c r="AX1088" s="15" t="s">
        <v>76</v>
      </c>
      <c r="AY1088" s="268" t="s">
        <v>131</v>
      </c>
    </row>
    <row r="1089" s="14" customFormat="1">
      <c r="A1089" s="14"/>
      <c r="B1089" s="247"/>
      <c r="C1089" s="248"/>
      <c r="D1089" s="232" t="s">
        <v>143</v>
      </c>
      <c r="E1089" s="249" t="s">
        <v>1</v>
      </c>
      <c r="F1089" s="250" t="s">
        <v>769</v>
      </c>
      <c r="G1089" s="248"/>
      <c r="H1089" s="251">
        <v>5.2000000000000002</v>
      </c>
      <c r="I1089" s="252"/>
      <c r="J1089" s="248"/>
      <c r="K1089" s="248"/>
      <c r="L1089" s="253"/>
      <c r="M1089" s="254"/>
      <c r="N1089" s="255"/>
      <c r="O1089" s="255"/>
      <c r="P1089" s="255"/>
      <c r="Q1089" s="255"/>
      <c r="R1089" s="255"/>
      <c r="S1089" s="255"/>
      <c r="T1089" s="256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7" t="s">
        <v>143</v>
      </c>
      <c r="AU1089" s="257" t="s">
        <v>86</v>
      </c>
      <c r="AV1089" s="14" t="s">
        <v>86</v>
      </c>
      <c r="AW1089" s="14" t="s">
        <v>32</v>
      </c>
      <c r="AX1089" s="14" t="s">
        <v>76</v>
      </c>
      <c r="AY1089" s="257" t="s">
        <v>131</v>
      </c>
    </row>
    <row r="1090" s="14" customFormat="1">
      <c r="A1090" s="14"/>
      <c r="B1090" s="247"/>
      <c r="C1090" s="248"/>
      <c r="D1090" s="232" t="s">
        <v>143</v>
      </c>
      <c r="E1090" s="249" t="s">
        <v>1</v>
      </c>
      <c r="F1090" s="250" t="s">
        <v>770</v>
      </c>
      <c r="G1090" s="248"/>
      <c r="H1090" s="251">
        <v>6.2249999999999996</v>
      </c>
      <c r="I1090" s="252"/>
      <c r="J1090" s="248"/>
      <c r="K1090" s="248"/>
      <c r="L1090" s="253"/>
      <c r="M1090" s="254"/>
      <c r="N1090" s="255"/>
      <c r="O1090" s="255"/>
      <c r="P1090" s="255"/>
      <c r="Q1090" s="255"/>
      <c r="R1090" s="255"/>
      <c r="S1090" s="255"/>
      <c r="T1090" s="256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7" t="s">
        <v>143</v>
      </c>
      <c r="AU1090" s="257" t="s">
        <v>86</v>
      </c>
      <c r="AV1090" s="14" t="s">
        <v>86</v>
      </c>
      <c r="AW1090" s="14" t="s">
        <v>32</v>
      </c>
      <c r="AX1090" s="14" t="s">
        <v>76</v>
      </c>
      <c r="AY1090" s="257" t="s">
        <v>131</v>
      </c>
    </row>
    <row r="1091" s="15" customFormat="1">
      <c r="A1091" s="15"/>
      <c r="B1091" s="258"/>
      <c r="C1091" s="259"/>
      <c r="D1091" s="232" t="s">
        <v>143</v>
      </c>
      <c r="E1091" s="260" t="s">
        <v>1</v>
      </c>
      <c r="F1091" s="261" t="s">
        <v>188</v>
      </c>
      <c r="G1091" s="259"/>
      <c r="H1091" s="262">
        <v>11.425000000000001</v>
      </c>
      <c r="I1091" s="263"/>
      <c r="J1091" s="259"/>
      <c r="K1091" s="259"/>
      <c r="L1091" s="264"/>
      <c r="M1091" s="265"/>
      <c r="N1091" s="266"/>
      <c r="O1091" s="266"/>
      <c r="P1091" s="266"/>
      <c r="Q1091" s="266"/>
      <c r="R1091" s="266"/>
      <c r="S1091" s="266"/>
      <c r="T1091" s="267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68" t="s">
        <v>143</v>
      </c>
      <c r="AU1091" s="268" t="s">
        <v>86</v>
      </c>
      <c r="AV1091" s="15" t="s">
        <v>132</v>
      </c>
      <c r="AW1091" s="15" t="s">
        <v>32</v>
      </c>
      <c r="AX1091" s="15" t="s">
        <v>76</v>
      </c>
      <c r="AY1091" s="268" t="s">
        <v>131</v>
      </c>
    </row>
    <row r="1092" s="16" customFormat="1">
      <c r="A1092" s="16"/>
      <c r="B1092" s="269"/>
      <c r="C1092" s="270"/>
      <c r="D1092" s="232" t="s">
        <v>143</v>
      </c>
      <c r="E1092" s="271" t="s">
        <v>1</v>
      </c>
      <c r="F1092" s="272" t="s">
        <v>189</v>
      </c>
      <c r="G1092" s="270"/>
      <c r="H1092" s="273">
        <v>154.42399999999992</v>
      </c>
      <c r="I1092" s="274"/>
      <c r="J1092" s="270"/>
      <c r="K1092" s="270"/>
      <c r="L1092" s="275"/>
      <c r="M1092" s="276"/>
      <c r="N1092" s="277"/>
      <c r="O1092" s="277"/>
      <c r="P1092" s="277"/>
      <c r="Q1092" s="277"/>
      <c r="R1092" s="277"/>
      <c r="S1092" s="277"/>
      <c r="T1092" s="278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T1092" s="279" t="s">
        <v>143</v>
      </c>
      <c r="AU1092" s="279" t="s">
        <v>86</v>
      </c>
      <c r="AV1092" s="16" t="s">
        <v>139</v>
      </c>
      <c r="AW1092" s="16" t="s">
        <v>32</v>
      </c>
      <c r="AX1092" s="16" t="s">
        <v>84</v>
      </c>
      <c r="AY1092" s="279" t="s">
        <v>131</v>
      </c>
    </row>
    <row r="1093" s="2" customFormat="1" ht="16.5" customHeight="1">
      <c r="A1093" s="39"/>
      <c r="B1093" s="40"/>
      <c r="C1093" s="280" t="s">
        <v>771</v>
      </c>
      <c r="D1093" s="280" t="s">
        <v>513</v>
      </c>
      <c r="E1093" s="281" t="s">
        <v>737</v>
      </c>
      <c r="F1093" s="282" t="s">
        <v>738</v>
      </c>
      <c r="G1093" s="283" t="s">
        <v>192</v>
      </c>
      <c r="H1093" s="284">
        <v>162.14500000000001</v>
      </c>
      <c r="I1093" s="285"/>
      <c r="J1093" s="286">
        <f>ROUND(I1093*H1093,2)</f>
        <v>0</v>
      </c>
      <c r="K1093" s="282" t="s">
        <v>138</v>
      </c>
      <c r="L1093" s="287"/>
      <c r="M1093" s="288" t="s">
        <v>1</v>
      </c>
      <c r="N1093" s="289" t="s">
        <v>41</v>
      </c>
      <c r="O1093" s="92"/>
      <c r="P1093" s="228">
        <f>O1093*H1093</f>
        <v>0</v>
      </c>
      <c r="Q1093" s="228">
        <v>0.00032000000000000003</v>
      </c>
      <c r="R1093" s="228">
        <f>Q1093*H1093</f>
        <v>0.051886400000000006</v>
      </c>
      <c r="S1093" s="228">
        <v>0</v>
      </c>
      <c r="T1093" s="229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30" t="s">
        <v>516</v>
      </c>
      <c r="AT1093" s="230" t="s">
        <v>513</v>
      </c>
      <c r="AU1093" s="230" t="s">
        <v>86</v>
      </c>
      <c r="AY1093" s="18" t="s">
        <v>131</v>
      </c>
      <c r="BE1093" s="231">
        <f>IF(N1093="základní",J1093,0)</f>
        <v>0</v>
      </c>
      <c r="BF1093" s="231">
        <f>IF(N1093="snížená",J1093,0)</f>
        <v>0</v>
      </c>
      <c r="BG1093" s="231">
        <f>IF(N1093="zákl. přenesená",J1093,0)</f>
        <v>0</v>
      </c>
      <c r="BH1093" s="231">
        <f>IF(N1093="sníž. přenesená",J1093,0)</f>
        <v>0</v>
      </c>
      <c r="BI1093" s="231">
        <f>IF(N1093="nulová",J1093,0)</f>
        <v>0</v>
      </c>
      <c r="BJ1093" s="18" t="s">
        <v>84</v>
      </c>
      <c r="BK1093" s="231">
        <f>ROUND(I1093*H1093,2)</f>
        <v>0</v>
      </c>
      <c r="BL1093" s="18" t="s">
        <v>406</v>
      </c>
      <c r="BM1093" s="230" t="s">
        <v>772</v>
      </c>
    </row>
    <row r="1094" s="2" customFormat="1">
      <c r="A1094" s="39"/>
      <c r="B1094" s="40"/>
      <c r="C1094" s="41"/>
      <c r="D1094" s="232" t="s">
        <v>141</v>
      </c>
      <c r="E1094" s="41"/>
      <c r="F1094" s="233" t="s">
        <v>738</v>
      </c>
      <c r="G1094" s="41"/>
      <c r="H1094" s="41"/>
      <c r="I1094" s="234"/>
      <c r="J1094" s="41"/>
      <c r="K1094" s="41"/>
      <c r="L1094" s="45"/>
      <c r="M1094" s="235"/>
      <c r="N1094" s="236"/>
      <c r="O1094" s="92"/>
      <c r="P1094" s="92"/>
      <c r="Q1094" s="92"/>
      <c r="R1094" s="92"/>
      <c r="S1094" s="92"/>
      <c r="T1094" s="93"/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T1094" s="18" t="s">
        <v>141</v>
      </c>
      <c r="AU1094" s="18" t="s">
        <v>86</v>
      </c>
    </row>
    <row r="1095" s="14" customFormat="1">
      <c r="A1095" s="14"/>
      <c r="B1095" s="247"/>
      <c r="C1095" s="248"/>
      <c r="D1095" s="232" t="s">
        <v>143</v>
      </c>
      <c r="E1095" s="248"/>
      <c r="F1095" s="250" t="s">
        <v>773</v>
      </c>
      <c r="G1095" s="248"/>
      <c r="H1095" s="251">
        <v>162.14500000000001</v>
      </c>
      <c r="I1095" s="252"/>
      <c r="J1095" s="248"/>
      <c r="K1095" s="248"/>
      <c r="L1095" s="253"/>
      <c r="M1095" s="254"/>
      <c r="N1095" s="255"/>
      <c r="O1095" s="255"/>
      <c r="P1095" s="255"/>
      <c r="Q1095" s="255"/>
      <c r="R1095" s="255"/>
      <c r="S1095" s="255"/>
      <c r="T1095" s="256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7" t="s">
        <v>143</v>
      </c>
      <c r="AU1095" s="257" t="s">
        <v>86</v>
      </c>
      <c r="AV1095" s="14" t="s">
        <v>86</v>
      </c>
      <c r="AW1095" s="14" t="s">
        <v>4</v>
      </c>
      <c r="AX1095" s="14" t="s">
        <v>84</v>
      </c>
      <c r="AY1095" s="257" t="s">
        <v>131</v>
      </c>
    </row>
    <row r="1096" s="2" customFormat="1" ht="33" customHeight="1">
      <c r="A1096" s="39"/>
      <c r="B1096" s="40"/>
      <c r="C1096" s="219" t="s">
        <v>774</v>
      </c>
      <c r="D1096" s="219" t="s">
        <v>134</v>
      </c>
      <c r="E1096" s="220" t="s">
        <v>775</v>
      </c>
      <c r="F1096" s="221" t="s">
        <v>776</v>
      </c>
      <c r="G1096" s="222" t="s">
        <v>375</v>
      </c>
      <c r="H1096" s="223">
        <v>2.5800000000000001</v>
      </c>
      <c r="I1096" s="224"/>
      <c r="J1096" s="225">
        <f>ROUND(I1096*H1096,2)</f>
        <v>0</v>
      </c>
      <c r="K1096" s="221" t="s">
        <v>138</v>
      </c>
      <c r="L1096" s="45"/>
      <c r="M1096" s="226" t="s">
        <v>1</v>
      </c>
      <c r="N1096" s="227" t="s">
        <v>41</v>
      </c>
      <c r="O1096" s="92"/>
      <c r="P1096" s="228">
        <f>O1096*H1096</f>
        <v>0</v>
      </c>
      <c r="Q1096" s="228">
        <v>0</v>
      </c>
      <c r="R1096" s="228">
        <f>Q1096*H1096</f>
        <v>0</v>
      </c>
      <c r="S1096" s="228">
        <v>0</v>
      </c>
      <c r="T1096" s="229">
        <f>S1096*H1096</f>
        <v>0</v>
      </c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R1096" s="230" t="s">
        <v>406</v>
      </c>
      <c r="AT1096" s="230" t="s">
        <v>134</v>
      </c>
      <c r="AU1096" s="230" t="s">
        <v>86</v>
      </c>
      <c r="AY1096" s="18" t="s">
        <v>131</v>
      </c>
      <c r="BE1096" s="231">
        <f>IF(N1096="základní",J1096,0)</f>
        <v>0</v>
      </c>
      <c r="BF1096" s="231">
        <f>IF(N1096="snížená",J1096,0)</f>
        <v>0</v>
      </c>
      <c r="BG1096" s="231">
        <f>IF(N1096="zákl. přenesená",J1096,0)</f>
        <v>0</v>
      </c>
      <c r="BH1096" s="231">
        <f>IF(N1096="sníž. přenesená",J1096,0)</f>
        <v>0</v>
      </c>
      <c r="BI1096" s="231">
        <f>IF(N1096="nulová",J1096,0)</f>
        <v>0</v>
      </c>
      <c r="BJ1096" s="18" t="s">
        <v>84</v>
      </c>
      <c r="BK1096" s="231">
        <f>ROUND(I1096*H1096,2)</f>
        <v>0</v>
      </c>
      <c r="BL1096" s="18" t="s">
        <v>406</v>
      </c>
      <c r="BM1096" s="230" t="s">
        <v>777</v>
      </c>
    </row>
    <row r="1097" s="2" customFormat="1">
      <c r="A1097" s="39"/>
      <c r="B1097" s="40"/>
      <c r="C1097" s="41"/>
      <c r="D1097" s="232" t="s">
        <v>141</v>
      </c>
      <c r="E1097" s="41"/>
      <c r="F1097" s="233" t="s">
        <v>778</v>
      </c>
      <c r="G1097" s="41"/>
      <c r="H1097" s="41"/>
      <c r="I1097" s="234"/>
      <c r="J1097" s="41"/>
      <c r="K1097" s="41"/>
      <c r="L1097" s="45"/>
      <c r="M1097" s="235"/>
      <c r="N1097" s="236"/>
      <c r="O1097" s="92"/>
      <c r="P1097" s="92"/>
      <c r="Q1097" s="92"/>
      <c r="R1097" s="92"/>
      <c r="S1097" s="92"/>
      <c r="T1097" s="93"/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T1097" s="18" t="s">
        <v>141</v>
      </c>
      <c r="AU1097" s="18" t="s">
        <v>86</v>
      </c>
    </row>
    <row r="1098" s="12" customFormat="1" ht="22.8" customHeight="1">
      <c r="A1098" s="12"/>
      <c r="B1098" s="203"/>
      <c r="C1098" s="204"/>
      <c r="D1098" s="205" t="s">
        <v>75</v>
      </c>
      <c r="E1098" s="217" t="s">
        <v>779</v>
      </c>
      <c r="F1098" s="217" t="s">
        <v>780</v>
      </c>
      <c r="G1098" s="204"/>
      <c r="H1098" s="204"/>
      <c r="I1098" s="207"/>
      <c r="J1098" s="218">
        <f>BK1098</f>
        <v>0</v>
      </c>
      <c r="K1098" s="204"/>
      <c r="L1098" s="209"/>
      <c r="M1098" s="210"/>
      <c r="N1098" s="211"/>
      <c r="O1098" s="211"/>
      <c r="P1098" s="212">
        <f>SUM(P1099:P1358)</f>
        <v>0</v>
      </c>
      <c r="Q1098" s="211"/>
      <c r="R1098" s="212">
        <f>SUM(R1099:R1358)</f>
        <v>0.64182425999999992</v>
      </c>
      <c r="S1098" s="211"/>
      <c r="T1098" s="213">
        <f>SUM(T1099:T1358)</f>
        <v>0</v>
      </c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R1098" s="214" t="s">
        <v>86</v>
      </c>
      <c r="AT1098" s="215" t="s">
        <v>75</v>
      </c>
      <c r="AU1098" s="215" t="s">
        <v>84</v>
      </c>
      <c r="AY1098" s="214" t="s">
        <v>131</v>
      </c>
      <c r="BK1098" s="216">
        <f>SUM(BK1099:BK1358)</f>
        <v>0</v>
      </c>
    </row>
    <row r="1099" s="2" customFormat="1" ht="24.15" customHeight="1">
      <c r="A1099" s="39"/>
      <c r="B1099" s="40"/>
      <c r="C1099" s="219" t="s">
        <v>781</v>
      </c>
      <c r="D1099" s="219" t="s">
        <v>134</v>
      </c>
      <c r="E1099" s="220" t="s">
        <v>782</v>
      </c>
      <c r="F1099" s="221" t="s">
        <v>783</v>
      </c>
      <c r="G1099" s="222" t="s">
        <v>137</v>
      </c>
      <c r="H1099" s="223">
        <v>1246.2429999999999</v>
      </c>
      <c r="I1099" s="224"/>
      <c r="J1099" s="225">
        <f>ROUND(I1099*H1099,2)</f>
        <v>0</v>
      </c>
      <c r="K1099" s="221" t="s">
        <v>138</v>
      </c>
      <c r="L1099" s="45"/>
      <c r="M1099" s="226" t="s">
        <v>1</v>
      </c>
      <c r="N1099" s="227" t="s">
        <v>41</v>
      </c>
      <c r="O1099" s="92"/>
      <c r="P1099" s="228">
        <f>O1099*H1099</f>
        <v>0</v>
      </c>
      <c r="Q1099" s="228">
        <v>0.00021000000000000001</v>
      </c>
      <c r="R1099" s="228">
        <f>Q1099*H1099</f>
        <v>0.26171103000000001</v>
      </c>
      <c r="S1099" s="228">
        <v>0</v>
      </c>
      <c r="T1099" s="229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30" t="s">
        <v>406</v>
      </c>
      <c r="AT1099" s="230" t="s">
        <v>134</v>
      </c>
      <c r="AU1099" s="230" t="s">
        <v>86</v>
      </c>
      <c r="AY1099" s="18" t="s">
        <v>131</v>
      </c>
      <c r="BE1099" s="231">
        <f>IF(N1099="základní",J1099,0)</f>
        <v>0</v>
      </c>
      <c r="BF1099" s="231">
        <f>IF(N1099="snížená",J1099,0)</f>
        <v>0</v>
      </c>
      <c r="BG1099" s="231">
        <f>IF(N1099="zákl. přenesená",J1099,0)</f>
        <v>0</v>
      </c>
      <c r="BH1099" s="231">
        <f>IF(N1099="sníž. přenesená",J1099,0)</f>
        <v>0</v>
      </c>
      <c r="BI1099" s="231">
        <f>IF(N1099="nulová",J1099,0)</f>
        <v>0</v>
      </c>
      <c r="BJ1099" s="18" t="s">
        <v>84</v>
      </c>
      <c r="BK1099" s="231">
        <f>ROUND(I1099*H1099,2)</f>
        <v>0</v>
      </c>
      <c r="BL1099" s="18" t="s">
        <v>406</v>
      </c>
      <c r="BM1099" s="230" t="s">
        <v>784</v>
      </c>
    </row>
    <row r="1100" s="2" customFormat="1">
      <c r="A1100" s="39"/>
      <c r="B1100" s="40"/>
      <c r="C1100" s="41"/>
      <c r="D1100" s="232" t="s">
        <v>141</v>
      </c>
      <c r="E1100" s="41"/>
      <c r="F1100" s="233" t="s">
        <v>785</v>
      </c>
      <c r="G1100" s="41"/>
      <c r="H1100" s="41"/>
      <c r="I1100" s="234"/>
      <c r="J1100" s="41"/>
      <c r="K1100" s="41"/>
      <c r="L1100" s="45"/>
      <c r="M1100" s="235"/>
      <c r="N1100" s="236"/>
      <c r="O1100" s="92"/>
      <c r="P1100" s="92"/>
      <c r="Q1100" s="92"/>
      <c r="R1100" s="92"/>
      <c r="S1100" s="92"/>
      <c r="T1100" s="93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T1100" s="18" t="s">
        <v>141</v>
      </c>
      <c r="AU1100" s="18" t="s">
        <v>86</v>
      </c>
    </row>
    <row r="1101" s="13" customFormat="1">
      <c r="A1101" s="13"/>
      <c r="B1101" s="237"/>
      <c r="C1101" s="238"/>
      <c r="D1101" s="232" t="s">
        <v>143</v>
      </c>
      <c r="E1101" s="239" t="s">
        <v>1</v>
      </c>
      <c r="F1101" s="240" t="s">
        <v>144</v>
      </c>
      <c r="G1101" s="238"/>
      <c r="H1101" s="239" t="s">
        <v>1</v>
      </c>
      <c r="I1101" s="241"/>
      <c r="J1101" s="238"/>
      <c r="K1101" s="238"/>
      <c r="L1101" s="242"/>
      <c r="M1101" s="243"/>
      <c r="N1101" s="244"/>
      <c r="O1101" s="244"/>
      <c r="P1101" s="244"/>
      <c r="Q1101" s="244"/>
      <c r="R1101" s="244"/>
      <c r="S1101" s="244"/>
      <c r="T1101" s="245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6" t="s">
        <v>143</v>
      </c>
      <c r="AU1101" s="246" t="s">
        <v>86</v>
      </c>
      <c r="AV1101" s="13" t="s">
        <v>84</v>
      </c>
      <c r="AW1101" s="13" t="s">
        <v>32</v>
      </c>
      <c r="AX1101" s="13" t="s">
        <v>76</v>
      </c>
      <c r="AY1101" s="246" t="s">
        <v>131</v>
      </c>
    </row>
    <row r="1102" s="14" customFormat="1">
      <c r="A1102" s="14"/>
      <c r="B1102" s="247"/>
      <c r="C1102" s="248"/>
      <c r="D1102" s="232" t="s">
        <v>143</v>
      </c>
      <c r="E1102" s="249" t="s">
        <v>1</v>
      </c>
      <c r="F1102" s="250" t="s">
        <v>145</v>
      </c>
      <c r="G1102" s="248"/>
      <c r="H1102" s="251">
        <v>2.1600000000000001</v>
      </c>
      <c r="I1102" s="252"/>
      <c r="J1102" s="248"/>
      <c r="K1102" s="248"/>
      <c r="L1102" s="253"/>
      <c r="M1102" s="254"/>
      <c r="N1102" s="255"/>
      <c r="O1102" s="255"/>
      <c r="P1102" s="255"/>
      <c r="Q1102" s="255"/>
      <c r="R1102" s="255"/>
      <c r="S1102" s="255"/>
      <c r="T1102" s="256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7" t="s">
        <v>143</v>
      </c>
      <c r="AU1102" s="257" t="s">
        <v>86</v>
      </c>
      <c r="AV1102" s="14" t="s">
        <v>86</v>
      </c>
      <c r="AW1102" s="14" t="s">
        <v>32</v>
      </c>
      <c r="AX1102" s="14" t="s">
        <v>76</v>
      </c>
      <c r="AY1102" s="257" t="s">
        <v>131</v>
      </c>
    </row>
    <row r="1103" s="14" customFormat="1">
      <c r="A1103" s="14"/>
      <c r="B1103" s="247"/>
      <c r="C1103" s="248"/>
      <c r="D1103" s="232" t="s">
        <v>143</v>
      </c>
      <c r="E1103" s="249" t="s">
        <v>1</v>
      </c>
      <c r="F1103" s="250" t="s">
        <v>146</v>
      </c>
      <c r="G1103" s="248"/>
      <c r="H1103" s="251">
        <v>1.6200000000000001</v>
      </c>
      <c r="I1103" s="252"/>
      <c r="J1103" s="248"/>
      <c r="K1103" s="248"/>
      <c r="L1103" s="253"/>
      <c r="M1103" s="254"/>
      <c r="N1103" s="255"/>
      <c r="O1103" s="255"/>
      <c r="P1103" s="255"/>
      <c r="Q1103" s="255"/>
      <c r="R1103" s="255"/>
      <c r="S1103" s="255"/>
      <c r="T1103" s="256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7" t="s">
        <v>143</v>
      </c>
      <c r="AU1103" s="257" t="s">
        <v>86</v>
      </c>
      <c r="AV1103" s="14" t="s">
        <v>86</v>
      </c>
      <c r="AW1103" s="14" t="s">
        <v>32</v>
      </c>
      <c r="AX1103" s="14" t="s">
        <v>76</v>
      </c>
      <c r="AY1103" s="257" t="s">
        <v>131</v>
      </c>
    </row>
    <row r="1104" s="15" customFormat="1">
      <c r="A1104" s="15"/>
      <c r="B1104" s="258"/>
      <c r="C1104" s="259"/>
      <c r="D1104" s="232" t="s">
        <v>143</v>
      </c>
      <c r="E1104" s="260" t="s">
        <v>1</v>
      </c>
      <c r="F1104" s="261" t="s">
        <v>147</v>
      </c>
      <c r="G1104" s="259"/>
      <c r="H1104" s="262">
        <v>3.7800000000000002</v>
      </c>
      <c r="I1104" s="263"/>
      <c r="J1104" s="259"/>
      <c r="K1104" s="259"/>
      <c r="L1104" s="264"/>
      <c r="M1104" s="265"/>
      <c r="N1104" s="266"/>
      <c r="O1104" s="266"/>
      <c r="P1104" s="266"/>
      <c r="Q1104" s="266"/>
      <c r="R1104" s="266"/>
      <c r="S1104" s="266"/>
      <c r="T1104" s="267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68" t="s">
        <v>143</v>
      </c>
      <c r="AU1104" s="268" t="s">
        <v>86</v>
      </c>
      <c r="AV1104" s="15" t="s">
        <v>132</v>
      </c>
      <c r="AW1104" s="15" t="s">
        <v>32</v>
      </c>
      <c r="AX1104" s="15" t="s">
        <v>76</v>
      </c>
      <c r="AY1104" s="268" t="s">
        <v>131</v>
      </c>
    </row>
    <row r="1105" s="14" customFormat="1">
      <c r="A1105" s="14"/>
      <c r="B1105" s="247"/>
      <c r="C1105" s="248"/>
      <c r="D1105" s="232" t="s">
        <v>143</v>
      </c>
      <c r="E1105" s="249" t="s">
        <v>1</v>
      </c>
      <c r="F1105" s="250" t="s">
        <v>148</v>
      </c>
      <c r="G1105" s="248"/>
      <c r="H1105" s="251">
        <v>6.0899999999999999</v>
      </c>
      <c r="I1105" s="252"/>
      <c r="J1105" s="248"/>
      <c r="K1105" s="248"/>
      <c r="L1105" s="253"/>
      <c r="M1105" s="254"/>
      <c r="N1105" s="255"/>
      <c r="O1105" s="255"/>
      <c r="P1105" s="255"/>
      <c r="Q1105" s="255"/>
      <c r="R1105" s="255"/>
      <c r="S1105" s="255"/>
      <c r="T1105" s="256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7" t="s">
        <v>143</v>
      </c>
      <c r="AU1105" s="257" t="s">
        <v>86</v>
      </c>
      <c r="AV1105" s="14" t="s">
        <v>86</v>
      </c>
      <c r="AW1105" s="14" t="s">
        <v>32</v>
      </c>
      <c r="AX1105" s="14" t="s">
        <v>76</v>
      </c>
      <c r="AY1105" s="257" t="s">
        <v>131</v>
      </c>
    </row>
    <row r="1106" s="15" customFormat="1">
      <c r="A1106" s="15"/>
      <c r="B1106" s="258"/>
      <c r="C1106" s="259"/>
      <c r="D1106" s="232" t="s">
        <v>143</v>
      </c>
      <c r="E1106" s="260" t="s">
        <v>1</v>
      </c>
      <c r="F1106" s="261" t="s">
        <v>149</v>
      </c>
      <c r="G1106" s="259"/>
      <c r="H1106" s="262">
        <v>6.0899999999999999</v>
      </c>
      <c r="I1106" s="263"/>
      <c r="J1106" s="259"/>
      <c r="K1106" s="259"/>
      <c r="L1106" s="264"/>
      <c r="M1106" s="265"/>
      <c r="N1106" s="266"/>
      <c r="O1106" s="266"/>
      <c r="P1106" s="266"/>
      <c r="Q1106" s="266"/>
      <c r="R1106" s="266"/>
      <c r="S1106" s="266"/>
      <c r="T1106" s="267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68" t="s">
        <v>143</v>
      </c>
      <c r="AU1106" s="268" t="s">
        <v>86</v>
      </c>
      <c r="AV1106" s="15" t="s">
        <v>132</v>
      </c>
      <c r="AW1106" s="15" t="s">
        <v>32</v>
      </c>
      <c r="AX1106" s="15" t="s">
        <v>76</v>
      </c>
      <c r="AY1106" s="268" t="s">
        <v>131</v>
      </c>
    </row>
    <row r="1107" s="14" customFormat="1">
      <c r="A1107" s="14"/>
      <c r="B1107" s="247"/>
      <c r="C1107" s="248"/>
      <c r="D1107" s="232" t="s">
        <v>143</v>
      </c>
      <c r="E1107" s="249" t="s">
        <v>1</v>
      </c>
      <c r="F1107" s="250" t="s">
        <v>150</v>
      </c>
      <c r="G1107" s="248"/>
      <c r="H1107" s="251">
        <v>0.74299999999999999</v>
      </c>
      <c r="I1107" s="252"/>
      <c r="J1107" s="248"/>
      <c r="K1107" s="248"/>
      <c r="L1107" s="253"/>
      <c r="M1107" s="254"/>
      <c r="N1107" s="255"/>
      <c r="O1107" s="255"/>
      <c r="P1107" s="255"/>
      <c r="Q1107" s="255"/>
      <c r="R1107" s="255"/>
      <c r="S1107" s="255"/>
      <c r="T1107" s="256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7" t="s">
        <v>143</v>
      </c>
      <c r="AU1107" s="257" t="s">
        <v>86</v>
      </c>
      <c r="AV1107" s="14" t="s">
        <v>86</v>
      </c>
      <c r="AW1107" s="14" t="s">
        <v>32</v>
      </c>
      <c r="AX1107" s="14" t="s">
        <v>76</v>
      </c>
      <c r="AY1107" s="257" t="s">
        <v>131</v>
      </c>
    </row>
    <row r="1108" s="14" customFormat="1">
      <c r="A1108" s="14"/>
      <c r="B1108" s="247"/>
      <c r="C1108" s="248"/>
      <c r="D1108" s="232" t="s">
        <v>143</v>
      </c>
      <c r="E1108" s="249" t="s">
        <v>1</v>
      </c>
      <c r="F1108" s="250" t="s">
        <v>151</v>
      </c>
      <c r="G1108" s="248"/>
      <c r="H1108" s="251">
        <v>1.4850000000000001</v>
      </c>
      <c r="I1108" s="252"/>
      <c r="J1108" s="248"/>
      <c r="K1108" s="248"/>
      <c r="L1108" s="253"/>
      <c r="M1108" s="254"/>
      <c r="N1108" s="255"/>
      <c r="O1108" s="255"/>
      <c r="P1108" s="255"/>
      <c r="Q1108" s="255"/>
      <c r="R1108" s="255"/>
      <c r="S1108" s="255"/>
      <c r="T1108" s="256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7" t="s">
        <v>143</v>
      </c>
      <c r="AU1108" s="257" t="s">
        <v>86</v>
      </c>
      <c r="AV1108" s="14" t="s">
        <v>86</v>
      </c>
      <c r="AW1108" s="14" t="s">
        <v>32</v>
      </c>
      <c r="AX1108" s="14" t="s">
        <v>76</v>
      </c>
      <c r="AY1108" s="257" t="s">
        <v>131</v>
      </c>
    </row>
    <row r="1109" s="14" customFormat="1">
      <c r="A1109" s="14"/>
      <c r="B1109" s="247"/>
      <c r="C1109" s="248"/>
      <c r="D1109" s="232" t="s">
        <v>143</v>
      </c>
      <c r="E1109" s="249" t="s">
        <v>1</v>
      </c>
      <c r="F1109" s="250" t="s">
        <v>152</v>
      </c>
      <c r="G1109" s="248"/>
      <c r="H1109" s="251">
        <v>0.74299999999999999</v>
      </c>
      <c r="I1109" s="252"/>
      <c r="J1109" s="248"/>
      <c r="K1109" s="248"/>
      <c r="L1109" s="253"/>
      <c r="M1109" s="254"/>
      <c r="N1109" s="255"/>
      <c r="O1109" s="255"/>
      <c r="P1109" s="255"/>
      <c r="Q1109" s="255"/>
      <c r="R1109" s="255"/>
      <c r="S1109" s="255"/>
      <c r="T1109" s="256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7" t="s">
        <v>143</v>
      </c>
      <c r="AU1109" s="257" t="s">
        <v>86</v>
      </c>
      <c r="AV1109" s="14" t="s">
        <v>86</v>
      </c>
      <c r="AW1109" s="14" t="s">
        <v>32</v>
      </c>
      <c r="AX1109" s="14" t="s">
        <v>76</v>
      </c>
      <c r="AY1109" s="257" t="s">
        <v>131</v>
      </c>
    </row>
    <row r="1110" s="14" customFormat="1">
      <c r="A1110" s="14"/>
      <c r="B1110" s="247"/>
      <c r="C1110" s="248"/>
      <c r="D1110" s="232" t="s">
        <v>143</v>
      </c>
      <c r="E1110" s="249" t="s">
        <v>1</v>
      </c>
      <c r="F1110" s="250" t="s">
        <v>153</v>
      </c>
      <c r="G1110" s="248"/>
      <c r="H1110" s="251">
        <v>1.4850000000000001</v>
      </c>
      <c r="I1110" s="252"/>
      <c r="J1110" s="248"/>
      <c r="K1110" s="248"/>
      <c r="L1110" s="253"/>
      <c r="M1110" s="254"/>
      <c r="N1110" s="255"/>
      <c r="O1110" s="255"/>
      <c r="P1110" s="255"/>
      <c r="Q1110" s="255"/>
      <c r="R1110" s="255"/>
      <c r="S1110" s="255"/>
      <c r="T1110" s="256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7" t="s">
        <v>143</v>
      </c>
      <c r="AU1110" s="257" t="s">
        <v>86</v>
      </c>
      <c r="AV1110" s="14" t="s">
        <v>86</v>
      </c>
      <c r="AW1110" s="14" t="s">
        <v>32</v>
      </c>
      <c r="AX1110" s="14" t="s">
        <v>76</v>
      </c>
      <c r="AY1110" s="257" t="s">
        <v>131</v>
      </c>
    </row>
    <row r="1111" s="14" customFormat="1">
      <c r="A1111" s="14"/>
      <c r="B1111" s="247"/>
      <c r="C1111" s="248"/>
      <c r="D1111" s="232" t="s">
        <v>143</v>
      </c>
      <c r="E1111" s="249" t="s">
        <v>1</v>
      </c>
      <c r="F1111" s="250" t="s">
        <v>154</v>
      </c>
      <c r="G1111" s="248"/>
      <c r="H1111" s="251">
        <v>0.74299999999999999</v>
      </c>
      <c r="I1111" s="252"/>
      <c r="J1111" s="248"/>
      <c r="K1111" s="248"/>
      <c r="L1111" s="253"/>
      <c r="M1111" s="254"/>
      <c r="N1111" s="255"/>
      <c r="O1111" s="255"/>
      <c r="P1111" s="255"/>
      <c r="Q1111" s="255"/>
      <c r="R1111" s="255"/>
      <c r="S1111" s="255"/>
      <c r="T1111" s="256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7" t="s">
        <v>143</v>
      </c>
      <c r="AU1111" s="257" t="s">
        <v>86</v>
      </c>
      <c r="AV1111" s="14" t="s">
        <v>86</v>
      </c>
      <c r="AW1111" s="14" t="s">
        <v>32</v>
      </c>
      <c r="AX1111" s="14" t="s">
        <v>76</v>
      </c>
      <c r="AY1111" s="257" t="s">
        <v>131</v>
      </c>
    </row>
    <row r="1112" s="14" customFormat="1">
      <c r="A1112" s="14"/>
      <c r="B1112" s="247"/>
      <c r="C1112" s="248"/>
      <c r="D1112" s="232" t="s">
        <v>143</v>
      </c>
      <c r="E1112" s="249" t="s">
        <v>1</v>
      </c>
      <c r="F1112" s="250" t="s">
        <v>155</v>
      </c>
      <c r="G1112" s="248"/>
      <c r="H1112" s="251">
        <v>0.74299999999999999</v>
      </c>
      <c r="I1112" s="252"/>
      <c r="J1112" s="248"/>
      <c r="K1112" s="248"/>
      <c r="L1112" s="253"/>
      <c r="M1112" s="254"/>
      <c r="N1112" s="255"/>
      <c r="O1112" s="255"/>
      <c r="P1112" s="255"/>
      <c r="Q1112" s="255"/>
      <c r="R1112" s="255"/>
      <c r="S1112" s="255"/>
      <c r="T1112" s="256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7" t="s">
        <v>143</v>
      </c>
      <c r="AU1112" s="257" t="s">
        <v>86</v>
      </c>
      <c r="AV1112" s="14" t="s">
        <v>86</v>
      </c>
      <c r="AW1112" s="14" t="s">
        <v>32</v>
      </c>
      <c r="AX1112" s="14" t="s">
        <v>76</v>
      </c>
      <c r="AY1112" s="257" t="s">
        <v>131</v>
      </c>
    </row>
    <row r="1113" s="14" customFormat="1">
      <c r="A1113" s="14"/>
      <c r="B1113" s="247"/>
      <c r="C1113" s="248"/>
      <c r="D1113" s="232" t="s">
        <v>143</v>
      </c>
      <c r="E1113" s="249" t="s">
        <v>1</v>
      </c>
      <c r="F1113" s="250" t="s">
        <v>156</v>
      </c>
      <c r="G1113" s="248"/>
      <c r="H1113" s="251">
        <v>1.4850000000000001</v>
      </c>
      <c r="I1113" s="252"/>
      <c r="J1113" s="248"/>
      <c r="K1113" s="248"/>
      <c r="L1113" s="253"/>
      <c r="M1113" s="254"/>
      <c r="N1113" s="255"/>
      <c r="O1113" s="255"/>
      <c r="P1113" s="255"/>
      <c r="Q1113" s="255"/>
      <c r="R1113" s="255"/>
      <c r="S1113" s="255"/>
      <c r="T1113" s="256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7" t="s">
        <v>143</v>
      </c>
      <c r="AU1113" s="257" t="s">
        <v>86</v>
      </c>
      <c r="AV1113" s="14" t="s">
        <v>86</v>
      </c>
      <c r="AW1113" s="14" t="s">
        <v>32</v>
      </c>
      <c r="AX1113" s="14" t="s">
        <v>76</v>
      </c>
      <c r="AY1113" s="257" t="s">
        <v>131</v>
      </c>
    </row>
    <row r="1114" s="14" customFormat="1">
      <c r="A1114" s="14"/>
      <c r="B1114" s="247"/>
      <c r="C1114" s="248"/>
      <c r="D1114" s="232" t="s">
        <v>143</v>
      </c>
      <c r="E1114" s="249" t="s">
        <v>1</v>
      </c>
      <c r="F1114" s="250" t="s">
        <v>157</v>
      </c>
      <c r="G1114" s="248"/>
      <c r="H1114" s="251">
        <v>0.74299999999999999</v>
      </c>
      <c r="I1114" s="252"/>
      <c r="J1114" s="248"/>
      <c r="K1114" s="248"/>
      <c r="L1114" s="253"/>
      <c r="M1114" s="254"/>
      <c r="N1114" s="255"/>
      <c r="O1114" s="255"/>
      <c r="P1114" s="255"/>
      <c r="Q1114" s="255"/>
      <c r="R1114" s="255"/>
      <c r="S1114" s="255"/>
      <c r="T1114" s="256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7" t="s">
        <v>143</v>
      </c>
      <c r="AU1114" s="257" t="s">
        <v>86</v>
      </c>
      <c r="AV1114" s="14" t="s">
        <v>86</v>
      </c>
      <c r="AW1114" s="14" t="s">
        <v>32</v>
      </c>
      <c r="AX1114" s="14" t="s">
        <v>76</v>
      </c>
      <c r="AY1114" s="257" t="s">
        <v>131</v>
      </c>
    </row>
    <row r="1115" s="15" customFormat="1">
      <c r="A1115" s="15"/>
      <c r="B1115" s="258"/>
      <c r="C1115" s="259"/>
      <c r="D1115" s="232" t="s">
        <v>143</v>
      </c>
      <c r="E1115" s="260" t="s">
        <v>1</v>
      </c>
      <c r="F1115" s="261" t="s">
        <v>158</v>
      </c>
      <c r="G1115" s="259"/>
      <c r="H1115" s="262">
        <v>8.1700000000000017</v>
      </c>
      <c r="I1115" s="263"/>
      <c r="J1115" s="259"/>
      <c r="K1115" s="259"/>
      <c r="L1115" s="264"/>
      <c r="M1115" s="265"/>
      <c r="N1115" s="266"/>
      <c r="O1115" s="266"/>
      <c r="P1115" s="266"/>
      <c r="Q1115" s="266"/>
      <c r="R1115" s="266"/>
      <c r="S1115" s="266"/>
      <c r="T1115" s="267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68" t="s">
        <v>143</v>
      </c>
      <c r="AU1115" s="268" t="s">
        <v>86</v>
      </c>
      <c r="AV1115" s="15" t="s">
        <v>132</v>
      </c>
      <c r="AW1115" s="15" t="s">
        <v>32</v>
      </c>
      <c r="AX1115" s="15" t="s">
        <v>76</v>
      </c>
      <c r="AY1115" s="268" t="s">
        <v>131</v>
      </c>
    </row>
    <row r="1116" s="14" customFormat="1">
      <c r="A1116" s="14"/>
      <c r="B1116" s="247"/>
      <c r="C1116" s="248"/>
      <c r="D1116" s="232" t="s">
        <v>143</v>
      </c>
      <c r="E1116" s="249" t="s">
        <v>1</v>
      </c>
      <c r="F1116" s="250" t="s">
        <v>159</v>
      </c>
      <c r="G1116" s="248"/>
      <c r="H1116" s="251">
        <v>0.74299999999999999</v>
      </c>
      <c r="I1116" s="252"/>
      <c r="J1116" s="248"/>
      <c r="K1116" s="248"/>
      <c r="L1116" s="253"/>
      <c r="M1116" s="254"/>
      <c r="N1116" s="255"/>
      <c r="O1116" s="255"/>
      <c r="P1116" s="255"/>
      <c r="Q1116" s="255"/>
      <c r="R1116" s="255"/>
      <c r="S1116" s="255"/>
      <c r="T1116" s="256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7" t="s">
        <v>143</v>
      </c>
      <c r="AU1116" s="257" t="s">
        <v>86</v>
      </c>
      <c r="AV1116" s="14" t="s">
        <v>86</v>
      </c>
      <c r="AW1116" s="14" t="s">
        <v>32</v>
      </c>
      <c r="AX1116" s="14" t="s">
        <v>76</v>
      </c>
      <c r="AY1116" s="257" t="s">
        <v>131</v>
      </c>
    </row>
    <row r="1117" s="14" customFormat="1">
      <c r="A1117" s="14"/>
      <c r="B1117" s="247"/>
      <c r="C1117" s="248"/>
      <c r="D1117" s="232" t="s">
        <v>143</v>
      </c>
      <c r="E1117" s="249" t="s">
        <v>1</v>
      </c>
      <c r="F1117" s="250" t="s">
        <v>160</v>
      </c>
      <c r="G1117" s="248"/>
      <c r="H1117" s="251">
        <v>0.74299999999999999</v>
      </c>
      <c r="I1117" s="252"/>
      <c r="J1117" s="248"/>
      <c r="K1117" s="248"/>
      <c r="L1117" s="253"/>
      <c r="M1117" s="254"/>
      <c r="N1117" s="255"/>
      <c r="O1117" s="255"/>
      <c r="P1117" s="255"/>
      <c r="Q1117" s="255"/>
      <c r="R1117" s="255"/>
      <c r="S1117" s="255"/>
      <c r="T1117" s="256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7" t="s">
        <v>143</v>
      </c>
      <c r="AU1117" s="257" t="s">
        <v>86</v>
      </c>
      <c r="AV1117" s="14" t="s">
        <v>86</v>
      </c>
      <c r="AW1117" s="14" t="s">
        <v>32</v>
      </c>
      <c r="AX1117" s="14" t="s">
        <v>76</v>
      </c>
      <c r="AY1117" s="257" t="s">
        <v>131</v>
      </c>
    </row>
    <row r="1118" s="14" customFormat="1">
      <c r="A1118" s="14"/>
      <c r="B1118" s="247"/>
      <c r="C1118" s="248"/>
      <c r="D1118" s="232" t="s">
        <v>143</v>
      </c>
      <c r="E1118" s="249" t="s">
        <v>1</v>
      </c>
      <c r="F1118" s="250" t="s">
        <v>161</v>
      </c>
      <c r="G1118" s="248"/>
      <c r="H1118" s="251">
        <v>0.74299999999999999</v>
      </c>
      <c r="I1118" s="252"/>
      <c r="J1118" s="248"/>
      <c r="K1118" s="248"/>
      <c r="L1118" s="253"/>
      <c r="M1118" s="254"/>
      <c r="N1118" s="255"/>
      <c r="O1118" s="255"/>
      <c r="P1118" s="255"/>
      <c r="Q1118" s="255"/>
      <c r="R1118" s="255"/>
      <c r="S1118" s="255"/>
      <c r="T1118" s="256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7" t="s">
        <v>143</v>
      </c>
      <c r="AU1118" s="257" t="s">
        <v>86</v>
      </c>
      <c r="AV1118" s="14" t="s">
        <v>86</v>
      </c>
      <c r="AW1118" s="14" t="s">
        <v>32</v>
      </c>
      <c r="AX1118" s="14" t="s">
        <v>76</v>
      </c>
      <c r="AY1118" s="257" t="s">
        <v>131</v>
      </c>
    </row>
    <row r="1119" s="14" customFormat="1">
      <c r="A1119" s="14"/>
      <c r="B1119" s="247"/>
      <c r="C1119" s="248"/>
      <c r="D1119" s="232" t="s">
        <v>143</v>
      </c>
      <c r="E1119" s="249" t="s">
        <v>1</v>
      </c>
      <c r="F1119" s="250" t="s">
        <v>162</v>
      </c>
      <c r="G1119" s="248"/>
      <c r="H1119" s="251">
        <v>0.74299999999999999</v>
      </c>
      <c r="I1119" s="252"/>
      <c r="J1119" s="248"/>
      <c r="K1119" s="248"/>
      <c r="L1119" s="253"/>
      <c r="M1119" s="254"/>
      <c r="N1119" s="255"/>
      <c r="O1119" s="255"/>
      <c r="P1119" s="255"/>
      <c r="Q1119" s="255"/>
      <c r="R1119" s="255"/>
      <c r="S1119" s="255"/>
      <c r="T1119" s="256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7" t="s">
        <v>143</v>
      </c>
      <c r="AU1119" s="257" t="s">
        <v>86</v>
      </c>
      <c r="AV1119" s="14" t="s">
        <v>86</v>
      </c>
      <c r="AW1119" s="14" t="s">
        <v>32</v>
      </c>
      <c r="AX1119" s="14" t="s">
        <v>76</v>
      </c>
      <c r="AY1119" s="257" t="s">
        <v>131</v>
      </c>
    </row>
    <row r="1120" s="14" customFormat="1">
      <c r="A1120" s="14"/>
      <c r="B1120" s="247"/>
      <c r="C1120" s="248"/>
      <c r="D1120" s="232" t="s">
        <v>143</v>
      </c>
      <c r="E1120" s="249" t="s">
        <v>1</v>
      </c>
      <c r="F1120" s="250" t="s">
        <v>163</v>
      </c>
      <c r="G1120" s="248"/>
      <c r="H1120" s="251">
        <v>0.74299999999999999</v>
      </c>
      <c r="I1120" s="252"/>
      <c r="J1120" s="248"/>
      <c r="K1120" s="248"/>
      <c r="L1120" s="253"/>
      <c r="M1120" s="254"/>
      <c r="N1120" s="255"/>
      <c r="O1120" s="255"/>
      <c r="P1120" s="255"/>
      <c r="Q1120" s="255"/>
      <c r="R1120" s="255"/>
      <c r="S1120" s="255"/>
      <c r="T1120" s="256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7" t="s">
        <v>143</v>
      </c>
      <c r="AU1120" s="257" t="s">
        <v>86</v>
      </c>
      <c r="AV1120" s="14" t="s">
        <v>86</v>
      </c>
      <c r="AW1120" s="14" t="s">
        <v>32</v>
      </c>
      <c r="AX1120" s="14" t="s">
        <v>76</v>
      </c>
      <c r="AY1120" s="257" t="s">
        <v>131</v>
      </c>
    </row>
    <row r="1121" s="14" customFormat="1">
      <c r="A1121" s="14"/>
      <c r="B1121" s="247"/>
      <c r="C1121" s="248"/>
      <c r="D1121" s="232" t="s">
        <v>143</v>
      </c>
      <c r="E1121" s="249" t="s">
        <v>1</v>
      </c>
      <c r="F1121" s="250" t="s">
        <v>164</v>
      </c>
      <c r="G1121" s="248"/>
      <c r="H1121" s="251">
        <v>1.5680000000000001</v>
      </c>
      <c r="I1121" s="252"/>
      <c r="J1121" s="248"/>
      <c r="K1121" s="248"/>
      <c r="L1121" s="253"/>
      <c r="M1121" s="254"/>
      <c r="N1121" s="255"/>
      <c r="O1121" s="255"/>
      <c r="P1121" s="255"/>
      <c r="Q1121" s="255"/>
      <c r="R1121" s="255"/>
      <c r="S1121" s="255"/>
      <c r="T1121" s="256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7" t="s">
        <v>143</v>
      </c>
      <c r="AU1121" s="257" t="s">
        <v>86</v>
      </c>
      <c r="AV1121" s="14" t="s">
        <v>86</v>
      </c>
      <c r="AW1121" s="14" t="s">
        <v>32</v>
      </c>
      <c r="AX1121" s="14" t="s">
        <v>76</v>
      </c>
      <c r="AY1121" s="257" t="s">
        <v>131</v>
      </c>
    </row>
    <row r="1122" s="14" customFormat="1">
      <c r="A1122" s="14"/>
      <c r="B1122" s="247"/>
      <c r="C1122" s="248"/>
      <c r="D1122" s="232" t="s">
        <v>143</v>
      </c>
      <c r="E1122" s="249" t="s">
        <v>1</v>
      </c>
      <c r="F1122" s="250" t="s">
        <v>165</v>
      </c>
      <c r="G1122" s="248"/>
      <c r="H1122" s="251">
        <v>0.74299999999999999</v>
      </c>
      <c r="I1122" s="252"/>
      <c r="J1122" s="248"/>
      <c r="K1122" s="248"/>
      <c r="L1122" s="253"/>
      <c r="M1122" s="254"/>
      <c r="N1122" s="255"/>
      <c r="O1122" s="255"/>
      <c r="P1122" s="255"/>
      <c r="Q1122" s="255"/>
      <c r="R1122" s="255"/>
      <c r="S1122" s="255"/>
      <c r="T1122" s="256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7" t="s">
        <v>143</v>
      </c>
      <c r="AU1122" s="257" t="s">
        <v>86</v>
      </c>
      <c r="AV1122" s="14" t="s">
        <v>86</v>
      </c>
      <c r="AW1122" s="14" t="s">
        <v>32</v>
      </c>
      <c r="AX1122" s="14" t="s">
        <v>76</v>
      </c>
      <c r="AY1122" s="257" t="s">
        <v>131</v>
      </c>
    </row>
    <row r="1123" s="14" customFormat="1">
      <c r="A1123" s="14"/>
      <c r="B1123" s="247"/>
      <c r="C1123" s="248"/>
      <c r="D1123" s="232" t="s">
        <v>143</v>
      </c>
      <c r="E1123" s="249" t="s">
        <v>1</v>
      </c>
      <c r="F1123" s="250" t="s">
        <v>166</v>
      </c>
      <c r="G1123" s="248"/>
      <c r="H1123" s="251">
        <v>2.2280000000000002</v>
      </c>
      <c r="I1123" s="252"/>
      <c r="J1123" s="248"/>
      <c r="K1123" s="248"/>
      <c r="L1123" s="253"/>
      <c r="M1123" s="254"/>
      <c r="N1123" s="255"/>
      <c r="O1123" s="255"/>
      <c r="P1123" s="255"/>
      <c r="Q1123" s="255"/>
      <c r="R1123" s="255"/>
      <c r="S1123" s="255"/>
      <c r="T1123" s="256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7" t="s">
        <v>143</v>
      </c>
      <c r="AU1123" s="257" t="s">
        <v>86</v>
      </c>
      <c r="AV1123" s="14" t="s">
        <v>86</v>
      </c>
      <c r="AW1123" s="14" t="s">
        <v>32</v>
      </c>
      <c r="AX1123" s="14" t="s">
        <v>76</v>
      </c>
      <c r="AY1123" s="257" t="s">
        <v>131</v>
      </c>
    </row>
    <row r="1124" s="15" customFormat="1">
      <c r="A1124" s="15"/>
      <c r="B1124" s="258"/>
      <c r="C1124" s="259"/>
      <c r="D1124" s="232" t="s">
        <v>143</v>
      </c>
      <c r="E1124" s="260" t="s">
        <v>1</v>
      </c>
      <c r="F1124" s="261" t="s">
        <v>167</v>
      </c>
      <c r="G1124" s="259"/>
      <c r="H1124" s="262">
        <v>8.2539999999999996</v>
      </c>
      <c r="I1124" s="263"/>
      <c r="J1124" s="259"/>
      <c r="K1124" s="259"/>
      <c r="L1124" s="264"/>
      <c r="M1124" s="265"/>
      <c r="N1124" s="266"/>
      <c r="O1124" s="266"/>
      <c r="P1124" s="266"/>
      <c r="Q1124" s="266"/>
      <c r="R1124" s="266"/>
      <c r="S1124" s="266"/>
      <c r="T1124" s="267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68" t="s">
        <v>143</v>
      </c>
      <c r="AU1124" s="268" t="s">
        <v>86</v>
      </c>
      <c r="AV1124" s="15" t="s">
        <v>132</v>
      </c>
      <c r="AW1124" s="15" t="s">
        <v>32</v>
      </c>
      <c r="AX1124" s="15" t="s">
        <v>76</v>
      </c>
      <c r="AY1124" s="268" t="s">
        <v>131</v>
      </c>
    </row>
    <row r="1125" s="14" customFormat="1">
      <c r="A1125" s="14"/>
      <c r="B1125" s="247"/>
      <c r="C1125" s="248"/>
      <c r="D1125" s="232" t="s">
        <v>143</v>
      </c>
      <c r="E1125" s="249" t="s">
        <v>1</v>
      </c>
      <c r="F1125" s="250" t="s">
        <v>168</v>
      </c>
      <c r="G1125" s="248"/>
      <c r="H1125" s="251">
        <v>0.74299999999999999</v>
      </c>
      <c r="I1125" s="252"/>
      <c r="J1125" s="248"/>
      <c r="K1125" s="248"/>
      <c r="L1125" s="253"/>
      <c r="M1125" s="254"/>
      <c r="N1125" s="255"/>
      <c r="O1125" s="255"/>
      <c r="P1125" s="255"/>
      <c r="Q1125" s="255"/>
      <c r="R1125" s="255"/>
      <c r="S1125" s="255"/>
      <c r="T1125" s="256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7" t="s">
        <v>143</v>
      </c>
      <c r="AU1125" s="257" t="s">
        <v>86</v>
      </c>
      <c r="AV1125" s="14" t="s">
        <v>86</v>
      </c>
      <c r="AW1125" s="14" t="s">
        <v>32</v>
      </c>
      <c r="AX1125" s="14" t="s">
        <v>76</v>
      </c>
      <c r="AY1125" s="257" t="s">
        <v>131</v>
      </c>
    </row>
    <row r="1126" s="14" customFormat="1">
      <c r="A1126" s="14"/>
      <c r="B1126" s="247"/>
      <c r="C1126" s="248"/>
      <c r="D1126" s="232" t="s">
        <v>143</v>
      </c>
      <c r="E1126" s="249" t="s">
        <v>1</v>
      </c>
      <c r="F1126" s="250" t="s">
        <v>169</v>
      </c>
      <c r="G1126" s="248"/>
      <c r="H1126" s="251">
        <v>0.74299999999999999</v>
      </c>
      <c r="I1126" s="252"/>
      <c r="J1126" s="248"/>
      <c r="K1126" s="248"/>
      <c r="L1126" s="253"/>
      <c r="M1126" s="254"/>
      <c r="N1126" s="255"/>
      <c r="O1126" s="255"/>
      <c r="P1126" s="255"/>
      <c r="Q1126" s="255"/>
      <c r="R1126" s="255"/>
      <c r="S1126" s="255"/>
      <c r="T1126" s="256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7" t="s">
        <v>143</v>
      </c>
      <c r="AU1126" s="257" t="s">
        <v>86</v>
      </c>
      <c r="AV1126" s="14" t="s">
        <v>86</v>
      </c>
      <c r="AW1126" s="14" t="s">
        <v>32</v>
      </c>
      <c r="AX1126" s="14" t="s">
        <v>76</v>
      </c>
      <c r="AY1126" s="257" t="s">
        <v>131</v>
      </c>
    </row>
    <row r="1127" s="14" customFormat="1">
      <c r="A1127" s="14"/>
      <c r="B1127" s="247"/>
      <c r="C1127" s="248"/>
      <c r="D1127" s="232" t="s">
        <v>143</v>
      </c>
      <c r="E1127" s="249" t="s">
        <v>1</v>
      </c>
      <c r="F1127" s="250" t="s">
        <v>170</v>
      </c>
      <c r="G1127" s="248"/>
      <c r="H1127" s="251">
        <v>0.74299999999999999</v>
      </c>
      <c r="I1127" s="252"/>
      <c r="J1127" s="248"/>
      <c r="K1127" s="248"/>
      <c r="L1127" s="253"/>
      <c r="M1127" s="254"/>
      <c r="N1127" s="255"/>
      <c r="O1127" s="255"/>
      <c r="P1127" s="255"/>
      <c r="Q1127" s="255"/>
      <c r="R1127" s="255"/>
      <c r="S1127" s="255"/>
      <c r="T1127" s="256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7" t="s">
        <v>143</v>
      </c>
      <c r="AU1127" s="257" t="s">
        <v>86</v>
      </c>
      <c r="AV1127" s="14" t="s">
        <v>86</v>
      </c>
      <c r="AW1127" s="14" t="s">
        <v>32</v>
      </c>
      <c r="AX1127" s="14" t="s">
        <v>76</v>
      </c>
      <c r="AY1127" s="257" t="s">
        <v>131</v>
      </c>
    </row>
    <row r="1128" s="14" customFormat="1">
      <c r="A1128" s="14"/>
      <c r="B1128" s="247"/>
      <c r="C1128" s="248"/>
      <c r="D1128" s="232" t="s">
        <v>143</v>
      </c>
      <c r="E1128" s="249" t="s">
        <v>1</v>
      </c>
      <c r="F1128" s="250" t="s">
        <v>171</v>
      </c>
      <c r="G1128" s="248"/>
      <c r="H1128" s="251">
        <v>0.74299999999999999</v>
      </c>
      <c r="I1128" s="252"/>
      <c r="J1128" s="248"/>
      <c r="K1128" s="248"/>
      <c r="L1128" s="253"/>
      <c r="M1128" s="254"/>
      <c r="N1128" s="255"/>
      <c r="O1128" s="255"/>
      <c r="P1128" s="255"/>
      <c r="Q1128" s="255"/>
      <c r="R1128" s="255"/>
      <c r="S1128" s="255"/>
      <c r="T1128" s="256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7" t="s">
        <v>143</v>
      </c>
      <c r="AU1128" s="257" t="s">
        <v>86</v>
      </c>
      <c r="AV1128" s="14" t="s">
        <v>86</v>
      </c>
      <c r="AW1128" s="14" t="s">
        <v>32</v>
      </c>
      <c r="AX1128" s="14" t="s">
        <v>76</v>
      </c>
      <c r="AY1128" s="257" t="s">
        <v>131</v>
      </c>
    </row>
    <row r="1129" s="14" customFormat="1">
      <c r="A1129" s="14"/>
      <c r="B1129" s="247"/>
      <c r="C1129" s="248"/>
      <c r="D1129" s="232" t="s">
        <v>143</v>
      </c>
      <c r="E1129" s="249" t="s">
        <v>1</v>
      </c>
      <c r="F1129" s="250" t="s">
        <v>172</v>
      </c>
      <c r="G1129" s="248"/>
      <c r="H1129" s="251">
        <v>0.74299999999999999</v>
      </c>
      <c r="I1129" s="252"/>
      <c r="J1129" s="248"/>
      <c r="K1129" s="248"/>
      <c r="L1129" s="253"/>
      <c r="M1129" s="254"/>
      <c r="N1129" s="255"/>
      <c r="O1129" s="255"/>
      <c r="P1129" s="255"/>
      <c r="Q1129" s="255"/>
      <c r="R1129" s="255"/>
      <c r="S1129" s="255"/>
      <c r="T1129" s="256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7" t="s">
        <v>143</v>
      </c>
      <c r="AU1129" s="257" t="s">
        <v>86</v>
      </c>
      <c r="AV1129" s="14" t="s">
        <v>86</v>
      </c>
      <c r="AW1129" s="14" t="s">
        <v>32</v>
      </c>
      <c r="AX1129" s="14" t="s">
        <v>76</v>
      </c>
      <c r="AY1129" s="257" t="s">
        <v>131</v>
      </c>
    </row>
    <row r="1130" s="14" customFormat="1">
      <c r="A1130" s="14"/>
      <c r="B1130" s="247"/>
      <c r="C1130" s="248"/>
      <c r="D1130" s="232" t="s">
        <v>143</v>
      </c>
      <c r="E1130" s="249" t="s">
        <v>1</v>
      </c>
      <c r="F1130" s="250" t="s">
        <v>173</v>
      </c>
      <c r="G1130" s="248"/>
      <c r="H1130" s="251">
        <v>0.74299999999999999</v>
      </c>
      <c r="I1130" s="252"/>
      <c r="J1130" s="248"/>
      <c r="K1130" s="248"/>
      <c r="L1130" s="253"/>
      <c r="M1130" s="254"/>
      <c r="N1130" s="255"/>
      <c r="O1130" s="255"/>
      <c r="P1130" s="255"/>
      <c r="Q1130" s="255"/>
      <c r="R1130" s="255"/>
      <c r="S1130" s="255"/>
      <c r="T1130" s="256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7" t="s">
        <v>143</v>
      </c>
      <c r="AU1130" s="257" t="s">
        <v>86</v>
      </c>
      <c r="AV1130" s="14" t="s">
        <v>86</v>
      </c>
      <c r="AW1130" s="14" t="s">
        <v>32</v>
      </c>
      <c r="AX1130" s="14" t="s">
        <v>76</v>
      </c>
      <c r="AY1130" s="257" t="s">
        <v>131</v>
      </c>
    </row>
    <row r="1131" s="14" customFormat="1">
      <c r="A1131" s="14"/>
      <c r="B1131" s="247"/>
      <c r="C1131" s="248"/>
      <c r="D1131" s="232" t="s">
        <v>143</v>
      </c>
      <c r="E1131" s="249" t="s">
        <v>1</v>
      </c>
      <c r="F1131" s="250" t="s">
        <v>174</v>
      </c>
      <c r="G1131" s="248"/>
      <c r="H1131" s="251">
        <v>0.74299999999999999</v>
      </c>
      <c r="I1131" s="252"/>
      <c r="J1131" s="248"/>
      <c r="K1131" s="248"/>
      <c r="L1131" s="253"/>
      <c r="M1131" s="254"/>
      <c r="N1131" s="255"/>
      <c r="O1131" s="255"/>
      <c r="P1131" s="255"/>
      <c r="Q1131" s="255"/>
      <c r="R1131" s="255"/>
      <c r="S1131" s="255"/>
      <c r="T1131" s="256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7" t="s">
        <v>143</v>
      </c>
      <c r="AU1131" s="257" t="s">
        <v>86</v>
      </c>
      <c r="AV1131" s="14" t="s">
        <v>86</v>
      </c>
      <c r="AW1131" s="14" t="s">
        <v>32</v>
      </c>
      <c r="AX1131" s="14" t="s">
        <v>76</v>
      </c>
      <c r="AY1131" s="257" t="s">
        <v>131</v>
      </c>
    </row>
    <row r="1132" s="14" customFormat="1">
      <c r="A1132" s="14"/>
      <c r="B1132" s="247"/>
      <c r="C1132" s="248"/>
      <c r="D1132" s="232" t="s">
        <v>143</v>
      </c>
      <c r="E1132" s="249" t="s">
        <v>1</v>
      </c>
      <c r="F1132" s="250" t="s">
        <v>175</v>
      </c>
      <c r="G1132" s="248"/>
      <c r="H1132" s="251">
        <v>0.74299999999999999</v>
      </c>
      <c r="I1132" s="252"/>
      <c r="J1132" s="248"/>
      <c r="K1132" s="248"/>
      <c r="L1132" s="253"/>
      <c r="M1132" s="254"/>
      <c r="N1132" s="255"/>
      <c r="O1132" s="255"/>
      <c r="P1132" s="255"/>
      <c r="Q1132" s="255"/>
      <c r="R1132" s="255"/>
      <c r="S1132" s="255"/>
      <c r="T1132" s="256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7" t="s">
        <v>143</v>
      </c>
      <c r="AU1132" s="257" t="s">
        <v>86</v>
      </c>
      <c r="AV1132" s="14" t="s">
        <v>86</v>
      </c>
      <c r="AW1132" s="14" t="s">
        <v>32</v>
      </c>
      <c r="AX1132" s="14" t="s">
        <v>76</v>
      </c>
      <c r="AY1132" s="257" t="s">
        <v>131</v>
      </c>
    </row>
    <row r="1133" s="14" customFormat="1">
      <c r="A1133" s="14"/>
      <c r="B1133" s="247"/>
      <c r="C1133" s="248"/>
      <c r="D1133" s="232" t="s">
        <v>143</v>
      </c>
      <c r="E1133" s="249" t="s">
        <v>1</v>
      </c>
      <c r="F1133" s="250" t="s">
        <v>176</v>
      </c>
      <c r="G1133" s="248"/>
      <c r="H1133" s="251">
        <v>0.74299999999999999</v>
      </c>
      <c r="I1133" s="252"/>
      <c r="J1133" s="248"/>
      <c r="K1133" s="248"/>
      <c r="L1133" s="253"/>
      <c r="M1133" s="254"/>
      <c r="N1133" s="255"/>
      <c r="O1133" s="255"/>
      <c r="P1133" s="255"/>
      <c r="Q1133" s="255"/>
      <c r="R1133" s="255"/>
      <c r="S1133" s="255"/>
      <c r="T1133" s="256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7" t="s">
        <v>143</v>
      </c>
      <c r="AU1133" s="257" t="s">
        <v>86</v>
      </c>
      <c r="AV1133" s="14" t="s">
        <v>86</v>
      </c>
      <c r="AW1133" s="14" t="s">
        <v>32</v>
      </c>
      <c r="AX1133" s="14" t="s">
        <v>76</v>
      </c>
      <c r="AY1133" s="257" t="s">
        <v>131</v>
      </c>
    </row>
    <row r="1134" s="14" customFormat="1">
      <c r="A1134" s="14"/>
      <c r="B1134" s="247"/>
      <c r="C1134" s="248"/>
      <c r="D1134" s="232" t="s">
        <v>143</v>
      </c>
      <c r="E1134" s="249" t="s">
        <v>1</v>
      </c>
      <c r="F1134" s="250" t="s">
        <v>177</v>
      </c>
      <c r="G1134" s="248"/>
      <c r="H1134" s="251">
        <v>0.74299999999999999</v>
      </c>
      <c r="I1134" s="252"/>
      <c r="J1134" s="248"/>
      <c r="K1134" s="248"/>
      <c r="L1134" s="253"/>
      <c r="M1134" s="254"/>
      <c r="N1134" s="255"/>
      <c r="O1134" s="255"/>
      <c r="P1134" s="255"/>
      <c r="Q1134" s="255"/>
      <c r="R1134" s="255"/>
      <c r="S1134" s="255"/>
      <c r="T1134" s="256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7" t="s">
        <v>143</v>
      </c>
      <c r="AU1134" s="257" t="s">
        <v>86</v>
      </c>
      <c r="AV1134" s="14" t="s">
        <v>86</v>
      </c>
      <c r="AW1134" s="14" t="s">
        <v>32</v>
      </c>
      <c r="AX1134" s="14" t="s">
        <v>76</v>
      </c>
      <c r="AY1134" s="257" t="s">
        <v>131</v>
      </c>
    </row>
    <row r="1135" s="14" customFormat="1">
      <c r="A1135" s="14"/>
      <c r="B1135" s="247"/>
      <c r="C1135" s="248"/>
      <c r="D1135" s="232" t="s">
        <v>143</v>
      </c>
      <c r="E1135" s="249" t="s">
        <v>1</v>
      </c>
      <c r="F1135" s="250" t="s">
        <v>178</v>
      </c>
      <c r="G1135" s="248"/>
      <c r="H1135" s="251">
        <v>0.74299999999999999</v>
      </c>
      <c r="I1135" s="252"/>
      <c r="J1135" s="248"/>
      <c r="K1135" s="248"/>
      <c r="L1135" s="253"/>
      <c r="M1135" s="254"/>
      <c r="N1135" s="255"/>
      <c r="O1135" s="255"/>
      <c r="P1135" s="255"/>
      <c r="Q1135" s="255"/>
      <c r="R1135" s="255"/>
      <c r="S1135" s="255"/>
      <c r="T1135" s="256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7" t="s">
        <v>143</v>
      </c>
      <c r="AU1135" s="257" t="s">
        <v>86</v>
      </c>
      <c r="AV1135" s="14" t="s">
        <v>86</v>
      </c>
      <c r="AW1135" s="14" t="s">
        <v>32</v>
      </c>
      <c r="AX1135" s="14" t="s">
        <v>76</v>
      </c>
      <c r="AY1135" s="257" t="s">
        <v>131</v>
      </c>
    </row>
    <row r="1136" s="15" customFormat="1">
      <c r="A1136" s="15"/>
      <c r="B1136" s="258"/>
      <c r="C1136" s="259"/>
      <c r="D1136" s="232" t="s">
        <v>143</v>
      </c>
      <c r="E1136" s="260" t="s">
        <v>1</v>
      </c>
      <c r="F1136" s="261" t="s">
        <v>179</v>
      </c>
      <c r="G1136" s="259"/>
      <c r="H1136" s="262">
        <v>8.1730000000000018</v>
      </c>
      <c r="I1136" s="263"/>
      <c r="J1136" s="259"/>
      <c r="K1136" s="259"/>
      <c r="L1136" s="264"/>
      <c r="M1136" s="265"/>
      <c r="N1136" s="266"/>
      <c r="O1136" s="266"/>
      <c r="P1136" s="266"/>
      <c r="Q1136" s="266"/>
      <c r="R1136" s="266"/>
      <c r="S1136" s="266"/>
      <c r="T1136" s="267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68" t="s">
        <v>143</v>
      </c>
      <c r="AU1136" s="268" t="s">
        <v>86</v>
      </c>
      <c r="AV1136" s="15" t="s">
        <v>132</v>
      </c>
      <c r="AW1136" s="15" t="s">
        <v>32</v>
      </c>
      <c r="AX1136" s="15" t="s">
        <v>76</v>
      </c>
      <c r="AY1136" s="268" t="s">
        <v>131</v>
      </c>
    </row>
    <row r="1137" s="14" customFormat="1">
      <c r="A1137" s="14"/>
      <c r="B1137" s="247"/>
      <c r="C1137" s="248"/>
      <c r="D1137" s="232" t="s">
        <v>143</v>
      </c>
      <c r="E1137" s="249" t="s">
        <v>1</v>
      </c>
      <c r="F1137" s="250" t="s">
        <v>180</v>
      </c>
      <c r="G1137" s="248"/>
      <c r="H1137" s="251">
        <v>1.073</v>
      </c>
      <c r="I1137" s="252"/>
      <c r="J1137" s="248"/>
      <c r="K1137" s="248"/>
      <c r="L1137" s="253"/>
      <c r="M1137" s="254"/>
      <c r="N1137" s="255"/>
      <c r="O1137" s="255"/>
      <c r="P1137" s="255"/>
      <c r="Q1137" s="255"/>
      <c r="R1137" s="255"/>
      <c r="S1137" s="255"/>
      <c r="T1137" s="256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7" t="s">
        <v>143</v>
      </c>
      <c r="AU1137" s="257" t="s">
        <v>86</v>
      </c>
      <c r="AV1137" s="14" t="s">
        <v>86</v>
      </c>
      <c r="AW1137" s="14" t="s">
        <v>32</v>
      </c>
      <c r="AX1137" s="14" t="s">
        <v>76</v>
      </c>
      <c r="AY1137" s="257" t="s">
        <v>131</v>
      </c>
    </row>
    <row r="1138" s="14" customFormat="1">
      <c r="A1138" s="14"/>
      <c r="B1138" s="247"/>
      <c r="C1138" s="248"/>
      <c r="D1138" s="232" t="s">
        <v>143</v>
      </c>
      <c r="E1138" s="249" t="s">
        <v>1</v>
      </c>
      <c r="F1138" s="250" t="s">
        <v>181</v>
      </c>
      <c r="G1138" s="248"/>
      <c r="H1138" s="251">
        <v>1.073</v>
      </c>
      <c r="I1138" s="252"/>
      <c r="J1138" s="248"/>
      <c r="K1138" s="248"/>
      <c r="L1138" s="253"/>
      <c r="M1138" s="254"/>
      <c r="N1138" s="255"/>
      <c r="O1138" s="255"/>
      <c r="P1138" s="255"/>
      <c r="Q1138" s="255"/>
      <c r="R1138" s="255"/>
      <c r="S1138" s="255"/>
      <c r="T1138" s="256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7" t="s">
        <v>143</v>
      </c>
      <c r="AU1138" s="257" t="s">
        <v>86</v>
      </c>
      <c r="AV1138" s="14" t="s">
        <v>86</v>
      </c>
      <c r="AW1138" s="14" t="s">
        <v>32</v>
      </c>
      <c r="AX1138" s="14" t="s">
        <v>76</v>
      </c>
      <c r="AY1138" s="257" t="s">
        <v>131</v>
      </c>
    </row>
    <row r="1139" s="14" customFormat="1">
      <c r="A1139" s="14"/>
      <c r="B1139" s="247"/>
      <c r="C1139" s="248"/>
      <c r="D1139" s="232" t="s">
        <v>143</v>
      </c>
      <c r="E1139" s="249" t="s">
        <v>1</v>
      </c>
      <c r="F1139" s="250" t="s">
        <v>182</v>
      </c>
      <c r="G1139" s="248"/>
      <c r="H1139" s="251">
        <v>1.073</v>
      </c>
      <c r="I1139" s="252"/>
      <c r="J1139" s="248"/>
      <c r="K1139" s="248"/>
      <c r="L1139" s="253"/>
      <c r="M1139" s="254"/>
      <c r="N1139" s="255"/>
      <c r="O1139" s="255"/>
      <c r="P1139" s="255"/>
      <c r="Q1139" s="255"/>
      <c r="R1139" s="255"/>
      <c r="S1139" s="255"/>
      <c r="T1139" s="256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7" t="s">
        <v>143</v>
      </c>
      <c r="AU1139" s="257" t="s">
        <v>86</v>
      </c>
      <c r="AV1139" s="14" t="s">
        <v>86</v>
      </c>
      <c r="AW1139" s="14" t="s">
        <v>32</v>
      </c>
      <c r="AX1139" s="14" t="s">
        <v>76</v>
      </c>
      <c r="AY1139" s="257" t="s">
        <v>131</v>
      </c>
    </row>
    <row r="1140" s="14" customFormat="1">
      <c r="A1140" s="14"/>
      <c r="B1140" s="247"/>
      <c r="C1140" s="248"/>
      <c r="D1140" s="232" t="s">
        <v>143</v>
      </c>
      <c r="E1140" s="249" t="s">
        <v>1</v>
      </c>
      <c r="F1140" s="250" t="s">
        <v>183</v>
      </c>
      <c r="G1140" s="248"/>
      <c r="H1140" s="251">
        <v>2.145</v>
      </c>
      <c r="I1140" s="252"/>
      <c r="J1140" s="248"/>
      <c r="K1140" s="248"/>
      <c r="L1140" s="253"/>
      <c r="M1140" s="254"/>
      <c r="N1140" s="255"/>
      <c r="O1140" s="255"/>
      <c r="P1140" s="255"/>
      <c r="Q1140" s="255"/>
      <c r="R1140" s="255"/>
      <c r="S1140" s="255"/>
      <c r="T1140" s="256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7" t="s">
        <v>143</v>
      </c>
      <c r="AU1140" s="257" t="s">
        <v>86</v>
      </c>
      <c r="AV1140" s="14" t="s">
        <v>86</v>
      </c>
      <c r="AW1140" s="14" t="s">
        <v>32</v>
      </c>
      <c r="AX1140" s="14" t="s">
        <v>76</v>
      </c>
      <c r="AY1140" s="257" t="s">
        <v>131</v>
      </c>
    </row>
    <row r="1141" s="14" customFormat="1">
      <c r="A1141" s="14"/>
      <c r="B1141" s="247"/>
      <c r="C1141" s="248"/>
      <c r="D1141" s="232" t="s">
        <v>143</v>
      </c>
      <c r="E1141" s="249" t="s">
        <v>1</v>
      </c>
      <c r="F1141" s="250" t="s">
        <v>184</v>
      </c>
      <c r="G1141" s="248"/>
      <c r="H1141" s="251">
        <v>1.073</v>
      </c>
      <c r="I1141" s="252"/>
      <c r="J1141" s="248"/>
      <c r="K1141" s="248"/>
      <c r="L1141" s="253"/>
      <c r="M1141" s="254"/>
      <c r="N1141" s="255"/>
      <c r="O1141" s="255"/>
      <c r="P1141" s="255"/>
      <c r="Q1141" s="255"/>
      <c r="R1141" s="255"/>
      <c r="S1141" s="255"/>
      <c r="T1141" s="256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7" t="s">
        <v>143</v>
      </c>
      <c r="AU1141" s="257" t="s">
        <v>86</v>
      </c>
      <c r="AV1141" s="14" t="s">
        <v>86</v>
      </c>
      <c r="AW1141" s="14" t="s">
        <v>32</v>
      </c>
      <c r="AX1141" s="14" t="s">
        <v>76</v>
      </c>
      <c r="AY1141" s="257" t="s">
        <v>131</v>
      </c>
    </row>
    <row r="1142" s="14" customFormat="1">
      <c r="A1142" s="14"/>
      <c r="B1142" s="247"/>
      <c r="C1142" s="248"/>
      <c r="D1142" s="232" t="s">
        <v>143</v>
      </c>
      <c r="E1142" s="249" t="s">
        <v>1</v>
      </c>
      <c r="F1142" s="250" t="s">
        <v>185</v>
      </c>
      <c r="G1142" s="248"/>
      <c r="H1142" s="251">
        <v>2.145</v>
      </c>
      <c r="I1142" s="252"/>
      <c r="J1142" s="248"/>
      <c r="K1142" s="248"/>
      <c r="L1142" s="253"/>
      <c r="M1142" s="254"/>
      <c r="N1142" s="255"/>
      <c r="O1142" s="255"/>
      <c r="P1142" s="255"/>
      <c r="Q1142" s="255"/>
      <c r="R1142" s="255"/>
      <c r="S1142" s="255"/>
      <c r="T1142" s="256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7" t="s">
        <v>143</v>
      </c>
      <c r="AU1142" s="257" t="s">
        <v>86</v>
      </c>
      <c r="AV1142" s="14" t="s">
        <v>86</v>
      </c>
      <c r="AW1142" s="14" t="s">
        <v>32</v>
      </c>
      <c r="AX1142" s="14" t="s">
        <v>76</v>
      </c>
      <c r="AY1142" s="257" t="s">
        <v>131</v>
      </c>
    </row>
    <row r="1143" s="14" customFormat="1">
      <c r="A1143" s="14"/>
      <c r="B1143" s="247"/>
      <c r="C1143" s="248"/>
      <c r="D1143" s="232" t="s">
        <v>143</v>
      </c>
      <c r="E1143" s="249" t="s">
        <v>1</v>
      </c>
      <c r="F1143" s="250" t="s">
        <v>186</v>
      </c>
      <c r="G1143" s="248"/>
      <c r="H1143" s="251">
        <v>1.073</v>
      </c>
      <c r="I1143" s="252"/>
      <c r="J1143" s="248"/>
      <c r="K1143" s="248"/>
      <c r="L1143" s="253"/>
      <c r="M1143" s="254"/>
      <c r="N1143" s="255"/>
      <c r="O1143" s="255"/>
      <c r="P1143" s="255"/>
      <c r="Q1143" s="255"/>
      <c r="R1143" s="255"/>
      <c r="S1143" s="255"/>
      <c r="T1143" s="256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7" t="s">
        <v>143</v>
      </c>
      <c r="AU1143" s="257" t="s">
        <v>86</v>
      </c>
      <c r="AV1143" s="14" t="s">
        <v>86</v>
      </c>
      <c r="AW1143" s="14" t="s">
        <v>32</v>
      </c>
      <c r="AX1143" s="14" t="s">
        <v>76</v>
      </c>
      <c r="AY1143" s="257" t="s">
        <v>131</v>
      </c>
    </row>
    <row r="1144" s="14" customFormat="1">
      <c r="A1144" s="14"/>
      <c r="B1144" s="247"/>
      <c r="C1144" s="248"/>
      <c r="D1144" s="232" t="s">
        <v>143</v>
      </c>
      <c r="E1144" s="249" t="s">
        <v>1</v>
      </c>
      <c r="F1144" s="250" t="s">
        <v>187</v>
      </c>
      <c r="G1144" s="248"/>
      <c r="H1144" s="251">
        <v>1.7330000000000001</v>
      </c>
      <c r="I1144" s="252"/>
      <c r="J1144" s="248"/>
      <c r="K1144" s="248"/>
      <c r="L1144" s="253"/>
      <c r="M1144" s="254"/>
      <c r="N1144" s="255"/>
      <c r="O1144" s="255"/>
      <c r="P1144" s="255"/>
      <c r="Q1144" s="255"/>
      <c r="R1144" s="255"/>
      <c r="S1144" s="255"/>
      <c r="T1144" s="256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7" t="s">
        <v>143</v>
      </c>
      <c r="AU1144" s="257" t="s">
        <v>86</v>
      </c>
      <c r="AV1144" s="14" t="s">
        <v>86</v>
      </c>
      <c r="AW1144" s="14" t="s">
        <v>32</v>
      </c>
      <c r="AX1144" s="14" t="s">
        <v>76</v>
      </c>
      <c r="AY1144" s="257" t="s">
        <v>131</v>
      </c>
    </row>
    <row r="1145" s="15" customFormat="1">
      <c r="A1145" s="15"/>
      <c r="B1145" s="258"/>
      <c r="C1145" s="259"/>
      <c r="D1145" s="232" t="s">
        <v>143</v>
      </c>
      <c r="E1145" s="260" t="s">
        <v>1</v>
      </c>
      <c r="F1145" s="261" t="s">
        <v>188</v>
      </c>
      <c r="G1145" s="259"/>
      <c r="H1145" s="262">
        <v>11.388</v>
      </c>
      <c r="I1145" s="263"/>
      <c r="J1145" s="259"/>
      <c r="K1145" s="259"/>
      <c r="L1145" s="264"/>
      <c r="M1145" s="265"/>
      <c r="N1145" s="266"/>
      <c r="O1145" s="266"/>
      <c r="P1145" s="266"/>
      <c r="Q1145" s="266"/>
      <c r="R1145" s="266"/>
      <c r="S1145" s="266"/>
      <c r="T1145" s="267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68" t="s">
        <v>143</v>
      </c>
      <c r="AU1145" s="268" t="s">
        <v>86</v>
      </c>
      <c r="AV1145" s="15" t="s">
        <v>132</v>
      </c>
      <c r="AW1145" s="15" t="s">
        <v>32</v>
      </c>
      <c r="AX1145" s="15" t="s">
        <v>76</v>
      </c>
      <c r="AY1145" s="268" t="s">
        <v>131</v>
      </c>
    </row>
    <row r="1146" s="13" customFormat="1">
      <c r="A1146" s="13"/>
      <c r="B1146" s="237"/>
      <c r="C1146" s="238"/>
      <c r="D1146" s="232" t="s">
        <v>143</v>
      </c>
      <c r="E1146" s="239" t="s">
        <v>1</v>
      </c>
      <c r="F1146" s="240" t="s">
        <v>239</v>
      </c>
      <c r="G1146" s="238"/>
      <c r="H1146" s="239" t="s">
        <v>1</v>
      </c>
      <c r="I1146" s="241"/>
      <c r="J1146" s="238"/>
      <c r="K1146" s="238"/>
      <c r="L1146" s="242"/>
      <c r="M1146" s="243"/>
      <c r="N1146" s="244"/>
      <c r="O1146" s="244"/>
      <c r="P1146" s="244"/>
      <c r="Q1146" s="244"/>
      <c r="R1146" s="244"/>
      <c r="S1146" s="244"/>
      <c r="T1146" s="245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6" t="s">
        <v>143</v>
      </c>
      <c r="AU1146" s="246" t="s">
        <v>86</v>
      </c>
      <c r="AV1146" s="13" t="s">
        <v>84</v>
      </c>
      <c r="AW1146" s="13" t="s">
        <v>32</v>
      </c>
      <c r="AX1146" s="13" t="s">
        <v>76</v>
      </c>
      <c r="AY1146" s="246" t="s">
        <v>131</v>
      </c>
    </row>
    <row r="1147" s="14" customFormat="1">
      <c r="A1147" s="14"/>
      <c r="B1147" s="247"/>
      <c r="C1147" s="248"/>
      <c r="D1147" s="232" t="s">
        <v>143</v>
      </c>
      <c r="E1147" s="249" t="s">
        <v>1</v>
      </c>
      <c r="F1147" s="250" t="s">
        <v>240</v>
      </c>
      <c r="G1147" s="248"/>
      <c r="H1147" s="251">
        <v>0.66800000000000004</v>
      </c>
      <c r="I1147" s="252"/>
      <c r="J1147" s="248"/>
      <c r="K1147" s="248"/>
      <c r="L1147" s="253"/>
      <c r="M1147" s="254"/>
      <c r="N1147" s="255"/>
      <c r="O1147" s="255"/>
      <c r="P1147" s="255"/>
      <c r="Q1147" s="255"/>
      <c r="R1147" s="255"/>
      <c r="S1147" s="255"/>
      <c r="T1147" s="256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7" t="s">
        <v>143</v>
      </c>
      <c r="AU1147" s="257" t="s">
        <v>86</v>
      </c>
      <c r="AV1147" s="14" t="s">
        <v>86</v>
      </c>
      <c r="AW1147" s="14" t="s">
        <v>32</v>
      </c>
      <c r="AX1147" s="14" t="s">
        <v>76</v>
      </c>
      <c r="AY1147" s="257" t="s">
        <v>131</v>
      </c>
    </row>
    <row r="1148" s="14" customFormat="1">
      <c r="A1148" s="14"/>
      <c r="B1148" s="247"/>
      <c r="C1148" s="248"/>
      <c r="D1148" s="232" t="s">
        <v>143</v>
      </c>
      <c r="E1148" s="249" t="s">
        <v>1</v>
      </c>
      <c r="F1148" s="250" t="s">
        <v>241</v>
      </c>
      <c r="G1148" s="248"/>
      <c r="H1148" s="251">
        <v>0.66800000000000004</v>
      </c>
      <c r="I1148" s="252"/>
      <c r="J1148" s="248"/>
      <c r="K1148" s="248"/>
      <c r="L1148" s="253"/>
      <c r="M1148" s="254"/>
      <c r="N1148" s="255"/>
      <c r="O1148" s="255"/>
      <c r="P1148" s="255"/>
      <c r="Q1148" s="255"/>
      <c r="R1148" s="255"/>
      <c r="S1148" s="255"/>
      <c r="T1148" s="256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7" t="s">
        <v>143</v>
      </c>
      <c r="AU1148" s="257" t="s">
        <v>86</v>
      </c>
      <c r="AV1148" s="14" t="s">
        <v>86</v>
      </c>
      <c r="AW1148" s="14" t="s">
        <v>32</v>
      </c>
      <c r="AX1148" s="14" t="s">
        <v>76</v>
      </c>
      <c r="AY1148" s="257" t="s">
        <v>131</v>
      </c>
    </row>
    <row r="1149" s="14" customFormat="1">
      <c r="A1149" s="14"/>
      <c r="B1149" s="247"/>
      <c r="C1149" s="248"/>
      <c r="D1149" s="232" t="s">
        <v>143</v>
      </c>
      <c r="E1149" s="249" t="s">
        <v>1</v>
      </c>
      <c r="F1149" s="250" t="s">
        <v>242</v>
      </c>
      <c r="G1149" s="248"/>
      <c r="H1149" s="251">
        <v>0.66800000000000004</v>
      </c>
      <c r="I1149" s="252"/>
      <c r="J1149" s="248"/>
      <c r="K1149" s="248"/>
      <c r="L1149" s="253"/>
      <c r="M1149" s="254"/>
      <c r="N1149" s="255"/>
      <c r="O1149" s="255"/>
      <c r="P1149" s="255"/>
      <c r="Q1149" s="255"/>
      <c r="R1149" s="255"/>
      <c r="S1149" s="255"/>
      <c r="T1149" s="256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7" t="s">
        <v>143</v>
      </c>
      <c r="AU1149" s="257" t="s">
        <v>86</v>
      </c>
      <c r="AV1149" s="14" t="s">
        <v>86</v>
      </c>
      <c r="AW1149" s="14" t="s">
        <v>32</v>
      </c>
      <c r="AX1149" s="14" t="s">
        <v>76</v>
      </c>
      <c r="AY1149" s="257" t="s">
        <v>131</v>
      </c>
    </row>
    <row r="1150" s="14" customFormat="1">
      <c r="A1150" s="14"/>
      <c r="B1150" s="247"/>
      <c r="C1150" s="248"/>
      <c r="D1150" s="232" t="s">
        <v>143</v>
      </c>
      <c r="E1150" s="249" t="s">
        <v>1</v>
      </c>
      <c r="F1150" s="250" t="s">
        <v>243</v>
      </c>
      <c r="G1150" s="248"/>
      <c r="H1150" s="251">
        <v>0.69799999999999995</v>
      </c>
      <c r="I1150" s="252"/>
      <c r="J1150" s="248"/>
      <c r="K1150" s="248"/>
      <c r="L1150" s="253"/>
      <c r="M1150" s="254"/>
      <c r="N1150" s="255"/>
      <c r="O1150" s="255"/>
      <c r="P1150" s="255"/>
      <c r="Q1150" s="255"/>
      <c r="R1150" s="255"/>
      <c r="S1150" s="255"/>
      <c r="T1150" s="256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7" t="s">
        <v>143</v>
      </c>
      <c r="AU1150" s="257" t="s">
        <v>86</v>
      </c>
      <c r="AV1150" s="14" t="s">
        <v>86</v>
      </c>
      <c r="AW1150" s="14" t="s">
        <v>32</v>
      </c>
      <c r="AX1150" s="14" t="s">
        <v>76</v>
      </c>
      <c r="AY1150" s="257" t="s">
        <v>131</v>
      </c>
    </row>
    <row r="1151" s="14" customFormat="1">
      <c r="A1151" s="14"/>
      <c r="B1151" s="247"/>
      <c r="C1151" s="248"/>
      <c r="D1151" s="232" t="s">
        <v>143</v>
      </c>
      <c r="E1151" s="249" t="s">
        <v>1</v>
      </c>
      <c r="F1151" s="250" t="s">
        <v>244</v>
      </c>
      <c r="G1151" s="248"/>
      <c r="H1151" s="251">
        <v>0.66800000000000004</v>
      </c>
      <c r="I1151" s="252"/>
      <c r="J1151" s="248"/>
      <c r="K1151" s="248"/>
      <c r="L1151" s="253"/>
      <c r="M1151" s="254"/>
      <c r="N1151" s="255"/>
      <c r="O1151" s="255"/>
      <c r="P1151" s="255"/>
      <c r="Q1151" s="255"/>
      <c r="R1151" s="255"/>
      <c r="S1151" s="255"/>
      <c r="T1151" s="256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7" t="s">
        <v>143</v>
      </c>
      <c r="AU1151" s="257" t="s">
        <v>86</v>
      </c>
      <c r="AV1151" s="14" t="s">
        <v>86</v>
      </c>
      <c r="AW1151" s="14" t="s">
        <v>32</v>
      </c>
      <c r="AX1151" s="14" t="s">
        <v>76</v>
      </c>
      <c r="AY1151" s="257" t="s">
        <v>131</v>
      </c>
    </row>
    <row r="1152" s="14" customFormat="1">
      <c r="A1152" s="14"/>
      <c r="B1152" s="247"/>
      <c r="C1152" s="248"/>
      <c r="D1152" s="232" t="s">
        <v>143</v>
      </c>
      <c r="E1152" s="249" t="s">
        <v>1</v>
      </c>
      <c r="F1152" s="250" t="s">
        <v>245</v>
      </c>
      <c r="G1152" s="248"/>
      <c r="H1152" s="251">
        <v>0.66800000000000004</v>
      </c>
      <c r="I1152" s="252"/>
      <c r="J1152" s="248"/>
      <c r="K1152" s="248"/>
      <c r="L1152" s="253"/>
      <c r="M1152" s="254"/>
      <c r="N1152" s="255"/>
      <c r="O1152" s="255"/>
      <c r="P1152" s="255"/>
      <c r="Q1152" s="255"/>
      <c r="R1152" s="255"/>
      <c r="S1152" s="255"/>
      <c r="T1152" s="256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7" t="s">
        <v>143</v>
      </c>
      <c r="AU1152" s="257" t="s">
        <v>86</v>
      </c>
      <c r="AV1152" s="14" t="s">
        <v>86</v>
      </c>
      <c r="AW1152" s="14" t="s">
        <v>32</v>
      </c>
      <c r="AX1152" s="14" t="s">
        <v>76</v>
      </c>
      <c r="AY1152" s="257" t="s">
        <v>131</v>
      </c>
    </row>
    <row r="1153" s="14" customFormat="1">
      <c r="A1153" s="14"/>
      <c r="B1153" s="247"/>
      <c r="C1153" s="248"/>
      <c r="D1153" s="232" t="s">
        <v>143</v>
      </c>
      <c r="E1153" s="249" t="s">
        <v>1</v>
      </c>
      <c r="F1153" s="250" t="s">
        <v>246</v>
      </c>
      <c r="G1153" s="248"/>
      <c r="H1153" s="251">
        <v>0.69799999999999995</v>
      </c>
      <c r="I1153" s="252"/>
      <c r="J1153" s="248"/>
      <c r="K1153" s="248"/>
      <c r="L1153" s="253"/>
      <c r="M1153" s="254"/>
      <c r="N1153" s="255"/>
      <c r="O1153" s="255"/>
      <c r="P1153" s="255"/>
      <c r="Q1153" s="255"/>
      <c r="R1153" s="255"/>
      <c r="S1153" s="255"/>
      <c r="T1153" s="256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7" t="s">
        <v>143</v>
      </c>
      <c r="AU1153" s="257" t="s">
        <v>86</v>
      </c>
      <c r="AV1153" s="14" t="s">
        <v>86</v>
      </c>
      <c r="AW1153" s="14" t="s">
        <v>32</v>
      </c>
      <c r="AX1153" s="14" t="s">
        <v>76</v>
      </c>
      <c r="AY1153" s="257" t="s">
        <v>131</v>
      </c>
    </row>
    <row r="1154" s="14" customFormat="1">
      <c r="A1154" s="14"/>
      <c r="B1154" s="247"/>
      <c r="C1154" s="248"/>
      <c r="D1154" s="232" t="s">
        <v>143</v>
      </c>
      <c r="E1154" s="249" t="s">
        <v>1</v>
      </c>
      <c r="F1154" s="250" t="s">
        <v>247</v>
      </c>
      <c r="G1154" s="248"/>
      <c r="H1154" s="251">
        <v>0.69799999999999995</v>
      </c>
      <c r="I1154" s="252"/>
      <c r="J1154" s="248"/>
      <c r="K1154" s="248"/>
      <c r="L1154" s="253"/>
      <c r="M1154" s="254"/>
      <c r="N1154" s="255"/>
      <c r="O1154" s="255"/>
      <c r="P1154" s="255"/>
      <c r="Q1154" s="255"/>
      <c r="R1154" s="255"/>
      <c r="S1154" s="255"/>
      <c r="T1154" s="256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7" t="s">
        <v>143</v>
      </c>
      <c r="AU1154" s="257" t="s">
        <v>86</v>
      </c>
      <c r="AV1154" s="14" t="s">
        <v>86</v>
      </c>
      <c r="AW1154" s="14" t="s">
        <v>32</v>
      </c>
      <c r="AX1154" s="14" t="s">
        <v>76</v>
      </c>
      <c r="AY1154" s="257" t="s">
        <v>131</v>
      </c>
    </row>
    <row r="1155" s="15" customFormat="1">
      <c r="A1155" s="15"/>
      <c r="B1155" s="258"/>
      <c r="C1155" s="259"/>
      <c r="D1155" s="232" t="s">
        <v>143</v>
      </c>
      <c r="E1155" s="260" t="s">
        <v>1</v>
      </c>
      <c r="F1155" s="261" t="s">
        <v>158</v>
      </c>
      <c r="G1155" s="259"/>
      <c r="H1155" s="262">
        <v>5.4340000000000011</v>
      </c>
      <c r="I1155" s="263"/>
      <c r="J1155" s="259"/>
      <c r="K1155" s="259"/>
      <c r="L1155" s="264"/>
      <c r="M1155" s="265"/>
      <c r="N1155" s="266"/>
      <c r="O1155" s="266"/>
      <c r="P1155" s="266"/>
      <c r="Q1155" s="266"/>
      <c r="R1155" s="266"/>
      <c r="S1155" s="266"/>
      <c r="T1155" s="267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68" t="s">
        <v>143</v>
      </c>
      <c r="AU1155" s="268" t="s">
        <v>86</v>
      </c>
      <c r="AV1155" s="15" t="s">
        <v>132</v>
      </c>
      <c r="AW1155" s="15" t="s">
        <v>32</v>
      </c>
      <c r="AX1155" s="15" t="s">
        <v>76</v>
      </c>
      <c r="AY1155" s="268" t="s">
        <v>131</v>
      </c>
    </row>
    <row r="1156" s="14" customFormat="1">
      <c r="A1156" s="14"/>
      <c r="B1156" s="247"/>
      <c r="C1156" s="248"/>
      <c r="D1156" s="232" t="s">
        <v>143</v>
      </c>
      <c r="E1156" s="249" t="s">
        <v>1</v>
      </c>
      <c r="F1156" s="250" t="s">
        <v>248</v>
      </c>
      <c r="G1156" s="248"/>
      <c r="H1156" s="251">
        <v>0.32600000000000001</v>
      </c>
      <c r="I1156" s="252"/>
      <c r="J1156" s="248"/>
      <c r="K1156" s="248"/>
      <c r="L1156" s="253"/>
      <c r="M1156" s="254"/>
      <c r="N1156" s="255"/>
      <c r="O1156" s="255"/>
      <c r="P1156" s="255"/>
      <c r="Q1156" s="255"/>
      <c r="R1156" s="255"/>
      <c r="S1156" s="255"/>
      <c r="T1156" s="256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7" t="s">
        <v>143</v>
      </c>
      <c r="AU1156" s="257" t="s">
        <v>86</v>
      </c>
      <c r="AV1156" s="14" t="s">
        <v>86</v>
      </c>
      <c r="AW1156" s="14" t="s">
        <v>32</v>
      </c>
      <c r="AX1156" s="14" t="s">
        <v>76</v>
      </c>
      <c r="AY1156" s="257" t="s">
        <v>131</v>
      </c>
    </row>
    <row r="1157" s="14" customFormat="1">
      <c r="A1157" s="14"/>
      <c r="B1157" s="247"/>
      <c r="C1157" s="248"/>
      <c r="D1157" s="232" t="s">
        <v>143</v>
      </c>
      <c r="E1157" s="249" t="s">
        <v>1</v>
      </c>
      <c r="F1157" s="250" t="s">
        <v>249</v>
      </c>
      <c r="G1157" s="248"/>
      <c r="H1157" s="251">
        <v>0.32600000000000001</v>
      </c>
      <c r="I1157" s="252"/>
      <c r="J1157" s="248"/>
      <c r="K1157" s="248"/>
      <c r="L1157" s="253"/>
      <c r="M1157" s="254"/>
      <c r="N1157" s="255"/>
      <c r="O1157" s="255"/>
      <c r="P1157" s="255"/>
      <c r="Q1157" s="255"/>
      <c r="R1157" s="255"/>
      <c r="S1157" s="255"/>
      <c r="T1157" s="256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7" t="s">
        <v>143</v>
      </c>
      <c r="AU1157" s="257" t="s">
        <v>86</v>
      </c>
      <c r="AV1157" s="14" t="s">
        <v>86</v>
      </c>
      <c r="AW1157" s="14" t="s">
        <v>32</v>
      </c>
      <c r="AX1157" s="14" t="s">
        <v>76</v>
      </c>
      <c r="AY1157" s="257" t="s">
        <v>131</v>
      </c>
    </row>
    <row r="1158" s="14" customFormat="1">
      <c r="A1158" s="14"/>
      <c r="B1158" s="247"/>
      <c r="C1158" s="248"/>
      <c r="D1158" s="232" t="s">
        <v>143</v>
      </c>
      <c r="E1158" s="249" t="s">
        <v>1</v>
      </c>
      <c r="F1158" s="250" t="s">
        <v>250</v>
      </c>
      <c r="G1158" s="248"/>
      <c r="H1158" s="251">
        <v>0.65300000000000002</v>
      </c>
      <c r="I1158" s="252"/>
      <c r="J1158" s="248"/>
      <c r="K1158" s="248"/>
      <c r="L1158" s="253"/>
      <c r="M1158" s="254"/>
      <c r="N1158" s="255"/>
      <c r="O1158" s="255"/>
      <c r="P1158" s="255"/>
      <c r="Q1158" s="255"/>
      <c r="R1158" s="255"/>
      <c r="S1158" s="255"/>
      <c r="T1158" s="256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7" t="s">
        <v>143</v>
      </c>
      <c r="AU1158" s="257" t="s">
        <v>86</v>
      </c>
      <c r="AV1158" s="14" t="s">
        <v>86</v>
      </c>
      <c r="AW1158" s="14" t="s">
        <v>32</v>
      </c>
      <c r="AX1158" s="14" t="s">
        <v>76</v>
      </c>
      <c r="AY1158" s="257" t="s">
        <v>131</v>
      </c>
    </row>
    <row r="1159" s="14" customFormat="1">
      <c r="A1159" s="14"/>
      <c r="B1159" s="247"/>
      <c r="C1159" s="248"/>
      <c r="D1159" s="232" t="s">
        <v>143</v>
      </c>
      <c r="E1159" s="249" t="s">
        <v>1</v>
      </c>
      <c r="F1159" s="250" t="s">
        <v>251</v>
      </c>
      <c r="G1159" s="248"/>
      <c r="H1159" s="251">
        <v>0.34799999999999998</v>
      </c>
      <c r="I1159" s="252"/>
      <c r="J1159" s="248"/>
      <c r="K1159" s="248"/>
      <c r="L1159" s="253"/>
      <c r="M1159" s="254"/>
      <c r="N1159" s="255"/>
      <c r="O1159" s="255"/>
      <c r="P1159" s="255"/>
      <c r="Q1159" s="255"/>
      <c r="R1159" s="255"/>
      <c r="S1159" s="255"/>
      <c r="T1159" s="256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7" t="s">
        <v>143</v>
      </c>
      <c r="AU1159" s="257" t="s">
        <v>86</v>
      </c>
      <c r="AV1159" s="14" t="s">
        <v>86</v>
      </c>
      <c r="AW1159" s="14" t="s">
        <v>32</v>
      </c>
      <c r="AX1159" s="14" t="s">
        <v>76</v>
      </c>
      <c r="AY1159" s="257" t="s">
        <v>131</v>
      </c>
    </row>
    <row r="1160" s="15" customFormat="1">
      <c r="A1160" s="15"/>
      <c r="B1160" s="258"/>
      <c r="C1160" s="259"/>
      <c r="D1160" s="232" t="s">
        <v>143</v>
      </c>
      <c r="E1160" s="260" t="s">
        <v>1</v>
      </c>
      <c r="F1160" s="261" t="s">
        <v>167</v>
      </c>
      <c r="G1160" s="259"/>
      <c r="H1160" s="262">
        <v>1.653</v>
      </c>
      <c r="I1160" s="263"/>
      <c r="J1160" s="259"/>
      <c r="K1160" s="259"/>
      <c r="L1160" s="264"/>
      <c r="M1160" s="265"/>
      <c r="N1160" s="266"/>
      <c r="O1160" s="266"/>
      <c r="P1160" s="266"/>
      <c r="Q1160" s="266"/>
      <c r="R1160" s="266"/>
      <c r="S1160" s="266"/>
      <c r="T1160" s="267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68" t="s">
        <v>143</v>
      </c>
      <c r="AU1160" s="268" t="s">
        <v>86</v>
      </c>
      <c r="AV1160" s="15" t="s">
        <v>132</v>
      </c>
      <c r="AW1160" s="15" t="s">
        <v>32</v>
      </c>
      <c r="AX1160" s="15" t="s">
        <v>76</v>
      </c>
      <c r="AY1160" s="268" t="s">
        <v>131</v>
      </c>
    </row>
    <row r="1161" s="14" customFormat="1">
      <c r="A1161" s="14"/>
      <c r="B1161" s="247"/>
      <c r="C1161" s="248"/>
      <c r="D1161" s="232" t="s">
        <v>143</v>
      </c>
      <c r="E1161" s="249" t="s">
        <v>1</v>
      </c>
      <c r="F1161" s="250" t="s">
        <v>252</v>
      </c>
      <c r="G1161" s="248"/>
      <c r="H1161" s="251">
        <v>0.66800000000000004</v>
      </c>
      <c r="I1161" s="252"/>
      <c r="J1161" s="248"/>
      <c r="K1161" s="248"/>
      <c r="L1161" s="253"/>
      <c r="M1161" s="254"/>
      <c r="N1161" s="255"/>
      <c r="O1161" s="255"/>
      <c r="P1161" s="255"/>
      <c r="Q1161" s="255"/>
      <c r="R1161" s="255"/>
      <c r="S1161" s="255"/>
      <c r="T1161" s="256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7" t="s">
        <v>143</v>
      </c>
      <c r="AU1161" s="257" t="s">
        <v>86</v>
      </c>
      <c r="AV1161" s="14" t="s">
        <v>86</v>
      </c>
      <c r="AW1161" s="14" t="s">
        <v>32</v>
      </c>
      <c r="AX1161" s="14" t="s">
        <v>76</v>
      </c>
      <c r="AY1161" s="257" t="s">
        <v>131</v>
      </c>
    </row>
    <row r="1162" s="14" customFormat="1">
      <c r="A1162" s="14"/>
      <c r="B1162" s="247"/>
      <c r="C1162" s="248"/>
      <c r="D1162" s="232" t="s">
        <v>143</v>
      </c>
      <c r="E1162" s="249" t="s">
        <v>1</v>
      </c>
      <c r="F1162" s="250" t="s">
        <v>253</v>
      </c>
      <c r="G1162" s="248"/>
      <c r="H1162" s="251">
        <v>0.66800000000000004</v>
      </c>
      <c r="I1162" s="252"/>
      <c r="J1162" s="248"/>
      <c r="K1162" s="248"/>
      <c r="L1162" s="253"/>
      <c r="M1162" s="254"/>
      <c r="N1162" s="255"/>
      <c r="O1162" s="255"/>
      <c r="P1162" s="255"/>
      <c r="Q1162" s="255"/>
      <c r="R1162" s="255"/>
      <c r="S1162" s="255"/>
      <c r="T1162" s="256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7" t="s">
        <v>143</v>
      </c>
      <c r="AU1162" s="257" t="s">
        <v>86</v>
      </c>
      <c r="AV1162" s="14" t="s">
        <v>86</v>
      </c>
      <c r="AW1162" s="14" t="s">
        <v>32</v>
      </c>
      <c r="AX1162" s="14" t="s">
        <v>76</v>
      </c>
      <c r="AY1162" s="257" t="s">
        <v>131</v>
      </c>
    </row>
    <row r="1163" s="14" customFormat="1">
      <c r="A1163" s="14"/>
      <c r="B1163" s="247"/>
      <c r="C1163" s="248"/>
      <c r="D1163" s="232" t="s">
        <v>143</v>
      </c>
      <c r="E1163" s="249" t="s">
        <v>1</v>
      </c>
      <c r="F1163" s="250" t="s">
        <v>254</v>
      </c>
      <c r="G1163" s="248"/>
      <c r="H1163" s="251">
        <v>0.66800000000000004</v>
      </c>
      <c r="I1163" s="252"/>
      <c r="J1163" s="248"/>
      <c r="K1163" s="248"/>
      <c r="L1163" s="253"/>
      <c r="M1163" s="254"/>
      <c r="N1163" s="255"/>
      <c r="O1163" s="255"/>
      <c r="P1163" s="255"/>
      <c r="Q1163" s="255"/>
      <c r="R1163" s="255"/>
      <c r="S1163" s="255"/>
      <c r="T1163" s="256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7" t="s">
        <v>143</v>
      </c>
      <c r="AU1163" s="257" t="s">
        <v>86</v>
      </c>
      <c r="AV1163" s="14" t="s">
        <v>86</v>
      </c>
      <c r="AW1163" s="14" t="s">
        <v>32</v>
      </c>
      <c r="AX1163" s="14" t="s">
        <v>76</v>
      </c>
      <c r="AY1163" s="257" t="s">
        <v>131</v>
      </c>
    </row>
    <row r="1164" s="14" customFormat="1">
      <c r="A1164" s="14"/>
      <c r="B1164" s="247"/>
      <c r="C1164" s="248"/>
      <c r="D1164" s="232" t="s">
        <v>143</v>
      </c>
      <c r="E1164" s="249" t="s">
        <v>1</v>
      </c>
      <c r="F1164" s="250" t="s">
        <v>255</v>
      </c>
      <c r="G1164" s="248"/>
      <c r="H1164" s="251">
        <v>0.66800000000000004</v>
      </c>
      <c r="I1164" s="252"/>
      <c r="J1164" s="248"/>
      <c r="K1164" s="248"/>
      <c r="L1164" s="253"/>
      <c r="M1164" s="254"/>
      <c r="N1164" s="255"/>
      <c r="O1164" s="255"/>
      <c r="P1164" s="255"/>
      <c r="Q1164" s="255"/>
      <c r="R1164" s="255"/>
      <c r="S1164" s="255"/>
      <c r="T1164" s="256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7" t="s">
        <v>143</v>
      </c>
      <c r="AU1164" s="257" t="s">
        <v>86</v>
      </c>
      <c r="AV1164" s="14" t="s">
        <v>86</v>
      </c>
      <c r="AW1164" s="14" t="s">
        <v>32</v>
      </c>
      <c r="AX1164" s="14" t="s">
        <v>76</v>
      </c>
      <c r="AY1164" s="257" t="s">
        <v>131</v>
      </c>
    </row>
    <row r="1165" s="14" customFormat="1">
      <c r="A1165" s="14"/>
      <c r="B1165" s="247"/>
      <c r="C1165" s="248"/>
      <c r="D1165" s="232" t="s">
        <v>143</v>
      </c>
      <c r="E1165" s="249" t="s">
        <v>1</v>
      </c>
      <c r="F1165" s="250" t="s">
        <v>256</v>
      </c>
      <c r="G1165" s="248"/>
      <c r="H1165" s="251">
        <v>0.66800000000000004</v>
      </c>
      <c r="I1165" s="252"/>
      <c r="J1165" s="248"/>
      <c r="K1165" s="248"/>
      <c r="L1165" s="253"/>
      <c r="M1165" s="254"/>
      <c r="N1165" s="255"/>
      <c r="O1165" s="255"/>
      <c r="P1165" s="255"/>
      <c r="Q1165" s="255"/>
      <c r="R1165" s="255"/>
      <c r="S1165" s="255"/>
      <c r="T1165" s="256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7" t="s">
        <v>143</v>
      </c>
      <c r="AU1165" s="257" t="s">
        <v>86</v>
      </c>
      <c r="AV1165" s="14" t="s">
        <v>86</v>
      </c>
      <c r="AW1165" s="14" t="s">
        <v>32</v>
      </c>
      <c r="AX1165" s="14" t="s">
        <v>76</v>
      </c>
      <c r="AY1165" s="257" t="s">
        <v>131</v>
      </c>
    </row>
    <row r="1166" s="14" customFormat="1">
      <c r="A1166" s="14"/>
      <c r="B1166" s="247"/>
      <c r="C1166" s="248"/>
      <c r="D1166" s="232" t="s">
        <v>143</v>
      </c>
      <c r="E1166" s="249" t="s">
        <v>1</v>
      </c>
      <c r="F1166" s="250" t="s">
        <v>257</v>
      </c>
      <c r="G1166" s="248"/>
      <c r="H1166" s="251">
        <v>0.66800000000000004</v>
      </c>
      <c r="I1166" s="252"/>
      <c r="J1166" s="248"/>
      <c r="K1166" s="248"/>
      <c r="L1166" s="253"/>
      <c r="M1166" s="254"/>
      <c r="N1166" s="255"/>
      <c r="O1166" s="255"/>
      <c r="P1166" s="255"/>
      <c r="Q1166" s="255"/>
      <c r="R1166" s="255"/>
      <c r="S1166" s="255"/>
      <c r="T1166" s="256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7" t="s">
        <v>143</v>
      </c>
      <c r="AU1166" s="257" t="s">
        <v>86</v>
      </c>
      <c r="AV1166" s="14" t="s">
        <v>86</v>
      </c>
      <c r="AW1166" s="14" t="s">
        <v>32</v>
      </c>
      <c r="AX1166" s="14" t="s">
        <v>76</v>
      </c>
      <c r="AY1166" s="257" t="s">
        <v>131</v>
      </c>
    </row>
    <row r="1167" s="14" customFormat="1">
      <c r="A1167" s="14"/>
      <c r="B1167" s="247"/>
      <c r="C1167" s="248"/>
      <c r="D1167" s="232" t="s">
        <v>143</v>
      </c>
      <c r="E1167" s="249" t="s">
        <v>1</v>
      </c>
      <c r="F1167" s="250" t="s">
        <v>258</v>
      </c>
      <c r="G1167" s="248"/>
      <c r="H1167" s="251">
        <v>0.66800000000000004</v>
      </c>
      <c r="I1167" s="252"/>
      <c r="J1167" s="248"/>
      <c r="K1167" s="248"/>
      <c r="L1167" s="253"/>
      <c r="M1167" s="254"/>
      <c r="N1167" s="255"/>
      <c r="O1167" s="255"/>
      <c r="P1167" s="255"/>
      <c r="Q1167" s="255"/>
      <c r="R1167" s="255"/>
      <c r="S1167" s="255"/>
      <c r="T1167" s="256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7" t="s">
        <v>143</v>
      </c>
      <c r="AU1167" s="257" t="s">
        <v>86</v>
      </c>
      <c r="AV1167" s="14" t="s">
        <v>86</v>
      </c>
      <c r="AW1167" s="14" t="s">
        <v>32</v>
      </c>
      <c r="AX1167" s="14" t="s">
        <v>76</v>
      </c>
      <c r="AY1167" s="257" t="s">
        <v>131</v>
      </c>
    </row>
    <row r="1168" s="14" customFormat="1">
      <c r="A1168" s="14"/>
      <c r="B1168" s="247"/>
      <c r="C1168" s="248"/>
      <c r="D1168" s="232" t="s">
        <v>143</v>
      </c>
      <c r="E1168" s="249" t="s">
        <v>1</v>
      </c>
      <c r="F1168" s="250" t="s">
        <v>259</v>
      </c>
      <c r="G1168" s="248"/>
      <c r="H1168" s="251">
        <v>0.66800000000000004</v>
      </c>
      <c r="I1168" s="252"/>
      <c r="J1168" s="248"/>
      <c r="K1168" s="248"/>
      <c r="L1168" s="253"/>
      <c r="M1168" s="254"/>
      <c r="N1168" s="255"/>
      <c r="O1168" s="255"/>
      <c r="P1168" s="255"/>
      <c r="Q1168" s="255"/>
      <c r="R1168" s="255"/>
      <c r="S1168" s="255"/>
      <c r="T1168" s="256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7" t="s">
        <v>143</v>
      </c>
      <c r="AU1168" s="257" t="s">
        <v>86</v>
      </c>
      <c r="AV1168" s="14" t="s">
        <v>86</v>
      </c>
      <c r="AW1168" s="14" t="s">
        <v>32</v>
      </c>
      <c r="AX1168" s="14" t="s">
        <v>76</v>
      </c>
      <c r="AY1168" s="257" t="s">
        <v>131</v>
      </c>
    </row>
    <row r="1169" s="14" customFormat="1">
      <c r="A1169" s="14"/>
      <c r="B1169" s="247"/>
      <c r="C1169" s="248"/>
      <c r="D1169" s="232" t="s">
        <v>143</v>
      </c>
      <c r="E1169" s="249" t="s">
        <v>1</v>
      </c>
      <c r="F1169" s="250" t="s">
        <v>260</v>
      </c>
      <c r="G1169" s="248"/>
      <c r="H1169" s="251">
        <v>0.66800000000000004</v>
      </c>
      <c r="I1169" s="252"/>
      <c r="J1169" s="248"/>
      <c r="K1169" s="248"/>
      <c r="L1169" s="253"/>
      <c r="M1169" s="254"/>
      <c r="N1169" s="255"/>
      <c r="O1169" s="255"/>
      <c r="P1169" s="255"/>
      <c r="Q1169" s="255"/>
      <c r="R1169" s="255"/>
      <c r="S1169" s="255"/>
      <c r="T1169" s="256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7" t="s">
        <v>143</v>
      </c>
      <c r="AU1169" s="257" t="s">
        <v>86</v>
      </c>
      <c r="AV1169" s="14" t="s">
        <v>86</v>
      </c>
      <c r="AW1169" s="14" t="s">
        <v>32</v>
      </c>
      <c r="AX1169" s="14" t="s">
        <v>76</v>
      </c>
      <c r="AY1169" s="257" t="s">
        <v>131</v>
      </c>
    </row>
    <row r="1170" s="14" customFormat="1">
      <c r="A1170" s="14"/>
      <c r="B1170" s="247"/>
      <c r="C1170" s="248"/>
      <c r="D1170" s="232" t="s">
        <v>143</v>
      </c>
      <c r="E1170" s="249" t="s">
        <v>1</v>
      </c>
      <c r="F1170" s="250" t="s">
        <v>261</v>
      </c>
      <c r="G1170" s="248"/>
      <c r="H1170" s="251">
        <v>0.66800000000000004</v>
      </c>
      <c r="I1170" s="252"/>
      <c r="J1170" s="248"/>
      <c r="K1170" s="248"/>
      <c r="L1170" s="253"/>
      <c r="M1170" s="254"/>
      <c r="N1170" s="255"/>
      <c r="O1170" s="255"/>
      <c r="P1170" s="255"/>
      <c r="Q1170" s="255"/>
      <c r="R1170" s="255"/>
      <c r="S1170" s="255"/>
      <c r="T1170" s="256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7" t="s">
        <v>143</v>
      </c>
      <c r="AU1170" s="257" t="s">
        <v>86</v>
      </c>
      <c r="AV1170" s="14" t="s">
        <v>86</v>
      </c>
      <c r="AW1170" s="14" t="s">
        <v>32</v>
      </c>
      <c r="AX1170" s="14" t="s">
        <v>76</v>
      </c>
      <c r="AY1170" s="257" t="s">
        <v>131</v>
      </c>
    </row>
    <row r="1171" s="14" customFormat="1">
      <c r="A1171" s="14"/>
      <c r="B1171" s="247"/>
      <c r="C1171" s="248"/>
      <c r="D1171" s="232" t="s">
        <v>143</v>
      </c>
      <c r="E1171" s="249" t="s">
        <v>1</v>
      </c>
      <c r="F1171" s="250" t="s">
        <v>262</v>
      </c>
      <c r="G1171" s="248"/>
      <c r="H1171" s="251">
        <v>0.66800000000000004</v>
      </c>
      <c r="I1171" s="252"/>
      <c r="J1171" s="248"/>
      <c r="K1171" s="248"/>
      <c r="L1171" s="253"/>
      <c r="M1171" s="254"/>
      <c r="N1171" s="255"/>
      <c r="O1171" s="255"/>
      <c r="P1171" s="255"/>
      <c r="Q1171" s="255"/>
      <c r="R1171" s="255"/>
      <c r="S1171" s="255"/>
      <c r="T1171" s="256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7" t="s">
        <v>143</v>
      </c>
      <c r="AU1171" s="257" t="s">
        <v>86</v>
      </c>
      <c r="AV1171" s="14" t="s">
        <v>86</v>
      </c>
      <c r="AW1171" s="14" t="s">
        <v>32</v>
      </c>
      <c r="AX1171" s="14" t="s">
        <v>76</v>
      </c>
      <c r="AY1171" s="257" t="s">
        <v>131</v>
      </c>
    </row>
    <row r="1172" s="15" customFormat="1">
      <c r="A1172" s="15"/>
      <c r="B1172" s="258"/>
      <c r="C1172" s="259"/>
      <c r="D1172" s="232" t="s">
        <v>143</v>
      </c>
      <c r="E1172" s="260" t="s">
        <v>1</v>
      </c>
      <c r="F1172" s="261" t="s">
        <v>179</v>
      </c>
      <c r="G1172" s="259"/>
      <c r="H1172" s="262">
        <v>7.3480000000000008</v>
      </c>
      <c r="I1172" s="263"/>
      <c r="J1172" s="259"/>
      <c r="K1172" s="259"/>
      <c r="L1172" s="264"/>
      <c r="M1172" s="265"/>
      <c r="N1172" s="266"/>
      <c r="O1172" s="266"/>
      <c r="P1172" s="266"/>
      <c r="Q1172" s="266"/>
      <c r="R1172" s="266"/>
      <c r="S1172" s="266"/>
      <c r="T1172" s="267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68" t="s">
        <v>143</v>
      </c>
      <c r="AU1172" s="268" t="s">
        <v>86</v>
      </c>
      <c r="AV1172" s="15" t="s">
        <v>132</v>
      </c>
      <c r="AW1172" s="15" t="s">
        <v>32</v>
      </c>
      <c r="AX1172" s="15" t="s">
        <v>76</v>
      </c>
      <c r="AY1172" s="268" t="s">
        <v>131</v>
      </c>
    </row>
    <row r="1173" s="14" customFormat="1">
      <c r="A1173" s="14"/>
      <c r="B1173" s="247"/>
      <c r="C1173" s="248"/>
      <c r="D1173" s="232" t="s">
        <v>143</v>
      </c>
      <c r="E1173" s="249" t="s">
        <v>1</v>
      </c>
      <c r="F1173" s="250" t="s">
        <v>263</v>
      </c>
      <c r="G1173" s="248"/>
      <c r="H1173" s="251">
        <v>0.35999999999999999</v>
      </c>
      <c r="I1173" s="252"/>
      <c r="J1173" s="248"/>
      <c r="K1173" s="248"/>
      <c r="L1173" s="253"/>
      <c r="M1173" s="254"/>
      <c r="N1173" s="255"/>
      <c r="O1173" s="255"/>
      <c r="P1173" s="255"/>
      <c r="Q1173" s="255"/>
      <c r="R1173" s="255"/>
      <c r="S1173" s="255"/>
      <c r="T1173" s="256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7" t="s">
        <v>143</v>
      </c>
      <c r="AU1173" s="257" t="s">
        <v>86</v>
      </c>
      <c r="AV1173" s="14" t="s">
        <v>86</v>
      </c>
      <c r="AW1173" s="14" t="s">
        <v>32</v>
      </c>
      <c r="AX1173" s="14" t="s">
        <v>76</v>
      </c>
      <c r="AY1173" s="257" t="s">
        <v>131</v>
      </c>
    </row>
    <row r="1174" s="14" customFormat="1">
      <c r="A1174" s="14"/>
      <c r="B1174" s="247"/>
      <c r="C1174" s="248"/>
      <c r="D1174" s="232" t="s">
        <v>143</v>
      </c>
      <c r="E1174" s="249" t="s">
        <v>1</v>
      </c>
      <c r="F1174" s="250" t="s">
        <v>264</v>
      </c>
      <c r="G1174" s="248"/>
      <c r="H1174" s="251">
        <v>0.66800000000000004</v>
      </c>
      <c r="I1174" s="252"/>
      <c r="J1174" s="248"/>
      <c r="K1174" s="248"/>
      <c r="L1174" s="253"/>
      <c r="M1174" s="254"/>
      <c r="N1174" s="255"/>
      <c r="O1174" s="255"/>
      <c r="P1174" s="255"/>
      <c r="Q1174" s="255"/>
      <c r="R1174" s="255"/>
      <c r="S1174" s="255"/>
      <c r="T1174" s="256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7" t="s">
        <v>143</v>
      </c>
      <c r="AU1174" s="257" t="s">
        <v>86</v>
      </c>
      <c r="AV1174" s="14" t="s">
        <v>86</v>
      </c>
      <c r="AW1174" s="14" t="s">
        <v>32</v>
      </c>
      <c r="AX1174" s="14" t="s">
        <v>76</v>
      </c>
      <c r="AY1174" s="257" t="s">
        <v>131</v>
      </c>
    </row>
    <row r="1175" s="15" customFormat="1">
      <c r="A1175" s="15"/>
      <c r="B1175" s="258"/>
      <c r="C1175" s="259"/>
      <c r="D1175" s="232" t="s">
        <v>143</v>
      </c>
      <c r="E1175" s="260" t="s">
        <v>1</v>
      </c>
      <c r="F1175" s="261" t="s">
        <v>188</v>
      </c>
      <c r="G1175" s="259"/>
      <c r="H1175" s="262">
        <v>1.028</v>
      </c>
      <c r="I1175" s="263"/>
      <c r="J1175" s="259"/>
      <c r="K1175" s="259"/>
      <c r="L1175" s="264"/>
      <c r="M1175" s="265"/>
      <c r="N1175" s="266"/>
      <c r="O1175" s="266"/>
      <c r="P1175" s="266"/>
      <c r="Q1175" s="266"/>
      <c r="R1175" s="266"/>
      <c r="S1175" s="266"/>
      <c r="T1175" s="267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68" t="s">
        <v>143</v>
      </c>
      <c r="AU1175" s="268" t="s">
        <v>86</v>
      </c>
      <c r="AV1175" s="15" t="s">
        <v>132</v>
      </c>
      <c r="AW1175" s="15" t="s">
        <v>32</v>
      </c>
      <c r="AX1175" s="15" t="s">
        <v>76</v>
      </c>
      <c r="AY1175" s="268" t="s">
        <v>131</v>
      </c>
    </row>
    <row r="1176" s="13" customFormat="1">
      <c r="A1176" s="13"/>
      <c r="B1176" s="237"/>
      <c r="C1176" s="238"/>
      <c r="D1176" s="232" t="s">
        <v>143</v>
      </c>
      <c r="E1176" s="239" t="s">
        <v>1</v>
      </c>
      <c r="F1176" s="240" t="s">
        <v>786</v>
      </c>
      <c r="G1176" s="238"/>
      <c r="H1176" s="239" t="s">
        <v>1</v>
      </c>
      <c r="I1176" s="241"/>
      <c r="J1176" s="238"/>
      <c r="K1176" s="238"/>
      <c r="L1176" s="242"/>
      <c r="M1176" s="243"/>
      <c r="N1176" s="244"/>
      <c r="O1176" s="244"/>
      <c r="P1176" s="244"/>
      <c r="Q1176" s="244"/>
      <c r="R1176" s="244"/>
      <c r="S1176" s="244"/>
      <c r="T1176" s="245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6" t="s">
        <v>143</v>
      </c>
      <c r="AU1176" s="246" t="s">
        <v>86</v>
      </c>
      <c r="AV1176" s="13" t="s">
        <v>84</v>
      </c>
      <c r="AW1176" s="13" t="s">
        <v>32</v>
      </c>
      <c r="AX1176" s="13" t="s">
        <v>76</v>
      </c>
      <c r="AY1176" s="246" t="s">
        <v>131</v>
      </c>
    </row>
    <row r="1177" s="14" customFormat="1">
      <c r="A1177" s="14"/>
      <c r="B1177" s="247"/>
      <c r="C1177" s="248"/>
      <c r="D1177" s="232" t="s">
        <v>143</v>
      </c>
      <c r="E1177" s="249" t="s">
        <v>1</v>
      </c>
      <c r="F1177" s="250" t="s">
        <v>787</v>
      </c>
      <c r="G1177" s="248"/>
      <c r="H1177" s="251">
        <v>66.097999999999999</v>
      </c>
      <c r="I1177" s="252"/>
      <c r="J1177" s="248"/>
      <c r="K1177" s="248"/>
      <c r="L1177" s="253"/>
      <c r="M1177" s="254"/>
      <c r="N1177" s="255"/>
      <c r="O1177" s="255"/>
      <c r="P1177" s="255"/>
      <c r="Q1177" s="255"/>
      <c r="R1177" s="255"/>
      <c r="S1177" s="255"/>
      <c r="T1177" s="256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7" t="s">
        <v>143</v>
      </c>
      <c r="AU1177" s="257" t="s">
        <v>86</v>
      </c>
      <c r="AV1177" s="14" t="s">
        <v>86</v>
      </c>
      <c r="AW1177" s="14" t="s">
        <v>32</v>
      </c>
      <c r="AX1177" s="14" t="s">
        <v>76</v>
      </c>
      <c r="AY1177" s="257" t="s">
        <v>131</v>
      </c>
    </row>
    <row r="1178" s="14" customFormat="1">
      <c r="A1178" s="14"/>
      <c r="B1178" s="247"/>
      <c r="C1178" s="248"/>
      <c r="D1178" s="232" t="s">
        <v>143</v>
      </c>
      <c r="E1178" s="249" t="s">
        <v>1</v>
      </c>
      <c r="F1178" s="250" t="s">
        <v>788</v>
      </c>
      <c r="G1178" s="248"/>
      <c r="H1178" s="251">
        <v>68.265000000000001</v>
      </c>
      <c r="I1178" s="252"/>
      <c r="J1178" s="248"/>
      <c r="K1178" s="248"/>
      <c r="L1178" s="253"/>
      <c r="M1178" s="254"/>
      <c r="N1178" s="255"/>
      <c r="O1178" s="255"/>
      <c r="P1178" s="255"/>
      <c r="Q1178" s="255"/>
      <c r="R1178" s="255"/>
      <c r="S1178" s="255"/>
      <c r="T1178" s="256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7" t="s">
        <v>143</v>
      </c>
      <c r="AU1178" s="257" t="s">
        <v>86</v>
      </c>
      <c r="AV1178" s="14" t="s">
        <v>86</v>
      </c>
      <c r="AW1178" s="14" t="s">
        <v>32</v>
      </c>
      <c r="AX1178" s="14" t="s">
        <v>76</v>
      </c>
      <c r="AY1178" s="257" t="s">
        <v>131</v>
      </c>
    </row>
    <row r="1179" s="14" customFormat="1">
      <c r="A1179" s="14"/>
      <c r="B1179" s="247"/>
      <c r="C1179" s="248"/>
      <c r="D1179" s="232" t="s">
        <v>143</v>
      </c>
      <c r="E1179" s="249" t="s">
        <v>1</v>
      </c>
      <c r="F1179" s="250" t="s">
        <v>789</v>
      </c>
      <c r="G1179" s="248"/>
      <c r="H1179" s="251">
        <v>84.060000000000002</v>
      </c>
      <c r="I1179" s="252"/>
      <c r="J1179" s="248"/>
      <c r="K1179" s="248"/>
      <c r="L1179" s="253"/>
      <c r="M1179" s="254"/>
      <c r="N1179" s="255"/>
      <c r="O1179" s="255"/>
      <c r="P1179" s="255"/>
      <c r="Q1179" s="255"/>
      <c r="R1179" s="255"/>
      <c r="S1179" s="255"/>
      <c r="T1179" s="256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7" t="s">
        <v>143</v>
      </c>
      <c r="AU1179" s="257" t="s">
        <v>86</v>
      </c>
      <c r="AV1179" s="14" t="s">
        <v>86</v>
      </c>
      <c r="AW1179" s="14" t="s">
        <v>32</v>
      </c>
      <c r="AX1179" s="14" t="s">
        <v>76</v>
      </c>
      <c r="AY1179" s="257" t="s">
        <v>131</v>
      </c>
    </row>
    <row r="1180" s="14" customFormat="1">
      <c r="A1180" s="14"/>
      <c r="B1180" s="247"/>
      <c r="C1180" s="248"/>
      <c r="D1180" s="232" t="s">
        <v>143</v>
      </c>
      <c r="E1180" s="249" t="s">
        <v>1</v>
      </c>
      <c r="F1180" s="250" t="s">
        <v>790</v>
      </c>
      <c r="G1180" s="248"/>
      <c r="H1180" s="251">
        <v>158.84</v>
      </c>
      <c r="I1180" s="252"/>
      <c r="J1180" s="248"/>
      <c r="K1180" s="248"/>
      <c r="L1180" s="253"/>
      <c r="M1180" s="254"/>
      <c r="N1180" s="255"/>
      <c r="O1180" s="255"/>
      <c r="P1180" s="255"/>
      <c r="Q1180" s="255"/>
      <c r="R1180" s="255"/>
      <c r="S1180" s="255"/>
      <c r="T1180" s="256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7" t="s">
        <v>143</v>
      </c>
      <c r="AU1180" s="257" t="s">
        <v>86</v>
      </c>
      <c r="AV1180" s="14" t="s">
        <v>86</v>
      </c>
      <c r="AW1180" s="14" t="s">
        <v>32</v>
      </c>
      <c r="AX1180" s="14" t="s">
        <v>76</v>
      </c>
      <c r="AY1180" s="257" t="s">
        <v>131</v>
      </c>
    </row>
    <row r="1181" s="14" customFormat="1">
      <c r="A1181" s="14"/>
      <c r="B1181" s="247"/>
      <c r="C1181" s="248"/>
      <c r="D1181" s="232" t="s">
        <v>143</v>
      </c>
      <c r="E1181" s="249" t="s">
        <v>1</v>
      </c>
      <c r="F1181" s="250" t="s">
        <v>791</v>
      </c>
      <c r="G1181" s="248"/>
      <c r="H1181" s="251">
        <v>333.64499999999998</v>
      </c>
      <c r="I1181" s="252"/>
      <c r="J1181" s="248"/>
      <c r="K1181" s="248"/>
      <c r="L1181" s="253"/>
      <c r="M1181" s="254"/>
      <c r="N1181" s="255"/>
      <c r="O1181" s="255"/>
      <c r="P1181" s="255"/>
      <c r="Q1181" s="255"/>
      <c r="R1181" s="255"/>
      <c r="S1181" s="255"/>
      <c r="T1181" s="256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7" t="s">
        <v>143</v>
      </c>
      <c r="AU1181" s="257" t="s">
        <v>86</v>
      </c>
      <c r="AV1181" s="14" t="s">
        <v>86</v>
      </c>
      <c r="AW1181" s="14" t="s">
        <v>32</v>
      </c>
      <c r="AX1181" s="14" t="s">
        <v>76</v>
      </c>
      <c r="AY1181" s="257" t="s">
        <v>131</v>
      </c>
    </row>
    <row r="1182" s="14" customFormat="1">
      <c r="A1182" s="14"/>
      <c r="B1182" s="247"/>
      <c r="C1182" s="248"/>
      <c r="D1182" s="232" t="s">
        <v>143</v>
      </c>
      <c r="E1182" s="249" t="s">
        <v>1</v>
      </c>
      <c r="F1182" s="250" t="s">
        <v>792</v>
      </c>
      <c r="G1182" s="248"/>
      <c r="H1182" s="251">
        <v>257.83699999999999</v>
      </c>
      <c r="I1182" s="252"/>
      <c r="J1182" s="248"/>
      <c r="K1182" s="248"/>
      <c r="L1182" s="253"/>
      <c r="M1182" s="254"/>
      <c r="N1182" s="255"/>
      <c r="O1182" s="255"/>
      <c r="P1182" s="255"/>
      <c r="Q1182" s="255"/>
      <c r="R1182" s="255"/>
      <c r="S1182" s="255"/>
      <c r="T1182" s="256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7" t="s">
        <v>143</v>
      </c>
      <c r="AU1182" s="257" t="s">
        <v>86</v>
      </c>
      <c r="AV1182" s="14" t="s">
        <v>86</v>
      </c>
      <c r="AW1182" s="14" t="s">
        <v>32</v>
      </c>
      <c r="AX1182" s="14" t="s">
        <v>76</v>
      </c>
      <c r="AY1182" s="257" t="s">
        <v>131</v>
      </c>
    </row>
    <row r="1183" s="14" customFormat="1">
      <c r="A1183" s="14"/>
      <c r="B1183" s="247"/>
      <c r="C1183" s="248"/>
      <c r="D1183" s="232" t="s">
        <v>143</v>
      </c>
      <c r="E1183" s="249" t="s">
        <v>1</v>
      </c>
      <c r="F1183" s="250" t="s">
        <v>793</v>
      </c>
      <c r="G1183" s="248"/>
      <c r="H1183" s="251">
        <v>161.76400000000001</v>
      </c>
      <c r="I1183" s="252"/>
      <c r="J1183" s="248"/>
      <c r="K1183" s="248"/>
      <c r="L1183" s="253"/>
      <c r="M1183" s="254"/>
      <c r="N1183" s="255"/>
      <c r="O1183" s="255"/>
      <c r="P1183" s="255"/>
      <c r="Q1183" s="255"/>
      <c r="R1183" s="255"/>
      <c r="S1183" s="255"/>
      <c r="T1183" s="256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7" t="s">
        <v>143</v>
      </c>
      <c r="AU1183" s="257" t="s">
        <v>86</v>
      </c>
      <c r="AV1183" s="14" t="s">
        <v>86</v>
      </c>
      <c r="AW1183" s="14" t="s">
        <v>32</v>
      </c>
      <c r="AX1183" s="14" t="s">
        <v>76</v>
      </c>
      <c r="AY1183" s="257" t="s">
        <v>131</v>
      </c>
    </row>
    <row r="1184" s="14" customFormat="1">
      <c r="A1184" s="14"/>
      <c r="B1184" s="247"/>
      <c r="C1184" s="248"/>
      <c r="D1184" s="232" t="s">
        <v>143</v>
      </c>
      <c r="E1184" s="249" t="s">
        <v>1</v>
      </c>
      <c r="F1184" s="250" t="s">
        <v>794</v>
      </c>
      <c r="G1184" s="248"/>
      <c r="H1184" s="251">
        <v>54.415999999999997</v>
      </c>
      <c r="I1184" s="252"/>
      <c r="J1184" s="248"/>
      <c r="K1184" s="248"/>
      <c r="L1184" s="253"/>
      <c r="M1184" s="254"/>
      <c r="N1184" s="255"/>
      <c r="O1184" s="255"/>
      <c r="P1184" s="255"/>
      <c r="Q1184" s="255"/>
      <c r="R1184" s="255"/>
      <c r="S1184" s="255"/>
      <c r="T1184" s="256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7" t="s">
        <v>143</v>
      </c>
      <c r="AU1184" s="257" t="s">
        <v>86</v>
      </c>
      <c r="AV1184" s="14" t="s">
        <v>86</v>
      </c>
      <c r="AW1184" s="14" t="s">
        <v>32</v>
      </c>
      <c r="AX1184" s="14" t="s">
        <v>76</v>
      </c>
      <c r="AY1184" s="257" t="s">
        <v>131</v>
      </c>
    </row>
    <row r="1185" s="16" customFormat="1">
      <c r="A1185" s="16"/>
      <c r="B1185" s="269"/>
      <c r="C1185" s="270"/>
      <c r="D1185" s="232" t="s">
        <v>143</v>
      </c>
      <c r="E1185" s="271" t="s">
        <v>1</v>
      </c>
      <c r="F1185" s="272" t="s">
        <v>189</v>
      </c>
      <c r="G1185" s="270"/>
      <c r="H1185" s="273">
        <v>1246.2430000000002</v>
      </c>
      <c r="I1185" s="274"/>
      <c r="J1185" s="270"/>
      <c r="K1185" s="270"/>
      <c r="L1185" s="275"/>
      <c r="M1185" s="276"/>
      <c r="N1185" s="277"/>
      <c r="O1185" s="277"/>
      <c r="P1185" s="277"/>
      <c r="Q1185" s="277"/>
      <c r="R1185" s="277"/>
      <c r="S1185" s="277"/>
      <c r="T1185" s="278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T1185" s="279" t="s">
        <v>143</v>
      </c>
      <c r="AU1185" s="279" t="s">
        <v>86</v>
      </c>
      <c r="AV1185" s="16" t="s">
        <v>139</v>
      </c>
      <c r="AW1185" s="16" t="s">
        <v>32</v>
      </c>
      <c r="AX1185" s="16" t="s">
        <v>84</v>
      </c>
      <c r="AY1185" s="279" t="s">
        <v>131</v>
      </c>
    </row>
    <row r="1186" s="2" customFormat="1" ht="33" customHeight="1">
      <c r="A1186" s="39"/>
      <c r="B1186" s="40"/>
      <c r="C1186" s="219" t="s">
        <v>795</v>
      </c>
      <c r="D1186" s="219" t="s">
        <v>134</v>
      </c>
      <c r="E1186" s="220" t="s">
        <v>796</v>
      </c>
      <c r="F1186" s="221" t="s">
        <v>797</v>
      </c>
      <c r="G1186" s="222" t="s">
        <v>137</v>
      </c>
      <c r="H1186" s="223">
        <v>1246.2429999999999</v>
      </c>
      <c r="I1186" s="224"/>
      <c r="J1186" s="225">
        <f>ROUND(I1186*H1186,2)</f>
        <v>0</v>
      </c>
      <c r="K1186" s="221" t="s">
        <v>138</v>
      </c>
      <c r="L1186" s="45"/>
      <c r="M1186" s="226" t="s">
        <v>1</v>
      </c>
      <c r="N1186" s="227" t="s">
        <v>41</v>
      </c>
      <c r="O1186" s="92"/>
      <c r="P1186" s="228">
        <f>O1186*H1186</f>
        <v>0</v>
      </c>
      <c r="Q1186" s="228">
        <v>0.00029</v>
      </c>
      <c r="R1186" s="228">
        <f>Q1186*H1186</f>
        <v>0.36141046999999998</v>
      </c>
      <c r="S1186" s="228">
        <v>0</v>
      </c>
      <c r="T1186" s="229">
        <f>S1186*H1186</f>
        <v>0</v>
      </c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R1186" s="230" t="s">
        <v>406</v>
      </c>
      <c r="AT1186" s="230" t="s">
        <v>134</v>
      </c>
      <c r="AU1186" s="230" t="s">
        <v>86</v>
      </c>
      <c r="AY1186" s="18" t="s">
        <v>131</v>
      </c>
      <c r="BE1186" s="231">
        <f>IF(N1186="základní",J1186,0)</f>
        <v>0</v>
      </c>
      <c r="BF1186" s="231">
        <f>IF(N1186="snížená",J1186,0)</f>
        <v>0</v>
      </c>
      <c r="BG1186" s="231">
        <f>IF(N1186="zákl. přenesená",J1186,0)</f>
        <v>0</v>
      </c>
      <c r="BH1186" s="231">
        <f>IF(N1186="sníž. přenesená",J1186,0)</f>
        <v>0</v>
      </c>
      <c r="BI1186" s="231">
        <f>IF(N1186="nulová",J1186,0)</f>
        <v>0</v>
      </c>
      <c r="BJ1186" s="18" t="s">
        <v>84</v>
      </c>
      <c r="BK1186" s="231">
        <f>ROUND(I1186*H1186,2)</f>
        <v>0</v>
      </c>
      <c r="BL1186" s="18" t="s">
        <v>406</v>
      </c>
      <c r="BM1186" s="230" t="s">
        <v>798</v>
      </c>
    </row>
    <row r="1187" s="2" customFormat="1">
      <c r="A1187" s="39"/>
      <c r="B1187" s="40"/>
      <c r="C1187" s="41"/>
      <c r="D1187" s="232" t="s">
        <v>141</v>
      </c>
      <c r="E1187" s="41"/>
      <c r="F1187" s="233" t="s">
        <v>799</v>
      </c>
      <c r="G1187" s="41"/>
      <c r="H1187" s="41"/>
      <c r="I1187" s="234"/>
      <c r="J1187" s="41"/>
      <c r="K1187" s="41"/>
      <c r="L1187" s="45"/>
      <c r="M1187" s="235"/>
      <c r="N1187" s="236"/>
      <c r="O1187" s="92"/>
      <c r="P1187" s="92"/>
      <c r="Q1187" s="92"/>
      <c r="R1187" s="92"/>
      <c r="S1187" s="92"/>
      <c r="T1187" s="93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T1187" s="18" t="s">
        <v>141</v>
      </c>
      <c r="AU1187" s="18" t="s">
        <v>86</v>
      </c>
    </row>
    <row r="1188" s="13" customFormat="1">
      <c r="A1188" s="13"/>
      <c r="B1188" s="237"/>
      <c r="C1188" s="238"/>
      <c r="D1188" s="232" t="s">
        <v>143</v>
      </c>
      <c r="E1188" s="239" t="s">
        <v>1</v>
      </c>
      <c r="F1188" s="240" t="s">
        <v>144</v>
      </c>
      <c r="G1188" s="238"/>
      <c r="H1188" s="239" t="s">
        <v>1</v>
      </c>
      <c r="I1188" s="241"/>
      <c r="J1188" s="238"/>
      <c r="K1188" s="238"/>
      <c r="L1188" s="242"/>
      <c r="M1188" s="243"/>
      <c r="N1188" s="244"/>
      <c r="O1188" s="244"/>
      <c r="P1188" s="244"/>
      <c r="Q1188" s="244"/>
      <c r="R1188" s="244"/>
      <c r="S1188" s="244"/>
      <c r="T1188" s="245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6" t="s">
        <v>143</v>
      </c>
      <c r="AU1188" s="246" t="s">
        <v>86</v>
      </c>
      <c r="AV1188" s="13" t="s">
        <v>84</v>
      </c>
      <c r="AW1188" s="13" t="s">
        <v>32</v>
      </c>
      <c r="AX1188" s="13" t="s">
        <v>76</v>
      </c>
      <c r="AY1188" s="246" t="s">
        <v>131</v>
      </c>
    </row>
    <row r="1189" s="14" customFormat="1">
      <c r="A1189" s="14"/>
      <c r="B1189" s="247"/>
      <c r="C1189" s="248"/>
      <c r="D1189" s="232" t="s">
        <v>143</v>
      </c>
      <c r="E1189" s="249" t="s">
        <v>1</v>
      </c>
      <c r="F1189" s="250" t="s">
        <v>145</v>
      </c>
      <c r="G1189" s="248"/>
      <c r="H1189" s="251">
        <v>2.1600000000000001</v>
      </c>
      <c r="I1189" s="252"/>
      <c r="J1189" s="248"/>
      <c r="K1189" s="248"/>
      <c r="L1189" s="253"/>
      <c r="M1189" s="254"/>
      <c r="N1189" s="255"/>
      <c r="O1189" s="255"/>
      <c r="P1189" s="255"/>
      <c r="Q1189" s="255"/>
      <c r="R1189" s="255"/>
      <c r="S1189" s="255"/>
      <c r="T1189" s="256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7" t="s">
        <v>143</v>
      </c>
      <c r="AU1189" s="257" t="s">
        <v>86</v>
      </c>
      <c r="AV1189" s="14" t="s">
        <v>86</v>
      </c>
      <c r="AW1189" s="14" t="s">
        <v>32</v>
      </c>
      <c r="AX1189" s="14" t="s">
        <v>76</v>
      </c>
      <c r="AY1189" s="257" t="s">
        <v>131</v>
      </c>
    </row>
    <row r="1190" s="14" customFormat="1">
      <c r="A1190" s="14"/>
      <c r="B1190" s="247"/>
      <c r="C1190" s="248"/>
      <c r="D1190" s="232" t="s">
        <v>143</v>
      </c>
      <c r="E1190" s="249" t="s">
        <v>1</v>
      </c>
      <c r="F1190" s="250" t="s">
        <v>146</v>
      </c>
      <c r="G1190" s="248"/>
      <c r="H1190" s="251">
        <v>1.6200000000000001</v>
      </c>
      <c r="I1190" s="252"/>
      <c r="J1190" s="248"/>
      <c r="K1190" s="248"/>
      <c r="L1190" s="253"/>
      <c r="M1190" s="254"/>
      <c r="N1190" s="255"/>
      <c r="O1190" s="255"/>
      <c r="P1190" s="255"/>
      <c r="Q1190" s="255"/>
      <c r="R1190" s="255"/>
      <c r="S1190" s="255"/>
      <c r="T1190" s="256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7" t="s">
        <v>143</v>
      </c>
      <c r="AU1190" s="257" t="s">
        <v>86</v>
      </c>
      <c r="AV1190" s="14" t="s">
        <v>86</v>
      </c>
      <c r="AW1190" s="14" t="s">
        <v>32</v>
      </c>
      <c r="AX1190" s="14" t="s">
        <v>76</v>
      </c>
      <c r="AY1190" s="257" t="s">
        <v>131</v>
      </c>
    </row>
    <row r="1191" s="15" customFormat="1">
      <c r="A1191" s="15"/>
      <c r="B1191" s="258"/>
      <c r="C1191" s="259"/>
      <c r="D1191" s="232" t="s">
        <v>143</v>
      </c>
      <c r="E1191" s="260" t="s">
        <v>1</v>
      </c>
      <c r="F1191" s="261" t="s">
        <v>147</v>
      </c>
      <c r="G1191" s="259"/>
      <c r="H1191" s="262">
        <v>3.7800000000000002</v>
      </c>
      <c r="I1191" s="263"/>
      <c r="J1191" s="259"/>
      <c r="K1191" s="259"/>
      <c r="L1191" s="264"/>
      <c r="M1191" s="265"/>
      <c r="N1191" s="266"/>
      <c r="O1191" s="266"/>
      <c r="P1191" s="266"/>
      <c r="Q1191" s="266"/>
      <c r="R1191" s="266"/>
      <c r="S1191" s="266"/>
      <c r="T1191" s="267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8" t="s">
        <v>143</v>
      </c>
      <c r="AU1191" s="268" t="s">
        <v>86</v>
      </c>
      <c r="AV1191" s="15" t="s">
        <v>132</v>
      </c>
      <c r="AW1191" s="15" t="s">
        <v>32</v>
      </c>
      <c r="AX1191" s="15" t="s">
        <v>76</v>
      </c>
      <c r="AY1191" s="268" t="s">
        <v>131</v>
      </c>
    </row>
    <row r="1192" s="14" customFormat="1">
      <c r="A1192" s="14"/>
      <c r="B1192" s="247"/>
      <c r="C1192" s="248"/>
      <c r="D1192" s="232" t="s">
        <v>143</v>
      </c>
      <c r="E1192" s="249" t="s">
        <v>1</v>
      </c>
      <c r="F1192" s="250" t="s">
        <v>148</v>
      </c>
      <c r="G1192" s="248"/>
      <c r="H1192" s="251">
        <v>6.0899999999999999</v>
      </c>
      <c r="I1192" s="252"/>
      <c r="J1192" s="248"/>
      <c r="K1192" s="248"/>
      <c r="L1192" s="253"/>
      <c r="M1192" s="254"/>
      <c r="N1192" s="255"/>
      <c r="O1192" s="255"/>
      <c r="P1192" s="255"/>
      <c r="Q1192" s="255"/>
      <c r="R1192" s="255"/>
      <c r="S1192" s="255"/>
      <c r="T1192" s="256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7" t="s">
        <v>143</v>
      </c>
      <c r="AU1192" s="257" t="s">
        <v>86</v>
      </c>
      <c r="AV1192" s="14" t="s">
        <v>86</v>
      </c>
      <c r="AW1192" s="14" t="s">
        <v>32</v>
      </c>
      <c r="AX1192" s="14" t="s">
        <v>76</v>
      </c>
      <c r="AY1192" s="257" t="s">
        <v>131</v>
      </c>
    </row>
    <row r="1193" s="15" customFormat="1">
      <c r="A1193" s="15"/>
      <c r="B1193" s="258"/>
      <c r="C1193" s="259"/>
      <c r="D1193" s="232" t="s">
        <v>143</v>
      </c>
      <c r="E1193" s="260" t="s">
        <v>1</v>
      </c>
      <c r="F1193" s="261" t="s">
        <v>149</v>
      </c>
      <c r="G1193" s="259"/>
      <c r="H1193" s="262">
        <v>6.0899999999999999</v>
      </c>
      <c r="I1193" s="263"/>
      <c r="J1193" s="259"/>
      <c r="K1193" s="259"/>
      <c r="L1193" s="264"/>
      <c r="M1193" s="265"/>
      <c r="N1193" s="266"/>
      <c r="O1193" s="266"/>
      <c r="P1193" s="266"/>
      <c r="Q1193" s="266"/>
      <c r="R1193" s="266"/>
      <c r="S1193" s="266"/>
      <c r="T1193" s="267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68" t="s">
        <v>143</v>
      </c>
      <c r="AU1193" s="268" t="s">
        <v>86</v>
      </c>
      <c r="AV1193" s="15" t="s">
        <v>132</v>
      </c>
      <c r="AW1193" s="15" t="s">
        <v>32</v>
      </c>
      <c r="AX1193" s="15" t="s">
        <v>76</v>
      </c>
      <c r="AY1193" s="268" t="s">
        <v>131</v>
      </c>
    </row>
    <row r="1194" s="14" customFormat="1">
      <c r="A1194" s="14"/>
      <c r="B1194" s="247"/>
      <c r="C1194" s="248"/>
      <c r="D1194" s="232" t="s">
        <v>143</v>
      </c>
      <c r="E1194" s="249" t="s">
        <v>1</v>
      </c>
      <c r="F1194" s="250" t="s">
        <v>150</v>
      </c>
      <c r="G1194" s="248"/>
      <c r="H1194" s="251">
        <v>0.74299999999999999</v>
      </c>
      <c r="I1194" s="252"/>
      <c r="J1194" s="248"/>
      <c r="K1194" s="248"/>
      <c r="L1194" s="253"/>
      <c r="M1194" s="254"/>
      <c r="N1194" s="255"/>
      <c r="O1194" s="255"/>
      <c r="P1194" s="255"/>
      <c r="Q1194" s="255"/>
      <c r="R1194" s="255"/>
      <c r="S1194" s="255"/>
      <c r="T1194" s="256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7" t="s">
        <v>143</v>
      </c>
      <c r="AU1194" s="257" t="s">
        <v>86</v>
      </c>
      <c r="AV1194" s="14" t="s">
        <v>86</v>
      </c>
      <c r="AW1194" s="14" t="s">
        <v>32</v>
      </c>
      <c r="AX1194" s="14" t="s">
        <v>76</v>
      </c>
      <c r="AY1194" s="257" t="s">
        <v>131</v>
      </c>
    </row>
    <row r="1195" s="14" customFormat="1">
      <c r="A1195" s="14"/>
      <c r="B1195" s="247"/>
      <c r="C1195" s="248"/>
      <c r="D1195" s="232" t="s">
        <v>143</v>
      </c>
      <c r="E1195" s="249" t="s">
        <v>1</v>
      </c>
      <c r="F1195" s="250" t="s">
        <v>151</v>
      </c>
      <c r="G1195" s="248"/>
      <c r="H1195" s="251">
        <v>1.4850000000000001</v>
      </c>
      <c r="I1195" s="252"/>
      <c r="J1195" s="248"/>
      <c r="K1195" s="248"/>
      <c r="L1195" s="253"/>
      <c r="M1195" s="254"/>
      <c r="N1195" s="255"/>
      <c r="O1195" s="255"/>
      <c r="P1195" s="255"/>
      <c r="Q1195" s="255"/>
      <c r="R1195" s="255"/>
      <c r="S1195" s="255"/>
      <c r="T1195" s="256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7" t="s">
        <v>143</v>
      </c>
      <c r="AU1195" s="257" t="s">
        <v>86</v>
      </c>
      <c r="AV1195" s="14" t="s">
        <v>86</v>
      </c>
      <c r="AW1195" s="14" t="s">
        <v>32</v>
      </c>
      <c r="AX1195" s="14" t="s">
        <v>76</v>
      </c>
      <c r="AY1195" s="257" t="s">
        <v>131</v>
      </c>
    </row>
    <row r="1196" s="14" customFormat="1">
      <c r="A1196" s="14"/>
      <c r="B1196" s="247"/>
      <c r="C1196" s="248"/>
      <c r="D1196" s="232" t="s">
        <v>143</v>
      </c>
      <c r="E1196" s="249" t="s">
        <v>1</v>
      </c>
      <c r="F1196" s="250" t="s">
        <v>152</v>
      </c>
      <c r="G1196" s="248"/>
      <c r="H1196" s="251">
        <v>0.74299999999999999</v>
      </c>
      <c r="I1196" s="252"/>
      <c r="J1196" s="248"/>
      <c r="K1196" s="248"/>
      <c r="L1196" s="253"/>
      <c r="M1196" s="254"/>
      <c r="N1196" s="255"/>
      <c r="O1196" s="255"/>
      <c r="P1196" s="255"/>
      <c r="Q1196" s="255"/>
      <c r="R1196" s="255"/>
      <c r="S1196" s="255"/>
      <c r="T1196" s="256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7" t="s">
        <v>143</v>
      </c>
      <c r="AU1196" s="257" t="s">
        <v>86</v>
      </c>
      <c r="AV1196" s="14" t="s">
        <v>86</v>
      </c>
      <c r="AW1196" s="14" t="s">
        <v>32</v>
      </c>
      <c r="AX1196" s="14" t="s">
        <v>76</v>
      </c>
      <c r="AY1196" s="257" t="s">
        <v>131</v>
      </c>
    </row>
    <row r="1197" s="14" customFormat="1">
      <c r="A1197" s="14"/>
      <c r="B1197" s="247"/>
      <c r="C1197" s="248"/>
      <c r="D1197" s="232" t="s">
        <v>143</v>
      </c>
      <c r="E1197" s="249" t="s">
        <v>1</v>
      </c>
      <c r="F1197" s="250" t="s">
        <v>153</v>
      </c>
      <c r="G1197" s="248"/>
      <c r="H1197" s="251">
        <v>1.4850000000000001</v>
      </c>
      <c r="I1197" s="252"/>
      <c r="J1197" s="248"/>
      <c r="K1197" s="248"/>
      <c r="L1197" s="253"/>
      <c r="M1197" s="254"/>
      <c r="N1197" s="255"/>
      <c r="O1197" s="255"/>
      <c r="P1197" s="255"/>
      <c r="Q1197" s="255"/>
      <c r="R1197" s="255"/>
      <c r="S1197" s="255"/>
      <c r="T1197" s="256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7" t="s">
        <v>143</v>
      </c>
      <c r="AU1197" s="257" t="s">
        <v>86</v>
      </c>
      <c r="AV1197" s="14" t="s">
        <v>86</v>
      </c>
      <c r="AW1197" s="14" t="s">
        <v>32</v>
      </c>
      <c r="AX1197" s="14" t="s">
        <v>76</v>
      </c>
      <c r="AY1197" s="257" t="s">
        <v>131</v>
      </c>
    </row>
    <row r="1198" s="14" customFormat="1">
      <c r="A1198" s="14"/>
      <c r="B1198" s="247"/>
      <c r="C1198" s="248"/>
      <c r="D1198" s="232" t="s">
        <v>143</v>
      </c>
      <c r="E1198" s="249" t="s">
        <v>1</v>
      </c>
      <c r="F1198" s="250" t="s">
        <v>154</v>
      </c>
      <c r="G1198" s="248"/>
      <c r="H1198" s="251">
        <v>0.74299999999999999</v>
      </c>
      <c r="I1198" s="252"/>
      <c r="J1198" s="248"/>
      <c r="K1198" s="248"/>
      <c r="L1198" s="253"/>
      <c r="M1198" s="254"/>
      <c r="N1198" s="255"/>
      <c r="O1198" s="255"/>
      <c r="P1198" s="255"/>
      <c r="Q1198" s="255"/>
      <c r="R1198" s="255"/>
      <c r="S1198" s="255"/>
      <c r="T1198" s="256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7" t="s">
        <v>143</v>
      </c>
      <c r="AU1198" s="257" t="s">
        <v>86</v>
      </c>
      <c r="AV1198" s="14" t="s">
        <v>86</v>
      </c>
      <c r="AW1198" s="14" t="s">
        <v>32</v>
      </c>
      <c r="AX1198" s="14" t="s">
        <v>76</v>
      </c>
      <c r="AY1198" s="257" t="s">
        <v>131</v>
      </c>
    </row>
    <row r="1199" s="14" customFormat="1">
      <c r="A1199" s="14"/>
      <c r="B1199" s="247"/>
      <c r="C1199" s="248"/>
      <c r="D1199" s="232" t="s">
        <v>143</v>
      </c>
      <c r="E1199" s="249" t="s">
        <v>1</v>
      </c>
      <c r="F1199" s="250" t="s">
        <v>155</v>
      </c>
      <c r="G1199" s="248"/>
      <c r="H1199" s="251">
        <v>0.74299999999999999</v>
      </c>
      <c r="I1199" s="252"/>
      <c r="J1199" s="248"/>
      <c r="K1199" s="248"/>
      <c r="L1199" s="253"/>
      <c r="M1199" s="254"/>
      <c r="N1199" s="255"/>
      <c r="O1199" s="255"/>
      <c r="P1199" s="255"/>
      <c r="Q1199" s="255"/>
      <c r="R1199" s="255"/>
      <c r="S1199" s="255"/>
      <c r="T1199" s="256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7" t="s">
        <v>143</v>
      </c>
      <c r="AU1199" s="257" t="s">
        <v>86</v>
      </c>
      <c r="AV1199" s="14" t="s">
        <v>86</v>
      </c>
      <c r="AW1199" s="14" t="s">
        <v>32</v>
      </c>
      <c r="AX1199" s="14" t="s">
        <v>76</v>
      </c>
      <c r="AY1199" s="257" t="s">
        <v>131</v>
      </c>
    </row>
    <row r="1200" s="14" customFormat="1">
      <c r="A1200" s="14"/>
      <c r="B1200" s="247"/>
      <c r="C1200" s="248"/>
      <c r="D1200" s="232" t="s">
        <v>143</v>
      </c>
      <c r="E1200" s="249" t="s">
        <v>1</v>
      </c>
      <c r="F1200" s="250" t="s">
        <v>156</v>
      </c>
      <c r="G1200" s="248"/>
      <c r="H1200" s="251">
        <v>1.4850000000000001</v>
      </c>
      <c r="I1200" s="252"/>
      <c r="J1200" s="248"/>
      <c r="K1200" s="248"/>
      <c r="L1200" s="253"/>
      <c r="M1200" s="254"/>
      <c r="N1200" s="255"/>
      <c r="O1200" s="255"/>
      <c r="P1200" s="255"/>
      <c r="Q1200" s="255"/>
      <c r="R1200" s="255"/>
      <c r="S1200" s="255"/>
      <c r="T1200" s="256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7" t="s">
        <v>143</v>
      </c>
      <c r="AU1200" s="257" t="s">
        <v>86</v>
      </c>
      <c r="AV1200" s="14" t="s">
        <v>86</v>
      </c>
      <c r="AW1200" s="14" t="s">
        <v>32</v>
      </c>
      <c r="AX1200" s="14" t="s">
        <v>76</v>
      </c>
      <c r="AY1200" s="257" t="s">
        <v>131</v>
      </c>
    </row>
    <row r="1201" s="14" customFormat="1">
      <c r="A1201" s="14"/>
      <c r="B1201" s="247"/>
      <c r="C1201" s="248"/>
      <c r="D1201" s="232" t="s">
        <v>143</v>
      </c>
      <c r="E1201" s="249" t="s">
        <v>1</v>
      </c>
      <c r="F1201" s="250" t="s">
        <v>157</v>
      </c>
      <c r="G1201" s="248"/>
      <c r="H1201" s="251">
        <v>0.74299999999999999</v>
      </c>
      <c r="I1201" s="252"/>
      <c r="J1201" s="248"/>
      <c r="K1201" s="248"/>
      <c r="L1201" s="253"/>
      <c r="M1201" s="254"/>
      <c r="N1201" s="255"/>
      <c r="O1201" s="255"/>
      <c r="P1201" s="255"/>
      <c r="Q1201" s="255"/>
      <c r="R1201" s="255"/>
      <c r="S1201" s="255"/>
      <c r="T1201" s="256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7" t="s">
        <v>143</v>
      </c>
      <c r="AU1201" s="257" t="s">
        <v>86</v>
      </c>
      <c r="AV1201" s="14" t="s">
        <v>86</v>
      </c>
      <c r="AW1201" s="14" t="s">
        <v>32</v>
      </c>
      <c r="AX1201" s="14" t="s">
        <v>76</v>
      </c>
      <c r="AY1201" s="257" t="s">
        <v>131</v>
      </c>
    </row>
    <row r="1202" s="15" customFormat="1">
      <c r="A1202" s="15"/>
      <c r="B1202" s="258"/>
      <c r="C1202" s="259"/>
      <c r="D1202" s="232" t="s">
        <v>143</v>
      </c>
      <c r="E1202" s="260" t="s">
        <v>1</v>
      </c>
      <c r="F1202" s="261" t="s">
        <v>158</v>
      </c>
      <c r="G1202" s="259"/>
      <c r="H1202" s="262">
        <v>8.1700000000000017</v>
      </c>
      <c r="I1202" s="263"/>
      <c r="J1202" s="259"/>
      <c r="K1202" s="259"/>
      <c r="L1202" s="264"/>
      <c r="M1202" s="265"/>
      <c r="N1202" s="266"/>
      <c r="O1202" s="266"/>
      <c r="P1202" s="266"/>
      <c r="Q1202" s="266"/>
      <c r="R1202" s="266"/>
      <c r="S1202" s="266"/>
      <c r="T1202" s="267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T1202" s="268" t="s">
        <v>143</v>
      </c>
      <c r="AU1202" s="268" t="s">
        <v>86</v>
      </c>
      <c r="AV1202" s="15" t="s">
        <v>132</v>
      </c>
      <c r="AW1202" s="15" t="s">
        <v>32</v>
      </c>
      <c r="AX1202" s="15" t="s">
        <v>76</v>
      </c>
      <c r="AY1202" s="268" t="s">
        <v>131</v>
      </c>
    </row>
    <row r="1203" s="14" customFormat="1">
      <c r="A1203" s="14"/>
      <c r="B1203" s="247"/>
      <c r="C1203" s="248"/>
      <c r="D1203" s="232" t="s">
        <v>143</v>
      </c>
      <c r="E1203" s="249" t="s">
        <v>1</v>
      </c>
      <c r="F1203" s="250" t="s">
        <v>159</v>
      </c>
      <c r="G1203" s="248"/>
      <c r="H1203" s="251">
        <v>0.74299999999999999</v>
      </c>
      <c r="I1203" s="252"/>
      <c r="J1203" s="248"/>
      <c r="K1203" s="248"/>
      <c r="L1203" s="253"/>
      <c r="M1203" s="254"/>
      <c r="N1203" s="255"/>
      <c r="O1203" s="255"/>
      <c r="P1203" s="255"/>
      <c r="Q1203" s="255"/>
      <c r="R1203" s="255"/>
      <c r="S1203" s="255"/>
      <c r="T1203" s="256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7" t="s">
        <v>143</v>
      </c>
      <c r="AU1203" s="257" t="s">
        <v>86</v>
      </c>
      <c r="AV1203" s="14" t="s">
        <v>86</v>
      </c>
      <c r="AW1203" s="14" t="s">
        <v>32</v>
      </c>
      <c r="AX1203" s="14" t="s">
        <v>76</v>
      </c>
      <c r="AY1203" s="257" t="s">
        <v>131</v>
      </c>
    </row>
    <row r="1204" s="14" customFormat="1">
      <c r="A1204" s="14"/>
      <c r="B1204" s="247"/>
      <c r="C1204" s="248"/>
      <c r="D1204" s="232" t="s">
        <v>143</v>
      </c>
      <c r="E1204" s="249" t="s">
        <v>1</v>
      </c>
      <c r="F1204" s="250" t="s">
        <v>160</v>
      </c>
      <c r="G1204" s="248"/>
      <c r="H1204" s="251">
        <v>0.74299999999999999</v>
      </c>
      <c r="I1204" s="252"/>
      <c r="J1204" s="248"/>
      <c r="K1204" s="248"/>
      <c r="L1204" s="253"/>
      <c r="M1204" s="254"/>
      <c r="N1204" s="255"/>
      <c r="O1204" s="255"/>
      <c r="P1204" s="255"/>
      <c r="Q1204" s="255"/>
      <c r="R1204" s="255"/>
      <c r="S1204" s="255"/>
      <c r="T1204" s="256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7" t="s">
        <v>143</v>
      </c>
      <c r="AU1204" s="257" t="s">
        <v>86</v>
      </c>
      <c r="AV1204" s="14" t="s">
        <v>86</v>
      </c>
      <c r="AW1204" s="14" t="s">
        <v>32</v>
      </c>
      <c r="AX1204" s="14" t="s">
        <v>76</v>
      </c>
      <c r="AY1204" s="257" t="s">
        <v>131</v>
      </c>
    </row>
    <row r="1205" s="14" customFormat="1">
      <c r="A1205" s="14"/>
      <c r="B1205" s="247"/>
      <c r="C1205" s="248"/>
      <c r="D1205" s="232" t="s">
        <v>143</v>
      </c>
      <c r="E1205" s="249" t="s">
        <v>1</v>
      </c>
      <c r="F1205" s="250" t="s">
        <v>161</v>
      </c>
      <c r="G1205" s="248"/>
      <c r="H1205" s="251">
        <v>0.74299999999999999</v>
      </c>
      <c r="I1205" s="252"/>
      <c r="J1205" s="248"/>
      <c r="K1205" s="248"/>
      <c r="L1205" s="253"/>
      <c r="M1205" s="254"/>
      <c r="N1205" s="255"/>
      <c r="O1205" s="255"/>
      <c r="P1205" s="255"/>
      <c r="Q1205" s="255"/>
      <c r="R1205" s="255"/>
      <c r="S1205" s="255"/>
      <c r="T1205" s="256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7" t="s">
        <v>143</v>
      </c>
      <c r="AU1205" s="257" t="s">
        <v>86</v>
      </c>
      <c r="AV1205" s="14" t="s">
        <v>86</v>
      </c>
      <c r="AW1205" s="14" t="s">
        <v>32</v>
      </c>
      <c r="AX1205" s="14" t="s">
        <v>76</v>
      </c>
      <c r="AY1205" s="257" t="s">
        <v>131</v>
      </c>
    </row>
    <row r="1206" s="14" customFormat="1">
      <c r="A1206" s="14"/>
      <c r="B1206" s="247"/>
      <c r="C1206" s="248"/>
      <c r="D1206" s="232" t="s">
        <v>143</v>
      </c>
      <c r="E1206" s="249" t="s">
        <v>1</v>
      </c>
      <c r="F1206" s="250" t="s">
        <v>162</v>
      </c>
      <c r="G1206" s="248"/>
      <c r="H1206" s="251">
        <v>0.74299999999999999</v>
      </c>
      <c r="I1206" s="252"/>
      <c r="J1206" s="248"/>
      <c r="K1206" s="248"/>
      <c r="L1206" s="253"/>
      <c r="M1206" s="254"/>
      <c r="N1206" s="255"/>
      <c r="O1206" s="255"/>
      <c r="P1206" s="255"/>
      <c r="Q1206" s="255"/>
      <c r="R1206" s="255"/>
      <c r="S1206" s="255"/>
      <c r="T1206" s="256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7" t="s">
        <v>143</v>
      </c>
      <c r="AU1206" s="257" t="s">
        <v>86</v>
      </c>
      <c r="AV1206" s="14" t="s">
        <v>86</v>
      </c>
      <c r="AW1206" s="14" t="s">
        <v>32</v>
      </c>
      <c r="AX1206" s="14" t="s">
        <v>76</v>
      </c>
      <c r="AY1206" s="257" t="s">
        <v>131</v>
      </c>
    </row>
    <row r="1207" s="14" customFormat="1">
      <c r="A1207" s="14"/>
      <c r="B1207" s="247"/>
      <c r="C1207" s="248"/>
      <c r="D1207" s="232" t="s">
        <v>143</v>
      </c>
      <c r="E1207" s="249" t="s">
        <v>1</v>
      </c>
      <c r="F1207" s="250" t="s">
        <v>163</v>
      </c>
      <c r="G1207" s="248"/>
      <c r="H1207" s="251">
        <v>0.74299999999999999</v>
      </c>
      <c r="I1207" s="252"/>
      <c r="J1207" s="248"/>
      <c r="K1207" s="248"/>
      <c r="L1207" s="253"/>
      <c r="M1207" s="254"/>
      <c r="N1207" s="255"/>
      <c r="O1207" s="255"/>
      <c r="P1207" s="255"/>
      <c r="Q1207" s="255"/>
      <c r="R1207" s="255"/>
      <c r="S1207" s="255"/>
      <c r="T1207" s="256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7" t="s">
        <v>143</v>
      </c>
      <c r="AU1207" s="257" t="s">
        <v>86</v>
      </c>
      <c r="AV1207" s="14" t="s">
        <v>86</v>
      </c>
      <c r="AW1207" s="14" t="s">
        <v>32</v>
      </c>
      <c r="AX1207" s="14" t="s">
        <v>76</v>
      </c>
      <c r="AY1207" s="257" t="s">
        <v>131</v>
      </c>
    </row>
    <row r="1208" s="14" customFormat="1">
      <c r="A1208" s="14"/>
      <c r="B1208" s="247"/>
      <c r="C1208" s="248"/>
      <c r="D1208" s="232" t="s">
        <v>143</v>
      </c>
      <c r="E1208" s="249" t="s">
        <v>1</v>
      </c>
      <c r="F1208" s="250" t="s">
        <v>164</v>
      </c>
      <c r="G1208" s="248"/>
      <c r="H1208" s="251">
        <v>1.5680000000000001</v>
      </c>
      <c r="I1208" s="252"/>
      <c r="J1208" s="248"/>
      <c r="K1208" s="248"/>
      <c r="L1208" s="253"/>
      <c r="M1208" s="254"/>
      <c r="N1208" s="255"/>
      <c r="O1208" s="255"/>
      <c r="P1208" s="255"/>
      <c r="Q1208" s="255"/>
      <c r="R1208" s="255"/>
      <c r="S1208" s="255"/>
      <c r="T1208" s="256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7" t="s">
        <v>143</v>
      </c>
      <c r="AU1208" s="257" t="s">
        <v>86</v>
      </c>
      <c r="AV1208" s="14" t="s">
        <v>86</v>
      </c>
      <c r="AW1208" s="14" t="s">
        <v>32</v>
      </c>
      <c r="AX1208" s="14" t="s">
        <v>76</v>
      </c>
      <c r="AY1208" s="257" t="s">
        <v>131</v>
      </c>
    </row>
    <row r="1209" s="14" customFormat="1">
      <c r="A1209" s="14"/>
      <c r="B1209" s="247"/>
      <c r="C1209" s="248"/>
      <c r="D1209" s="232" t="s">
        <v>143</v>
      </c>
      <c r="E1209" s="249" t="s">
        <v>1</v>
      </c>
      <c r="F1209" s="250" t="s">
        <v>165</v>
      </c>
      <c r="G1209" s="248"/>
      <c r="H1209" s="251">
        <v>0.74299999999999999</v>
      </c>
      <c r="I1209" s="252"/>
      <c r="J1209" s="248"/>
      <c r="K1209" s="248"/>
      <c r="L1209" s="253"/>
      <c r="M1209" s="254"/>
      <c r="N1209" s="255"/>
      <c r="O1209" s="255"/>
      <c r="P1209" s="255"/>
      <c r="Q1209" s="255"/>
      <c r="R1209" s="255"/>
      <c r="S1209" s="255"/>
      <c r="T1209" s="256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7" t="s">
        <v>143</v>
      </c>
      <c r="AU1209" s="257" t="s">
        <v>86</v>
      </c>
      <c r="AV1209" s="14" t="s">
        <v>86</v>
      </c>
      <c r="AW1209" s="14" t="s">
        <v>32</v>
      </c>
      <c r="AX1209" s="14" t="s">
        <v>76</v>
      </c>
      <c r="AY1209" s="257" t="s">
        <v>131</v>
      </c>
    </row>
    <row r="1210" s="14" customFormat="1">
      <c r="A1210" s="14"/>
      <c r="B1210" s="247"/>
      <c r="C1210" s="248"/>
      <c r="D1210" s="232" t="s">
        <v>143</v>
      </c>
      <c r="E1210" s="249" t="s">
        <v>1</v>
      </c>
      <c r="F1210" s="250" t="s">
        <v>166</v>
      </c>
      <c r="G1210" s="248"/>
      <c r="H1210" s="251">
        <v>2.2280000000000002</v>
      </c>
      <c r="I1210" s="252"/>
      <c r="J1210" s="248"/>
      <c r="K1210" s="248"/>
      <c r="L1210" s="253"/>
      <c r="M1210" s="254"/>
      <c r="N1210" s="255"/>
      <c r="O1210" s="255"/>
      <c r="P1210" s="255"/>
      <c r="Q1210" s="255"/>
      <c r="R1210" s="255"/>
      <c r="S1210" s="255"/>
      <c r="T1210" s="256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7" t="s">
        <v>143</v>
      </c>
      <c r="AU1210" s="257" t="s">
        <v>86</v>
      </c>
      <c r="AV1210" s="14" t="s">
        <v>86</v>
      </c>
      <c r="AW1210" s="14" t="s">
        <v>32</v>
      </c>
      <c r="AX1210" s="14" t="s">
        <v>76</v>
      </c>
      <c r="AY1210" s="257" t="s">
        <v>131</v>
      </c>
    </row>
    <row r="1211" s="15" customFormat="1">
      <c r="A1211" s="15"/>
      <c r="B1211" s="258"/>
      <c r="C1211" s="259"/>
      <c r="D1211" s="232" t="s">
        <v>143</v>
      </c>
      <c r="E1211" s="260" t="s">
        <v>1</v>
      </c>
      <c r="F1211" s="261" t="s">
        <v>167</v>
      </c>
      <c r="G1211" s="259"/>
      <c r="H1211" s="262">
        <v>8.2539999999999996</v>
      </c>
      <c r="I1211" s="263"/>
      <c r="J1211" s="259"/>
      <c r="K1211" s="259"/>
      <c r="L1211" s="264"/>
      <c r="M1211" s="265"/>
      <c r="N1211" s="266"/>
      <c r="O1211" s="266"/>
      <c r="P1211" s="266"/>
      <c r="Q1211" s="266"/>
      <c r="R1211" s="266"/>
      <c r="S1211" s="266"/>
      <c r="T1211" s="267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68" t="s">
        <v>143</v>
      </c>
      <c r="AU1211" s="268" t="s">
        <v>86</v>
      </c>
      <c r="AV1211" s="15" t="s">
        <v>132</v>
      </c>
      <c r="AW1211" s="15" t="s">
        <v>32</v>
      </c>
      <c r="AX1211" s="15" t="s">
        <v>76</v>
      </c>
      <c r="AY1211" s="268" t="s">
        <v>131</v>
      </c>
    </row>
    <row r="1212" s="14" customFormat="1">
      <c r="A1212" s="14"/>
      <c r="B1212" s="247"/>
      <c r="C1212" s="248"/>
      <c r="D1212" s="232" t="s">
        <v>143</v>
      </c>
      <c r="E1212" s="249" t="s">
        <v>1</v>
      </c>
      <c r="F1212" s="250" t="s">
        <v>168</v>
      </c>
      <c r="G1212" s="248"/>
      <c r="H1212" s="251">
        <v>0.74299999999999999</v>
      </c>
      <c r="I1212" s="252"/>
      <c r="J1212" s="248"/>
      <c r="K1212" s="248"/>
      <c r="L1212" s="253"/>
      <c r="M1212" s="254"/>
      <c r="N1212" s="255"/>
      <c r="O1212" s="255"/>
      <c r="P1212" s="255"/>
      <c r="Q1212" s="255"/>
      <c r="R1212" s="255"/>
      <c r="S1212" s="255"/>
      <c r="T1212" s="256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7" t="s">
        <v>143</v>
      </c>
      <c r="AU1212" s="257" t="s">
        <v>86</v>
      </c>
      <c r="AV1212" s="14" t="s">
        <v>86</v>
      </c>
      <c r="AW1212" s="14" t="s">
        <v>32</v>
      </c>
      <c r="AX1212" s="14" t="s">
        <v>76</v>
      </c>
      <c r="AY1212" s="257" t="s">
        <v>131</v>
      </c>
    </row>
    <row r="1213" s="14" customFormat="1">
      <c r="A1213" s="14"/>
      <c r="B1213" s="247"/>
      <c r="C1213" s="248"/>
      <c r="D1213" s="232" t="s">
        <v>143</v>
      </c>
      <c r="E1213" s="249" t="s">
        <v>1</v>
      </c>
      <c r="F1213" s="250" t="s">
        <v>169</v>
      </c>
      <c r="G1213" s="248"/>
      <c r="H1213" s="251">
        <v>0.74299999999999999</v>
      </c>
      <c r="I1213" s="252"/>
      <c r="J1213" s="248"/>
      <c r="K1213" s="248"/>
      <c r="L1213" s="253"/>
      <c r="M1213" s="254"/>
      <c r="N1213" s="255"/>
      <c r="O1213" s="255"/>
      <c r="P1213" s="255"/>
      <c r="Q1213" s="255"/>
      <c r="R1213" s="255"/>
      <c r="S1213" s="255"/>
      <c r="T1213" s="256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7" t="s">
        <v>143</v>
      </c>
      <c r="AU1213" s="257" t="s">
        <v>86</v>
      </c>
      <c r="AV1213" s="14" t="s">
        <v>86</v>
      </c>
      <c r="AW1213" s="14" t="s">
        <v>32</v>
      </c>
      <c r="AX1213" s="14" t="s">
        <v>76</v>
      </c>
      <c r="AY1213" s="257" t="s">
        <v>131</v>
      </c>
    </row>
    <row r="1214" s="14" customFormat="1">
      <c r="A1214" s="14"/>
      <c r="B1214" s="247"/>
      <c r="C1214" s="248"/>
      <c r="D1214" s="232" t="s">
        <v>143</v>
      </c>
      <c r="E1214" s="249" t="s">
        <v>1</v>
      </c>
      <c r="F1214" s="250" t="s">
        <v>170</v>
      </c>
      <c r="G1214" s="248"/>
      <c r="H1214" s="251">
        <v>0.74299999999999999</v>
      </c>
      <c r="I1214" s="252"/>
      <c r="J1214" s="248"/>
      <c r="K1214" s="248"/>
      <c r="L1214" s="253"/>
      <c r="M1214" s="254"/>
      <c r="N1214" s="255"/>
      <c r="O1214" s="255"/>
      <c r="P1214" s="255"/>
      <c r="Q1214" s="255"/>
      <c r="R1214" s="255"/>
      <c r="S1214" s="255"/>
      <c r="T1214" s="256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7" t="s">
        <v>143</v>
      </c>
      <c r="AU1214" s="257" t="s">
        <v>86</v>
      </c>
      <c r="AV1214" s="14" t="s">
        <v>86</v>
      </c>
      <c r="AW1214" s="14" t="s">
        <v>32</v>
      </c>
      <c r="AX1214" s="14" t="s">
        <v>76</v>
      </c>
      <c r="AY1214" s="257" t="s">
        <v>131</v>
      </c>
    </row>
    <row r="1215" s="14" customFormat="1">
      <c r="A1215" s="14"/>
      <c r="B1215" s="247"/>
      <c r="C1215" s="248"/>
      <c r="D1215" s="232" t="s">
        <v>143</v>
      </c>
      <c r="E1215" s="249" t="s">
        <v>1</v>
      </c>
      <c r="F1215" s="250" t="s">
        <v>171</v>
      </c>
      <c r="G1215" s="248"/>
      <c r="H1215" s="251">
        <v>0.74299999999999999</v>
      </c>
      <c r="I1215" s="252"/>
      <c r="J1215" s="248"/>
      <c r="K1215" s="248"/>
      <c r="L1215" s="253"/>
      <c r="M1215" s="254"/>
      <c r="N1215" s="255"/>
      <c r="O1215" s="255"/>
      <c r="P1215" s="255"/>
      <c r="Q1215" s="255"/>
      <c r="R1215" s="255"/>
      <c r="S1215" s="255"/>
      <c r="T1215" s="256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7" t="s">
        <v>143</v>
      </c>
      <c r="AU1215" s="257" t="s">
        <v>86</v>
      </c>
      <c r="AV1215" s="14" t="s">
        <v>86</v>
      </c>
      <c r="AW1215" s="14" t="s">
        <v>32</v>
      </c>
      <c r="AX1215" s="14" t="s">
        <v>76</v>
      </c>
      <c r="AY1215" s="257" t="s">
        <v>131</v>
      </c>
    </row>
    <row r="1216" s="14" customFormat="1">
      <c r="A1216" s="14"/>
      <c r="B1216" s="247"/>
      <c r="C1216" s="248"/>
      <c r="D1216" s="232" t="s">
        <v>143</v>
      </c>
      <c r="E1216" s="249" t="s">
        <v>1</v>
      </c>
      <c r="F1216" s="250" t="s">
        <v>172</v>
      </c>
      <c r="G1216" s="248"/>
      <c r="H1216" s="251">
        <v>0.74299999999999999</v>
      </c>
      <c r="I1216" s="252"/>
      <c r="J1216" s="248"/>
      <c r="K1216" s="248"/>
      <c r="L1216" s="253"/>
      <c r="M1216" s="254"/>
      <c r="N1216" s="255"/>
      <c r="O1216" s="255"/>
      <c r="P1216" s="255"/>
      <c r="Q1216" s="255"/>
      <c r="R1216" s="255"/>
      <c r="S1216" s="255"/>
      <c r="T1216" s="256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7" t="s">
        <v>143</v>
      </c>
      <c r="AU1216" s="257" t="s">
        <v>86</v>
      </c>
      <c r="AV1216" s="14" t="s">
        <v>86</v>
      </c>
      <c r="AW1216" s="14" t="s">
        <v>32</v>
      </c>
      <c r="AX1216" s="14" t="s">
        <v>76</v>
      </c>
      <c r="AY1216" s="257" t="s">
        <v>131</v>
      </c>
    </row>
    <row r="1217" s="14" customFormat="1">
      <c r="A1217" s="14"/>
      <c r="B1217" s="247"/>
      <c r="C1217" s="248"/>
      <c r="D1217" s="232" t="s">
        <v>143</v>
      </c>
      <c r="E1217" s="249" t="s">
        <v>1</v>
      </c>
      <c r="F1217" s="250" t="s">
        <v>173</v>
      </c>
      <c r="G1217" s="248"/>
      <c r="H1217" s="251">
        <v>0.74299999999999999</v>
      </c>
      <c r="I1217" s="252"/>
      <c r="J1217" s="248"/>
      <c r="K1217" s="248"/>
      <c r="L1217" s="253"/>
      <c r="M1217" s="254"/>
      <c r="N1217" s="255"/>
      <c r="O1217" s="255"/>
      <c r="P1217" s="255"/>
      <c r="Q1217" s="255"/>
      <c r="R1217" s="255"/>
      <c r="S1217" s="255"/>
      <c r="T1217" s="256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7" t="s">
        <v>143</v>
      </c>
      <c r="AU1217" s="257" t="s">
        <v>86</v>
      </c>
      <c r="AV1217" s="14" t="s">
        <v>86</v>
      </c>
      <c r="AW1217" s="14" t="s">
        <v>32</v>
      </c>
      <c r="AX1217" s="14" t="s">
        <v>76</v>
      </c>
      <c r="AY1217" s="257" t="s">
        <v>131</v>
      </c>
    </row>
    <row r="1218" s="14" customFormat="1">
      <c r="A1218" s="14"/>
      <c r="B1218" s="247"/>
      <c r="C1218" s="248"/>
      <c r="D1218" s="232" t="s">
        <v>143</v>
      </c>
      <c r="E1218" s="249" t="s">
        <v>1</v>
      </c>
      <c r="F1218" s="250" t="s">
        <v>174</v>
      </c>
      <c r="G1218" s="248"/>
      <c r="H1218" s="251">
        <v>0.74299999999999999</v>
      </c>
      <c r="I1218" s="252"/>
      <c r="J1218" s="248"/>
      <c r="K1218" s="248"/>
      <c r="L1218" s="253"/>
      <c r="M1218" s="254"/>
      <c r="N1218" s="255"/>
      <c r="O1218" s="255"/>
      <c r="P1218" s="255"/>
      <c r="Q1218" s="255"/>
      <c r="R1218" s="255"/>
      <c r="S1218" s="255"/>
      <c r="T1218" s="256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7" t="s">
        <v>143</v>
      </c>
      <c r="AU1218" s="257" t="s">
        <v>86</v>
      </c>
      <c r="AV1218" s="14" t="s">
        <v>86</v>
      </c>
      <c r="AW1218" s="14" t="s">
        <v>32</v>
      </c>
      <c r="AX1218" s="14" t="s">
        <v>76</v>
      </c>
      <c r="AY1218" s="257" t="s">
        <v>131</v>
      </c>
    </row>
    <row r="1219" s="14" customFormat="1">
      <c r="A1219" s="14"/>
      <c r="B1219" s="247"/>
      <c r="C1219" s="248"/>
      <c r="D1219" s="232" t="s">
        <v>143</v>
      </c>
      <c r="E1219" s="249" t="s">
        <v>1</v>
      </c>
      <c r="F1219" s="250" t="s">
        <v>175</v>
      </c>
      <c r="G1219" s="248"/>
      <c r="H1219" s="251">
        <v>0.74299999999999999</v>
      </c>
      <c r="I1219" s="252"/>
      <c r="J1219" s="248"/>
      <c r="K1219" s="248"/>
      <c r="L1219" s="253"/>
      <c r="M1219" s="254"/>
      <c r="N1219" s="255"/>
      <c r="O1219" s="255"/>
      <c r="P1219" s="255"/>
      <c r="Q1219" s="255"/>
      <c r="R1219" s="255"/>
      <c r="S1219" s="255"/>
      <c r="T1219" s="256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7" t="s">
        <v>143</v>
      </c>
      <c r="AU1219" s="257" t="s">
        <v>86</v>
      </c>
      <c r="AV1219" s="14" t="s">
        <v>86</v>
      </c>
      <c r="AW1219" s="14" t="s">
        <v>32</v>
      </c>
      <c r="AX1219" s="14" t="s">
        <v>76</v>
      </c>
      <c r="AY1219" s="257" t="s">
        <v>131</v>
      </c>
    </row>
    <row r="1220" s="14" customFormat="1">
      <c r="A1220" s="14"/>
      <c r="B1220" s="247"/>
      <c r="C1220" s="248"/>
      <c r="D1220" s="232" t="s">
        <v>143</v>
      </c>
      <c r="E1220" s="249" t="s">
        <v>1</v>
      </c>
      <c r="F1220" s="250" t="s">
        <v>176</v>
      </c>
      <c r="G1220" s="248"/>
      <c r="H1220" s="251">
        <v>0.74299999999999999</v>
      </c>
      <c r="I1220" s="252"/>
      <c r="J1220" s="248"/>
      <c r="K1220" s="248"/>
      <c r="L1220" s="253"/>
      <c r="M1220" s="254"/>
      <c r="N1220" s="255"/>
      <c r="O1220" s="255"/>
      <c r="P1220" s="255"/>
      <c r="Q1220" s="255"/>
      <c r="R1220" s="255"/>
      <c r="S1220" s="255"/>
      <c r="T1220" s="256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7" t="s">
        <v>143</v>
      </c>
      <c r="AU1220" s="257" t="s">
        <v>86</v>
      </c>
      <c r="AV1220" s="14" t="s">
        <v>86</v>
      </c>
      <c r="AW1220" s="14" t="s">
        <v>32</v>
      </c>
      <c r="AX1220" s="14" t="s">
        <v>76</v>
      </c>
      <c r="AY1220" s="257" t="s">
        <v>131</v>
      </c>
    </row>
    <row r="1221" s="14" customFormat="1">
      <c r="A1221" s="14"/>
      <c r="B1221" s="247"/>
      <c r="C1221" s="248"/>
      <c r="D1221" s="232" t="s">
        <v>143</v>
      </c>
      <c r="E1221" s="249" t="s">
        <v>1</v>
      </c>
      <c r="F1221" s="250" t="s">
        <v>177</v>
      </c>
      <c r="G1221" s="248"/>
      <c r="H1221" s="251">
        <v>0.74299999999999999</v>
      </c>
      <c r="I1221" s="252"/>
      <c r="J1221" s="248"/>
      <c r="K1221" s="248"/>
      <c r="L1221" s="253"/>
      <c r="M1221" s="254"/>
      <c r="N1221" s="255"/>
      <c r="O1221" s="255"/>
      <c r="P1221" s="255"/>
      <c r="Q1221" s="255"/>
      <c r="R1221" s="255"/>
      <c r="S1221" s="255"/>
      <c r="T1221" s="256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7" t="s">
        <v>143</v>
      </c>
      <c r="AU1221" s="257" t="s">
        <v>86</v>
      </c>
      <c r="AV1221" s="14" t="s">
        <v>86</v>
      </c>
      <c r="AW1221" s="14" t="s">
        <v>32</v>
      </c>
      <c r="AX1221" s="14" t="s">
        <v>76</v>
      </c>
      <c r="AY1221" s="257" t="s">
        <v>131</v>
      </c>
    </row>
    <row r="1222" s="14" customFormat="1">
      <c r="A1222" s="14"/>
      <c r="B1222" s="247"/>
      <c r="C1222" s="248"/>
      <c r="D1222" s="232" t="s">
        <v>143</v>
      </c>
      <c r="E1222" s="249" t="s">
        <v>1</v>
      </c>
      <c r="F1222" s="250" t="s">
        <v>178</v>
      </c>
      <c r="G1222" s="248"/>
      <c r="H1222" s="251">
        <v>0.74299999999999999</v>
      </c>
      <c r="I1222" s="252"/>
      <c r="J1222" s="248"/>
      <c r="K1222" s="248"/>
      <c r="L1222" s="253"/>
      <c r="M1222" s="254"/>
      <c r="N1222" s="255"/>
      <c r="O1222" s="255"/>
      <c r="P1222" s="255"/>
      <c r="Q1222" s="255"/>
      <c r="R1222" s="255"/>
      <c r="S1222" s="255"/>
      <c r="T1222" s="256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7" t="s">
        <v>143</v>
      </c>
      <c r="AU1222" s="257" t="s">
        <v>86</v>
      </c>
      <c r="AV1222" s="14" t="s">
        <v>86</v>
      </c>
      <c r="AW1222" s="14" t="s">
        <v>32</v>
      </c>
      <c r="AX1222" s="14" t="s">
        <v>76</v>
      </c>
      <c r="AY1222" s="257" t="s">
        <v>131</v>
      </c>
    </row>
    <row r="1223" s="15" customFormat="1">
      <c r="A1223" s="15"/>
      <c r="B1223" s="258"/>
      <c r="C1223" s="259"/>
      <c r="D1223" s="232" t="s">
        <v>143</v>
      </c>
      <c r="E1223" s="260" t="s">
        <v>1</v>
      </c>
      <c r="F1223" s="261" t="s">
        <v>179</v>
      </c>
      <c r="G1223" s="259"/>
      <c r="H1223" s="262">
        <v>8.1730000000000018</v>
      </c>
      <c r="I1223" s="263"/>
      <c r="J1223" s="259"/>
      <c r="K1223" s="259"/>
      <c r="L1223" s="264"/>
      <c r="M1223" s="265"/>
      <c r="N1223" s="266"/>
      <c r="O1223" s="266"/>
      <c r="P1223" s="266"/>
      <c r="Q1223" s="266"/>
      <c r="R1223" s="266"/>
      <c r="S1223" s="266"/>
      <c r="T1223" s="267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68" t="s">
        <v>143</v>
      </c>
      <c r="AU1223" s="268" t="s">
        <v>86</v>
      </c>
      <c r="AV1223" s="15" t="s">
        <v>132</v>
      </c>
      <c r="AW1223" s="15" t="s">
        <v>32</v>
      </c>
      <c r="AX1223" s="15" t="s">
        <v>76</v>
      </c>
      <c r="AY1223" s="268" t="s">
        <v>131</v>
      </c>
    </row>
    <row r="1224" s="14" customFormat="1">
      <c r="A1224" s="14"/>
      <c r="B1224" s="247"/>
      <c r="C1224" s="248"/>
      <c r="D1224" s="232" t="s">
        <v>143</v>
      </c>
      <c r="E1224" s="249" t="s">
        <v>1</v>
      </c>
      <c r="F1224" s="250" t="s">
        <v>180</v>
      </c>
      <c r="G1224" s="248"/>
      <c r="H1224" s="251">
        <v>1.073</v>
      </c>
      <c r="I1224" s="252"/>
      <c r="J1224" s="248"/>
      <c r="K1224" s="248"/>
      <c r="L1224" s="253"/>
      <c r="M1224" s="254"/>
      <c r="N1224" s="255"/>
      <c r="O1224" s="255"/>
      <c r="P1224" s="255"/>
      <c r="Q1224" s="255"/>
      <c r="R1224" s="255"/>
      <c r="S1224" s="255"/>
      <c r="T1224" s="256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7" t="s">
        <v>143</v>
      </c>
      <c r="AU1224" s="257" t="s">
        <v>86</v>
      </c>
      <c r="AV1224" s="14" t="s">
        <v>86</v>
      </c>
      <c r="AW1224" s="14" t="s">
        <v>32</v>
      </c>
      <c r="AX1224" s="14" t="s">
        <v>76</v>
      </c>
      <c r="AY1224" s="257" t="s">
        <v>131</v>
      </c>
    </row>
    <row r="1225" s="14" customFormat="1">
      <c r="A1225" s="14"/>
      <c r="B1225" s="247"/>
      <c r="C1225" s="248"/>
      <c r="D1225" s="232" t="s">
        <v>143</v>
      </c>
      <c r="E1225" s="249" t="s">
        <v>1</v>
      </c>
      <c r="F1225" s="250" t="s">
        <v>181</v>
      </c>
      <c r="G1225" s="248"/>
      <c r="H1225" s="251">
        <v>1.073</v>
      </c>
      <c r="I1225" s="252"/>
      <c r="J1225" s="248"/>
      <c r="K1225" s="248"/>
      <c r="L1225" s="253"/>
      <c r="M1225" s="254"/>
      <c r="N1225" s="255"/>
      <c r="O1225" s="255"/>
      <c r="P1225" s="255"/>
      <c r="Q1225" s="255"/>
      <c r="R1225" s="255"/>
      <c r="S1225" s="255"/>
      <c r="T1225" s="256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7" t="s">
        <v>143</v>
      </c>
      <c r="AU1225" s="257" t="s">
        <v>86</v>
      </c>
      <c r="AV1225" s="14" t="s">
        <v>86</v>
      </c>
      <c r="AW1225" s="14" t="s">
        <v>32</v>
      </c>
      <c r="AX1225" s="14" t="s">
        <v>76</v>
      </c>
      <c r="AY1225" s="257" t="s">
        <v>131</v>
      </c>
    </row>
    <row r="1226" s="14" customFormat="1">
      <c r="A1226" s="14"/>
      <c r="B1226" s="247"/>
      <c r="C1226" s="248"/>
      <c r="D1226" s="232" t="s">
        <v>143</v>
      </c>
      <c r="E1226" s="249" t="s">
        <v>1</v>
      </c>
      <c r="F1226" s="250" t="s">
        <v>182</v>
      </c>
      <c r="G1226" s="248"/>
      <c r="H1226" s="251">
        <v>1.073</v>
      </c>
      <c r="I1226" s="252"/>
      <c r="J1226" s="248"/>
      <c r="K1226" s="248"/>
      <c r="L1226" s="253"/>
      <c r="M1226" s="254"/>
      <c r="N1226" s="255"/>
      <c r="O1226" s="255"/>
      <c r="P1226" s="255"/>
      <c r="Q1226" s="255"/>
      <c r="R1226" s="255"/>
      <c r="S1226" s="255"/>
      <c r="T1226" s="256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7" t="s">
        <v>143</v>
      </c>
      <c r="AU1226" s="257" t="s">
        <v>86</v>
      </c>
      <c r="AV1226" s="14" t="s">
        <v>86</v>
      </c>
      <c r="AW1226" s="14" t="s">
        <v>32</v>
      </c>
      <c r="AX1226" s="14" t="s">
        <v>76</v>
      </c>
      <c r="AY1226" s="257" t="s">
        <v>131</v>
      </c>
    </row>
    <row r="1227" s="14" customFormat="1">
      <c r="A1227" s="14"/>
      <c r="B1227" s="247"/>
      <c r="C1227" s="248"/>
      <c r="D1227" s="232" t="s">
        <v>143</v>
      </c>
      <c r="E1227" s="249" t="s">
        <v>1</v>
      </c>
      <c r="F1227" s="250" t="s">
        <v>183</v>
      </c>
      <c r="G1227" s="248"/>
      <c r="H1227" s="251">
        <v>2.145</v>
      </c>
      <c r="I1227" s="252"/>
      <c r="J1227" s="248"/>
      <c r="K1227" s="248"/>
      <c r="L1227" s="253"/>
      <c r="M1227" s="254"/>
      <c r="N1227" s="255"/>
      <c r="O1227" s="255"/>
      <c r="P1227" s="255"/>
      <c r="Q1227" s="255"/>
      <c r="R1227" s="255"/>
      <c r="S1227" s="255"/>
      <c r="T1227" s="256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7" t="s">
        <v>143</v>
      </c>
      <c r="AU1227" s="257" t="s">
        <v>86</v>
      </c>
      <c r="AV1227" s="14" t="s">
        <v>86</v>
      </c>
      <c r="AW1227" s="14" t="s">
        <v>32</v>
      </c>
      <c r="AX1227" s="14" t="s">
        <v>76</v>
      </c>
      <c r="AY1227" s="257" t="s">
        <v>131</v>
      </c>
    </row>
    <row r="1228" s="14" customFormat="1">
      <c r="A1228" s="14"/>
      <c r="B1228" s="247"/>
      <c r="C1228" s="248"/>
      <c r="D1228" s="232" t="s">
        <v>143</v>
      </c>
      <c r="E1228" s="249" t="s">
        <v>1</v>
      </c>
      <c r="F1228" s="250" t="s">
        <v>184</v>
      </c>
      <c r="G1228" s="248"/>
      <c r="H1228" s="251">
        <v>1.073</v>
      </c>
      <c r="I1228" s="252"/>
      <c r="J1228" s="248"/>
      <c r="K1228" s="248"/>
      <c r="L1228" s="253"/>
      <c r="M1228" s="254"/>
      <c r="N1228" s="255"/>
      <c r="O1228" s="255"/>
      <c r="P1228" s="255"/>
      <c r="Q1228" s="255"/>
      <c r="R1228" s="255"/>
      <c r="S1228" s="255"/>
      <c r="T1228" s="256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7" t="s">
        <v>143</v>
      </c>
      <c r="AU1228" s="257" t="s">
        <v>86</v>
      </c>
      <c r="AV1228" s="14" t="s">
        <v>86</v>
      </c>
      <c r="AW1228" s="14" t="s">
        <v>32</v>
      </c>
      <c r="AX1228" s="14" t="s">
        <v>76</v>
      </c>
      <c r="AY1228" s="257" t="s">
        <v>131</v>
      </c>
    </row>
    <row r="1229" s="14" customFormat="1">
      <c r="A1229" s="14"/>
      <c r="B1229" s="247"/>
      <c r="C1229" s="248"/>
      <c r="D1229" s="232" t="s">
        <v>143</v>
      </c>
      <c r="E1229" s="249" t="s">
        <v>1</v>
      </c>
      <c r="F1229" s="250" t="s">
        <v>185</v>
      </c>
      <c r="G1229" s="248"/>
      <c r="H1229" s="251">
        <v>2.145</v>
      </c>
      <c r="I1229" s="252"/>
      <c r="J1229" s="248"/>
      <c r="K1229" s="248"/>
      <c r="L1229" s="253"/>
      <c r="M1229" s="254"/>
      <c r="N1229" s="255"/>
      <c r="O1229" s="255"/>
      <c r="P1229" s="255"/>
      <c r="Q1229" s="255"/>
      <c r="R1229" s="255"/>
      <c r="S1229" s="255"/>
      <c r="T1229" s="256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7" t="s">
        <v>143</v>
      </c>
      <c r="AU1229" s="257" t="s">
        <v>86</v>
      </c>
      <c r="AV1229" s="14" t="s">
        <v>86</v>
      </c>
      <c r="AW1229" s="14" t="s">
        <v>32</v>
      </c>
      <c r="AX1229" s="14" t="s">
        <v>76</v>
      </c>
      <c r="AY1229" s="257" t="s">
        <v>131</v>
      </c>
    </row>
    <row r="1230" s="14" customFormat="1">
      <c r="A1230" s="14"/>
      <c r="B1230" s="247"/>
      <c r="C1230" s="248"/>
      <c r="D1230" s="232" t="s">
        <v>143</v>
      </c>
      <c r="E1230" s="249" t="s">
        <v>1</v>
      </c>
      <c r="F1230" s="250" t="s">
        <v>186</v>
      </c>
      <c r="G1230" s="248"/>
      <c r="H1230" s="251">
        <v>1.073</v>
      </c>
      <c r="I1230" s="252"/>
      <c r="J1230" s="248"/>
      <c r="K1230" s="248"/>
      <c r="L1230" s="253"/>
      <c r="M1230" s="254"/>
      <c r="N1230" s="255"/>
      <c r="O1230" s="255"/>
      <c r="P1230" s="255"/>
      <c r="Q1230" s="255"/>
      <c r="R1230" s="255"/>
      <c r="S1230" s="255"/>
      <c r="T1230" s="256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7" t="s">
        <v>143</v>
      </c>
      <c r="AU1230" s="257" t="s">
        <v>86</v>
      </c>
      <c r="AV1230" s="14" t="s">
        <v>86</v>
      </c>
      <c r="AW1230" s="14" t="s">
        <v>32</v>
      </c>
      <c r="AX1230" s="14" t="s">
        <v>76</v>
      </c>
      <c r="AY1230" s="257" t="s">
        <v>131</v>
      </c>
    </row>
    <row r="1231" s="14" customFormat="1">
      <c r="A1231" s="14"/>
      <c r="B1231" s="247"/>
      <c r="C1231" s="248"/>
      <c r="D1231" s="232" t="s">
        <v>143</v>
      </c>
      <c r="E1231" s="249" t="s">
        <v>1</v>
      </c>
      <c r="F1231" s="250" t="s">
        <v>187</v>
      </c>
      <c r="G1231" s="248"/>
      <c r="H1231" s="251">
        <v>1.7330000000000001</v>
      </c>
      <c r="I1231" s="252"/>
      <c r="J1231" s="248"/>
      <c r="K1231" s="248"/>
      <c r="L1231" s="253"/>
      <c r="M1231" s="254"/>
      <c r="N1231" s="255"/>
      <c r="O1231" s="255"/>
      <c r="P1231" s="255"/>
      <c r="Q1231" s="255"/>
      <c r="R1231" s="255"/>
      <c r="S1231" s="255"/>
      <c r="T1231" s="256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7" t="s">
        <v>143</v>
      </c>
      <c r="AU1231" s="257" t="s">
        <v>86</v>
      </c>
      <c r="AV1231" s="14" t="s">
        <v>86</v>
      </c>
      <c r="AW1231" s="14" t="s">
        <v>32</v>
      </c>
      <c r="AX1231" s="14" t="s">
        <v>76</v>
      </c>
      <c r="AY1231" s="257" t="s">
        <v>131</v>
      </c>
    </row>
    <row r="1232" s="15" customFormat="1">
      <c r="A1232" s="15"/>
      <c r="B1232" s="258"/>
      <c r="C1232" s="259"/>
      <c r="D1232" s="232" t="s">
        <v>143</v>
      </c>
      <c r="E1232" s="260" t="s">
        <v>1</v>
      </c>
      <c r="F1232" s="261" t="s">
        <v>188</v>
      </c>
      <c r="G1232" s="259"/>
      <c r="H1232" s="262">
        <v>11.388</v>
      </c>
      <c r="I1232" s="263"/>
      <c r="J1232" s="259"/>
      <c r="K1232" s="259"/>
      <c r="L1232" s="264"/>
      <c r="M1232" s="265"/>
      <c r="N1232" s="266"/>
      <c r="O1232" s="266"/>
      <c r="P1232" s="266"/>
      <c r="Q1232" s="266"/>
      <c r="R1232" s="266"/>
      <c r="S1232" s="266"/>
      <c r="T1232" s="267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68" t="s">
        <v>143</v>
      </c>
      <c r="AU1232" s="268" t="s">
        <v>86</v>
      </c>
      <c r="AV1232" s="15" t="s">
        <v>132</v>
      </c>
      <c r="AW1232" s="15" t="s">
        <v>32</v>
      </c>
      <c r="AX1232" s="15" t="s">
        <v>76</v>
      </c>
      <c r="AY1232" s="268" t="s">
        <v>131</v>
      </c>
    </row>
    <row r="1233" s="13" customFormat="1">
      <c r="A1233" s="13"/>
      <c r="B1233" s="237"/>
      <c r="C1233" s="238"/>
      <c r="D1233" s="232" t="s">
        <v>143</v>
      </c>
      <c r="E1233" s="239" t="s">
        <v>1</v>
      </c>
      <c r="F1233" s="240" t="s">
        <v>239</v>
      </c>
      <c r="G1233" s="238"/>
      <c r="H1233" s="239" t="s">
        <v>1</v>
      </c>
      <c r="I1233" s="241"/>
      <c r="J1233" s="238"/>
      <c r="K1233" s="238"/>
      <c r="L1233" s="242"/>
      <c r="M1233" s="243"/>
      <c r="N1233" s="244"/>
      <c r="O1233" s="244"/>
      <c r="P1233" s="244"/>
      <c r="Q1233" s="244"/>
      <c r="R1233" s="244"/>
      <c r="S1233" s="244"/>
      <c r="T1233" s="245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6" t="s">
        <v>143</v>
      </c>
      <c r="AU1233" s="246" t="s">
        <v>86</v>
      </c>
      <c r="AV1233" s="13" t="s">
        <v>84</v>
      </c>
      <c r="AW1233" s="13" t="s">
        <v>32</v>
      </c>
      <c r="AX1233" s="13" t="s">
        <v>76</v>
      </c>
      <c r="AY1233" s="246" t="s">
        <v>131</v>
      </c>
    </row>
    <row r="1234" s="14" customFormat="1">
      <c r="A1234" s="14"/>
      <c r="B1234" s="247"/>
      <c r="C1234" s="248"/>
      <c r="D1234" s="232" t="s">
        <v>143</v>
      </c>
      <c r="E1234" s="249" t="s">
        <v>1</v>
      </c>
      <c r="F1234" s="250" t="s">
        <v>240</v>
      </c>
      <c r="G1234" s="248"/>
      <c r="H1234" s="251">
        <v>0.66800000000000004</v>
      </c>
      <c r="I1234" s="252"/>
      <c r="J1234" s="248"/>
      <c r="K1234" s="248"/>
      <c r="L1234" s="253"/>
      <c r="M1234" s="254"/>
      <c r="N1234" s="255"/>
      <c r="O1234" s="255"/>
      <c r="P1234" s="255"/>
      <c r="Q1234" s="255"/>
      <c r="R1234" s="255"/>
      <c r="S1234" s="255"/>
      <c r="T1234" s="256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7" t="s">
        <v>143</v>
      </c>
      <c r="AU1234" s="257" t="s">
        <v>86</v>
      </c>
      <c r="AV1234" s="14" t="s">
        <v>86</v>
      </c>
      <c r="AW1234" s="14" t="s">
        <v>32</v>
      </c>
      <c r="AX1234" s="14" t="s">
        <v>76</v>
      </c>
      <c r="AY1234" s="257" t="s">
        <v>131</v>
      </c>
    </row>
    <row r="1235" s="14" customFormat="1">
      <c r="A1235" s="14"/>
      <c r="B1235" s="247"/>
      <c r="C1235" s="248"/>
      <c r="D1235" s="232" t="s">
        <v>143</v>
      </c>
      <c r="E1235" s="249" t="s">
        <v>1</v>
      </c>
      <c r="F1235" s="250" t="s">
        <v>241</v>
      </c>
      <c r="G1235" s="248"/>
      <c r="H1235" s="251">
        <v>0.66800000000000004</v>
      </c>
      <c r="I1235" s="252"/>
      <c r="J1235" s="248"/>
      <c r="K1235" s="248"/>
      <c r="L1235" s="253"/>
      <c r="M1235" s="254"/>
      <c r="N1235" s="255"/>
      <c r="O1235" s="255"/>
      <c r="P1235" s="255"/>
      <c r="Q1235" s="255"/>
      <c r="R1235" s="255"/>
      <c r="S1235" s="255"/>
      <c r="T1235" s="256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7" t="s">
        <v>143</v>
      </c>
      <c r="AU1235" s="257" t="s">
        <v>86</v>
      </c>
      <c r="AV1235" s="14" t="s">
        <v>86</v>
      </c>
      <c r="AW1235" s="14" t="s">
        <v>32</v>
      </c>
      <c r="AX1235" s="14" t="s">
        <v>76</v>
      </c>
      <c r="AY1235" s="257" t="s">
        <v>131</v>
      </c>
    </row>
    <row r="1236" s="14" customFormat="1">
      <c r="A1236" s="14"/>
      <c r="B1236" s="247"/>
      <c r="C1236" s="248"/>
      <c r="D1236" s="232" t="s">
        <v>143</v>
      </c>
      <c r="E1236" s="249" t="s">
        <v>1</v>
      </c>
      <c r="F1236" s="250" t="s">
        <v>242</v>
      </c>
      <c r="G1236" s="248"/>
      <c r="H1236" s="251">
        <v>0.66800000000000004</v>
      </c>
      <c r="I1236" s="252"/>
      <c r="J1236" s="248"/>
      <c r="K1236" s="248"/>
      <c r="L1236" s="253"/>
      <c r="M1236" s="254"/>
      <c r="N1236" s="255"/>
      <c r="O1236" s="255"/>
      <c r="P1236" s="255"/>
      <c r="Q1236" s="255"/>
      <c r="R1236" s="255"/>
      <c r="S1236" s="255"/>
      <c r="T1236" s="256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7" t="s">
        <v>143</v>
      </c>
      <c r="AU1236" s="257" t="s">
        <v>86</v>
      </c>
      <c r="AV1236" s="14" t="s">
        <v>86</v>
      </c>
      <c r="AW1236" s="14" t="s">
        <v>32</v>
      </c>
      <c r="AX1236" s="14" t="s">
        <v>76</v>
      </c>
      <c r="AY1236" s="257" t="s">
        <v>131</v>
      </c>
    </row>
    <row r="1237" s="14" customFormat="1">
      <c r="A1237" s="14"/>
      <c r="B1237" s="247"/>
      <c r="C1237" s="248"/>
      <c r="D1237" s="232" t="s">
        <v>143</v>
      </c>
      <c r="E1237" s="249" t="s">
        <v>1</v>
      </c>
      <c r="F1237" s="250" t="s">
        <v>243</v>
      </c>
      <c r="G1237" s="248"/>
      <c r="H1237" s="251">
        <v>0.69799999999999995</v>
      </c>
      <c r="I1237" s="252"/>
      <c r="J1237" s="248"/>
      <c r="K1237" s="248"/>
      <c r="L1237" s="253"/>
      <c r="M1237" s="254"/>
      <c r="N1237" s="255"/>
      <c r="O1237" s="255"/>
      <c r="P1237" s="255"/>
      <c r="Q1237" s="255"/>
      <c r="R1237" s="255"/>
      <c r="S1237" s="255"/>
      <c r="T1237" s="256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7" t="s">
        <v>143</v>
      </c>
      <c r="AU1237" s="257" t="s">
        <v>86</v>
      </c>
      <c r="AV1237" s="14" t="s">
        <v>86</v>
      </c>
      <c r="AW1237" s="14" t="s">
        <v>32</v>
      </c>
      <c r="AX1237" s="14" t="s">
        <v>76</v>
      </c>
      <c r="AY1237" s="257" t="s">
        <v>131</v>
      </c>
    </row>
    <row r="1238" s="14" customFormat="1">
      <c r="A1238" s="14"/>
      <c r="B1238" s="247"/>
      <c r="C1238" s="248"/>
      <c r="D1238" s="232" t="s">
        <v>143</v>
      </c>
      <c r="E1238" s="249" t="s">
        <v>1</v>
      </c>
      <c r="F1238" s="250" t="s">
        <v>244</v>
      </c>
      <c r="G1238" s="248"/>
      <c r="H1238" s="251">
        <v>0.66800000000000004</v>
      </c>
      <c r="I1238" s="252"/>
      <c r="J1238" s="248"/>
      <c r="K1238" s="248"/>
      <c r="L1238" s="253"/>
      <c r="M1238" s="254"/>
      <c r="N1238" s="255"/>
      <c r="O1238" s="255"/>
      <c r="P1238" s="255"/>
      <c r="Q1238" s="255"/>
      <c r="R1238" s="255"/>
      <c r="S1238" s="255"/>
      <c r="T1238" s="256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7" t="s">
        <v>143</v>
      </c>
      <c r="AU1238" s="257" t="s">
        <v>86</v>
      </c>
      <c r="AV1238" s="14" t="s">
        <v>86</v>
      </c>
      <c r="AW1238" s="14" t="s">
        <v>32</v>
      </c>
      <c r="AX1238" s="14" t="s">
        <v>76</v>
      </c>
      <c r="AY1238" s="257" t="s">
        <v>131</v>
      </c>
    </row>
    <row r="1239" s="14" customFormat="1">
      <c r="A1239" s="14"/>
      <c r="B1239" s="247"/>
      <c r="C1239" s="248"/>
      <c r="D1239" s="232" t="s">
        <v>143</v>
      </c>
      <c r="E1239" s="249" t="s">
        <v>1</v>
      </c>
      <c r="F1239" s="250" t="s">
        <v>245</v>
      </c>
      <c r="G1239" s="248"/>
      <c r="H1239" s="251">
        <v>0.66800000000000004</v>
      </c>
      <c r="I1239" s="252"/>
      <c r="J1239" s="248"/>
      <c r="K1239" s="248"/>
      <c r="L1239" s="253"/>
      <c r="M1239" s="254"/>
      <c r="N1239" s="255"/>
      <c r="O1239" s="255"/>
      <c r="P1239" s="255"/>
      <c r="Q1239" s="255"/>
      <c r="R1239" s="255"/>
      <c r="S1239" s="255"/>
      <c r="T1239" s="256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7" t="s">
        <v>143</v>
      </c>
      <c r="AU1239" s="257" t="s">
        <v>86</v>
      </c>
      <c r="AV1239" s="14" t="s">
        <v>86</v>
      </c>
      <c r="AW1239" s="14" t="s">
        <v>32</v>
      </c>
      <c r="AX1239" s="14" t="s">
        <v>76</v>
      </c>
      <c r="AY1239" s="257" t="s">
        <v>131</v>
      </c>
    </row>
    <row r="1240" s="14" customFormat="1">
      <c r="A1240" s="14"/>
      <c r="B1240" s="247"/>
      <c r="C1240" s="248"/>
      <c r="D1240" s="232" t="s">
        <v>143</v>
      </c>
      <c r="E1240" s="249" t="s">
        <v>1</v>
      </c>
      <c r="F1240" s="250" t="s">
        <v>246</v>
      </c>
      <c r="G1240" s="248"/>
      <c r="H1240" s="251">
        <v>0.69799999999999995</v>
      </c>
      <c r="I1240" s="252"/>
      <c r="J1240" s="248"/>
      <c r="K1240" s="248"/>
      <c r="L1240" s="253"/>
      <c r="M1240" s="254"/>
      <c r="N1240" s="255"/>
      <c r="O1240" s="255"/>
      <c r="P1240" s="255"/>
      <c r="Q1240" s="255"/>
      <c r="R1240" s="255"/>
      <c r="S1240" s="255"/>
      <c r="T1240" s="256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7" t="s">
        <v>143</v>
      </c>
      <c r="AU1240" s="257" t="s">
        <v>86</v>
      </c>
      <c r="AV1240" s="14" t="s">
        <v>86</v>
      </c>
      <c r="AW1240" s="14" t="s">
        <v>32</v>
      </c>
      <c r="AX1240" s="14" t="s">
        <v>76</v>
      </c>
      <c r="AY1240" s="257" t="s">
        <v>131</v>
      </c>
    </row>
    <row r="1241" s="14" customFormat="1">
      <c r="A1241" s="14"/>
      <c r="B1241" s="247"/>
      <c r="C1241" s="248"/>
      <c r="D1241" s="232" t="s">
        <v>143</v>
      </c>
      <c r="E1241" s="249" t="s">
        <v>1</v>
      </c>
      <c r="F1241" s="250" t="s">
        <v>247</v>
      </c>
      <c r="G1241" s="248"/>
      <c r="H1241" s="251">
        <v>0.69799999999999995</v>
      </c>
      <c r="I1241" s="252"/>
      <c r="J1241" s="248"/>
      <c r="K1241" s="248"/>
      <c r="L1241" s="253"/>
      <c r="M1241" s="254"/>
      <c r="N1241" s="255"/>
      <c r="O1241" s="255"/>
      <c r="P1241" s="255"/>
      <c r="Q1241" s="255"/>
      <c r="R1241" s="255"/>
      <c r="S1241" s="255"/>
      <c r="T1241" s="256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7" t="s">
        <v>143</v>
      </c>
      <c r="AU1241" s="257" t="s">
        <v>86</v>
      </c>
      <c r="AV1241" s="14" t="s">
        <v>86</v>
      </c>
      <c r="AW1241" s="14" t="s">
        <v>32</v>
      </c>
      <c r="AX1241" s="14" t="s">
        <v>76</v>
      </c>
      <c r="AY1241" s="257" t="s">
        <v>131</v>
      </c>
    </row>
    <row r="1242" s="15" customFormat="1">
      <c r="A1242" s="15"/>
      <c r="B1242" s="258"/>
      <c r="C1242" s="259"/>
      <c r="D1242" s="232" t="s">
        <v>143</v>
      </c>
      <c r="E1242" s="260" t="s">
        <v>1</v>
      </c>
      <c r="F1242" s="261" t="s">
        <v>158</v>
      </c>
      <c r="G1242" s="259"/>
      <c r="H1242" s="262">
        <v>5.4340000000000011</v>
      </c>
      <c r="I1242" s="263"/>
      <c r="J1242" s="259"/>
      <c r="K1242" s="259"/>
      <c r="L1242" s="264"/>
      <c r="M1242" s="265"/>
      <c r="N1242" s="266"/>
      <c r="O1242" s="266"/>
      <c r="P1242" s="266"/>
      <c r="Q1242" s="266"/>
      <c r="R1242" s="266"/>
      <c r="S1242" s="266"/>
      <c r="T1242" s="267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68" t="s">
        <v>143</v>
      </c>
      <c r="AU1242" s="268" t="s">
        <v>86</v>
      </c>
      <c r="AV1242" s="15" t="s">
        <v>132</v>
      </c>
      <c r="AW1242" s="15" t="s">
        <v>32</v>
      </c>
      <c r="AX1242" s="15" t="s">
        <v>76</v>
      </c>
      <c r="AY1242" s="268" t="s">
        <v>131</v>
      </c>
    </row>
    <row r="1243" s="14" customFormat="1">
      <c r="A1243" s="14"/>
      <c r="B1243" s="247"/>
      <c r="C1243" s="248"/>
      <c r="D1243" s="232" t="s">
        <v>143</v>
      </c>
      <c r="E1243" s="249" t="s">
        <v>1</v>
      </c>
      <c r="F1243" s="250" t="s">
        <v>248</v>
      </c>
      <c r="G1243" s="248"/>
      <c r="H1243" s="251">
        <v>0.32600000000000001</v>
      </c>
      <c r="I1243" s="252"/>
      <c r="J1243" s="248"/>
      <c r="K1243" s="248"/>
      <c r="L1243" s="253"/>
      <c r="M1243" s="254"/>
      <c r="N1243" s="255"/>
      <c r="O1243" s="255"/>
      <c r="P1243" s="255"/>
      <c r="Q1243" s="255"/>
      <c r="R1243" s="255"/>
      <c r="S1243" s="255"/>
      <c r="T1243" s="256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7" t="s">
        <v>143</v>
      </c>
      <c r="AU1243" s="257" t="s">
        <v>86</v>
      </c>
      <c r="AV1243" s="14" t="s">
        <v>86</v>
      </c>
      <c r="AW1243" s="14" t="s">
        <v>32</v>
      </c>
      <c r="AX1243" s="14" t="s">
        <v>76</v>
      </c>
      <c r="AY1243" s="257" t="s">
        <v>131</v>
      </c>
    </row>
    <row r="1244" s="14" customFormat="1">
      <c r="A1244" s="14"/>
      <c r="B1244" s="247"/>
      <c r="C1244" s="248"/>
      <c r="D1244" s="232" t="s">
        <v>143</v>
      </c>
      <c r="E1244" s="249" t="s">
        <v>1</v>
      </c>
      <c r="F1244" s="250" t="s">
        <v>249</v>
      </c>
      <c r="G1244" s="248"/>
      <c r="H1244" s="251">
        <v>0.32600000000000001</v>
      </c>
      <c r="I1244" s="252"/>
      <c r="J1244" s="248"/>
      <c r="K1244" s="248"/>
      <c r="L1244" s="253"/>
      <c r="M1244" s="254"/>
      <c r="N1244" s="255"/>
      <c r="O1244" s="255"/>
      <c r="P1244" s="255"/>
      <c r="Q1244" s="255"/>
      <c r="R1244" s="255"/>
      <c r="S1244" s="255"/>
      <c r="T1244" s="256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7" t="s">
        <v>143</v>
      </c>
      <c r="AU1244" s="257" t="s">
        <v>86</v>
      </c>
      <c r="AV1244" s="14" t="s">
        <v>86</v>
      </c>
      <c r="AW1244" s="14" t="s">
        <v>32</v>
      </c>
      <c r="AX1244" s="14" t="s">
        <v>76</v>
      </c>
      <c r="AY1244" s="257" t="s">
        <v>131</v>
      </c>
    </row>
    <row r="1245" s="14" customFormat="1">
      <c r="A1245" s="14"/>
      <c r="B1245" s="247"/>
      <c r="C1245" s="248"/>
      <c r="D1245" s="232" t="s">
        <v>143</v>
      </c>
      <c r="E1245" s="249" t="s">
        <v>1</v>
      </c>
      <c r="F1245" s="250" t="s">
        <v>250</v>
      </c>
      <c r="G1245" s="248"/>
      <c r="H1245" s="251">
        <v>0.65300000000000002</v>
      </c>
      <c r="I1245" s="252"/>
      <c r="J1245" s="248"/>
      <c r="K1245" s="248"/>
      <c r="L1245" s="253"/>
      <c r="M1245" s="254"/>
      <c r="N1245" s="255"/>
      <c r="O1245" s="255"/>
      <c r="P1245" s="255"/>
      <c r="Q1245" s="255"/>
      <c r="R1245" s="255"/>
      <c r="S1245" s="255"/>
      <c r="T1245" s="256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7" t="s">
        <v>143</v>
      </c>
      <c r="AU1245" s="257" t="s">
        <v>86</v>
      </c>
      <c r="AV1245" s="14" t="s">
        <v>86</v>
      </c>
      <c r="AW1245" s="14" t="s">
        <v>32</v>
      </c>
      <c r="AX1245" s="14" t="s">
        <v>76</v>
      </c>
      <c r="AY1245" s="257" t="s">
        <v>131</v>
      </c>
    </row>
    <row r="1246" s="14" customFormat="1">
      <c r="A1246" s="14"/>
      <c r="B1246" s="247"/>
      <c r="C1246" s="248"/>
      <c r="D1246" s="232" t="s">
        <v>143</v>
      </c>
      <c r="E1246" s="249" t="s">
        <v>1</v>
      </c>
      <c r="F1246" s="250" t="s">
        <v>251</v>
      </c>
      <c r="G1246" s="248"/>
      <c r="H1246" s="251">
        <v>0.34799999999999998</v>
      </c>
      <c r="I1246" s="252"/>
      <c r="J1246" s="248"/>
      <c r="K1246" s="248"/>
      <c r="L1246" s="253"/>
      <c r="M1246" s="254"/>
      <c r="N1246" s="255"/>
      <c r="O1246" s="255"/>
      <c r="P1246" s="255"/>
      <c r="Q1246" s="255"/>
      <c r="R1246" s="255"/>
      <c r="S1246" s="255"/>
      <c r="T1246" s="256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7" t="s">
        <v>143</v>
      </c>
      <c r="AU1246" s="257" t="s">
        <v>86</v>
      </c>
      <c r="AV1246" s="14" t="s">
        <v>86</v>
      </c>
      <c r="AW1246" s="14" t="s">
        <v>32</v>
      </c>
      <c r="AX1246" s="14" t="s">
        <v>76</v>
      </c>
      <c r="AY1246" s="257" t="s">
        <v>131</v>
      </c>
    </row>
    <row r="1247" s="15" customFormat="1">
      <c r="A1247" s="15"/>
      <c r="B1247" s="258"/>
      <c r="C1247" s="259"/>
      <c r="D1247" s="232" t="s">
        <v>143</v>
      </c>
      <c r="E1247" s="260" t="s">
        <v>1</v>
      </c>
      <c r="F1247" s="261" t="s">
        <v>167</v>
      </c>
      <c r="G1247" s="259"/>
      <c r="H1247" s="262">
        <v>1.653</v>
      </c>
      <c r="I1247" s="263"/>
      <c r="J1247" s="259"/>
      <c r="K1247" s="259"/>
      <c r="L1247" s="264"/>
      <c r="M1247" s="265"/>
      <c r="N1247" s="266"/>
      <c r="O1247" s="266"/>
      <c r="P1247" s="266"/>
      <c r="Q1247" s="266"/>
      <c r="R1247" s="266"/>
      <c r="S1247" s="266"/>
      <c r="T1247" s="267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68" t="s">
        <v>143</v>
      </c>
      <c r="AU1247" s="268" t="s">
        <v>86</v>
      </c>
      <c r="AV1247" s="15" t="s">
        <v>132</v>
      </c>
      <c r="AW1247" s="15" t="s">
        <v>32</v>
      </c>
      <c r="AX1247" s="15" t="s">
        <v>76</v>
      </c>
      <c r="AY1247" s="268" t="s">
        <v>131</v>
      </c>
    </row>
    <row r="1248" s="14" customFormat="1">
      <c r="A1248" s="14"/>
      <c r="B1248" s="247"/>
      <c r="C1248" s="248"/>
      <c r="D1248" s="232" t="s">
        <v>143</v>
      </c>
      <c r="E1248" s="249" t="s">
        <v>1</v>
      </c>
      <c r="F1248" s="250" t="s">
        <v>252</v>
      </c>
      <c r="G1248" s="248"/>
      <c r="H1248" s="251">
        <v>0.66800000000000004</v>
      </c>
      <c r="I1248" s="252"/>
      <c r="J1248" s="248"/>
      <c r="K1248" s="248"/>
      <c r="L1248" s="253"/>
      <c r="M1248" s="254"/>
      <c r="N1248" s="255"/>
      <c r="O1248" s="255"/>
      <c r="P1248" s="255"/>
      <c r="Q1248" s="255"/>
      <c r="R1248" s="255"/>
      <c r="S1248" s="255"/>
      <c r="T1248" s="256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7" t="s">
        <v>143</v>
      </c>
      <c r="AU1248" s="257" t="s">
        <v>86</v>
      </c>
      <c r="AV1248" s="14" t="s">
        <v>86</v>
      </c>
      <c r="AW1248" s="14" t="s">
        <v>32</v>
      </c>
      <c r="AX1248" s="14" t="s">
        <v>76</v>
      </c>
      <c r="AY1248" s="257" t="s">
        <v>131</v>
      </c>
    </row>
    <row r="1249" s="14" customFormat="1">
      <c r="A1249" s="14"/>
      <c r="B1249" s="247"/>
      <c r="C1249" s="248"/>
      <c r="D1249" s="232" t="s">
        <v>143</v>
      </c>
      <c r="E1249" s="249" t="s">
        <v>1</v>
      </c>
      <c r="F1249" s="250" t="s">
        <v>253</v>
      </c>
      <c r="G1249" s="248"/>
      <c r="H1249" s="251">
        <v>0.66800000000000004</v>
      </c>
      <c r="I1249" s="252"/>
      <c r="J1249" s="248"/>
      <c r="K1249" s="248"/>
      <c r="L1249" s="253"/>
      <c r="M1249" s="254"/>
      <c r="N1249" s="255"/>
      <c r="O1249" s="255"/>
      <c r="P1249" s="255"/>
      <c r="Q1249" s="255"/>
      <c r="R1249" s="255"/>
      <c r="S1249" s="255"/>
      <c r="T1249" s="256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7" t="s">
        <v>143</v>
      </c>
      <c r="AU1249" s="257" t="s">
        <v>86</v>
      </c>
      <c r="AV1249" s="14" t="s">
        <v>86</v>
      </c>
      <c r="AW1249" s="14" t="s">
        <v>32</v>
      </c>
      <c r="AX1249" s="14" t="s">
        <v>76</v>
      </c>
      <c r="AY1249" s="257" t="s">
        <v>131</v>
      </c>
    </row>
    <row r="1250" s="14" customFormat="1">
      <c r="A1250" s="14"/>
      <c r="B1250" s="247"/>
      <c r="C1250" s="248"/>
      <c r="D1250" s="232" t="s">
        <v>143</v>
      </c>
      <c r="E1250" s="249" t="s">
        <v>1</v>
      </c>
      <c r="F1250" s="250" t="s">
        <v>254</v>
      </c>
      <c r="G1250" s="248"/>
      <c r="H1250" s="251">
        <v>0.66800000000000004</v>
      </c>
      <c r="I1250" s="252"/>
      <c r="J1250" s="248"/>
      <c r="K1250" s="248"/>
      <c r="L1250" s="253"/>
      <c r="M1250" s="254"/>
      <c r="N1250" s="255"/>
      <c r="O1250" s="255"/>
      <c r="P1250" s="255"/>
      <c r="Q1250" s="255"/>
      <c r="R1250" s="255"/>
      <c r="S1250" s="255"/>
      <c r="T1250" s="256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7" t="s">
        <v>143</v>
      </c>
      <c r="AU1250" s="257" t="s">
        <v>86</v>
      </c>
      <c r="AV1250" s="14" t="s">
        <v>86</v>
      </c>
      <c r="AW1250" s="14" t="s">
        <v>32</v>
      </c>
      <c r="AX1250" s="14" t="s">
        <v>76</v>
      </c>
      <c r="AY1250" s="257" t="s">
        <v>131</v>
      </c>
    </row>
    <row r="1251" s="14" customFormat="1">
      <c r="A1251" s="14"/>
      <c r="B1251" s="247"/>
      <c r="C1251" s="248"/>
      <c r="D1251" s="232" t="s">
        <v>143</v>
      </c>
      <c r="E1251" s="249" t="s">
        <v>1</v>
      </c>
      <c r="F1251" s="250" t="s">
        <v>255</v>
      </c>
      <c r="G1251" s="248"/>
      <c r="H1251" s="251">
        <v>0.66800000000000004</v>
      </c>
      <c r="I1251" s="252"/>
      <c r="J1251" s="248"/>
      <c r="K1251" s="248"/>
      <c r="L1251" s="253"/>
      <c r="M1251" s="254"/>
      <c r="N1251" s="255"/>
      <c r="O1251" s="255"/>
      <c r="P1251" s="255"/>
      <c r="Q1251" s="255"/>
      <c r="R1251" s="255"/>
      <c r="S1251" s="255"/>
      <c r="T1251" s="256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7" t="s">
        <v>143</v>
      </c>
      <c r="AU1251" s="257" t="s">
        <v>86</v>
      </c>
      <c r="AV1251" s="14" t="s">
        <v>86</v>
      </c>
      <c r="AW1251" s="14" t="s">
        <v>32</v>
      </c>
      <c r="AX1251" s="14" t="s">
        <v>76</v>
      </c>
      <c r="AY1251" s="257" t="s">
        <v>131</v>
      </c>
    </row>
    <row r="1252" s="14" customFormat="1">
      <c r="A1252" s="14"/>
      <c r="B1252" s="247"/>
      <c r="C1252" s="248"/>
      <c r="D1252" s="232" t="s">
        <v>143</v>
      </c>
      <c r="E1252" s="249" t="s">
        <v>1</v>
      </c>
      <c r="F1252" s="250" t="s">
        <v>256</v>
      </c>
      <c r="G1252" s="248"/>
      <c r="H1252" s="251">
        <v>0.66800000000000004</v>
      </c>
      <c r="I1252" s="252"/>
      <c r="J1252" s="248"/>
      <c r="K1252" s="248"/>
      <c r="L1252" s="253"/>
      <c r="M1252" s="254"/>
      <c r="N1252" s="255"/>
      <c r="O1252" s="255"/>
      <c r="P1252" s="255"/>
      <c r="Q1252" s="255"/>
      <c r="R1252" s="255"/>
      <c r="S1252" s="255"/>
      <c r="T1252" s="256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7" t="s">
        <v>143</v>
      </c>
      <c r="AU1252" s="257" t="s">
        <v>86</v>
      </c>
      <c r="AV1252" s="14" t="s">
        <v>86</v>
      </c>
      <c r="AW1252" s="14" t="s">
        <v>32</v>
      </c>
      <c r="AX1252" s="14" t="s">
        <v>76</v>
      </c>
      <c r="AY1252" s="257" t="s">
        <v>131</v>
      </c>
    </row>
    <row r="1253" s="14" customFormat="1">
      <c r="A1253" s="14"/>
      <c r="B1253" s="247"/>
      <c r="C1253" s="248"/>
      <c r="D1253" s="232" t="s">
        <v>143</v>
      </c>
      <c r="E1253" s="249" t="s">
        <v>1</v>
      </c>
      <c r="F1253" s="250" t="s">
        <v>257</v>
      </c>
      <c r="G1253" s="248"/>
      <c r="H1253" s="251">
        <v>0.66800000000000004</v>
      </c>
      <c r="I1253" s="252"/>
      <c r="J1253" s="248"/>
      <c r="K1253" s="248"/>
      <c r="L1253" s="253"/>
      <c r="M1253" s="254"/>
      <c r="N1253" s="255"/>
      <c r="O1253" s="255"/>
      <c r="P1253" s="255"/>
      <c r="Q1253" s="255"/>
      <c r="R1253" s="255"/>
      <c r="S1253" s="255"/>
      <c r="T1253" s="256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7" t="s">
        <v>143</v>
      </c>
      <c r="AU1253" s="257" t="s">
        <v>86</v>
      </c>
      <c r="AV1253" s="14" t="s">
        <v>86</v>
      </c>
      <c r="AW1253" s="14" t="s">
        <v>32</v>
      </c>
      <c r="AX1253" s="14" t="s">
        <v>76</v>
      </c>
      <c r="AY1253" s="257" t="s">
        <v>131</v>
      </c>
    </row>
    <row r="1254" s="14" customFormat="1">
      <c r="A1254" s="14"/>
      <c r="B1254" s="247"/>
      <c r="C1254" s="248"/>
      <c r="D1254" s="232" t="s">
        <v>143</v>
      </c>
      <c r="E1254" s="249" t="s">
        <v>1</v>
      </c>
      <c r="F1254" s="250" t="s">
        <v>258</v>
      </c>
      <c r="G1254" s="248"/>
      <c r="H1254" s="251">
        <v>0.66800000000000004</v>
      </c>
      <c r="I1254" s="252"/>
      <c r="J1254" s="248"/>
      <c r="K1254" s="248"/>
      <c r="L1254" s="253"/>
      <c r="M1254" s="254"/>
      <c r="N1254" s="255"/>
      <c r="O1254" s="255"/>
      <c r="P1254" s="255"/>
      <c r="Q1254" s="255"/>
      <c r="R1254" s="255"/>
      <c r="S1254" s="255"/>
      <c r="T1254" s="256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7" t="s">
        <v>143</v>
      </c>
      <c r="AU1254" s="257" t="s">
        <v>86</v>
      </c>
      <c r="AV1254" s="14" t="s">
        <v>86</v>
      </c>
      <c r="AW1254" s="14" t="s">
        <v>32</v>
      </c>
      <c r="AX1254" s="14" t="s">
        <v>76</v>
      </c>
      <c r="AY1254" s="257" t="s">
        <v>131</v>
      </c>
    </row>
    <row r="1255" s="14" customFormat="1">
      <c r="A1255" s="14"/>
      <c r="B1255" s="247"/>
      <c r="C1255" s="248"/>
      <c r="D1255" s="232" t="s">
        <v>143</v>
      </c>
      <c r="E1255" s="249" t="s">
        <v>1</v>
      </c>
      <c r="F1255" s="250" t="s">
        <v>259</v>
      </c>
      <c r="G1255" s="248"/>
      <c r="H1255" s="251">
        <v>0.66800000000000004</v>
      </c>
      <c r="I1255" s="252"/>
      <c r="J1255" s="248"/>
      <c r="K1255" s="248"/>
      <c r="L1255" s="253"/>
      <c r="M1255" s="254"/>
      <c r="N1255" s="255"/>
      <c r="O1255" s="255"/>
      <c r="P1255" s="255"/>
      <c r="Q1255" s="255"/>
      <c r="R1255" s="255"/>
      <c r="S1255" s="255"/>
      <c r="T1255" s="256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7" t="s">
        <v>143</v>
      </c>
      <c r="AU1255" s="257" t="s">
        <v>86</v>
      </c>
      <c r="AV1255" s="14" t="s">
        <v>86</v>
      </c>
      <c r="AW1255" s="14" t="s">
        <v>32</v>
      </c>
      <c r="AX1255" s="14" t="s">
        <v>76</v>
      </c>
      <c r="AY1255" s="257" t="s">
        <v>131</v>
      </c>
    </row>
    <row r="1256" s="14" customFormat="1">
      <c r="A1256" s="14"/>
      <c r="B1256" s="247"/>
      <c r="C1256" s="248"/>
      <c r="D1256" s="232" t="s">
        <v>143</v>
      </c>
      <c r="E1256" s="249" t="s">
        <v>1</v>
      </c>
      <c r="F1256" s="250" t="s">
        <v>260</v>
      </c>
      <c r="G1256" s="248"/>
      <c r="H1256" s="251">
        <v>0.66800000000000004</v>
      </c>
      <c r="I1256" s="252"/>
      <c r="J1256" s="248"/>
      <c r="K1256" s="248"/>
      <c r="L1256" s="253"/>
      <c r="M1256" s="254"/>
      <c r="N1256" s="255"/>
      <c r="O1256" s="255"/>
      <c r="P1256" s="255"/>
      <c r="Q1256" s="255"/>
      <c r="R1256" s="255"/>
      <c r="S1256" s="255"/>
      <c r="T1256" s="256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7" t="s">
        <v>143</v>
      </c>
      <c r="AU1256" s="257" t="s">
        <v>86</v>
      </c>
      <c r="AV1256" s="14" t="s">
        <v>86</v>
      </c>
      <c r="AW1256" s="14" t="s">
        <v>32</v>
      </c>
      <c r="AX1256" s="14" t="s">
        <v>76</v>
      </c>
      <c r="AY1256" s="257" t="s">
        <v>131</v>
      </c>
    </row>
    <row r="1257" s="14" customFormat="1">
      <c r="A1257" s="14"/>
      <c r="B1257" s="247"/>
      <c r="C1257" s="248"/>
      <c r="D1257" s="232" t="s">
        <v>143</v>
      </c>
      <c r="E1257" s="249" t="s">
        <v>1</v>
      </c>
      <c r="F1257" s="250" t="s">
        <v>261</v>
      </c>
      <c r="G1257" s="248"/>
      <c r="H1257" s="251">
        <v>0.66800000000000004</v>
      </c>
      <c r="I1257" s="252"/>
      <c r="J1257" s="248"/>
      <c r="K1257" s="248"/>
      <c r="L1257" s="253"/>
      <c r="M1257" s="254"/>
      <c r="N1257" s="255"/>
      <c r="O1257" s="255"/>
      <c r="P1257" s="255"/>
      <c r="Q1257" s="255"/>
      <c r="R1257" s="255"/>
      <c r="S1257" s="255"/>
      <c r="T1257" s="256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7" t="s">
        <v>143</v>
      </c>
      <c r="AU1257" s="257" t="s">
        <v>86</v>
      </c>
      <c r="AV1257" s="14" t="s">
        <v>86</v>
      </c>
      <c r="AW1257" s="14" t="s">
        <v>32</v>
      </c>
      <c r="AX1257" s="14" t="s">
        <v>76</v>
      </c>
      <c r="AY1257" s="257" t="s">
        <v>131</v>
      </c>
    </row>
    <row r="1258" s="14" customFormat="1">
      <c r="A1258" s="14"/>
      <c r="B1258" s="247"/>
      <c r="C1258" s="248"/>
      <c r="D1258" s="232" t="s">
        <v>143</v>
      </c>
      <c r="E1258" s="249" t="s">
        <v>1</v>
      </c>
      <c r="F1258" s="250" t="s">
        <v>262</v>
      </c>
      <c r="G1258" s="248"/>
      <c r="H1258" s="251">
        <v>0.66800000000000004</v>
      </c>
      <c r="I1258" s="252"/>
      <c r="J1258" s="248"/>
      <c r="K1258" s="248"/>
      <c r="L1258" s="253"/>
      <c r="M1258" s="254"/>
      <c r="N1258" s="255"/>
      <c r="O1258" s="255"/>
      <c r="P1258" s="255"/>
      <c r="Q1258" s="255"/>
      <c r="R1258" s="255"/>
      <c r="S1258" s="255"/>
      <c r="T1258" s="256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7" t="s">
        <v>143</v>
      </c>
      <c r="AU1258" s="257" t="s">
        <v>86</v>
      </c>
      <c r="AV1258" s="14" t="s">
        <v>86</v>
      </c>
      <c r="AW1258" s="14" t="s">
        <v>32</v>
      </c>
      <c r="AX1258" s="14" t="s">
        <v>76</v>
      </c>
      <c r="AY1258" s="257" t="s">
        <v>131</v>
      </c>
    </row>
    <row r="1259" s="15" customFormat="1">
      <c r="A1259" s="15"/>
      <c r="B1259" s="258"/>
      <c r="C1259" s="259"/>
      <c r="D1259" s="232" t="s">
        <v>143</v>
      </c>
      <c r="E1259" s="260" t="s">
        <v>1</v>
      </c>
      <c r="F1259" s="261" t="s">
        <v>179</v>
      </c>
      <c r="G1259" s="259"/>
      <c r="H1259" s="262">
        <v>7.3480000000000008</v>
      </c>
      <c r="I1259" s="263"/>
      <c r="J1259" s="259"/>
      <c r="K1259" s="259"/>
      <c r="L1259" s="264"/>
      <c r="M1259" s="265"/>
      <c r="N1259" s="266"/>
      <c r="O1259" s="266"/>
      <c r="P1259" s="266"/>
      <c r="Q1259" s="266"/>
      <c r="R1259" s="266"/>
      <c r="S1259" s="266"/>
      <c r="T1259" s="267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68" t="s">
        <v>143</v>
      </c>
      <c r="AU1259" s="268" t="s">
        <v>86</v>
      </c>
      <c r="AV1259" s="15" t="s">
        <v>132</v>
      </c>
      <c r="AW1259" s="15" t="s">
        <v>32</v>
      </c>
      <c r="AX1259" s="15" t="s">
        <v>76</v>
      </c>
      <c r="AY1259" s="268" t="s">
        <v>131</v>
      </c>
    </row>
    <row r="1260" s="14" customFormat="1">
      <c r="A1260" s="14"/>
      <c r="B1260" s="247"/>
      <c r="C1260" s="248"/>
      <c r="D1260" s="232" t="s">
        <v>143</v>
      </c>
      <c r="E1260" s="249" t="s">
        <v>1</v>
      </c>
      <c r="F1260" s="250" t="s">
        <v>263</v>
      </c>
      <c r="G1260" s="248"/>
      <c r="H1260" s="251">
        <v>0.35999999999999999</v>
      </c>
      <c r="I1260" s="252"/>
      <c r="J1260" s="248"/>
      <c r="K1260" s="248"/>
      <c r="L1260" s="253"/>
      <c r="M1260" s="254"/>
      <c r="N1260" s="255"/>
      <c r="O1260" s="255"/>
      <c r="P1260" s="255"/>
      <c r="Q1260" s="255"/>
      <c r="R1260" s="255"/>
      <c r="S1260" s="255"/>
      <c r="T1260" s="256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7" t="s">
        <v>143</v>
      </c>
      <c r="AU1260" s="257" t="s">
        <v>86</v>
      </c>
      <c r="AV1260" s="14" t="s">
        <v>86</v>
      </c>
      <c r="AW1260" s="14" t="s">
        <v>32</v>
      </c>
      <c r="AX1260" s="14" t="s">
        <v>76</v>
      </c>
      <c r="AY1260" s="257" t="s">
        <v>131</v>
      </c>
    </row>
    <row r="1261" s="14" customFormat="1">
      <c r="A1261" s="14"/>
      <c r="B1261" s="247"/>
      <c r="C1261" s="248"/>
      <c r="D1261" s="232" t="s">
        <v>143</v>
      </c>
      <c r="E1261" s="249" t="s">
        <v>1</v>
      </c>
      <c r="F1261" s="250" t="s">
        <v>264</v>
      </c>
      <c r="G1261" s="248"/>
      <c r="H1261" s="251">
        <v>0.66800000000000004</v>
      </c>
      <c r="I1261" s="252"/>
      <c r="J1261" s="248"/>
      <c r="K1261" s="248"/>
      <c r="L1261" s="253"/>
      <c r="M1261" s="254"/>
      <c r="N1261" s="255"/>
      <c r="O1261" s="255"/>
      <c r="P1261" s="255"/>
      <c r="Q1261" s="255"/>
      <c r="R1261" s="255"/>
      <c r="S1261" s="255"/>
      <c r="T1261" s="256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7" t="s">
        <v>143</v>
      </c>
      <c r="AU1261" s="257" t="s">
        <v>86</v>
      </c>
      <c r="AV1261" s="14" t="s">
        <v>86</v>
      </c>
      <c r="AW1261" s="14" t="s">
        <v>32</v>
      </c>
      <c r="AX1261" s="14" t="s">
        <v>76</v>
      </c>
      <c r="AY1261" s="257" t="s">
        <v>131</v>
      </c>
    </row>
    <row r="1262" s="15" customFormat="1">
      <c r="A1262" s="15"/>
      <c r="B1262" s="258"/>
      <c r="C1262" s="259"/>
      <c r="D1262" s="232" t="s">
        <v>143</v>
      </c>
      <c r="E1262" s="260" t="s">
        <v>1</v>
      </c>
      <c r="F1262" s="261" t="s">
        <v>188</v>
      </c>
      <c r="G1262" s="259"/>
      <c r="H1262" s="262">
        <v>1.028</v>
      </c>
      <c r="I1262" s="263"/>
      <c r="J1262" s="259"/>
      <c r="K1262" s="259"/>
      <c r="L1262" s="264"/>
      <c r="M1262" s="265"/>
      <c r="N1262" s="266"/>
      <c r="O1262" s="266"/>
      <c r="P1262" s="266"/>
      <c r="Q1262" s="266"/>
      <c r="R1262" s="266"/>
      <c r="S1262" s="266"/>
      <c r="T1262" s="267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68" t="s">
        <v>143</v>
      </c>
      <c r="AU1262" s="268" t="s">
        <v>86</v>
      </c>
      <c r="AV1262" s="15" t="s">
        <v>132</v>
      </c>
      <c r="AW1262" s="15" t="s">
        <v>32</v>
      </c>
      <c r="AX1262" s="15" t="s">
        <v>76</v>
      </c>
      <c r="AY1262" s="268" t="s">
        <v>131</v>
      </c>
    </row>
    <row r="1263" s="13" customFormat="1">
      <c r="A1263" s="13"/>
      <c r="B1263" s="237"/>
      <c r="C1263" s="238"/>
      <c r="D1263" s="232" t="s">
        <v>143</v>
      </c>
      <c r="E1263" s="239" t="s">
        <v>1</v>
      </c>
      <c r="F1263" s="240" t="s">
        <v>786</v>
      </c>
      <c r="G1263" s="238"/>
      <c r="H1263" s="239" t="s">
        <v>1</v>
      </c>
      <c r="I1263" s="241"/>
      <c r="J1263" s="238"/>
      <c r="K1263" s="238"/>
      <c r="L1263" s="242"/>
      <c r="M1263" s="243"/>
      <c r="N1263" s="244"/>
      <c r="O1263" s="244"/>
      <c r="P1263" s="244"/>
      <c r="Q1263" s="244"/>
      <c r="R1263" s="244"/>
      <c r="S1263" s="244"/>
      <c r="T1263" s="245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6" t="s">
        <v>143</v>
      </c>
      <c r="AU1263" s="246" t="s">
        <v>86</v>
      </c>
      <c r="AV1263" s="13" t="s">
        <v>84</v>
      </c>
      <c r="AW1263" s="13" t="s">
        <v>32</v>
      </c>
      <c r="AX1263" s="13" t="s">
        <v>76</v>
      </c>
      <c r="AY1263" s="246" t="s">
        <v>131</v>
      </c>
    </row>
    <row r="1264" s="14" customFormat="1">
      <c r="A1264" s="14"/>
      <c r="B1264" s="247"/>
      <c r="C1264" s="248"/>
      <c r="D1264" s="232" t="s">
        <v>143</v>
      </c>
      <c r="E1264" s="249" t="s">
        <v>1</v>
      </c>
      <c r="F1264" s="250" t="s">
        <v>787</v>
      </c>
      <c r="G1264" s="248"/>
      <c r="H1264" s="251">
        <v>66.097999999999999</v>
      </c>
      <c r="I1264" s="252"/>
      <c r="J1264" s="248"/>
      <c r="K1264" s="248"/>
      <c r="L1264" s="253"/>
      <c r="M1264" s="254"/>
      <c r="N1264" s="255"/>
      <c r="O1264" s="255"/>
      <c r="P1264" s="255"/>
      <c r="Q1264" s="255"/>
      <c r="R1264" s="255"/>
      <c r="S1264" s="255"/>
      <c r="T1264" s="256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7" t="s">
        <v>143</v>
      </c>
      <c r="AU1264" s="257" t="s">
        <v>86</v>
      </c>
      <c r="AV1264" s="14" t="s">
        <v>86</v>
      </c>
      <c r="AW1264" s="14" t="s">
        <v>32</v>
      </c>
      <c r="AX1264" s="14" t="s">
        <v>76</v>
      </c>
      <c r="AY1264" s="257" t="s">
        <v>131</v>
      </c>
    </row>
    <row r="1265" s="14" customFormat="1">
      <c r="A1265" s="14"/>
      <c r="B1265" s="247"/>
      <c r="C1265" s="248"/>
      <c r="D1265" s="232" t="s">
        <v>143</v>
      </c>
      <c r="E1265" s="249" t="s">
        <v>1</v>
      </c>
      <c r="F1265" s="250" t="s">
        <v>788</v>
      </c>
      <c r="G1265" s="248"/>
      <c r="H1265" s="251">
        <v>68.265000000000001</v>
      </c>
      <c r="I1265" s="252"/>
      <c r="J1265" s="248"/>
      <c r="K1265" s="248"/>
      <c r="L1265" s="253"/>
      <c r="M1265" s="254"/>
      <c r="N1265" s="255"/>
      <c r="O1265" s="255"/>
      <c r="P1265" s="255"/>
      <c r="Q1265" s="255"/>
      <c r="R1265" s="255"/>
      <c r="S1265" s="255"/>
      <c r="T1265" s="256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7" t="s">
        <v>143</v>
      </c>
      <c r="AU1265" s="257" t="s">
        <v>86</v>
      </c>
      <c r="AV1265" s="14" t="s">
        <v>86</v>
      </c>
      <c r="AW1265" s="14" t="s">
        <v>32</v>
      </c>
      <c r="AX1265" s="14" t="s">
        <v>76</v>
      </c>
      <c r="AY1265" s="257" t="s">
        <v>131</v>
      </c>
    </row>
    <row r="1266" s="14" customFormat="1">
      <c r="A1266" s="14"/>
      <c r="B1266" s="247"/>
      <c r="C1266" s="248"/>
      <c r="D1266" s="232" t="s">
        <v>143</v>
      </c>
      <c r="E1266" s="249" t="s">
        <v>1</v>
      </c>
      <c r="F1266" s="250" t="s">
        <v>789</v>
      </c>
      <c r="G1266" s="248"/>
      <c r="H1266" s="251">
        <v>84.060000000000002</v>
      </c>
      <c r="I1266" s="252"/>
      <c r="J1266" s="248"/>
      <c r="K1266" s="248"/>
      <c r="L1266" s="253"/>
      <c r="M1266" s="254"/>
      <c r="N1266" s="255"/>
      <c r="O1266" s="255"/>
      <c r="P1266" s="255"/>
      <c r="Q1266" s="255"/>
      <c r="R1266" s="255"/>
      <c r="S1266" s="255"/>
      <c r="T1266" s="256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7" t="s">
        <v>143</v>
      </c>
      <c r="AU1266" s="257" t="s">
        <v>86</v>
      </c>
      <c r="AV1266" s="14" t="s">
        <v>86</v>
      </c>
      <c r="AW1266" s="14" t="s">
        <v>32</v>
      </c>
      <c r="AX1266" s="14" t="s">
        <v>76</v>
      </c>
      <c r="AY1266" s="257" t="s">
        <v>131</v>
      </c>
    </row>
    <row r="1267" s="14" customFormat="1">
      <c r="A1267" s="14"/>
      <c r="B1267" s="247"/>
      <c r="C1267" s="248"/>
      <c r="D1267" s="232" t="s">
        <v>143</v>
      </c>
      <c r="E1267" s="249" t="s">
        <v>1</v>
      </c>
      <c r="F1267" s="250" t="s">
        <v>790</v>
      </c>
      <c r="G1267" s="248"/>
      <c r="H1267" s="251">
        <v>158.84</v>
      </c>
      <c r="I1267" s="252"/>
      <c r="J1267" s="248"/>
      <c r="K1267" s="248"/>
      <c r="L1267" s="253"/>
      <c r="M1267" s="254"/>
      <c r="N1267" s="255"/>
      <c r="O1267" s="255"/>
      <c r="P1267" s="255"/>
      <c r="Q1267" s="255"/>
      <c r="R1267" s="255"/>
      <c r="S1267" s="255"/>
      <c r="T1267" s="256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7" t="s">
        <v>143</v>
      </c>
      <c r="AU1267" s="257" t="s">
        <v>86</v>
      </c>
      <c r="AV1267" s="14" t="s">
        <v>86</v>
      </c>
      <c r="AW1267" s="14" t="s">
        <v>32</v>
      </c>
      <c r="AX1267" s="14" t="s">
        <v>76</v>
      </c>
      <c r="AY1267" s="257" t="s">
        <v>131</v>
      </c>
    </row>
    <row r="1268" s="14" customFormat="1">
      <c r="A1268" s="14"/>
      <c r="B1268" s="247"/>
      <c r="C1268" s="248"/>
      <c r="D1268" s="232" t="s">
        <v>143</v>
      </c>
      <c r="E1268" s="249" t="s">
        <v>1</v>
      </c>
      <c r="F1268" s="250" t="s">
        <v>791</v>
      </c>
      <c r="G1268" s="248"/>
      <c r="H1268" s="251">
        <v>333.64499999999998</v>
      </c>
      <c r="I1268" s="252"/>
      <c r="J1268" s="248"/>
      <c r="K1268" s="248"/>
      <c r="L1268" s="253"/>
      <c r="M1268" s="254"/>
      <c r="N1268" s="255"/>
      <c r="O1268" s="255"/>
      <c r="P1268" s="255"/>
      <c r="Q1268" s="255"/>
      <c r="R1268" s="255"/>
      <c r="S1268" s="255"/>
      <c r="T1268" s="256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7" t="s">
        <v>143</v>
      </c>
      <c r="AU1268" s="257" t="s">
        <v>86</v>
      </c>
      <c r="AV1268" s="14" t="s">
        <v>86</v>
      </c>
      <c r="AW1268" s="14" t="s">
        <v>32</v>
      </c>
      <c r="AX1268" s="14" t="s">
        <v>76</v>
      </c>
      <c r="AY1268" s="257" t="s">
        <v>131</v>
      </c>
    </row>
    <row r="1269" s="14" customFormat="1">
      <c r="A1269" s="14"/>
      <c r="B1269" s="247"/>
      <c r="C1269" s="248"/>
      <c r="D1269" s="232" t="s">
        <v>143</v>
      </c>
      <c r="E1269" s="249" t="s">
        <v>1</v>
      </c>
      <c r="F1269" s="250" t="s">
        <v>792</v>
      </c>
      <c r="G1269" s="248"/>
      <c r="H1269" s="251">
        <v>257.83699999999999</v>
      </c>
      <c r="I1269" s="252"/>
      <c r="J1269" s="248"/>
      <c r="K1269" s="248"/>
      <c r="L1269" s="253"/>
      <c r="M1269" s="254"/>
      <c r="N1269" s="255"/>
      <c r="O1269" s="255"/>
      <c r="P1269" s="255"/>
      <c r="Q1269" s="255"/>
      <c r="R1269" s="255"/>
      <c r="S1269" s="255"/>
      <c r="T1269" s="256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7" t="s">
        <v>143</v>
      </c>
      <c r="AU1269" s="257" t="s">
        <v>86</v>
      </c>
      <c r="AV1269" s="14" t="s">
        <v>86</v>
      </c>
      <c r="AW1269" s="14" t="s">
        <v>32</v>
      </c>
      <c r="AX1269" s="14" t="s">
        <v>76</v>
      </c>
      <c r="AY1269" s="257" t="s">
        <v>131</v>
      </c>
    </row>
    <row r="1270" s="14" customFormat="1">
      <c r="A1270" s="14"/>
      <c r="B1270" s="247"/>
      <c r="C1270" s="248"/>
      <c r="D1270" s="232" t="s">
        <v>143</v>
      </c>
      <c r="E1270" s="249" t="s">
        <v>1</v>
      </c>
      <c r="F1270" s="250" t="s">
        <v>793</v>
      </c>
      <c r="G1270" s="248"/>
      <c r="H1270" s="251">
        <v>161.76400000000001</v>
      </c>
      <c r="I1270" s="252"/>
      <c r="J1270" s="248"/>
      <c r="K1270" s="248"/>
      <c r="L1270" s="253"/>
      <c r="M1270" s="254"/>
      <c r="N1270" s="255"/>
      <c r="O1270" s="255"/>
      <c r="P1270" s="255"/>
      <c r="Q1270" s="255"/>
      <c r="R1270" s="255"/>
      <c r="S1270" s="255"/>
      <c r="T1270" s="256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7" t="s">
        <v>143</v>
      </c>
      <c r="AU1270" s="257" t="s">
        <v>86</v>
      </c>
      <c r="AV1270" s="14" t="s">
        <v>86</v>
      </c>
      <c r="AW1270" s="14" t="s">
        <v>32</v>
      </c>
      <c r="AX1270" s="14" t="s">
        <v>76</v>
      </c>
      <c r="AY1270" s="257" t="s">
        <v>131</v>
      </c>
    </row>
    <row r="1271" s="14" customFormat="1">
      <c r="A1271" s="14"/>
      <c r="B1271" s="247"/>
      <c r="C1271" s="248"/>
      <c r="D1271" s="232" t="s">
        <v>143</v>
      </c>
      <c r="E1271" s="249" t="s">
        <v>1</v>
      </c>
      <c r="F1271" s="250" t="s">
        <v>794</v>
      </c>
      <c r="G1271" s="248"/>
      <c r="H1271" s="251">
        <v>54.415999999999997</v>
      </c>
      <c r="I1271" s="252"/>
      <c r="J1271" s="248"/>
      <c r="K1271" s="248"/>
      <c r="L1271" s="253"/>
      <c r="M1271" s="254"/>
      <c r="N1271" s="255"/>
      <c r="O1271" s="255"/>
      <c r="P1271" s="255"/>
      <c r="Q1271" s="255"/>
      <c r="R1271" s="255"/>
      <c r="S1271" s="255"/>
      <c r="T1271" s="256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7" t="s">
        <v>143</v>
      </c>
      <c r="AU1271" s="257" t="s">
        <v>86</v>
      </c>
      <c r="AV1271" s="14" t="s">
        <v>86</v>
      </c>
      <c r="AW1271" s="14" t="s">
        <v>32</v>
      </c>
      <c r="AX1271" s="14" t="s">
        <v>76</v>
      </c>
      <c r="AY1271" s="257" t="s">
        <v>131</v>
      </c>
    </row>
    <row r="1272" s="16" customFormat="1">
      <c r="A1272" s="16"/>
      <c r="B1272" s="269"/>
      <c r="C1272" s="270"/>
      <c r="D1272" s="232" t="s">
        <v>143</v>
      </c>
      <c r="E1272" s="271" t="s">
        <v>1</v>
      </c>
      <c r="F1272" s="272" t="s">
        <v>189</v>
      </c>
      <c r="G1272" s="270"/>
      <c r="H1272" s="273">
        <v>1246.2430000000002</v>
      </c>
      <c r="I1272" s="274"/>
      <c r="J1272" s="270"/>
      <c r="K1272" s="270"/>
      <c r="L1272" s="275"/>
      <c r="M1272" s="276"/>
      <c r="N1272" s="277"/>
      <c r="O1272" s="277"/>
      <c r="P1272" s="277"/>
      <c r="Q1272" s="277"/>
      <c r="R1272" s="277"/>
      <c r="S1272" s="277"/>
      <c r="T1272" s="278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T1272" s="279" t="s">
        <v>143</v>
      </c>
      <c r="AU1272" s="279" t="s">
        <v>86</v>
      </c>
      <c r="AV1272" s="16" t="s">
        <v>139</v>
      </c>
      <c r="AW1272" s="16" t="s">
        <v>32</v>
      </c>
      <c r="AX1272" s="16" t="s">
        <v>84</v>
      </c>
      <c r="AY1272" s="279" t="s">
        <v>131</v>
      </c>
    </row>
    <row r="1273" s="2" customFormat="1" ht="37.8" customHeight="1">
      <c r="A1273" s="39"/>
      <c r="B1273" s="40"/>
      <c r="C1273" s="219" t="s">
        <v>800</v>
      </c>
      <c r="D1273" s="219" t="s">
        <v>134</v>
      </c>
      <c r="E1273" s="220" t="s">
        <v>801</v>
      </c>
      <c r="F1273" s="221" t="s">
        <v>802</v>
      </c>
      <c r="G1273" s="222" t="s">
        <v>137</v>
      </c>
      <c r="H1273" s="223">
        <v>935.13800000000003</v>
      </c>
      <c r="I1273" s="224"/>
      <c r="J1273" s="225">
        <f>ROUND(I1273*H1273,2)</f>
        <v>0</v>
      </c>
      <c r="K1273" s="221" t="s">
        <v>138</v>
      </c>
      <c r="L1273" s="45"/>
      <c r="M1273" s="226" t="s">
        <v>1</v>
      </c>
      <c r="N1273" s="227" t="s">
        <v>41</v>
      </c>
      <c r="O1273" s="92"/>
      <c r="P1273" s="228">
        <f>O1273*H1273</f>
        <v>0</v>
      </c>
      <c r="Q1273" s="228">
        <v>2.0000000000000002E-05</v>
      </c>
      <c r="R1273" s="228">
        <f>Q1273*H1273</f>
        <v>0.018702760000000002</v>
      </c>
      <c r="S1273" s="228">
        <v>0</v>
      </c>
      <c r="T1273" s="229">
        <f>S1273*H1273</f>
        <v>0</v>
      </c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R1273" s="230" t="s">
        <v>406</v>
      </c>
      <c r="AT1273" s="230" t="s">
        <v>134</v>
      </c>
      <c r="AU1273" s="230" t="s">
        <v>86</v>
      </c>
      <c r="AY1273" s="18" t="s">
        <v>131</v>
      </c>
      <c r="BE1273" s="231">
        <f>IF(N1273="základní",J1273,0)</f>
        <v>0</v>
      </c>
      <c r="BF1273" s="231">
        <f>IF(N1273="snížená",J1273,0)</f>
        <v>0</v>
      </c>
      <c r="BG1273" s="231">
        <f>IF(N1273="zákl. přenesená",J1273,0)</f>
        <v>0</v>
      </c>
      <c r="BH1273" s="231">
        <f>IF(N1273="sníž. přenesená",J1273,0)</f>
        <v>0</v>
      </c>
      <c r="BI1273" s="231">
        <f>IF(N1273="nulová",J1273,0)</f>
        <v>0</v>
      </c>
      <c r="BJ1273" s="18" t="s">
        <v>84</v>
      </c>
      <c r="BK1273" s="231">
        <f>ROUND(I1273*H1273,2)</f>
        <v>0</v>
      </c>
      <c r="BL1273" s="18" t="s">
        <v>406</v>
      </c>
      <c r="BM1273" s="230" t="s">
        <v>803</v>
      </c>
    </row>
    <row r="1274" s="2" customFormat="1">
      <c r="A1274" s="39"/>
      <c r="B1274" s="40"/>
      <c r="C1274" s="41"/>
      <c r="D1274" s="232" t="s">
        <v>141</v>
      </c>
      <c r="E1274" s="41"/>
      <c r="F1274" s="233" t="s">
        <v>804</v>
      </c>
      <c r="G1274" s="41"/>
      <c r="H1274" s="41"/>
      <c r="I1274" s="234"/>
      <c r="J1274" s="41"/>
      <c r="K1274" s="41"/>
      <c r="L1274" s="45"/>
      <c r="M1274" s="235"/>
      <c r="N1274" s="236"/>
      <c r="O1274" s="92"/>
      <c r="P1274" s="92"/>
      <c r="Q1274" s="92"/>
      <c r="R1274" s="92"/>
      <c r="S1274" s="92"/>
      <c r="T1274" s="93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T1274" s="18" t="s">
        <v>141</v>
      </c>
      <c r="AU1274" s="18" t="s">
        <v>86</v>
      </c>
    </row>
    <row r="1275" s="13" customFormat="1">
      <c r="A1275" s="13"/>
      <c r="B1275" s="237"/>
      <c r="C1275" s="238"/>
      <c r="D1275" s="232" t="s">
        <v>143</v>
      </c>
      <c r="E1275" s="239" t="s">
        <v>1</v>
      </c>
      <c r="F1275" s="240" t="s">
        <v>144</v>
      </c>
      <c r="G1275" s="238"/>
      <c r="H1275" s="239" t="s">
        <v>1</v>
      </c>
      <c r="I1275" s="241"/>
      <c r="J1275" s="238"/>
      <c r="K1275" s="238"/>
      <c r="L1275" s="242"/>
      <c r="M1275" s="243"/>
      <c r="N1275" s="244"/>
      <c r="O1275" s="244"/>
      <c r="P1275" s="244"/>
      <c r="Q1275" s="244"/>
      <c r="R1275" s="244"/>
      <c r="S1275" s="244"/>
      <c r="T1275" s="245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6" t="s">
        <v>143</v>
      </c>
      <c r="AU1275" s="246" t="s">
        <v>86</v>
      </c>
      <c r="AV1275" s="13" t="s">
        <v>84</v>
      </c>
      <c r="AW1275" s="13" t="s">
        <v>32</v>
      </c>
      <c r="AX1275" s="13" t="s">
        <v>76</v>
      </c>
      <c r="AY1275" s="246" t="s">
        <v>131</v>
      </c>
    </row>
    <row r="1276" s="14" customFormat="1">
      <c r="A1276" s="14"/>
      <c r="B1276" s="247"/>
      <c r="C1276" s="248"/>
      <c r="D1276" s="232" t="s">
        <v>143</v>
      </c>
      <c r="E1276" s="249" t="s">
        <v>1</v>
      </c>
      <c r="F1276" s="250" t="s">
        <v>145</v>
      </c>
      <c r="G1276" s="248"/>
      <c r="H1276" s="251">
        <v>2.1600000000000001</v>
      </c>
      <c r="I1276" s="252"/>
      <c r="J1276" s="248"/>
      <c r="K1276" s="248"/>
      <c r="L1276" s="253"/>
      <c r="M1276" s="254"/>
      <c r="N1276" s="255"/>
      <c r="O1276" s="255"/>
      <c r="P1276" s="255"/>
      <c r="Q1276" s="255"/>
      <c r="R1276" s="255"/>
      <c r="S1276" s="255"/>
      <c r="T1276" s="256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7" t="s">
        <v>143</v>
      </c>
      <c r="AU1276" s="257" t="s">
        <v>86</v>
      </c>
      <c r="AV1276" s="14" t="s">
        <v>86</v>
      </c>
      <c r="AW1276" s="14" t="s">
        <v>32</v>
      </c>
      <c r="AX1276" s="14" t="s">
        <v>76</v>
      </c>
      <c r="AY1276" s="257" t="s">
        <v>131</v>
      </c>
    </row>
    <row r="1277" s="14" customFormat="1">
      <c r="A1277" s="14"/>
      <c r="B1277" s="247"/>
      <c r="C1277" s="248"/>
      <c r="D1277" s="232" t="s">
        <v>143</v>
      </c>
      <c r="E1277" s="249" t="s">
        <v>1</v>
      </c>
      <c r="F1277" s="250" t="s">
        <v>146</v>
      </c>
      <c r="G1277" s="248"/>
      <c r="H1277" s="251">
        <v>1.6200000000000001</v>
      </c>
      <c r="I1277" s="252"/>
      <c r="J1277" s="248"/>
      <c r="K1277" s="248"/>
      <c r="L1277" s="253"/>
      <c r="M1277" s="254"/>
      <c r="N1277" s="255"/>
      <c r="O1277" s="255"/>
      <c r="P1277" s="255"/>
      <c r="Q1277" s="255"/>
      <c r="R1277" s="255"/>
      <c r="S1277" s="255"/>
      <c r="T1277" s="256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7" t="s">
        <v>143</v>
      </c>
      <c r="AU1277" s="257" t="s">
        <v>86</v>
      </c>
      <c r="AV1277" s="14" t="s">
        <v>86</v>
      </c>
      <c r="AW1277" s="14" t="s">
        <v>32</v>
      </c>
      <c r="AX1277" s="14" t="s">
        <v>76</v>
      </c>
      <c r="AY1277" s="257" t="s">
        <v>131</v>
      </c>
    </row>
    <row r="1278" s="15" customFormat="1">
      <c r="A1278" s="15"/>
      <c r="B1278" s="258"/>
      <c r="C1278" s="259"/>
      <c r="D1278" s="232" t="s">
        <v>143</v>
      </c>
      <c r="E1278" s="260" t="s">
        <v>1</v>
      </c>
      <c r="F1278" s="261" t="s">
        <v>147</v>
      </c>
      <c r="G1278" s="259"/>
      <c r="H1278" s="262">
        <v>3.7800000000000002</v>
      </c>
      <c r="I1278" s="263"/>
      <c r="J1278" s="259"/>
      <c r="K1278" s="259"/>
      <c r="L1278" s="264"/>
      <c r="M1278" s="265"/>
      <c r="N1278" s="266"/>
      <c r="O1278" s="266"/>
      <c r="P1278" s="266"/>
      <c r="Q1278" s="266"/>
      <c r="R1278" s="266"/>
      <c r="S1278" s="266"/>
      <c r="T1278" s="267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68" t="s">
        <v>143</v>
      </c>
      <c r="AU1278" s="268" t="s">
        <v>86</v>
      </c>
      <c r="AV1278" s="15" t="s">
        <v>132</v>
      </c>
      <c r="AW1278" s="15" t="s">
        <v>32</v>
      </c>
      <c r="AX1278" s="15" t="s">
        <v>76</v>
      </c>
      <c r="AY1278" s="268" t="s">
        <v>131</v>
      </c>
    </row>
    <row r="1279" s="14" customFormat="1">
      <c r="A1279" s="14"/>
      <c r="B1279" s="247"/>
      <c r="C1279" s="248"/>
      <c r="D1279" s="232" t="s">
        <v>143</v>
      </c>
      <c r="E1279" s="249" t="s">
        <v>1</v>
      </c>
      <c r="F1279" s="250" t="s">
        <v>148</v>
      </c>
      <c r="G1279" s="248"/>
      <c r="H1279" s="251">
        <v>6.0899999999999999</v>
      </c>
      <c r="I1279" s="252"/>
      <c r="J1279" s="248"/>
      <c r="K1279" s="248"/>
      <c r="L1279" s="253"/>
      <c r="M1279" s="254"/>
      <c r="N1279" s="255"/>
      <c r="O1279" s="255"/>
      <c r="P1279" s="255"/>
      <c r="Q1279" s="255"/>
      <c r="R1279" s="255"/>
      <c r="S1279" s="255"/>
      <c r="T1279" s="256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7" t="s">
        <v>143</v>
      </c>
      <c r="AU1279" s="257" t="s">
        <v>86</v>
      </c>
      <c r="AV1279" s="14" t="s">
        <v>86</v>
      </c>
      <c r="AW1279" s="14" t="s">
        <v>32</v>
      </c>
      <c r="AX1279" s="14" t="s">
        <v>76</v>
      </c>
      <c r="AY1279" s="257" t="s">
        <v>131</v>
      </c>
    </row>
    <row r="1280" s="15" customFormat="1">
      <c r="A1280" s="15"/>
      <c r="B1280" s="258"/>
      <c r="C1280" s="259"/>
      <c r="D1280" s="232" t="s">
        <v>143</v>
      </c>
      <c r="E1280" s="260" t="s">
        <v>1</v>
      </c>
      <c r="F1280" s="261" t="s">
        <v>149</v>
      </c>
      <c r="G1280" s="259"/>
      <c r="H1280" s="262">
        <v>6.0899999999999999</v>
      </c>
      <c r="I1280" s="263"/>
      <c r="J1280" s="259"/>
      <c r="K1280" s="259"/>
      <c r="L1280" s="264"/>
      <c r="M1280" s="265"/>
      <c r="N1280" s="266"/>
      <c r="O1280" s="266"/>
      <c r="P1280" s="266"/>
      <c r="Q1280" s="266"/>
      <c r="R1280" s="266"/>
      <c r="S1280" s="266"/>
      <c r="T1280" s="267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68" t="s">
        <v>143</v>
      </c>
      <c r="AU1280" s="268" t="s">
        <v>86</v>
      </c>
      <c r="AV1280" s="15" t="s">
        <v>132</v>
      </c>
      <c r="AW1280" s="15" t="s">
        <v>32</v>
      </c>
      <c r="AX1280" s="15" t="s">
        <v>76</v>
      </c>
      <c r="AY1280" s="268" t="s">
        <v>131</v>
      </c>
    </row>
    <row r="1281" s="14" customFormat="1">
      <c r="A1281" s="14"/>
      <c r="B1281" s="247"/>
      <c r="C1281" s="248"/>
      <c r="D1281" s="232" t="s">
        <v>143</v>
      </c>
      <c r="E1281" s="249" t="s">
        <v>1</v>
      </c>
      <c r="F1281" s="250" t="s">
        <v>150</v>
      </c>
      <c r="G1281" s="248"/>
      <c r="H1281" s="251">
        <v>0.74299999999999999</v>
      </c>
      <c r="I1281" s="252"/>
      <c r="J1281" s="248"/>
      <c r="K1281" s="248"/>
      <c r="L1281" s="253"/>
      <c r="M1281" s="254"/>
      <c r="N1281" s="255"/>
      <c r="O1281" s="255"/>
      <c r="P1281" s="255"/>
      <c r="Q1281" s="255"/>
      <c r="R1281" s="255"/>
      <c r="S1281" s="255"/>
      <c r="T1281" s="256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7" t="s">
        <v>143</v>
      </c>
      <c r="AU1281" s="257" t="s">
        <v>86</v>
      </c>
      <c r="AV1281" s="14" t="s">
        <v>86</v>
      </c>
      <c r="AW1281" s="14" t="s">
        <v>32</v>
      </c>
      <c r="AX1281" s="14" t="s">
        <v>76</v>
      </c>
      <c r="AY1281" s="257" t="s">
        <v>131</v>
      </c>
    </row>
    <row r="1282" s="14" customFormat="1">
      <c r="A1282" s="14"/>
      <c r="B1282" s="247"/>
      <c r="C1282" s="248"/>
      <c r="D1282" s="232" t="s">
        <v>143</v>
      </c>
      <c r="E1282" s="249" t="s">
        <v>1</v>
      </c>
      <c r="F1282" s="250" t="s">
        <v>151</v>
      </c>
      <c r="G1282" s="248"/>
      <c r="H1282" s="251">
        <v>1.4850000000000001</v>
      </c>
      <c r="I1282" s="252"/>
      <c r="J1282" s="248"/>
      <c r="K1282" s="248"/>
      <c r="L1282" s="253"/>
      <c r="M1282" s="254"/>
      <c r="N1282" s="255"/>
      <c r="O1282" s="255"/>
      <c r="P1282" s="255"/>
      <c r="Q1282" s="255"/>
      <c r="R1282" s="255"/>
      <c r="S1282" s="255"/>
      <c r="T1282" s="256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7" t="s">
        <v>143</v>
      </c>
      <c r="AU1282" s="257" t="s">
        <v>86</v>
      </c>
      <c r="AV1282" s="14" t="s">
        <v>86</v>
      </c>
      <c r="AW1282" s="14" t="s">
        <v>32</v>
      </c>
      <c r="AX1282" s="14" t="s">
        <v>76</v>
      </c>
      <c r="AY1282" s="257" t="s">
        <v>131</v>
      </c>
    </row>
    <row r="1283" s="14" customFormat="1">
      <c r="A1283" s="14"/>
      <c r="B1283" s="247"/>
      <c r="C1283" s="248"/>
      <c r="D1283" s="232" t="s">
        <v>143</v>
      </c>
      <c r="E1283" s="249" t="s">
        <v>1</v>
      </c>
      <c r="F1283" s="250" t="s">
        <v>152</v>
      </c>
      <c r="G1283" s="248"/>
      <c r="H1283" s="251">
        <v>0.74299999999999999</v>
      </c>
      <c r="I1283" s="252"/>
      <c r="J1283" s="248"/>
      <c r="K1283" s="248"/>
      <c r="L1283" s="253"/>
      <c r="M1283" s="254"/>
      <c r="N1283" s="255"/>
      <c r="O1283" s="255"/>
      <c r="P1283" s="255"/>
      <c r="Q1283" s="255"/>
      <c r="R1283" s="255"/>
      <c r="S1283" s="255"/>
      <c r="T1283" s="256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7" t="s">
        <v>143</v>
      </c>
      <c r="AU1283" s="257" t="s">
        <v>86</v>
      </c>
      <c r="AV1283" s="14" t="s">
        <v>86</v>
      </c>
      <c r="AW1283" s="14" t="s">
        <v>32</v>
      </c>
      <c r="AX1283" s="14" t="s">
        <v>76</v>
      </c>
      <c r="AY1283" s="257" t="s">
        <v>131</v>
      </c>
    </row>
    <row r="1284" s="14" customFormat="1">
      <c r="A1284" s="14"/>
      <c r="B1284" s="247"/>
      <c r="C1284" s="248"/>
      <c r="D1284" s="232" t="s">
        <v>143</v>
      </c>
      <c r="E1284" s="249" t="s">
        <v>1</v>
      </c>
      <c r="F1284" s="250" t="s">
        <v>153</v>
      </c>
      <c r="G1284" s="248"/>
      <c r="H1284" s="251">
        <v>1.4850000000000001</v>
      </c>
      <c r="I1284" s="252"/>
      <c r="J1284" s="248"/>
      <c r="K1284" s="248"/>
      <c r="L1284" s="253"/>
      <c r="M1284" s="254"/>
      <c r="N1284" s="255"/>
      <c r="O1284" s="255"/>
      <c r="P1284" s="255"/>
      <c r="Q1284" s="255"/>
      <c r="R1284" s="255"/>
      <c r="S1284" s="255"/>
      <c r="T1284" s="256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7" t="s">
        <v>143</v>
      </c>
      <c r="AU1284" s="257" t="s">
        <v>86</v>
      </c>
      <c r="AV1284" s="14" t="s">
        <v>86</v>
      </c>
      <c r="AW1284" s="14" t="s">
        <v>32</v>
      </c>
      <c r="AX1284" s="14" t="s">
        <v>76</v>
      </c>
      <c r="AY1284" s="257" t="s">
        <v>131</v>
      </c>
    </row>
    <row r="1285" s="14" customFormat="1">
      <c r="A1285" s="14"/>
      <c r="B1285" s="247"/>
      <c r="C1285" s="248"/>
      <c r="D1285" s="232" t="s">
        <v>143</v>
      </c>
      <c r="E1285" s="249" t="s">
        <v>1</v>
      </c>
      <c r="F1285" s="250" t="s">
        <v>154</v>
      </c>
      <c r="G1285" s="248"/>
      <c r="H1285" s="251">
        <v>0.74299999999999999</v>
      </c>
      <c r="I1285" s="252"/>
      <c r="J1285" s="248"/>
      <c r="K1285" s="248"/>
      <c r="L1285" s="253"/>
      <c r="M1285" s="254"/>
      <c r="N1285" s="255"/>
      <c r="O1285" s="255"/>
      <c r="P1285" s="255"/>
      <c r="Q1285" s="255"/>
      <c r="R1285" s="255"/>
      <c r="S1285" s="255"/>
      <c r="T1285" s="256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7" t="s">
        <v>143</v>
      </c>
      <c r="AU1285" s="257" t="s">
        <v>86</v>
      </c>
      <c r="AV1285" s="14" t="s">
        <v>86</v>
      </c>
      <c r="AW1285" s="14" t="s">
        <v>32</v>
      </c>
      <c r="AX1285" s="14" t="s">
        <v>76</v>
      </c>
      <c r="AY1285" s="257" t="s">
        <v>131</v>
      </c>
    </row>
    <row r="1286" s="14" customFormat="1">
      <c r="A1286" s="14"/>
      <c r="B1286" s="247"/>
      <c r="C1286" s="248"/>
      <c r="D1286" s="232" t="s">
        <v>143</v>
      </c>
      <c r="E1286" s="249" t="s">
        <v>1</v>
      </c>
      <c r="F1286" s="250" t="s">
        <v>155</v>
      </c>
      <c r="G1286" s="248"/>
      <c r="H1286" s="251">
        <v>0.74299999999999999</v>
      </c>
      <c r="I1286" s="252"/>
      <c r="J1286" s="248"/>
      <c r="K1286" s="248"/>
      <c r="L1286" s="253"/>
      <c r="M1286" s="254"/>
      <c r="N1286" s="255"/>
      <c r="O1286" s="255"/>
      <c r="P1286" s="255"/>
      <c r="Q1286" s="255"/>
      <c r="R1286" s="255"/>
      <c r="S1286" s="255"/>
      <c r="T1286" s="256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7" t="s">
        <v>143</v>
      </c>
      <c r="AU1286" s="257" t="s">
        <v>86</v>
      </c>
      <c r="AV1286" s="14" t="s">
        <v>86</v>
      </c>
      <c r="AW1286" s="14" t="s">
        <v>32</v>
      </c>
      <c r="AX1286" s="14" t="s">
        <v>76</v>
      </c>
      <c r="AY1286" s="257" t="s">
        <v>131</v>
      </c>
    </row>
    <row r="1287" s="14" customFormat="1">
      <c r="A1287" s="14"/>
      <c r="B1287" s="247"/>
      <c r="C1287" s="248"/>
      <c r="D1287" s="232" t="s">
        <v>143</v>
      </c>
      <c r="E1287" s="249" t="s">
        <v>1</v>
      </c>
      <c r="F1287" s="250" t="s">
        <v>156</v>
      </c>
      <c r="G1287" s="248"/>
      <c r="H1287" s="251">
        <v>1.4850000000000001</v>
      </c>
      <c r="I1287" s="252"/>
      <c r="J1287" s="248"/>
      <c r="K1287" s="248"/>
      <c r="L1287" s="253"/>
      <c r="M1287" s="254"/>
      <c r="N1287" s="255"/>
      <c r="O1287" s="255"/>
      <c r="P1287" s="255"/>
      <c r="Q1287" s="255"/>
      <c r="R1287" s="255"/>
      <c r="S1287" s="255"/>
      <c r="T1287" s="256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7" t="s">
        <v>143</v>
      </c>
      <c r="AU1287" s="257" t="s">
        <v>86</v>
      </c>
      <c r="AV1287" s="14" t="s">
        <v>86</v>
      </c>
      <c r="AW1287" s="14" t="s">
        <v>32</v>
      </c>
      <c r="AX1287" s="14" t="s">
        <v>76</v>
      </c>
      <c r="AY1287" s="257" t="s">
        <v>131</v>
      </c>
    </row>
    <row r="1288" s="14" customFormat="1">
      <c r="A1288" s="14"/>
      <c r="B1288" s="247"/>
      <c r="C1288" s="248"/>
      <c r="D1288" s="232" t="s">
        <v>143</v>
      </c>
      <c r="E1288" s="249" t="s">
        <v>1</v>
      </c>
      <c r="F1288" s="250" t="s">
        <v>157</v>
      </c>
      <c r="G1288" s="248"/>
      <c r="H1288" s="251">
        <v>0.74299999999999999</v>
      </c>
      <c r="I1288" s="252"/>
      <c r="J1288" s="248"/>
      <c r="K1288" s="248"/>
      <c r="L1288" s="253"/>
      <c r="M1288" s="254"/>
      <c r="N1288" s="255"/>
      <c r="O1288" s="255"/>
      <c r="P1288" s="255"/>
      <c r="Q1288" s="255"/>
      <c r="R1288" s="255"/>
      <c r="S1288" s="255"/>
      <c r="T1288" s="256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7" t="s">
        <v>143</v>
      </c>
      <c r="AU1288" s="257" t="s">
        <v>86</v>
      </c>
      <c r="AV1288" s="14" t="s">
        <v>86</v>
      </c>
      <c r="AW1288" s="14" t="s">
        <v>32</v>
      </c>
      <c r="AX1288" s="14" t="s">
        <v>76</v>
      </c>
      <c r="AY1288" s="257" t="s">
        <v>131</v>
      </c>
    </row>
    <row r="1289" s="15" customFormat="1">
      <c r="A1289" s="15"/>
      <c r="B1289" s="258"/>
      <c r="C1289" s="259"/>
      <c r="D1289" s="232" t="s">
        <v>143</v>
      </c>
      <c r="E1289" s="260" t="s">
        <v>1</v>
      </c>
      <c r="F1289" s="261" t="s">
        <v>158</v>
      </c>
      <c r="G1289" s="259"/>
      <c r="H1289" s="262">
        <v>8.1700000000000017</v>
      </c>
      <c r="I1289" s="263"/>
      <c r="J1289" s="259"/>
      <c r="K1289" s="259"/>
      <c r="L1289" s="264"/>
      <c r="M1289" s="265"/>
      <c r="N1289" s="266"/>
      <c r="O1289" s="266"/>
      <c r="P1289" s="266"/>
      <c r="Q1289" s="266"/>
      <c r="R1289" s="266"/>
      <c r="S1289" s="266"/>
      <c r="T1289" s="267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68" t="s">
        <v>143</v>
      </c>
      <c r="AU1289" s="268" t="s">
        <v>86</v>
      </c>
      <c r="AV1289" s="15" t="s">
        <v>132</v>
      </c>
      <c r="AW1289" s="15" t="s">
        <v>32</v>
      </c>
      <c r="AX1289" s="15" t="s">
        <v>76</v>
      </c>
      <c r="AY1289" s="268" t="s">
        <v>131</v>
      </c>
    </row>
    <row r="1290" s="14" customFormat="1">
      <c r="A1290" s="14"/>
      <c r="B1290" s="247"/>
      <c r="C1290" s="248"/>
      <c r="D1290" s="232" t="s">
        <v>143</v>
      </c>
      <c r="E1290" s="249" t="s">
        <v>1</v>
      </c>
      <c r="F1290" s="250" t="s">
        <v>159</v>
      </c>
      <c r="G1290" s="248"/>
      <c r="H1290" s="251">
        <v>0.74299999999999999</v>
      </c>
      <c r="I1290" s="252"/>
      <c r="J1290" s="248"/>
      <c r="K1290" s="248"/>
      <c r="L1290" s="253"/>
      <c r="M1290" s="254"/>
      <c r="N1290" s="255"/>
      <c r="O1290" s="255"/>
      <c r="P1290" s="255"/>
      <c r="Q1290" s="255"/>
      <c r="R1290" s="255"/>
      <c r="S1290" s="255"/>
      <c r="T1290" s="256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7" t="s">
        <v>143</v>
      </c>
      <c r="AU1290" s="257" t="s">
        <v>86</v>
      </c>
      <c r="AV1290" s="14" t="s">
        <v>86</v>
      </c>
      <c r="AW1290" s="14" t="s">
        <v>32</v>
      </c>
      <c r="AX1290" s="14" t="s">
        <v>76</v>
      </c>
      <c r="AY1290" s="257" t="s">
        <v>131</v>
      </c>
    </row>
    <row r="1291" s="14" customFormat="1">
      <c r="A1291" s="14"/>
      <c r="B1291" s="247"/>
      <c r="C1291" s="248"/>
      <c r="D1291" s="232" t="s">
        <v>143</v>
      </c>
      <c r="E1291" s="249" t="s">
        <v>1</v>
      </c>
      <c r="F1291" s="250" t="s">
        <v>160</v>
      </c>
      <c r="G1291" s="248"/>
      <c r="H1291" s="251">
        <v>0.74299999999999999</v>
      </c>
      <c r="I1291" s="252"/>
      <c r="J1291" s="248"/>
      <c r="K1291" s="248"/>
      <c r="L1291" s="253"/>
      <c r="M1291" s="254"/>
      <c r="N1291" s="255"/>
      <c r="O1291" s="255"/>
      <c r="P1291" s="255"/>
      <c r="Q1291" s="255"/>
      <c r="R1291" s="255"/>
      <c r="S1291" s="255"/>
      <c r="T1291" s="256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7" t="s">
        <v>143</v>
      </c>
      <c r="AU1291" s="257" t="s">
        <v>86</v>
      </c>
      <c r="AV1291" s="14" t="s">
        <v>86</v>
      </c>
      <c r="AW1291" s="14" t="s">
        <v>32</v>
      </c>
      <c r="AX1291" s="14" t="s">
        <v>76</v>
      </c>
      <c r="AY1291" s="257" t="s">
        <v>131</v>
      </c>
    </row>
    <row r="1292" s="14" customFormat="1">
      <c r="A1292" s="14"/>
      <c r="B1292" s="247"/>
      <c r="C1292" s="248"/>
      <c r="D1292" s="232" t="s">
        <v>143</v>
      </c>
      <c r="E1292" s="249" t="s">
        <v>1</v>
      </c>
      <c r="F1292" s="250" t="s">
        <v>161</v>
      </c>
      <c r="G1292" s="248"/>
      <c r="H1292" s="251">
        <v>0.74299999999999999</v>
      </c>
      <c r="I1292" s="252"/>
      <c r="J1292" s="248"/>
      <c r="K1292" s="248"/>
      <c r="L1292" s="253"/>
      <c r="M1292" s="254"/>
      <c r="N1292" s="255"/>
      <c r="O1292" s="255"/>
      <c r="P1292" s="255"/>
      <c r="Q1292" s="255"/>
      <c r="R1292" s="255"/>
      <c r="S1292" s="255"/>
      <c r="T1292" s="256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7" t="s">
        <v>143</v>
      </c>
      <c r="AU1292" s="257" t="s">
        <v>86</v>
      </c>
      <c r="AV1292" s="14" t="s">
        <v>86</v>
      </c>
      <c r="AW1292" s="14" t="s">
        <v>32</v>
      </c>
      <c r="AX1292" s="14" t="s">
        <v>76</v>
      </c>
      <c r="AY1292" s="257" t="s">
        <v>131</v>
      </c>
    </row>
    <row r="1293" s="14" customFormat="1">
      <c r="A1293" s="14"/>
      <c r="B1293" s="247"/>
      <c r="C1293" s="248"/>
      <c r="D1293" s="232" t="s">
        <v>143</v>
      </c>
      <c r="E1293" s="249" t="s">
        <v>1</v>
      </c>
      <c r="F1293" s="250" t="s">
        <v>162</v>
      </c>
      <c r="G1293" s="248"/>
      <c r="H1293" s="251">
        <v>0.74299999999999999</v>
      </c>
      <c r="I1293" s="252"/>
      <c r="J1293" s="248"/>
      <c r="K1293" s="248"/>
      <c r="L1293" s="253"/>
      <c r="M1293" s="254"/>
      <c r="N1293" s="255"/>
      <c r="O1293" s="255"/>
      <c r="P1293" s="255"/>
      <c r="Q1293" s="255"/>
      <c r="R1293" s="255"/>
      <c r="S1293" s="255"/>
      <c r="T1293" s="256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7" t="s">
        <v>143</v>
      </c>
      <c r="AU1293" s="257" t="s">
        <v>86</v>
      </c>
      <c r="AV1293" s="14" t="s">
        <v>86</v>
      </c>
      <c r="AW1293" s="14" t="s">
        <v>32</v>
      </c>
      <c r="AX1293" s="14" t="s">
        <v>76</v>
      </c>
      <c r="AY1293" s="257" t="s">
        <v>131</v>
      </c>
    </row>
    <row r="1294" s="14" customFormat="1">
      <c r="A1294" s="14"/>
      <c r="B1294" s="247"/>
      <c r="C1294" s="248"/>
      <c r="D1294" s="232" t="s">
        <v>143</v>
      </c>
      <c r="E1294" s="249" t="s">
        <v>1</v>
      </c>
      <c r="F1294" s="250" t="s">
        <v>163</v>
      </c>
      <c r="G1294" s="248"/>
      <c r="H1294" s="251">
        <v>0.74299999999999999</v>
      </c>
      <c r="I1294" s="252"/>
      <c r="J1294" s="248"/>
      <c r="K1294" s="248"/>
      <c r="L1294" s="253"/>
      <c r="M1294" s="254"/>
      <c r="N1294" s="255"/>
      <c r="O1294" s="255"/>
      <c r="P1294" s="255"/>
      <c r="Q1294" s="255"/>
      <c r="R1294" s="255"/>
      <c r="S1294" s="255"/>
      <c r="T1294" s="256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7" t="s">
        <v>143</v>
      </c>
      <c r="AU1294" s="257" t="s">
        <v>86</v>
      </c>
      <c r="AV1294" s="14" t="s">
        <v>86</v>
      </c>
      <c r="AW1294" s="14" t="s">
        <v>32</v>
      </c>
      <c r="AX1294" s="14" t="s">
        <v>76</v>
      </c>
      <c r="AY1294" s="257" t="s">
        <v>131</v>
      </c>
    </row>
    <row r="1295" s="14" customFormat="1">
      <c r="A1295" s="14"/>
      <c r="B1295" s="247"/>
      <c r="C1295" s="248"/>
      <c r="D1295" s="232" t="s">
        <v>143</v>
      </c>
      <c r="E1295" s="249" t="s">
        <v>1</v>
      </c>
      <c r="F1295" s="250" t="s">
        <v>164</v>
      </c>
      <c r="G1295" s="248"/>
      <c r="H1295" s="251">
        <v>1.5680000000000001</v>
      </c>
      <c r="I1295" s="252"/>
      <c r="J1295" s="248"/>
      <c r="K1295" s="248"/>
      <c r="L1295" s="253"/>
      <c r="M1295" s="254"/>
      <c r="N1295" s="255"/>
      <c r="O1295" s="255"/>
      <c r="P1295" s="255"/>
      <c r="Q1295" s="255"/>
      <c r="R1295" s="255"/>
      <c r="S1295" s="255"/>
      <c r="T1295" s="256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7" t="s">
        <v>143</v>
      </c>
      <c r="AU1295" s="257" t="s">
        <v>86</v>
      </c>
      <c r="AV1295" s="14" t="s">
        <v>86</v>
      </c>
      <c r="AW1295" s="14" t="s">
        <v>32</v>
      </c>
      <c r="AX1295" s="14" t="s">
        <v>76</v>
      </c>
      <c r="AY1295" s="257" t="s">
        <v>131</v>
      </c>
    </row>
    <row r="1296" s="14" customFormat="1">
      <c r="A1296" s="14"/>
      <c r="B1296" s="247"/>
      <c r="C1296" s="248"/>
      <c r="D1296" s="232" t="s">
        <v>143</v>
      </c>
      <c r="E1296" s="249" t="s">
        <v>1</v>
      </c>
      <c r="F1296" s="250" t="s">
        <v>165</v>
      </c>
      <c r="G1296" s="248"/>
      <c r="H1296" s="251">
        <v>0.74299999999999999</v>
      </c>
      <c r="I1296" s="252"/>
      <c r="J1296" s="248"/>
      <c r="K1296" s="248"/>
      <c r="L1296" s="253"/>
      <c r="M1296" s="254"/>
      <c r="N1296" s="255"/>
      <c r="O1296" s="255"/>
      <c r="P1296" s="255"/>
      <c r="Q1296" s="255"/>
      <c r="R1296" s="255"/>
      <c r="S1296" s="255"/>
      <c r="T1296" s="256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7" t="s">
        <v>143</v>
      </c>
      <c r="AU1296" s="257" t="s">
        <v>86</v>
      </c>
      <c r="AV1296" s="14" t="s">
        <v>86</v>
      </c>
      <c r="AW1296" s="14" t="s">
        <v>32</v>
      </c>
      <c r="AX1296" s="14" t="s">
        <v>76</v>
      </c>
      <c r="AY1296" s="257" t="s">
        <v>131</v>
      </c>
    </row>
    <row r="1297" s="14" customFormat="1">
      <c r="A1297" s="14"/>
      <c r="B1297" s="247"/>
      <c r="C1297" s="248"/>
      <c r="D1297" s="232" t="s">
        <v>143</v>
      </c>
      <c r="E1297" s="249" t="s">
        <v>1</v>
      </c>
      <c r="F1297" s="250" t="s">
        <v>166</v>
      </c>
      <c r="G1297" s="248"/>
      <c r="H1297" s="251">
        <v>2.2280000000000002</v>
      </c>
      <c r="I1297" s="252"/>
      <c r="J1297" s="248"/>
      <c r="K1297" s="248"/>
      <c r="L1297" s="253"/>
      <c r="M1297" s="254"/>
      <c r="N1297" s="255"/>
      <c r="O1297" s="255"/>
      <c r="P1297" s="255"/>
      <c r="Q1297" s="255"/>
      <c r="R1297" s="255"/>
      <c r="S1297" s="255"/>
      <c r="T1297" s="256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7" t="s">
        <v>143</v>
      </c>
      <c r="AU1297" s="257" t="s">
        <v>86</v>
      </c>
      <c r="AV1297" s="14" t="s">
        <v>86</v>
      </c>
      <c r="AW1297" s="14" t="s">
        <v>32</v>
      </c>
      <c r="AX1297" s="14" t="s">
        <v>76</v>
      </c>
      <c r="AY1297" s="257" t="s">
        <v>131</v>
      </c>
    </row>
    <row r="1298" s="15" customFormat="1">
      <c r="A1298" s="15"/>
      <c r="B1298" s="258"/>
      <c r="C1298" s="259"/>
      <c r="D1298" s="232" t="s">
        <v>143</v>
      </c>
      <c r="E1298" s="260" t="s">
        <v>1</v>
      </c>
      <c r="F1298" s="261" t="s">
        <v>167</v>
      </c>
      <c r="G1298" s="259"/>
      <c r="H1298" s="262">
        <v>8.2539999999999996</v>
      </c>
      <c r="I1298" s="263"/>
      <c r="J1298" s="259"/>
      <c r="K1298" s="259"/>
      <c r="L1298" s="264"/>
      <c r="M1298" s="265"/>
      <c r="N1298" s="266"/>
      <c r="O1298" s="266"/>
      <c r="P1298" s="266"/>
      <c r="Q1298" s="266"/>
      <c r="R1298" s="266"/>
      <c r="S1298" s="266"/>
      <c r="T1298" s="267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8" t="s">
        <v>143</v>
      </c>
      <c r="AU1298" s="268" t="s">
        <v>86</v>
      </c>
      <c r="AV1298" s="15" t="s">
        <v>132</v>
      </c>
      <c r="AW1298" s="15" t="s">
        <v>32</v>
      </c>
      <c r="AX1298" s="15" t="s">
        <v>76</v>
      </c>
      <c r="AY1298" s="268" t="s">
        <v>131</v>
      </c>
    </row>
    <row r="1299" s="14" customFormat="1">
      <c r="A1299" s="14"/>
      <c r="B1299" s="247"/>
      <c r="C1299" s="248"/>
      <c r="D1299" s="232" t="s">
        <v>143</v>
      </c>
      <c r="E1299" s="249" t="s">
        <v>1</v>
      </c>
      <c r="F1299" s="250" t="s">
        <v>168</v>
      </c>
      <c r="G1299" s="248"/>
      <c r="H1299" s="251">
        <v>0.74299999999999999</v>
      </c>
      <c r="I1299" s="252"/>
      <c r="J1299" s="248"/>
      <c r="K1299" s="248"/>
      <c r="L1299" s="253"/>
      <c r="M1299" s="254"/>
      <c r="N1299" s="255"/>
      <c r="O1299" s="255"/>
      <c r="P1299" s="255"/>
      <c r="Q1299" s="255"/>
      <c r="R1299" s="255"/>
      <c r="S1299" s="255"/>
      <c r="T1299" s="256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7" t="s">
        <v>143</v>
      </c>
      <c r="AU1299" s="257" t="s">
        <v>86</v>
      </c>
      <c r="AV1299" s="14" t="s">
        <v>86</v>
      </c>
      <c r="AW1299" s="14" t="s">
        <v>32</v>
      </c>
      <c r="AX1299" s="14" t="s">
        <v>76</v>
      </c>
      <c r="AY1299" s="257" t="s">
        <v>131</v>
      </c>
    </row>
    <row r="1300" s="14" customFormat="1">
      <c r="A1300" s="14"/>
      <c r="B1300" s="247"/>
      <c r="C1300" s="248"/>
      <c r="D1300" s="232" t="s">
        <v>143</v>
      </c>
      <c r="E1300" s="249" t="s">
        <v>1</v>
      </c>
      <c r="F1300" s="250" t="s">
        <v>169</v>
      </c>
      <c r="G1300" s="248"/>
      <c r="H1300" s="251">
        <v>0.74299999999999999</v>
      </c>
      <c r="I1300" s="252"/>
      <c r="J1300" s="248"/>
      <c r="K1300" s="248"/>
      <c r="L1300" s="253"/>
      <c r="M1300" s="254"/>
      <c r="N1300" s="255"/>
      <c r="O1300" s="255"/>
      <c r="P1300" s="255"/>
      <c r="Q1300" s="255"/>
      <c r="R1300" s="255"/>
      <c r="S1300" s="255"/>
      <c r="T1300" s="256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7" t="s">
        <v>143</v>
      </c>
      <c r="AU1300" s="257" t="s">
        <v>86</v>
      </c>
      <c r="AV1300" s="14" t="s">
        <v>86</v>
      </c>
      <c r="AW1300" s="14" t="s">
        <v>32</v>
      </c>
      <c r="AX1300" s="14" t="s">
        <v>76</v>
      </c>
      <c r="AY1300" s="257" t="s">
        <v>131</v>
      </c>
    </row>
    <row r="1301" s="14" customFormat="1">
      <c r="A1301" s="14"/>
      <c r="B1301" s="247"/>
      <c r="C1301" s="248"/>
      <c r="D1301" s="232" t="s">
        <v>143</v>
      </c>
      <c r="E1301" s="249" t="s">
        <v>1</v>
      </c>
      <c r="F1301" s="250" t="s">
        <v>170</v>
      </c>
      <c r="G1301" s="248"/>
      <c r="H1301" s="251">
        <v>0.74299999999999999</v>
      </c>
      <c r="I1301" s="252"/>
      <c r="J1301" s="248"/>
      <c r="K1301" s="248"/>
      <c r="L1301" s="253"/>
      <c r="M1301" s="254"/>
      <c r="N1301" s="255"/>
      <c r="O1301" s="255"/>
      <c r="P1301" s="255"/>
      <c r="Q1301" s="255"/>
      <c r="R1301" s="255"/>
      <c r="S1301" s="255"/>
      <c r="T1301" s="256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7" t="s">
        <v>143</v>
      </c>
      <c r="AU1301" s="257" t="s">
        <v>86</v>
      </c>
      <c r="AV1301" s="14" t="s">
        <v>86</v>
      </c>
      <c r="AW1301" s="14" t="s">
        <v>32</v>
      </c>
      <c r="AX1301" s="14" t="s">
        <v>76</v>
      </c>
      <c r="AY1301" s="257" t="s">
        <v>131</v>
      </c>
    </row>
    <row r="1302" s="14" customFormat="1">
      <c r="A1302" s="14"/>
      <c r="B1302" s="247"/>
      <c r="C1302" s="248"/>
      <c r="D1302" s="232" t="s">
        <v>143</v>
      </c>
      <c r="E1302" s="249" t="s">
        <v>1</v>
      </c>
      <c r="F1302" s="250" t="s">
        <v>171</v>
      </c>
      <c r="G1302" s="248"/>
      <c r="H1302" s="251">
        <v>0.74299999999999999</v>
      </c>
      <c r="I1302" s="252"/>
      <c r="J1302" s="248"/>
      <c r="K1302" s="248"/>
      <c r="L1302" s="253"/>
      <c r="M1302" s="254"/>
      <c r="N1302" s="255"/>
      <c r="O1302" s="255"/>
      <c r="P1302" s="255"/>
      <c r="Q1302" s="255"/>
      <c r="R1302" s="255"/>
      <c r="S1302" s="255"/>
      <c r="T1302" s="256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7" t="s">
        <v>143</v>
      </c>
      <c r="AU1302" s="257" t="s">
        <v>86</v>
      </c>
      <c r="AV1302" s="14" t="s">
        <v>86</v>
      </c>
      <c r="AW1302" s="14" t="s">
        <v>32</v>
      </c>
      <c r="AX1302" s="14" t="s">
        <v>76</v>
      </c>
      <c r="AY1302" s="257" t="s">
        <v>131</v>
      </c>
    </row>
    <row r="1303" s="14" customFormat="1">
      <c r="A1303" s="14"/>
      <c r="B1303" s="247"/>
      <c r="C1303" s="248"/>
      <c r="D1303" s="232" t="s">
        <v>143</v>
      </c>
      <c r="E1303" s="249" t="s">
        <v>1</v>
      </c>
      <c r="F1303" s="250" t="s">
        <v>172</v>
      </c>
      <c r="G1303" s="248"/>
      <c r="H1303" s="251">
        <v>0.74299999999999999</v>
      </c>
      <c r="I1303" s="252"/>
      <c r="J1303" s="248"/>
      <c r="K1303" s="248"/>
      <c r="L1303" s="253"/>
      <c r="M1303" s="254"/>
      <c r="N1303" s="255"/>
      <c r="O1303" s="255"/>
      <c r="P1303" s="255"/>
      <c r="Q1303" s="255"/>
      <c r="R1303" s="255"/>
      <c r="S1303" s="255"/>
      <c r="T1303" s="256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7" t="s">
        <v>143</v>
      </c>
      <c r="AU1303" s="257" t="s">
        <v>86</v>
      </c>
      <c r="AV1303" s="14" t="s">
        <v>86</v>
      </c>
      <c r="AW1303" s="14" t="s">
        <v>32</v>
      </c>
      <c r="AX1303" s="14" t="s">
        <v>76</v>
      </c>
      <c r="AY1303" s="257" t="s">
        <v>131</v>
      </c>
    </row>
    <row r="1304" s="14" customFormat="1">
      <c r="A1304" s="14"/>
      <c r="B1304" s="247"/>
      <c r="C1304" s="248"/>
      <c r="D1304" s="232" t="s">
        <v>143</v>
      </c>
      <c r="E1304" s="249" t="s">
        <v>1</v>
      </c>
      <c r="F1304" s="250" t="s">
        <v>173</v>
      </c>
      <c r="G1304" s="248"/>
      <c r="H1304" s="251">
        <v>0.74299999999999999</v>
      </c>
      <c r="I1304" s="252"/>
      <c r="J1304" s="248"/>
      <c r="K1304" s="248"/>
      <c r="L1304" s="253"/>
      <c r="M1304" s="254"/>
      <c r="N1304" s="255"/>
      <c r="O1304" s="255"/>
      <c r="P1304" s="255"/>
      <c r="Q1304" s="255"/>
      <c r="R1304" s="255"/>
      <c r="S1304" s="255"/>
      <c r="T1304" s="256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7" t="s">
        <v>143</v>
      </c>
      <c r="AU1304" s="257" t="s">
        <v>86</v>
      </c>
      <c r="AV1304" s="14" t="s">
        <v>86</v>
      </c>
      <c r="AW1304" s="14" t="s">
        <v>32</v>
      </c>
      <c r="AX1304" s="14" t="s">
        <v>76</v>
      </c>
      <c r="AY1304" s="257" t="s">
        <v>131</v>
      </c>
    </row>
    <row r="1305" s="14" customFormat="1">
      <c r="A1305" s="14"/>
      <c r="B1305" s="247"/>
      <c r="C1305" s="248"/>
      <c r="D1305" s="232" t="s">
        <v>143</v>
      </c>
      <c r="E1305" s="249" t="s">
        <v>1</v>
      </c>
      <c r="F1305" s="250" t="s">
        <v>174</v>
      </c>
      <c r="G1305" s="248"/>
      <c r="H1305" s="251">
        <v>0.74299999999999999</v>
      </c>
      <c r="I1305" s="252"/>
      <c r="J1305" s="248"/>
      <c r="K1305" s="248"/>
      <c r="L1305" s="253"/>
      <c r="M1305" s="254"/>
      <c r="N1305" s="255"/>
      <c r="O1305" s="255"/>
      <c r="P1305" s="255"/>
      <c r="Q1305" s="255"/>
      <c r="R1305" s="255"/>
      <c r="S1305" s="255"/>
      <c r="T1305" s="256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7" t="s">
        <v>143</v>
      </c>
      <c r="AU1305" s="257" t="s">
        <v>86</v>
      </c>
      <c r="AV1305" s="14" t="s">
        <v>86</v>
      </c>
      <c r="AW1305" s="14" t="s">
        <v>32</v>
      </c>
      <c r="AX1305" s="14" t="s">
        <v>76</v>
      </c>
      <c r="AY1305" s="257" t="s">
        <v>131</v>
      </c>
    </row>
    <row r="1306" s="14" customFormat="1">
      <c r="A1306" s="14"/>
      <c r="B1306" s="247"/>
      <c r="C1306" s="248"/>
      <c r="D1306" s="232" t="s">
        <v>143</v>
      </c>
      <c r="E1306" s="249" t="s">
        <v>1</v>
      </c>
      <c r="F1306" s="250" t="s">
        <v>175</v>
      </c>
      <c r="G1306" s="248"/>
      <c r="H1306" s="251">
        <v>0.74299999999999999</v>
      </c>
      <c r="I1306" s="252"/>
      <c r="J1306" s="248"/>
      <c r="K1306" s="248"/>
      <c r="L1306" s="253"/>
      <c r="M1306" s="254"/>
      <c r="N1306" s="255"/>
      <c r="O1306" s="255"/>
      <c r="P1306" s="255"/>
      <c r="Q1306" s="255"/>
      <c r="R1306" s="255"/>
      <c r="S1306" s="255"/>
      <c r="T1306" s="256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7" t="s">
        <v>143</v>
      </c>
      <c r="AU1306" s="257" t="s">
        <v>86</v>
      </c>
      <c r="AV1306" s="14" t="s">
        <v>86</v>
      </c>
      <c r="AW1306" s="14" t="s">
        <v>32</v>
      </c>
      <c r="AX1306" s="14" t="s">
        <v>76</v>
      </c>
      <c r="AY1306" s="257" t="s">
        <v>131</v>
      </c>
    </row>
    <row r="1307" s="14" customFormat="1">
      <c r="A1307" s="14"/>
      <c r="B1307" s="247"/>
      <c r="C1307" s="248"/>
      <c r="D1307" s="232" t="s">
        <v>143</v>
      </c>
      <c r="E1307" s="249" t="s">
        <v>1</v>
      </c>
      <c r="F1307" s="250" t="s">
        <v>176</v>
      </c>
      <c r="G1307" s="248"/>
      <c r="H1307" s="251">
        <v>0.74299999999999999</v>
      </c>
      <c r="I1307" s="252"/>
      <c r="J1307" s="248"/>
      <c r="K1307" s="248"/>
      <c r="L1307" s="253"/>
      <c r="M1307" s="254"/>
      <c r="N1307" s="255"/>
      <c r="O1307" s="255"/>
      <c r="P1307" s="255"/>
      <c r="Q1307" s="255"/>
      <c r="R1307" s="255"/>
      <c r="S1307" s="255"/>
      <c r="T1307" s="256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7" t="s">
        <v>143</v>
      </c>
      <c r="AU1307" s="257" t="s">
        <v>86</v>
      </c>
      <c r="AV1307" s="14" t="s">
        <v>86</v>
      </c>
      <c r="AW1307" s="14" t="s">
        <v>32</v>
      </c>
      <c r="AX1307" s="14" t="s">
        <v>76</v>
      </c>
      <c r="AY1307" s="257" t="s">
        <v>131</v>
      </c>
    </row>
    <row r="1308" s="14" customFormat="1">
      <c r="A1308" s="14"/>
      <c r="B1308" s="247"/>
      <c r="C1308" s="248"/>
      <c r="D1308" s="232" t="s">
        <v>143</v>
      </c>
      <c r="E1308" s="249" t="s">
        <v>1</v>
      </c>
      <c r="F1308" s="250" t="s">
        <v>177</v>
      </c>
      <c r="G1308" s="248"/>
      <c r="H1308" s="251">
        <v>0.74299999999999999</v>
      </c>
      <c r="I1308" s="252"/>
      <c r="J1308" s="248"/>
      <c r="K1308" s="248"/>
      <c r="L1308" s="253"/>
      <c r="M1308" s="254"/>
      <c r="N1308" s="255"/>
      <c r="O1308" s="255"/>
      <c r="P1308" s="255"/>
      <c r="Q1308" s="255"/>
      <c r="R1308" s="255"/>
      <c r="S1308" s="255"/>
      <c r="T1308" s="256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7" t="s">
        <v>143</v>
      </c>
      <c r="AU1308" s="257" t="s">
        <v>86</v>
      </c>
      <c r="AV1308" s="14" t="s">
        <v>86</v>
      </c>
      <c r="AW1308" s="14" t="s">
        <v>32</v>
      </c>
      <c r="AX1308" s="14" t="s">
        <v>76</v>
      </c>
      <c r="AY1308" s="257" t="s">
        <v>131</v>
      </c>
    </row>
    <row r="1309" s="14" customFormat="1">
      <c r="A1309" s="14"/>
      <c r="B1309" s="247"/>
      <c r="C1309" s="248"/>
      <c r="D1309" s="232" t="s">
        <v>143</v>
      </c>
      <c r="E1309" s="249" t="s">
        <v>1</v>
      </c>
      <c r="F1309" s="250" t="s">
        <v>178</v>
      </c>
      <c r="G1309" s="248"/>
      <c r="H1309" s="251">
        <v>0.74299999999999999</v>
      </c>
      <c r="I1309" s="252"/>
      <c r="J1309" s="248"/>
      <c r="K1309" s="248"/>
      <c r="L1309" s="253"/>
      <c r="M1309" s="254"/>
      <c r="N1309" s="255"/>
      <c r="O1309" s="255"/>
      <c r="P1309" s="255"/>
      <c r="Q1309" s="255"/>
      <c r="R1309" s="255"/>
      <c r="S1309" s="255"/>
      <c r="T1309" s="256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7" t="s">
        <v>143</v>
      </c>
      <c r="AU1309" s="257" t="s">
        <v>86</v>
      </c>
      <c r="AV1309" s="14" t="s">
        <v>86</v>
      </c>
      <c r="AW1309" s="14" t="s">
        <v>32</v>
      </c>
      <c r="AX1309" s="14" t="s">
        <v>76</v>
      </c>
      <c r="AY1309" s="257" t="s">
        <v>131</v>
      </c>
    </row>
    <row r="1310" s="15" customFormat="1">
      <c r="A1310" s="15"/>
      <c r="B1310" s="258"/>
      <c r="C1310" s="259"/>
      <c r="D1310" s="232" t="s">
        <v>143</v>
      </c>
      <c r="E1310" s="260" t="s">
        <v>1</v>
      </c>
      <c r="F1310" s="261" t="s">
        <v>179</v>
      </c>
      <c r="G1310" s="259"/>
      <c r="H1310" s="262">
        <v>8.1730000000000018</v>
      </c>
      <c r="I1310" s="263"/>
      <c r="J1310" s="259"/>
      <c r="K1310" s="259"/>
      <c r="L1310" s="264"/>
      <c r="M1310" s="265"/>
      <c r="N1310" s="266"/>
      <c r="O1310" s="266"/>
      <c r="P1310" s="266"/>
      <c r="Q1310" s="266"/>
      <c r="R1310" s="266"/>
      <c r="S1310" s="266"/>
      <c r="T1310" s="267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68" t="s">
        <v>143</v>
      </c>
      <c r="AU1310" s="268" t="s">
        <v>86</v>
      </c>
      <c r="AV1310" s="15" t="s">
        <v>132</v>
      </c>
      <c r="AW1310" s="15" t="s">
        <v>32</v>
      </c>
      <c r="AX1310" s="15" t="s">
        <v>76</v>
      </c>
      <c r="AY1310" s="268" t="s">
        <v>131</v>
      </c>
    </row>
    <row r="1311" s="14" customFormat="1">
      <c r="A1311" s="14"/>
      <c r="B1311" s="247"/>
      <c r="C1311" s="248"/>
      <c r="D1311" s="232" t="s">
        <v>143</v>
      </c>
      <c r="E1311" s="249" t="s">
        <v>1</v>
      </c>
      <c r="F1311" s="250" t="s">
        <v>180</v>
      </c>
      <c r="G1311" s="248"/>
      <c r="H1311" s="251">
        <v>1.073</v>
      </c>
      <c r="I1311" s="252"/>
      <c r="J1311" s="248"/>
      <c r="K1311" s="248"/>
      <c r="L1311" s="253"/>
      <c r="M1311" s="254"/>
      <c r="N1311" s="255"/>
      <c r="O1311" s="255"/>
      <c r="P1311" s="255"/>
      <c r="Q1311" s="255"/>
      <c r="R1311" s="255"/>
      <c r="S1311" s="255"/>
      <c r="T1311" s="256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7" t="s">
        <v>143</v>
      </c>
      <c r="AU1311" s="257" t="s">
        <v>86</v>
      </c>
      <c r="AV1311" s="14" t="s">
        <v>86</v>
      </c>
      <c r="AW1311" s="14" t="s">
        <v>32</v>
      </c>
      <c r="AX1311" s="14" t="s">
        <v>76</v>
      </c>
      <c r="AY1311" s="257" t="s">
        <v>131</v>
      </c>
    </row>
    <row r="1312" s="14" customFormat="1">
      <c r="A1312" s="14"/>
      <c r="B1312" s="247"/>
      <c r="C1312" s="248"/>
      <c r="D1312" s="232" t="s">
        <v>143</v>
      </c>
      <c r="E1312" s="249" t="s">
        <v>1</v>
      </c>
      <c r="F1312" s="250" t="s">
        <v>181</v>
      </c>
      <c r="G1312" s="248"/>
      <c r="H1312" s="251">
        <v>1.073</v>
      </c>
      <c r="I1312" s="252"/>
      <c r="J1312" s="248"/>
      <c r="K1312" s="248"/>
      <c r="L1312" s="253"/>
      <c r="M1312" s="254"/>
      <c r="N1312" s="255"/>
      <c r="O1312" s="255"/>
      <c r="P1312" s="255"/>
      <c r="Q1312" s="255"/>
      <c r="R1312" s="255"/>
      <c r="S1312" s="255"/>
      <c r="T1312" s="256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7" t="s">
        <v>143</v>
      </c>
      <c r="AU1312" s="257" t="s">
        <v>86</v>
      </c>
      <c r="AV1312" s="14" t="s">
        <v>86</v>
      </c>
      <c r="AW1312" s="14" t="s">
        <v>32</v>
      </c>
      <c r="AX1312" s="14" t="s">
        <v>76</v>
      </c>
      <c r="AY1312" s="257" t="s">
        <v>131</v>
      </c>
    </row>
    <row r="1313" s="14" customFormat="1">
      <c r="A1313" s="14"/>
      <c r="B1313" s="247"/>
      <c r="C1313" s="248"/>
      <c r="D1313" s="232" t="s">
        <v>143</v>
      </c>
      <c r="E1313" s="249" t="s">
        <v>1</v>
      </c>
      <c r="F1313" s="250" t="s">
        <v>182</v>
      </c>
      <c r="G1313" s="248"/>
      <c r="H1313" s="251">
        <v>1.073</v>
      </c>
      <c r="I1313" s="252"/>
      <c r="J1313" s="248"/>
      <c r="K1313" s="248"/>
      <c r="L1313" s="253"/>
      <c r="M1313" s="254"/>
      <c r="N1313" s="255"/>
      <c r="O1313" s="255"/>
      <c r="P1313" s="255"/>
      <c r="Q1313" s="255"/>
      <c r="R1313" s="255"/>
      <c r="S1313" s="255"/>
      <c r="T1313" s="256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7" t="s">
        <v>143</v>
      </c>
      <c r="AU1313" s="257" t="s">
        <v>86</v>
      </c>
      <c r="AV1313" s="14" t="s">
        <v>86</v>
      </c>
      <c r="AW1313" s="14" t="s">
        <v>32</v>
      </c>
      <c r="AX1313" s="14" t="s">
        <v>76</v>
      </c>
      <c r="AY1313" s="257" t="s">
        <v>131</v>
      </c>
    </row>
    <row r="1314" s="14" customFormat="1">
      <c r="A1314" s="14"/>
      <c r="B1314" s="247"/>
      <c r="C1314" s="248"/>
      <c r="D1314" s="232" t="s">
        <v>143</v>
      </c>
      <c r="E1314" s="249" t="s">
        <v>1</v>
      </c>
      <c r="F1314" s="250" t="s">
        <v>183</v>
      </c>
      <c r="G1314" s="248"/>
      <c r="H1314" s="251">
        <v>2.145</v>
      </c>
      <c r="I1314" s="252"/>
      <c r="J1314" s="248"/>
      <c r="K1314" s="248"/>
      <c r="L1314" s="253"/>
      <c r="M1314" s="254"/>
      <c r="N1314" s="255"/>
      <c r="O1314" s="255"/>
      <c r="P1314" s="255"/>
      <c r="Q1314" s="255"/>
      <c r="R1314" s="255"/>
      <c r="S1314" s="255"/>
      <c r="T1314" s="256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7" t="s">
        <v>143</v>
      </c>
      <c r="AU1314" s="257" t="s">
        <v>86</v>
      </c>
      <c r="AV1314" s="14" t="s">
        <v>86</v>
      </c>
      <c r="AW1314" s="14" t="s">
        <v>32</v>
      </c>
      <c r="AX1314" s="14" t="s">
        <v>76</v>
      </c>
      <c r="AY1314" s="257" t="s">
        <v>131</v>
      </c>
    </row>
    <row r="1315" s="14" customFormat="1">
      <c r="A1315" s="14"/>
      <c r="B1315" s="247"/>
      <c r="C1315" s="248"/>
      <c r="D1315" s="232" t="s">
        <v>143</v>
      </c>
      <c r="E1315" s="249" t="s">
        <v>1</v>
      </c>
      <c r="F1315" s="250" t="s">
        <v>184</v>
      </c>
      <c r="G1315" s="248"/>
      <c r="H1315" s="251">
        <v>1.073</v>
      </c>
      <c r="I1315" s="252"/>
      <c r="J1315" s="248"/>
      <c r="K1315" s="248"/>
      <c r="L1315" s="253"/>
      <c r="M1315" s="254"/>
      <c r="N1315" s="255"/>
      <c r="O1315" s="255"/>
      <c r="P1315" s="255"/>
      <c r="Q1315" s="255"/>
      <c r="R1315" s="255"/>
      <c r="S1315" s="255"/>
      <c r="T1315" s="256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7" t="s">
        <v>143</v>
      </c>
      <c r="AU1315" s="257" t="s">
        <v>86</v>
      </c>
      <c r="AV1315" s="14" t="s">
        <v>86</v>
      </c>
      <c r="AW1315" s="14" t="s">
        <v>32</v>
      </c>
      <c r="AX1315" s="14" t="s">
        <v>76</v>
      </c>
      <c r="AY1315" s="257" t="s">
        <v>131</v>
      </c>
    </row>
    <row r="1316" s="14" customFormat="1">
      <c r="A1316" s="14"/>
      <c r="B1316" s="247"/>
      <c r="C1316" s="248"/>
      <c r="D1316" s="232" t="s">
        <v>143</v>
      </c>
      <c r="E1316" s="249" t="s">
        <v>1</v>
      </c>
      <c r="F1316" s="250" t="s">
        <v>185</v>
      </c>
      <c r="G1316" s="248"/>
      <c r="H1316" s="251">
        <v>2.145</v>
      </c>
      <c r="I1316" s="252"/>
      <c r="J1316" s="248"/>
      <c r="K1316" s="248"/>
      <c r="L1316" s="253"/>
      <c r="M1316" s="254"/>
      <c r="N1316" s="255"/>
      <c r="O1316" s="255"/>
      <c r="P1316" s="255"/>
      <c r="Q1316" s="255"/>
      <c r="R1316" s="255"/>
      <c r="S1316" s="255"/>
      <c r="T1316" s="256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7" t="s">
        <v>143</v>
      </c>
      <c r="AU1316" s="257" t="s">
        <v>86</v>
      </c>
      <c r="AV1316" s="14" t="s">
        <v>86</v>
      </c>
      <c r="AW1316" s="14" t="s">
        <v>32</v>
      </c>
      <c r="AX1316" s="14" t="s">
        <v>76</v>
      </c>
      <c r="AY1316" s="257" t="s">
        <v>131</v>
      </c>
    </row>
    <row r="1317" s="14" customFormat="1">
      <c r="A1317" s="14"/>
      <c r="B1317" s="247"/>
      <c r="C1317" s="248"/>
      <c r="D1317" s="232" t="s">
        <v>143</v>
      </c>
      <c r="E1317" s="249" t="s">
        <v>1</v>
      </c>
      <c r="F1317" s="250" t="s">
        <v>186</v>
      </c>
      <c r="G1317" s="248"/>
      <c r="H1317" s="251">
        <v>1.073</v>
      </c>
      <c r="I1317" s="252"/>
      <c r="J1317" s="248"/>
      <c r="K1317" s="248"/>
      <c r="L1317" s="253"/>
      <c r="M1317" s="254"/>
      <c r="N1317" s="255"/>
      <c r="O1317" s="255"/>
      <c r="P1317" s="255"/>
      <c r="Q1317" s="255"/>
      <c r="R1317" s="255"/>
      <c r="S1317" s="255"/>
      <c r="T1317" s="256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7" t="s">
        <v>143</v>
      </c>
      <c r="AU1317" s="257" t="s">
        <v>86</v>
      </c>
      <c r="AV1317" s="14" t="s">
        <v>86</v>
      </c>
      <c r="AW1317" s="14" t="s">
        <v>32</v>
      </c>
      <c r="AX1317" s="14" t="s">
        <v>76</v>
      </c>
      <c r="AY1317" s="257" t="s">
        <v>131</v>
      </c>
    </row>
    <row r="1318" s="14" customFormat="1">
      <c r="A1318" s="14"/>
      <c r="B1318" s="247"/>
      <c r="C1318" s="248"/>
      <c r="D1318" s="232" t="s">
        <v>143</v>
      </c>
      <c r="E1318" s="249" t="s">
        <v>1</v>
      </c>
      <c r="F1318" s="250" t="s">
        <v>187</v>
      </c>
      <c r="G1318" s="248"/>
      <c r="H1318" s="251">
        <v>1.7330000000000001</v>
      </c>
      <c r="I1318" s="252"/>
      <c r="J1318" s="248"/>
      <c r="K1318" s="248"/>
      <c r="L1318" s="253"/>
      <c r="M1318" s="254"/>
      <c r="N1318" s="255"/>
      <c r="O1318" s="255"/>
      <c r="P1318" s="255"/>
      <c r="Q1318" s="255"/>
      <c r="R1318" s="255"/>
      <c r="S1318" s="255"/>
      <c r="T1318" s="256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7" t="s">
        <v>143</v>
      </c>
      <c r="AU1318" s="257" t="s">
        <v>86</v>
      </c>
      <c r="AV1318" s="14" t="s">
        <v>86</v>
      </c>
      <c r="AW1318" s="14" t="s">
        <v>32</v>
      </c>
      <c r="AX1318" s="14" t="s">
        <v>76</v>
      </c>
      <c r="AY1318" s="257" t="s">
        <v>131</v>
      </c>
    </row>
    <row r="1319" s="15" customFormat="1">
      <c r="A1319" s="15"/>
      <c r="B1319" s="258"/>
      <c r="C1319" s="259"/>
      <c r="D1319" s="232" t="s">
        <v>143</v>
      </c>
      <c r="E1319" s="260" t="s">
        <v>1</v>
      </c>
      <c r="F1319" s="261" t="s">
        <v>188</v>
      </c>
      <c r="G1319" s="259"/>
      <c r="H1319" s="262">
        <v>11.388</v>
      </c>
      <c r="I1319" s="263"/>
      <c r="J1319" s="259"/>
      <c r="K1319" s="259"/>
      <c r="L1319" s="264"/>
      <c r="M1319" s="265"/>
      <c r="N1319" s="266"/>
      <c r="O1319" s="266"/>
      <c r="P1319" s="266"/>
      <c r="Q1319" s="266"/>
      <c r="R1319" s="266"/>
      <c r="S1319" s="266"/>
      <c r="T1319" s="267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68" t="s">
        <v>143</v>
      </c>
      <c r="AU1319" s="268" t="s">
        <v>86</v>
      </c>
      <c r="AV1319" s="15" t="s">
        <v>132</v>
      </c>
      <c r="AW1319" s="15" t="s">
        <v>32</v>
      </c>
      <c r="AX1319" s="15" t="s">
        <v>76</v>
      </c>
      <c r="AY1319" s="268" t="s">
        <v>131</v>
      </c>
    </row>
    <row r="1320" s="13" customFormat="1">
      <c r="A1320" s="13"/>
      <c r="B1320" s="237"/>
      <c r="C1320" s="238"/>
      <c r="D1320" s="232" t="s">
        <v>143</v>
      </c>
      <c r="E1320" s="239" t="s">
        <v>1</v>
      </c>
      <c r="F1320" s="240" t="s">
        <v>239</v>
      </c>
      <c r="G1320" s="238"/>
      <c r="H1320" s="239" t="s">
        <v>1</v>
      </c>
      <c r="I1320" s="241"/>
      <c r="J1320" s="238"/>
      <c r="K1320" s="238"/>
      <c r="L1320" s="242"/>
      <c r="M1320" s="243"/>
      <c r="N1320" s="244"/>
      <c r="O1320" s="244"/>
      <c r="P1320" s="244"/>
      <c r="Q1320" s="244"/>
      <c r="R1320" s="244"/>
      <c r="S1320" s="244"/>
      <c r="T1320" s="245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6" t="s">
        <v>143</v>
      </c>
      <c r="AU1320" s="246" t="s">
        <v>86</v>
      </c>
      <c r="AV1320" s="13" t="s">
        <v>84</v>
      </c>
      <c r="AW1320" s="13" t="s">
        <v>32</v>
      </c>
      <c r="AX1320" s="13" t="s">
        <v>76</v>
      </c>
      <c r="AY1320" s="246" t="s">
        <v>131</v>
      </c>
    </row>
    <row r="1321" s="14" customFormat="1">
      <c r="A1321" s="14"/>
      <c r="B1321" s="247"/>
      <c r="C1321" s="248"/>
      <c r="D1321" s="232" t="s">
        <v>143</v>
      </c>
      <c r="E1321" s="249" t="s">
        <v>1</v>
      </c>
      <c r="F1321" s="250" t="s">
        <v>240</v>
      </c>
      <c r="G1321" s="248"/>
      <c r="H1321" s="251">
        <v>0.66800000000000004</v>
      </c>
      <c r="I1321" s="252"/>
      <c r="J1321" s="248"/>
      <c r="K1321" s="248"/>
      <c r="L1321" s="253"/>
      <c r="M1321" s="254"/>
      <c r="N1321" s="255"/>
      <c r="O1321" s="255"/>
      <c r="P1321" s="255"/>
      <c r="Q1321" s="255"/>
      <c r="R1321" s="255"/>
      <c r="S1321" s="255"/>
      <c r="T1321" s="256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7" t="s">
        <v>143</v>
      </c>
      <c r="AU1321" s="257" t="s">
        <v>86</v>
      </c>
      <c r="AV1321" s="14" t="s">
        <v>86</v>
      </c>
      <c r="AW1321" s="14" t="s">
        <v>32</v>
      </c>
      <c r="AX1321" s="14" t="s">
        <v>76</v>
      </c>
      <c r="AY1321" s="257" t="s">
        <v>131</v>
      </c>
    </row>
    <row r="1322" s="14" customFormat="1">
      <c r="A1322" s="14"/>
      <c r="B1322" s="247"/>
      <c r="C1322" s="248"/>
      <c r="D1322" s="232" t="s">
        <v>143</v>
      </c>
      <c r="E1322" s="249" t="s">
        <v>1</v>
      </c>
      <c r="F1322" s="250" t="s">
        <v>241</v>
      </c>
      <c r="G1322" s="248"/>
      <c r="H1322" s="251">
        <v>0.66800000000000004</v>
      </c>
      <c r="I1322" s="252"/>
      <c r="J1322" s="248"/>
      <c r="K1322" s="248"/>
      <c r="L1322" s="253"/>
      <c r="M1322" s="254"/>
      <c r="N1322" s="255"/>
      <c r="O1322" s="255"/>
      <c r="P1322" s="255"/>
      <c r="Q1322" s="255"/>
      <c r="R1322" s="255"/>
      <c r="S1322" s="255"/>
      <c r="T1322" s="256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7" t="s">
        <v>143</v>
      </c>
      <c r="AU1322" s="257" t="s">
        <v>86</v>
      </c>
      <c r="AV1322" s="14" t="s">
        <v>86</v>
      </c>
      <c r="AW1322" s="14" t="s">
        <v>32</v>
      </c>
      <c r="AX1322" s="14" t="s">
        <v>76</v>
      </c>
      <c r="AY1322" s="257" t="s">
        <v>131</v>
      </c>
    </row>
    <row r="1323" s="14" customFormat="1">
      <c r="A1323" s="14"/>
      <c r="B1323" s="247"/>
      <c r="C1323" s="248"/>
      <c r="D1323" s="232" t="s">
        <v>143</v>
      </c>
      <c r="E1323" s="249" t="s">
        <v>1</v>
      </c>
      <c r="F1323" s="250" t="s">
        <v>242</v>
      </c>
      <c r="G1323" s="248"/>
      <c r="H1323" s="251">
        <v>0.66800000000000004</v>
      </c>
      <c r="I1323" s="252"/>
      <c r="J1323" s="248"/>
      <c r="K1323" s="248"/>
      <c r="L1323" s="253"/>
      <c r="M1323" s="254"/>
      <c r="N1323" s="255"/>
      <c r="O1323" s="255"/>
      <c r="P1323" s="255"/>
      <c r="Q1323" s="255"/>
      <c r="R1323" s="255"/>
      <c r="S1323" s="255"/>
      <c r="T1323" s="256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7" t="s">
        <v>143</v>
      </c>
      <c r="AU1323" s="257" t="s">
        <v>86</v>
      </c>
      <c r="AV1323" s="14" t="s">
        <v>86</v>
      </c>
      <c r="AW1323" s="14" t="s">
        <v>32</v>
      </c>
      <c r="AX1323" s="14" t="s">
        <v>76</v>
      </c>
      <c r="AY1323" s="257" t="s">
        <v>131</v>
      </c>
    </row>
    <row r="1324" s="14" customFormat="1">
      <c r="A1324" s="14"/>
      <c r="B1324" s="247"/>
      <c r="C1324" s="248"/>
      <c r="D1324" s="232" t="s">
        <v>143</v>
      </c>
      <c r="E1324" s="249" t="s">
        <v>1</v>
      </c>
      <c r="F1324" s="250" t="s">
        <v>243</v>
      </c>
      <c r="G1324" s="248"/>
      <c r="H1324" s="251">
        <v>0.69799999999999995</v>
      </c>
      <c r="I1324" s="252"/>
      <c r="J1324" s="248"/>
      <c r="K1324" s="248"/>
      <c r="L1324" s="253"/>
      <c r="M1324" s="254"/>
      <c r="N1324" s="255"/>
      <c r="O1324" s="255"/>
      <c r="P1324" s="255"/>
      <c r="Q1324" s="255"/>
      <c r="R1324" s="255"/>
      <c r="S1324" s="255"/>
      <c r="T1324" s="256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7" t="s">
        <v>143</v>
      </c>
      <c r="AU1324" s="257" t="s">
        <v>86</v>
      </c>
      <c r="AV1324" s="14" t="s">
        <v>86</v>
      </c>
      <c r="AW1324" s="14" t="s">
        <v>32</v>
      </c>
      <c r="AX1324" s="14" t="s">
        <v>76</v>
      </c>
      <c r="AY1324" s="257" t="s">
        <v>131</v>
      </c>
    </row>
    <row r="1325" s="14" customFormat="1">
      <c r="A1325" s="14"/>
      <c r="B1325" s="247"/>
      <c r="C1325" s="248"/>
      <c r="D1325" s="232" t="s">
        <v>143</v>
      </c>
      <c r="E1325" s="249" t="s">
        <v>1</v>
      </c>
      <c r="F1325" s="250" t="s">
        <v>244</v>
      </c>
      <c r="G1325" s="248"/>
      <c r="H1325" s="251">
        <v>0.66800000000000004</v>
      </c>
      <c r="I1325" s="252"/>
      <c r="J1325" s="248"/>
      <c r="K1325" s="248"/>
      <c r="L1325" s="253"/>
      <c r="M1325" s="254"/>
      <c r="N1325" s="255"/>
      <c r="O1325" s="255"/>
      <c r="P1325" s="255"/>
      <c r="Q1325" s="255"/>
      <c r="R1325" s="255"/>
      <c r="S1325" s="255"/>
      <c r="T1325" s="256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7" t="s">
        <v>143</v>
      </c>
      <c r="AU1325" s="257" t="s">
        <v>86</v>
      </c>
      <c r="AV1325" s="14" t="s">
        <v>86</v>
      </c>
      <c r="AW1325" s="14" t="s">
        <v>32</v>
      </c>
      <c r="AX1325" s="14" t="s">
        <v>76</v>
      </c>
      <c r="AY1325" s="257" t="s">
        <v>131</v>
      </c>
    </row>
    <row r="1326" s="14" customFormat="1">
      <c r="A1326" s="14"/>
      <c r="B1326" s="247"/>
      <c r="C1326" s="248"/>
      <c r="D1326" s="232" t="s">
        <v>143</v>
      </c>
      <c r="E1326" s="249" t="s">
        <v>1</v>
      </c>
      <c r="F1326" s="250" t="s">
        <v>245</v>
      </c>
      <c r="G1326" s="248"/>
      <c r="H1326" s="251">
        <v>0.66800000000000004</v>
      </c>
      <c r="I1326" s="252"/>
      <c r="J1326" s="248"/>
      <c r="K1326" s="248"/>
      <c r="L1326" s="253"/>
      <c r="M1326" s="254"/>
      <c r="N1326" s="255"/>
      <c r="O1326" s="255"/>
      <c r="P1326" s="255"/>
      <c r="Q1326" s="255"/>
      <c r="R1326" s="255"/>
      <c r="S1326" s="255"/>
      <c r="T1326" s="256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7" t="s">
        <v>143</v>
      </c>
      <c r="AU1326" s="257" t="s">
        <v>86</v>
      </c>
      <c r="AV1326" s="14" t="s">
        <v>86</v>
      </c>
      <c r="AW1326" s="14" t="s">
        <v>32</v>
      </c>
      <c r="AX1326" s="14" t="s">
        <v>76</v>
      </c>
      <c r="AY1326" s="257" t="s">
        <v>131</v>
      </c>
    </row>
    <row r="1327" s="14" customFormat="1">
      <c r="A1327" s="14"/>
      <c r="B1327" s="247"/>
      <c r="C1327" s="248"/>
      <c r="D1327" s="232" t="s">
        <v>143</v>
      </c>
      <c r="E1327" s="249" t="s">
        <v>1</v>
      </c>
      <c r="F1327" s="250" t="s">
        <v>246</v>
      </c>
      <c r="G1327" s="248"/>
      <c r="H1327" s="251">
        <v>0.69799999999999995</v>
      </c>
      <c r="I1327" s="252"/>
      <c r="J1327" s="248"/>
      <c r="K1327" s="248"/>
      <c r="L1327" s="253"/>
      <c r="M1327" s="254"/>
      <c r="N1327" s="255"/>
      <c r="O1327" s="255"/>
      <c r="P1327" s="255"/>
      <c r="Q1327" s="255"/>
      <c r="R1327" s="255"/>
      <c r="S1327" s="255"/>
      <c r="T1327" s="256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7" t="s">
        <v>143</v>
      </c>
      <c r="AU1327" s="257" t="s">
        <v>86</v>
      </c>
      <c r="AV1327" s="14" t="s">
        <v>86</v>
      </c>
      <c r="AW1327" s="14" t="s">
        <v>32</v>
      </c>
      <c r="AX1327" s="14" t="s">
        <v>76</v>
      </c>
      <c r="AY1327" s="257" t="s">
        <v>131</v>
      </c>
    </row>
    <row r="1328" s="14" customFormat="1">
      <c r="A1328" s="14"/>
      <c r="B1328" s="247"/>
      <c r="C1328" s="248"/>
      <c r="D1328" s="232" t="s">
        <v>143</v>
      </c>
      <c r="E1328" s="249" t="s">
        <v>1</v>
      </c>
      <c r="F1328" s="250" t="s">
        <v>247</v>
      </c>
      <c r="G1328" s="248"/>
      <c r="H1328" s="251">
        <v>0.69799999999999995</v>
      </c>
      <c r="I1328" s="252"/>
      <c r="J1328" s="248"/>
      <c r="K1328" s="248"/>
      <c r="L1328" s="253"/>
      <c r="M1328" s="254"/>
      <c r="N1328" s="255"/>
      <c r="O1328" s="255"/>
      <c r="P1328" s="255"/>
      <c r="Q1328" s="255"/>
      <c r="R1328" s="255"/>
      <c r="S1328" s="255"/>
      <c r="T1328" s="256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7" t="s">
        <v>143</v>
      </c>
      <c r="AU1328" s="257" t="s">
        <v>86</v>
      </c>
      <c r="AV1328" s="14" t="s">
        <v>86</v>
      </c>
      <c r="AW1328" s="14" t="s">
        <v>32</v>
      </c>
      <c r="AX1328" s="14" t="s">
        <v>76</v>
      </c>
      <c r="AY1328" s="257" t="s">
        <v>131</v>
      </c>
    </row>
    <row r="1329" s="15" customFormat="1">
      <c r="A1329" s="15"/>
      <c r="B1329" s="258"/>
      <c r="C1329" s="259"/>
      <c r="D1329" s="232" t="s">
        <v>143</v>
      </c>
      <c r="E1329" s="260" t="s">
        <v>1</v>
      </c>
      <c r="F1329" s="261" t="s">
        <v>158</v>
      </c>
      <c r="G1329" s="259"/>
      <c r="H1329" s="262">
        <v>5.4340000000000011</v>
      </c>
      <c r="I1329" s="263"/>
      <c r="J1329" s="259"/>
      <c r="K1329" s="259"/>
      <c r="L1329" s="264"/>
      <c r="M1329" s="265"/>
      <c r="N1329" s="266"/>
      <c r="O1329" s="266"/>
      <c r="P1329" s="266"/>
      <c r="Q1329" s="266"/>
      <c r="R1329" s="266"/>
      <c r="S1329" s="266"/>
      <c r="T1329" s="267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68" t="s">
        <v>143</v>
      </c>
      <c r="AU1329" s="268" t="s">
        <v>86</v>
      </c>
      <c r="AV1329" s="15" t="s">
        <v>132</v>
      </c>
      <c r="AW1329" s="15" t="s">
        <v>32</v>
      </c>
      <c r="AX1329" s="15" t="s">
        <v>76</v>
      </c>
      <c r="AY1329" s="268" t="s">
        <v>131</v>
      </c>
    </row>
    <row r="1330" s="14" customFormat="1">
      <c r="A1330" s="14"/>
      <c r="B1330" s="247"/>
      <c r="C1330" s="248"/>
      <c r="D1330" s="232" t="s">
        <v>143</v>
      </c>
      <c r="E1330" s="249" t="s">
        <v>1</v>
      </c>
      <c r="F1330" s="250" t="s">
        <v>248</v>
      </c>
      <c r="G1330" s="248"/>
      <c r="H1330" s="251">
        <v>0.32600000000000001</v>
      </c>
      <c r="I1330" s="252"/>
      <c r="J1330" s="248"/>
      <c r="K1330" s="248"/>
      <c r="L1330" s="253"/>
      <c r="M1330" s="254"/>
      <c r="N1330" s="255"/>
      <c r="O1330" s="255"/>
      <c r="P1330" s="255"/>
      <c r="Q1330" s="255"/>
      <c r="R1330" s="255"/>
      <c r="S1330" s="255"/>
      <c r="T1330" s="256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7" t="s">
        <v>143</v>
      </c>
      <c r="AU1330" s="257" t="s">
        <v>86</v>
      </c>
      <c r="AV1330" s="14" t="s">
        <v>86</v>
      </c>
      <c r="AW1330" s="14" t="s">
        <v>32</v>
      </c>
      <c r="AX1330" s="14" t="s">
        <v>76</v>
      </c>
      <c r="AY1330" s="257" t="s">
        <v>131</v>
      </c>
    </row>
    <row r="1331" s="14" customFormat="1">
      <c r="A1331" s="14"/>
      <c r="B1331" s="247"/>
      <c r="C1331" s="248"/>
      <c r="D1331" s="232" t="s">
        <v>143</v>
      </c>
      <c r="E1331" s="249" t="s">
        <v>1</v>
      </c>
      <c r="F1331" s="250" t="s">
        <v>249</v>
      </c>
      <c r="G1331" s="248"/>
      <c r="H1331" s="251">
        <v>0.32600000000000001</v>
      </c>
      <c r="I1331" s="252"/>
      <c r="J1331" s="248"/>
      <c r="K1331" s="248"/>
      <c r="L1331" s="253"/>
      <c r="M1331" s="254"/>
      <c r="N1331" s="255"/>
      <c r="O1331" s="255"/>
      <c r="P1331" s="255"/>
      <c r="Q1331" s="255"/>
      <c r="R1331" s="255"/>
      <c r="S1331" s="255"/>
      <c r="T1331" s="256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7" t="s">
        <v>143</v>
      </c>
      <c r="AU1331" s="257" t="s">
        <v>86</v>
      </c>
      <c r="AV1331" s="14" t="s">
        <v>86</v>
      </c>
      <c r="AW1331" s="14" t="s">
        <v>32</v>
      </c>
      <c r="AX1331" s="14" t="s">
        <v>76</v>
      </c>
      <c r="AY1331" s="257" t="s">
        <v>131</v>
      </c>
    </row>
    <row r="1332" s="14" customFormat="1">
      <c r="A1332" s="14"/>
      <c r="B1332" s="247"/>
      <c r="C1332" s="248"/>
      <c r="D1332" s="232" t="s">
        <v>143</v>
      </c>
      <c r="E1332" s="249" t="s">
        <v>1</v>
      </c>
      <c r="F1332" s="250" t="s">
        <v>250</v>
      </c>
      <c r="G1332" s="248"/>
      <c r="H1332" s="251">
        <v>0.65300000000000002</v>
      </c>
      <c r="I1332" s="252"/>
      <c r="J1332" s="248"/>
      <c r="K1332" s="248"/>
      <c r="L1332" s="253"/>
      <c r="M1332" s="254"/>
      <c r="N1332" s="255"/>
      <c r="O1332" s="255"/>
      <c r="P1332" s="255"/>
      <c r="Q1332" s="255"/>
      <c r="R1332" s="255"/>
      <c r="S1332" s="255"/>
      <c r="T1332" s="256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7" t="s">
        <v>143</v>
      </c>
      <c r="AU1332" s="257" t="s">
        <v>86</v>
      </c>
      <c r="AV1332" s="14" t="s">
        <v>86</v>
      </c>
      <c r="AW1332" s="14" t="s">
        <v>32</v>
      </c>
      <c r="AX1332" s="14" t="s">
        <v>76</v>
      </c>
      <c r="AY1332" s="257" t="s">
        <v>131</v>
      </c>
    </row>
    <row r="1333" s="14" customFormat="1">
      <c r="A1333" s="14"/>
      <c r="B1333" s="247"/>
      <c r="C1333" s="248"/>
      <c r="D1333" s="232" t="s">
        <v>143</v>
      </c>
      <c r="E1333" s="249" t="s">
        <v>1</v>
      </c>
      <c r="F1333" s="250" t="s">
        <v>251</v>
      </c>
      <c r="G1333" s="248"/>
      <c r="H1333" s="251">
        <v>0.34799999999999998</v>
      </c>
      <c r="I1333" s="252"/>
      <c r="J1333" s="248"/>
      <c r="K1333" s="248"/>
      <c r="L1333" s="253"/>
      <c r="M1333" s="254"/>
      <c r="N1333" s="255"/>
      <c r="O1333" s="255"/>
      <c r="P1333" s="255"/>
      <c r="Q1333" s="255"/>
      <c r="R1333" s="255"/>
      <c r="S1333" s="255"/>
      <c r="T1333" s="256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7" t="s">
        <v>143</v>
      </c>
      <c r="AU1333" s="257" t="s">
        <v>86</v>
      </c>
      <c r="AV1333" s="14" t="s">
        <v>86</v>
      </c>
      <c r="AW1333" s="14" t="s">
        <v>32</v>
      </c>
      <c r="AX1333" s="14" t="s">
        <v>76</v>
      </c>
      <c r="AY1333" s="257" t="s">
        <v>131</v>
      </c>
    </row>
    <row r="1334" s="15" customFormat="1">
      <c r="A1334" s="15"/>
      <c r="B1334" s="258"/>
      <c r="C1334" s="259"/>
      <c r="D1334" s="232" t="s">
        <v>143</v>
      </c>
      <c r="E1334" s="260" t="s">
        <v>1</v>
      </c>
      <c r="F1334" s="261" t="s">
        <v>167</v>
      </c>
      <c r="G1334" s="259"/>
      <c r="H1334" s="262">
        <v>1.653</v>
      </c>
      <c r="I1334" s="263"/>
      <c r="J1334" s="259"/>
      <c r="K1334" s="259"/>
      <c r="L1334" s="264"/>
      <c r="M1334" s="265"/>
      <c r="N1334" s="266"/>
      <c r="O1334" s="266"/>
      <c r="P1334" s="266"/>
      <c r="Q1334" s="266"/>
      <c r="R1334" s="266"/>
      <c r="S1334" s="266"/>
      <c r="T1334" s="267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68" t="s">
        <v>143</v>
      </c>
      <c r="AU1334" s="268" t="s">
        <v>86</v>
      </c>
      <c r="AV1334" s="15" t="s">
        <v>132</v>
      </c>
      <c r="AW1334" s="15" t="s">
        <v>32</v>
      </c>
      <c r="AX1334" s="15" t="s">
        <v>76</v>
      </c>
      <c r="AY1334" s="268" t="s">
        <v>131</v>
      </c>
    </row>
    <row r="1335" s="14" customFormat="1">
      <c r="A1335" s="14"/>
      <c r="B1335" s="247"/>
      <c r="C1335" s="248"/>
      <c r="D1335" s="232" t="s">
        <v>143</v>
      </c>
      <c r="E1335" s="249" t="s">
        <v>1</v>
      </c>
      <c r="F1335" s="250" t="s">
        <v>252</v>
      </c>
      <c r="G1335" s="248"/>
      <c r="H1335" s="251">
        <v>0.66800000000000004</v>
      </c>
      <c r="I1335" s="252"/>
      <c r="J1335" s="248"/>
      <c r="K1335" s="248"/>
      <c r="L1335" s="253"/>
      <c r="M1335" s="254"/>
      <c r="N1335" s="255"/>
      <c r="O1335" s="255"/>
      <c r="P1335" s="255"/>
      <c r="Q1335" s="255"/>
      <c r="R1335" s="255"/>
      <c r="S1335" s="255"/>
      <c r="T1335" s="256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7" t="s">
        <v>143</v>
      </c>
      <c r="AU1335" s="257" t="s">
        <v>86</v>
      </c>
      <c r="AV1335" s="14" t="s">
        <v>86</v>
      </c>
      <c r="AW1335" s="14" t="s">
        <v>32</v>
      </c>
      <c r="AX1335" s="14" t="s">
        <v>76</v>
      </c>
      <c r="AY1335" s="257" t="s">
        <v>131</v>
      </c>
    </row>
    <row r="1336" s="14" customFormat="1">
      <c r="A1336" s="14"/>
      <c r="B1336" s="247"/>
      <c r="C1336" s="248"/>
      <c r="D1336" s="232" t="s">
        <v>143</v>
      </c>
      <c r="E1336" s="249" t="s">
        <v>1</v>
      </c>
      <c r="F1336" s="250" t="s">
        <v>253</v>
      </c>
      <c r="G1336" s="248"/>
      <c r="H1336" s="251">
        <v>0.66800000000000004</v>
      </c>
      <c r="I1336" s="252"/>
      <c r="J1336" s="248"/>
      <c r="K1336" s="248"/>
      <c r="L1336" s="253"/>
      <c r="M1336" s="254"/>
      <c r="N1336" s="255"/>
      <c r="O1336" s="255"/>
      <c r="P1336" s="255"/>
      <c r="Q1336" s="255"/>
      <c r="R1336" s="255"/>
      <c r="S1336" s="255"/>
      <c r="T1336" s="256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7" t="s">
        <v>143</v>
      </c>
      <c r="AU1336" s="257" t="s">
        <v>86</v>
      </c>
      <c r="AV1336" s="14" t="s">
        <v>86</v>
      </c>
      <c r="AW1336" s="14" t="s">
        <v>32</v>
      </c>
      <c r="AX1336" s="14" t="s">
        <v>76</v>
      </c>
      <c r="AY1336" s="257" t="s">
        <v>131</v>
      </c>
    </row>
    <row r="1337" s="14" customFormat="1">
      <c r="A1337" s="14"/>
      <c r="B1337" s="247"/>
      <c r="C1337" s="248"/>
      <c r="D1337" s="232" t="s">
        <v>143</v>
      </c>
      <c r="E1337" s="249" t="s">
        <v>1</v>
      </c>
      <c r="F1337" s="250" t="s">
        <v>254</v>
      </c>
      <c r="G1337" s="248"/>
      <c r="H1337" s="251">
        <v>0.66800000000000004</v>
      </c>
      <c r="I1337" s="252"/>
      <c r="J1337" s="248"/>
      <c r="K1337" s="248"/>
      <c r="L1337" s="253"/>
      <c r="M1337" s="254"/>
      <c r="N1337" s="255"/>
      <c r="O1337" s="255"/>
      <c r="P1337" s="255"/>
      <c r="Q1337" s="255"/>
      <c r="R1337" s="255"/>
      <c r="S1337" s="255"/>
      <c r="T1337" s="256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7" t="s">
        <v>143</v>
      </c>
      <c r="AU1337" s="257" t="s">
        <v>86</v>
      </c>
      <c r="AV1337" s="14" t="s">
        <v>86</v>
      </c>
      <c r="AW1337" s="14" t="s">
        <v>32</v>
      </c>
      <c r="AX1337" s="14" t="s">
        <v>76</v>
      </c>
      <c r="AY1337" s="257" t="s">
        <v>131</v>
      </c>
    </row>
    <row r="1338" s="14" customFormat="1">
      <c r="A1338" s="14"/>
      <c r="B1338" s="247"/>
      <c r="C1338" s="248"/>
      <c r="D1338" s="232" t="s">
        <v>143</v>
      </c>
      <c r="E1338" s="249" t="s">
        <v>1</v>
      </c>
      <c r="F1338" s="250" t="s">
        <v>255</v>
      </c>
      <c r="G1338" s="248"/>
      <c r="H1338" s="251">
        <v>0.66800000000000004</v>
      </c>
      <c r="I1338" s="252"/>
      <c r="J1338" s="248"/>
      <c r="K1338" s="248"/>
      <c r="L1338" s="253"/>
      <c r="M1338" s="254"/>
      <c r="N1338" s="255"/>
      <c r="O1338" s="255"/>
      <c r="P1338" s="255"/>
      <c r="Q1338" s="255"/>
      <c r="R1338" s="255"/>
      <c r="S1338" s="255"/>
      <c r="T1338" s="256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7" t="s">
        <v>143</v>
      </c>
      <c r="AU1338" s="257" t="s">
        <v>86</v>
      </c>
      <c r="AV1338" s="14" t="s">
        <v>86</v>
      </c>
      <c r="AW1338" s="14" t="s">
        <v>32</v>
      </c>
      <c r="AX1338" s="14" t="s">
        <v>76</v>
      </c>
      <c r="AY1338" s="257" t="s">
        <v>131</v>
      </c>
    </row>
    <row r="1339" s="14" customFormat="1">
      <c r="A1339" s="14"/>
      <c r="B1339" s="247"/>
      <c r="C1339" s="248"/>
      <c r="D1339" s="232" t="s">
        <v>143</v>
      </c>
      <c r="E1339" s="249" t="s">
        <v>1</v>
      </c>
      <c r="F1339" s="250" t="s">
        <v>256</v>
      </c>
      <c r="G1339" s="248"/>
      <c r="H1339" s="251">
        <v>0.66800000000000004</v>
      </c>
      <c r="I1339" s="252"/>
      <c r="J1339" s="248"/>
      <c r="K1339" s="248"/>
      <c r="L1339" s="253"/>
      <c r="M1339" s="254"/>
      <c r="N1339" s="255"/>
      <c r="O1339" s="255"/>
      <c r="P1339" s="255"/>
      <c r="Q1339" s="255"/>
      <c r="R1339" s="255"/>
      <c r="S1339" s="255"/>
      <c r="T1339" s="256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7" t="s">
        <v>143</v>
      </c>
      <c r="AU1339" s="257" t="s">
        <v>86</v>
      </c>
      <c r="AV1339" s="14" t="s">
        <v>86</v>
      </c>
      <c r="AW1339" s="14" t="s">
        <v>32</v>
      </c>
      <c r="AX1339" s="14" t="s">
        <v>76</v>
      </c>
      <c r="AY1339" s="257" t="s">
        <v>131</v>
      </c>
    </row>
    <row r="1340" s="14" customFormat="1">
      <c r="A1340" s="14"/>
      <c r="B1340" s="247"/>
      <c r="C1340" s="248"/>
      <c r="D1340" s="232" t="s">
        <v>143</v>
      </c>
      <c r="E1340" s="249" t="s">
        <v>1</v>
      </c>
      <c r="F1340" s="250" t="s">
        <v>257</v>
      </c>
      <c r="G1340" s="248"/>
      <c r="H1340" s="251">
        <v>0.66800000000000004</v>
      </c>
      <c r="I1340" s="252"/>
      <c r="J1340" s="248"/>
      <c r="K1340" s="248"/>
      <c r="L1340" s="253"/>
      <c r="M1340" s="254"/>
      <c r="N1340" s="255"/>
      <c r="O1340" s="255"/>
      <c r="P1340" s="255"/>
      <c r="Q1340" s="255"/>
      <c r="R1340" s="255"/>
      <c r="S1340" s="255"/>
      <c r="T1340" s="256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7" t="s">
        <v>143</v>
      </c>
      <c r="AU1340" s="257" t="s">
        <v>86</v>
      </c>
      <c r="AV1340" s="14" t="s">
        <v>86</v>
      </c>
      <c r="AW1340" s="14" t="s">
        <v>32</v>
      </c>
      <c r="AX1340" s="14" t="s">
        <v>76</v>
      </c>
      <c r="AY1340" s="257" t="s">
        <v>131</v>
      </c>
    </row>
    <row r="1341" s="14" customFormat="1">
      <c r="A1341" s="14"/>
      <c r="B1341" s="247"/>
      <c r="C1341" s="248"/>
      <c r="D1341" s="232" t="s">
        <v>143</v>
      </c>
      <c r="E1341" s="249" t="s">
        <v>1</v>
      </c>
      <c r="F1341" s="250" t="s">
        <v>258</v>
      </c>
      <c r="G1341" s="248"/>
      <c r="H1341" s="251">
        <v>0.66800000000000004</v>
      </c>
      <c r="I1341" s="252"/>
      <c r="J1341" s="248"/>
      <c r="K1341" s="248"/>
      <c r="L1341" s="253"/>
      <c r="M1341" s="254"/>
      <c r="N1341" s="255"/>
      <c r="O1341" s="255"/>
      <c r="P1341" s="255"/>
      <c r="Q1341" s="255"/>
      <c r="R1341" s="255"/>
      <c r="S1341" s="255"/>
      <c r="T1341" s="256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7" t="s">
        <v>143</v>
      </c>
      <c r="AU1341" s="257" t="s">
        <v>86</v>
      </c>
      <c r="AV1341" s="14" t="s">
        <v>86</v>
      </c>
      <c r="AW1341" s="14" t="s">
        <v>32</v>
      </c>
      <c r="AX1341" s="14" t="s">
        <v>76</v>
      </c>
      <c r="AY1341" s="257" t="s">
        <v>131</v>
      </c>
    </row>
    <row r="1342" s="14" customFormat="1">
      <c r="A1342" s="14"/>
      <c r="B1342" s="247"/>
      <c r="C1342" s="248"/>
      <c r="D1342" s="232" t="s">
        <v>143</v>
      </c>
      <c r="E1342" s="249" t="s">
        <v>1</v>
      </c>
      <c r="F1342" s="250" t="s">
        <v>259</v>
      </c>
      <c r="G1342" s="248"/>
      <c r="H1342" s="251">
        <v>0.66800000000000004</v>
      </c>
      <c r="I1342" s="252"/>
      <c r="J1342" s="248"/>
      <c r="K1342" s="248"/>
      <c r="L1342" s="253"/>
      <c r="M1342" s="254"/>
      <c r="N1342" s="255"/>
      <c r="O1342" s="255"/>
      <c r="P1342" s="255"/>
      <c r="Q1342" s="255"/>
      <c r="R1342" s="255"/>
      <c r="S1342" s="255"/>
      <c r="T1342" s="256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7" t="s">
        <v>143</v>
      </c>
      <c r="AU1342" s="257" t="s">
        <v>86</v>
      </c>
      <c r="AV1342" s="14" t="s">
        <v>86</v>
      </c>
      <c r="AW1342" s="14" t="s">
        <v>32</v>
      </c>
      <c r="AX1342" s="14" t="s">
        <v>76</v>
      </c>
      <c r="AY1342" s="257" t="s">
        <v>131</v>
      </c>
    </row>
    <row r="1343" s="14" customFormat="1">
      <c r="A1343" s="14"/>
      <c r="B1343" s="247"/>
      <c r="C1343" s="248"/>
      <c r="D1343" s="232" t="s">
        <v>143</v>
      </c>
      <c r="E1343" s="249" t="s">
        <v>1</v>
      </c>
      <c r="F1343" s="250" t="s">
        <v>260</v>
      </c>
      <c r="G1343" s="248"/>
      <c r="H1343" s="251">
        <v>0.66800000000000004</v>
      </c>
      <c r="I1343" s="252"/>
      <c r="J1343" s="248"/>
      <c r="K1343" s="248"/>
      <c r="L1343" s="253"/>
      <c r="M1343" s="254"/>
      <c r="N1343" s="255"/>
      <c r="O1343" s="255"/>
      <c r="P1343" s="255"/>
      <c r="Q1343" s="255"/>
      <c r="R1343" s="255"/>
      <c r="S1343" s="255"/>
      <c r="T1343" s="256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7" t="s">
        <v>143</v>
      </c>
      <c r="AU1343" s="257" t="s">
        <v>86</v>
      </c>
      <c r="AV1343" s="14" t="s">
        <v>86</v>
      </c>
      <c r="AW1343" s="14" t="s">
        <v>32</v>
      </c>
      <c r="AX1343" s="14" t="s">
        <v>76</v>
      </c>
      <c r="AY1343" s="257" t="s">
        <v>131</v>
      </c>
    </row>
    <row r="1344" s="14" customFormat="1">
      <c r="A1344" s="14"/>
      <c r="B1344" s="247"/>
      <c r="C1344" s="248"/>
      <c r="D1344" s="232" t="s">
        <v>143</v>
      </c>
      <c r="E1344" s="249" t="s">
        <v>1</v>
      </c>
      <c r="F1344" s="250" t="s">
        <v>261</v>
      </c>
      <c r="G1344" s="248"/>
      <c r="H1344" s="251">
        <v>0.66800000000000004</v>
      </c>
      <c r="I1344" s="252"/>
      <c r="J1344" s="248"/>
      <c r="K1344" s="248"/>
      <c r="L1344" s="253"/>
      <c r="M1344" s="254"/>
      <c r="N1344" s="255"/>
      <c r="O1344" s="255"/>
      <c r="P1344" s="255"/>
      <c r="Q1344" s="255"/>
      <c r="R1344" s="255"/>
      <c r="S1344" s="255"/>
      <c r="T1344" s="256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7" t="s">
        <v>143</v>
      </c>
      <c r="AU1344" s="257" t="s">
        <v>86</v>
      </c>
      <c r="AV1344" s="14" t="s">
        <v>86</v>
      </c>
      <c r="AW1344" s="14" t="s">
        <v>32</v>
      </c>
      <c r="AX1344" s="14" t="s">
        <v>76</v>
      </c>
      <c r="AY1344" s="257" t="s">
        <v>131</v>
      </c>
    </row>
    <row r="1345" s="14" customFormat="1">
      <c r="A1345" s="14"/>
      <c r="B1345" s="247"/>
      <c r="C1345" s="248"/>
      <c r="D1345" s="232" t="s">
        <v>143</v>
      </c>
      <c r="E1345" s="249" t="s">
        <v>1</v>
      </c>
      <c r="F1345" s="250" t="s">
        <v>262</v>
      </c>
      <c r="G1345" s="248"/>
      <c r="H1345" s="251">
        <v>0.66800000000000004</v>
      </c>
      <c r="I1345" s="252"/>
      <c r="J1345" s="248"/>
      <c r="K1345" s="248"/>
      <c r="L1345" s="253"/>
      <c r="M1345" s="254"/>
      <c r="N1345" s="255"/>
      <c r="O1345" s="255"/>
      <c r="P1345" s="255"/>
      <c r="Q1345" s="255"/>
      <c r="R1345" s="255"/>
      <c r="S1345" s="255"/>
      <c r="T1345" s="256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7" t="s">
        <v>143</v>
      </c>
      <c r="AU1345" s="257" t="s">
        <v>86</v>
      </c>
      <c r="AV1345" s="14" t="s">
        <v>86</v>
      </c>
      <c r="AW1345" s="14" t="s">
        <v>32</v>
      </c>
      <c r="AX1345" s="14" t="s">
        <v>76</v>
      </c>
      <c r="AY1345" s="257" t="s">
        <v>131</v>
      </c>
    </row>
    <row r="1346" s="15" customFormat="1">
      <c r="A1346" s="15"/>
      <c r="B1346" s="258"/>
      <c r="C1346" s="259"/>
      <c r="D1346" s="232" t="s">
        <v>143</v>
      </c>
      <c r="E1346" s="260" t="s">
        <v>1</v>
      </c>
      <c r="F1346" s="261" t="s">
        <v>179</v>
      </c>
      <c r="G1346" s="259"/>
      <c r="H1346" s="262">
        <v>7.3480000000000008</v>
      </c>
      <c r="I1346" s="263"/>
      <c r="J1346" s="259"/>
      <c r="K1346" s="259"/>
      <c r="L1346" s="264"/>
      <c r="M1346" s="265"/>
      <c r="N1346" s="266"/>
      <c r="O1346" s="266"/>
      <c r="P1346" s="266"/>
      <c r="Q1346" s="266"/>
      <c r="R1346" s="266"/>
      <c r="S1346" s="266"/>
      <c r="T1346" s="267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68" t="s">
        <v>143</v>
      </c>
      <c r="AU1346" s="268" t="s">
        <v>86</v>
      </c>
      <c r="AV1346" s="15" t="s">
        <v>132</v>
      </c>
      <c r="AW1346" s="15" t="s">
        <v>32</v>
      </c>
      <c r="AX1346" s="15" t="s">
        <v>76</v>
      </c>
      <c r="AY1346" s="268" t="s">
        <v>131</v>
      </c>
    </row>
    <row r="1347" s="14" customFormat="1">
      <c r="A1347" s="14"/>
      <c r="B1347" s="247"/>
      <c r="C1347" s="248"/>
      <c r="D1347" s="232" t="s">
        <v>143</v>
      </c>
      <c r="E1347" s="249" t="s">
        <v>1</v>
      </c>
      <c r="F1347" s="250" t="s">
        <v>263</v>
      </c>
      <c r="G1347" s="248"/>
      <c r="H1347" s="251">
        <v>0.35999999999999999</v>
      </c>
      <c r="I1347" s="252"/>
      <c r="J1347" s="248"/>
      <c r="K1347" s="248"/>
      <c r="L1347" s="253"/>
      <c r="M1347" s="254"/>
      <c r="N1347" s="255"/>
      <c r="O1347" s="255"/>
      <c r="P1347" s="255"/>
      <c r="Q1347" s="255"/>
      <c r="R1347" s="255"/>
      <c r="S1347" s="255"/>
      <c r="T1347" s="256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7" t="s">
        <v>143</v>
      </c>
      <c r="AU1347" s="257" t="s">
        <v>86</v>
      </c>
      <c r="AV1347" s="14" t="s">
        <v>86</v>
      </c>
      <c r="AW1347" s="14" t="s">
        <v>32</v>
      </c>
      <c r="AX1347" s="14" t="s">
        <v>76</v>
      </c>
      <c r="AY1347" s="257" t="s">
        <v>131</v>
      </c>
    </row>
    <row r="1348" s="14" customFormat="1">
      <c r="A1348" s="14"/>
      <c r="B1348" s="247"/>
      <c r="C1348" s="248"/>
      <c r="D1348" s="232" t="s">
        <v>143</v>
      </c>
      <c r="E1348" s="249" t="s">
        <v>1</v>
      </c>
      <c r="F1348" s="250" t="s">
        <v>264</v>
      </c>
      <c r="G1348" s="248"/>
      <c r="H1348" s="251">
        <v>0.66800000000000004</v>
      </c>
      <c r="I1348" s="252"/>
      <c r="J1348" s="248"/>
      <c r="K1348" s="248"/>
      <c r="L1348" s="253"/>
      <c r="M1348" s="254"/>
      <c r="N1348" s="255"/>
      <c r="O1348" s="255"/>
      <c r="P1348" s="255"/>
      <c r="Q1348" s="255"/>
      <c r="R1348" s="255"/>
      <c r="S1348" s="255"/>
      <c r="T1348" s="256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7" t="s">
        <v>143</v>
      </c>
      <c r="AU1348" s="257" t="s">
        <v>86</v>
      </c>
      <c r="AV1348" s="14" t="s">
        <v>86</v>
      </c>
      <c r="AW1348" s="14" t="s">
        <v>32</v>
      </c>
      <c r="AX1348" s="14" t="s">
        <v>76</v>
      </c>
      <c r="AY1348" s="257" t="s">
        <v>131</v>
      </c>
    </row>
    <row r="1349" s="15" customFormat="1">
      <c r="A1349" s="15"/>
      <c r="B1349" s="258"/>
      <c r="C1349" s="259"/>
      <c r="D1349" s="232" t="s">
        <v>143</v>
      </c>
      <c r="E1349" s="260" t="s">
        <v>1</v>
      </c>
      <c r="F1349" s="261" t="s">
        <v>188</v>
      </c>
      <c r="G1349" s="259"/>
      <c r="H1349" s="262">
        <v>1.028</v>
      </c>
      <c r="I1349" s="263"/>
      <c r="J1349" s="259"/>
      <c r="K1349" s="259"/>
      <c r="L1349" s="264"/>
      <c r="M1349" s="265"/>
      <c r="N1349" s="266"/>
      <c r="O1349" s="266"/>
      <c r="P1349" s="266"/>
      <c r="Q1349" s="266"/>
      <c r="R1349" s="266"/>
      <c r="S1349" s="266"/>
      <c r="T1349" s="267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68" t="s">
        <v>143</v>
      </c>
      <c r="AU1349" s="268" t="s">
        <v>86</v>
      </c>
      <c r="AV1349" s="15" t="s">
        <v>132</v>
      </c>
      <c r="AW1349" s="15" t="s">
        <v>32</v>
      </c>
      <c r="AX1349" s="15" t="s">
        <v>76</v>
      </c>
      <c r="AY1349" s="268" t="s">
        <v>131</v>
      </c>
    </row>
    <row r="1350" s="13" customFormat="1">
      <c r="A1350" s="13"/>
      <c r="B1350" s="237"/>
      <c r="C1350" s="238"/>
      <c r="D1350" s="232" t="s">
        <v>143</v>
      </c>
      <c r="E1350" s="239" t="s">
        <v>1</v>
      </c>
      <c r="F1350" s="240" t="s">
        <v>786</v>
      </c>
      <c r="G1350" s="238"/>
      <c r="H1350" s="239" t="s">
        <v>1</v>
      </c>
      <c r="I1350" s="241"/>
      <c r="J1350" s="238"/>
      <c r="K1350" s="238"/>
      <c r="L1350" s="242"/>
      <c r="M1350" s="243"/>
      <c r="N1350" s="244"/>
      <c r="O1350" s="244"/>
      <c r="P1350" s="244"/>
      <c r="Q1350" s="244"/>
      <c r="R1350" s="244"/>
      <c r="S1350" s="244"/>
      <c r="T1350" s="245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6" t="s">
        <v>143</v>
      </c>
      <c r="AU1350" s="246" t="s">
        <v>86</v>
      </c>
      <c r="AV1350" s="13" t="s">
        <v>84</v>
      </c>
      <c r="AW1350" s="13" t="s">
        <v>32</v>
      </c>
      <c r="AX1350" s="13" t="s">
        <v>76</v>
      </c>
      <c r="AY1350" s="246" t="s">
        <v>131</v>
      </c>
    </row>
    <row r="1351" s="14" customFormat="1">
      <c r="A1351" s="14"/>
      <c r="B1351" s="247"/>
      <c r="C1351" s="248"/>
      <c r="D1351" s="232" t="s">
        <v>143</v>
      </c>
      <c r="E1351" s="249" t="s">
        <v>1</v>
      </c>
      <c r="F1351" s="250" t="s">
        <v>805</v>
      </c>
      <c r="G1351" s="248"/>
      <c r="H1351" s="251">
        <v>49.552</v>
      </c>
      <c r="I1351" s="252"/>
      <c r="J1351" s="248"/>
      <c r="K1351" s="248"/>
      <c r="L1351" s="253"/>
      <c r="M1351" s="254"/>
      <c r="N1351" s="255"/>
      <c r="O1351" s="255"/>
      <c r="P1351" s="255"/>
      <c r="Q1351" s="255"/>
      <c r="R1351" s="255"/>
      <c r="S1351" s="255"/>
      <c r="T1351" s="256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7" t="s">
        <v>143</v>
      </c>
      <c r="AU1351" s="257" t="s">
        <v>86</v>
      </c>
      <c r="AV1351" s="14" t="s">
        <v>86</v>
      </c>
      <c r="AW1351" s="14" t="s">
        <v>32</v>
      </c>
      <c r="AX1351" s="14" t="s">
        <v>76</v>
      </c>
      <c r="AY1351" s="257" t="s">
        <v>131</v>
      </c>
    </row>
    <row r="1352" s="14" customFormat="1">
      <c r="A1352" s="14"/>
      <c r="B1352" s="247"/>
      <c r="C1352" s="248"/>
      <c r="D1352" s="232" t="s">
        <v>143</v>
      </c>
      <c r="E1352" s="249" t="s">
        <v>1</v>
      </c>
      <c r="F1352" s="250" t="s">
        <v>806</v>
      </c>
      <c r="G1352" s="248"/>
      <c r="H1352" s="251">
        <v>51.911999999999999</v>
      </c>
      <c r="I1352" s="252"/>
      <c r="J1352" s="248"/>
      <c r="K1352" s="248"/>
      <c r="L1352" s="253"/>
      <c r="M1352" s="254"/>
      <c r="N1352" s="255"/>
      <c r="O1352" s="255"/>
      <c r="P1352" s="255"/>
      <c r="Q1352" s="255"/>
      <c r="R1352" s="255"/>
      <c r="S1352" s="255"/>
      <c r="T1352" s="256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7" t="s">
        <v>143</v>
      </c>
      <c r="AU1352" s="257" t="s">
        <v>86</v>
      </c>
      <c r="AV1352" s="14" t="s">
        <v>86</v>
      </c>
      <c r="AW1352" s="14" t="s">
        <v>32</v>
      </c>
      <c r="AX1352" s="14" t="s">
        <v>76</v>
      </c>
      <c r="AY1352" s="257" t="s">
        <v>131</v>
      </c>
    </row>
    <row r="1353" s="14" customFormat="1">
      <c r="A1353" s="14"/>
      <c r="B1353" s="247"/>
      <c r="C1353" s="248"/>
      <c r="D1353" s="232" t="s">
        <v>143</v>
      </c>
      <c r="E1353" s="249" t="s">
        <v>1</v>
      </c>
      <c r="F1353" s="250" t="s">
        <v>807</v>
      </c>
      <c r="G1353" s="248"/>
      <c r="H1353" s="251">
        <v>125.158</v>
      </c>
      <c r="I1353" s="252"/>
      <c r="J1353" s="248"/>
      <c r="K1353" s="248"/>
      <c r="L1353" s="253"/>
      <c r="M1353" s="254"/>
      <c r="N1353" s="255"/>
      <c r="O1353" s="255"/>
      <c r="P1353" s="255"/>
      <c r="Q1353" s="255"/>
      <c r="R1353" s="255"/>
      <c r="S1353" s="255"/>
      <c r="T1353" s="256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7" t="s">
        <v>143</v>
      </c>
      <c r="AU1353" s="257" t="s">
        <v>86</v>
      </c>
      <c r="AV1353" s="14" t="s">
        <v>86</v>
      </c>
      <c r="AW1353" s="14" t="s">
        <v>32</v>
      </c>
      <c r="AX1353" s="14" t="s">
        <v>76</v>
      </c>
      <c r="AY1353" s="257" t="s">
        <v>131</v>
      </c>
    </row>
    <row r="1354" s="14" customFormat="1">
      <c r="A1354" s="14"/>
      <c r="B1354" s="247"/>
      <c r="C1354" s="248"/>
      <c r="D1354" s="232" t="s">
        <v>143</v>
      </c>
      <c r="E1354" s="249" t="s">
        <v>1</v>
      </c>
      <c r="F1354" s="250" t="s">
        <v>808</v>
      </c>
      <c r="G1354" s="248"/>
      <c r="H1354" s="251">
        <v>263.37</v>
      </c>
      <c r="I1354" s="252"/>
      <c r="J1354" s="248"/>
      <c r="K1354" s="248"/>
      <c r="L1354" s="253"/>
      <c r="M1354" s="254"/>
      <c r="N1354" s="255"/>
      <c r="O1354" s="255"/>
      <c r="P1354" s="255"/>
      <c r="Q1354" s="255"/>
      <c r="R1354" s="255"/>
      <c r="S1354" s="255"/>
      <c r="T1354" s="256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7" t="s">
        <v>143</v>
      </c>
      <c r="AU1354" s="257" t="s">
        <v>86</v>
      </c>
      <c r="AV1354" s="14" t="s">
        <v>86</v>
      </c>
      <c r="AW1354" s="14" t="s">
        <v>32</v>
      </c>
      <c r="AX1354" s="14" t="s">
        <v>76</v>
      </c>
      <c r="AY1354" s="257" t="s">
        <v>131</v>
      </c>
    </row>
    <row r="1355" s="14" customFormat="1">
      <c r="A1355" s="14"/>
      <c r="B1355" s="247"/>
      <c r="C1355" s="248"/>
      <c r="D1355" s="232" t="s">
        <v>143</v>
      </c>
      <c r="E1355" s="249" t="s">
        <v>1</v>
      </c>
      <c r="F1355" s="250" t="s">
        <v>809</v>
      </c>
      <c r="G1355" s="248"/>
      <c r="H1355" s="251">
        <v>199.898</v>
      </c>
      <c r="I1355" s="252"/>
      <c r="J1355" s="248"/>
      <c r="K1355" s="248"/>
      <c r="L1355" s="253"/>
      <c r="M1355" s="254"/>
      <c r="N1355" s="255"/>
      <c r="O1355" s="255"/>
      <c r="P1355" s="255"/>
      <c r="Q1355" s="255"/>
      <c r="R1355" s="255"/>
      <c r="S1355" s="255"/>
      <c r="T1355" s="256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7" t="s">
        <v>143</v>
      </c>
      <c r="AU1355" s="257" t="s">
        <v>86</v>
      </c>
      <c r="AV1355" s="14" t="s">
        <v>86</v>
      </c>
      <c r="AW1355" s="14" t="s">
        <v>32</v>
      </c>
      <c r="AX1355" s="14" t="s">
        <v>76</v>
      </c>
      <c r="AY1355" s="257" t="s">
        <v>131</v>
      </c>
    </row>
    <row r="1356" s="14" customFormat="1">
      <c r="A1356" s="14"/>
      <c r="B1356" s="247"/>
      <c r="C1356" s="248"/>
      <c r="D1356" s="232" t="s">
        <v>143</v>
      </c>
      <c r="E1356" s="249" t="s">
        <v>1</v>
      </c>
      <c r="F1356" s="250" t="s">
        <v>810</v>
      </c>
      <c r="G1356" s="248"/>
      <c r="H1356" s="251">
        <v>129.51400000000001</v>
      </c>
      <c r="I1356" s="252"/>
      <c r="J1356" s="248"/>
      <c r="K1356" s="248"/>
      <c r="L1356" s="253"/>
      <c r="M1356" s="254"/>
      <c r="N1356" s="255"/>
      <c r="O1356" s="255"/>
      <c r="P1356" s="255"/>
      <c r="Q1356" s="255"/>
      <c r="R1356" s="255"/>
      <c r="S1356" s="255"/>
      <c r="T1356" s="256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7" t="s">
        <v>143</v>
      </c>
      <c r="AU1356" s="257" t="s">
        <v>86</v>
      </c>
      <c r="AV1356" s="14" t="s">
        <v>86</v>
      </c>
      <c r="AW1356" s="14" t="s">
        <v>32</v>
      </c>
      <c r="AX1356" s="14" t="s">
        <v>76</v>
      </c>
      <c r="AY1356" s="257" t="s">
        <v>131</v>
      </c>
    </row>
    <row r="1357" s="14" customFormat="1">
      <c r="A1357" s="14"/>
      <c r="B1357" s="247"/>
      <c r="C1357" s="248"/>
      <c r="D1357" s="232" t="s">
        <v>143</v>
      </c>
      <c r="E1357" s="249" t="s">
        <v>1</v>
      </c>
      <c r="F1357" s="250" t="s">
        <v>794</v>
      </c>
      <c r="G1357" s="248"/>
      <c r="H1357" s="251">
        <v>54.415999999999997</v>
      </c>
      <c r="I1357" s="252"/>
      <c r="J1357" s="248"/>
      <c r="K1357" s="248"/>
      <c r="L1357" s="253"/>
      <c r="M1357" s="254"/>
      <c r="N1357" s="255"/>
      <c r="O1357" s="255"/>
      <c r="P1357" s="255"/>
      <c r="Q1357" s="255"/>
      <c r="R1357" s="255"/>
      <c r="S1357" s="255"/>
      <c r="T1357" s="256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7" t="s">
        <v>143</v>
      </c>
      <c r="AU1357" s="257" t="s">
        <v>86</v>
      </c>
      <c r="AV1357" s="14" t="s">
        <v>86</v>
      </c>
      <c r="AW1357" s="14" t="s">
        <v>32</v>
      </c>
      <c r="AX1357" s="14" t="s">
        <v>76</v>
      </c>
      <c r="AY1357" s="257" t="s">
        <v>131</v>
      </c>
    </row>
    <row r="1358" s="16" customFormat="1">
      <c r="A1358" s="16"/>
      <c r="B1358" s="269"/>
      <c r="C1358" s="270"/>
      <c r="D1358" s="232" t="s">
        <v>143</v>
      </c>
      <c r="E1358" s="271" t="s">
        <v>1</v>
      </c>
      <c r="F1358" s="272" t="s">
        <v>189</v>
      </c>
      <c r="G1358" s="270"/>
      <c r="H1358" s="273">
        <v>935.13799999999992</v>
      </c>
      <c r="I1358" s="274"/>
      <c r="J1358" s="270"/>
      <c r="K1358" s="270"/>
      <c r="L1358" s="275"/>
      <c r="M1358" s="276"/>
      <c r="N1358" s="277"/>
      <c r="O1358" s="277"/>
      <c r="P1358" s="277"/>
      <c r="Q1358" s="277"/>
      <c r="R1358" s="277"/>
      <c r="S1358" s="277"/>
      <c r="T1358" s="278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T1358" s="279" t="s">
        <v>143</v>
      </c>
      <c r="AU1358" s="279" t="s">
        <v>86</v>
      </c>
      <c r="AV1358" s="16" t="s">
        <v>139</v>
      </c>
      <c r="AW1358" s="16" t="s">
        <v>32</v>
      </c>
      <c r="AX1358" s="16" t="s">
        <v>84</v>
      </c>
      <c r="AY1358" s="279" t="s">
        <v>131</v>
      </c>
    </row>
    <row r="1359" s="12" customFormat="1" ht="25.92" customHeight="1">
      <c r="A1359" s="12"/>
      <c r="B1359" s="203"/>
      <c r="C1359" s="204"/>
      <c r="D1359" s="205" t="s">
        <v>75</v>
      </c>
      <c r="E1359" s="206" t="s">
        <v>811</v>
      </c>
      <c r="F1359" s="206" t="s">
        <v>812</v>
      </c>
      <c r="G1359" s="204"/>
      <c r="H1359" s="204"/>
      <c r="I1359" s="207"/>
      <c r="J1359" s="208">
        <f>BK1359</f>
        <v>0</v>
      </c>
      <c r="K1359" s="204"/>
      <c r="L1359" s="209"/>
      <c r="M1359" s="210"/>
      <c r="N1359" s="211"/>
      <c r="O1359" s="211"/>
      <c r="P1359" s="212">
        <f>SUM(P1360:P1363)</f>
        <v>0</v>
      </c>
      <c r="Q1359" s="211"/>
      <c r="R1359" s="212">
        <f>SUM(R1360:R1363)</f>
        <v>0</v>
      </c>
      <c r="S1359" s="211"/>
      <c r="T1359" s="213">
        <f>SUM(T1360:T1363)</f>
        <v>0</v>
      </c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R1359" s="214" t="s">
        <v>139</v>
      </c>
      <c r="AT1359" s="215" t="s">
        <v>75</v>
      </c>
      <c r="AU1359" s="215" t="s">
        <v>76</v>
      </c>
      <c r="AY1359" s="214" t="s">
        <v>131</v>
      </c>
      <c r="BK1359" s="216">
        <f>SUM(BK1360:BK1363)</f>
        <v>0</v>
      </c>
    </row>
    <row r="1360" s="2" customFormat="1" ht="16.5" customHeight="1">
      <c r="A1360" s="39"/>
      <c r="B1360" s="40"/>
      <c r="C1360" s="219" t="s">
        <v>813</v>
      </c>
      <c r="D1360" s="219" t="s">
        <v>134</v>
      </c>
      <c r="E1360" s="220" t="s">
        <v>814</v>
      </c>
      <c r="F1360" s="221" t="s">
        <v>815</v>
      </c>
      <c r="G1360" s="222" t="s">
        <v>816</v>
      </c>
      <c r="H1360" s="223">
        <v>48</v>
      </c>
      <c r="I1360" s="224"/>
      <c r="J1360" s="225">
        <f>ROUND(I1360*H1360,2)</f>
        <v>0</v>
      </c>
      <c r="K1360" s="221" t="s">
        <v>138</v>
      </c>
      <c r="L1360" s="45"/>
      <c r="M1360" s="226" t="s">
        <v>1</v>
      </c>
      <c r="N1360" s="227" t="s">
        <v>41</v>
      </c>
      <c r="O1360" s="92"/>
      <c r="P1360" s="228">
        <f>O1360*H1360</f>
        <v>0</v>
      </c>
      <c r="Q1360" s="228">
        <v>0</v>
      </c>
      <c r="R1360" s="228">
        <f>Q1360*H1360</f>
        <v>0</v>
      </c>
      <c r="S1360" s="228">
        <v>0</v>
      </c>
      <c r="T1360" s="229">
        <f>S1360*H1360</f>
        <v>0</v>
      </c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R1360" s="230" t="s">
        <v>817</v>
      </c>
      <c r="AT1360" s="230" t="s">
        <v>134</v>
      </c>
      <c r="AU1360" s="230" t="s">
        <v>84</v>
      </c>
      <c r="AY1360" s="18" t="s">
        <v>131</v>
      </c>
      <c r="BE1360" s="231">
        <f>IF(N1360="základní",J1360,0)</f>
        <v>0</v>
      </c>
      <c r="BF1360" s="231">
        <f>IF(N1360="snížená",J1360,0)</f>
        <v>0</v>
      </c>
      <c r="BG1360" s="231">
        <f>IF(N1360="zákl. přenesená",J1360,0)</f>
        <v>0</v>
      </c>
      <c r="BH1360" s="231">
        <f>IF(N1360="sníž. přenesená",J1360,0)</f>
        <v>0</v>
      </c>
      <c r="BI1360" s="231">
        <f>IF(N1360="nulová",J1360,0)</f>
        <v>0</v>
      </c>
      <c r="BJ1360" s="18" t="s">
        <v>84</v>
      </c>
      <c r="BK1360" s="231">
        <f>ROUND(I1360*H1360,2)</f>
        <v>0</v>
      </c>
      <c r="BL1360" s="18" t="s">
        <v>817</v>
      </c>
      <c r="BM1360" s="230" t="s">
        <v>818</v>
      </c>
    </row>
    <row r="1361" s="2" customFormat="1">
      <c r="A1361" s="39"/>
      <c r="B1361" s="40"/>
      <c r="C1361" s="41"/>
      <c r="D1361" s="232" t="s">
        <v>141</v>
      </c>
      <c r="E1361" s="41"/>
      <c r="F1361" s="233" t="s">
        <v>819</v>
      </c>
      <c r="G1361" s="41"/>
      <c r="H1361" s="41"/>
      <c r="I1361" s="234"/>
      <c r="J1361" s="41"/>
      <c r="K1361" s="41"/>
      <c r="L1361" s="45"/>
      <c r="M1361" s="235"/>
      <c r="N1361" s="236"/>
      <c r="O1361" s="92"/>
      <c r="P1361" s="92"/>
      <c r="Q1361" s="92"/>
      <c r="R1361" s="92"/>
      <c r="S1361" s="92"/>
      <c r="T1361" s="93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T1361" s="18" t="s">
        <v>141</v>
      </c>
      <c r="AU1361" s="18" t="s">
        <v>84</v>
      </c>
    </row>
    <row r="1362" s="13" customFormat="1">
      <c r="A1362" s="13"/>
      <c r="B1362" s="237"/>
      <c r="C1362" s="238"/>
      <c r="D1362" s="232" t="s">
        <v>143</v>
      </c>
      <c r="E1362" s="239" t="s">
        <v>1</v>
      </c>
      <c r="F1362" s="240" t="s">
        <v>820</v>
      </c>
      <c r="G1362" s="238"/>
      <c r="H1362" s="239" t="s">
        <v>1</v>
      </c>
      <c r="I1362" s="241"/>
      <c r="J1362" s="238"/>
      <c r="K1362" s="238"/>
      <c r="L1362" s="242"/>
      <c r="M1362" s="243"/>
      <c r="N1362" s="244"/>
      <c r="O1362" s="244"/>
      <c r="P1362" s="244"/>
      <c r="Q1362" s="244"/>
      <c r="R1362" s="244"/>
      <c r="S1362" s="244"/>
      <c r="T1362" s="245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6" t="s">
        <v>143</v>
      </c>
      <c r="AU1362" s="246" t="s">
        <v>84</v>
      </c>
      <c r="AV1362" s="13" t="s">
        <v>84</v>
      </c>
      <c r="AW1362" s="13" t="s">
        <v>32</v>
      </c>
      <c r="AX1362" s="13" t="s">
        <v>76</v>
      </c>
      <c r="AY1362" s="246" t="s">
        <v>131</v>
      </c>
    </row>
    <row r="1363" s="14" customFormat="1">
      <c r="A1363" s="14"/>
      <c r="B1363" s="247"/>
      <c r="C1363" s="248"/>
      <c r="D1363" s="232" t="s">
        <v>143</v>
      </c>
      <c r="E1363" s="249" t="s">
        <v>1</v>
      </c>
      <c r="F1363" s="250" t="s">
        <v>821</v>
      </c>
      <c r="G1363" s="248"/>
      <c r="H1363" s="251">
        <v>48</v>
      </c>
      <c r="I1363" s="252"/>
      <c r="J1363" s="248"/>
      <c r="K1363" s="248"/>
      <c r="L1363" s="253"/>
      <c r="M1363" s="254"/>
      <c r="N1363" s="255"/>
      <c r="O1363" s="255"/>
      <c r="P1363" s="255"/>
      <c r="Q1363" s="255"/>
      <c r="R1363" s="255"/>
      <c r="S1363" s="255"/>
      <c r="T1363" s="256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7" t="s">
        <v>143</v>
      </c>
      <c r="AU1363" s="257" t="s">
        <v>84</v>
      </c>
      <c r="AV1363" s="14" t="s">
        <v>86</v>
      </c>
      <c r="AW1363" s="14" t="s">
        <v>32</v>
      </c>
      <c r="AX1363" s="14" t="s">
        <v>84</v>
      </c>
      <c r="AY1363" s="257" t="s">
        <v>131</v>
      </c>
    </row>
    <row r="1364" s="12" customFormat="1" ht="25.92" customHeight="1">
      <c r="A1364" s="12"/>
      <c r="B1364" s="203"/>
      <c r="C1364" s="204"/>
      <c r="D1364" s="205" t="s">
        <v>75</v>
      </c>
      <c r="E1364" s="206" t="s">
        <v>822</v>
      </c>
      <c r="F1364" s="206" t="s">
        <v>823</v>
      </c>
      <c r="G1364" s="204"/>
      <c r="H1364" s="204"/>
      <c r="I1364" s="207"/>
      <c r="J1364" s="208">
        <f>BK1364</f>
        <v>0</v>
      </c>
      <c r="K1364" s="204"/>
      <c r="L1364" s="209"/>
      <c r="M1364" s="210"/>
      <c r="N1364" s="211"/>
      <c r="O1364" s="211"/>
      <c r="P1364" s="212">
        <f>P1365</f>
        <v>0</v>
      </c>
      <c r="Q1364" s="211"/>
      <c r="R1364" s="212">
        <f>R1365</f>
        <v>0</v>
      </c>
      <c r="S1364" s="211"/>
      <c r="T1364" s="213">
        <f>T1365</f>
        <v>0</v>
      </c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R1364" s="214" t="s">
        <v>295</v>
      </c>
      <c r="AT1364" s="215" t="s">
        <v>75</v>
      </c>
      <c r="AU1364" s="215" t="s">
        <v>76</v>
      </c>
      <c r="AY1364" s="214" t="s">
        <v>131</v>
      </c>
      <c r="BK1364" s="216">
        <f>BK1365</f>
        <v>0</v>
      </c>
    </row>
    <row r="1365" s="12" customFormat="1" ht="22.8" customHeight="1">
      <c r="A1365" s="12"/>
      <c r="B1365" s="203"/>
      <c r="C1365" s="204"/>
      <c r="D1365" s="205" t="s">
        <v>75</v>
      </c>
      <c r="E1365" s="217" t="s">
        <v>824</v>
      </c>
      <c r="F1365" s="217" t="s">
        <v>825</v>
      </c>
      <c r="G1365" s="204"/>
      <c r="H1365" s="204"/>
      <c r="I1365" s="207"/>
      <c r="J1365" s="218">
        <f>BK1365</f>
        <v>0</v>
      </c>
      <c r="K1365" s="204"/>
      <c r="L1365" s="209"/>
      <c r="M1365" s="210"/>
      <c r="N1365" s="211"/>
      <c r="O1365" s="211"/>
      <c r="P1365" s="212">
        <f>SUM(P1366:P1367)</f>
        <v>0</v>
      </c>
      <c r="Q1365" s="211"/>
      <c r="R1365" s="212">
        <f>SUM(R1366:R1367)</f>
        <v>0</v>
      </c>
      <c r="S1365" s="211"/>
      <c r="T1365" s="213">
        <f>SUM(T1366:T1367)</f>
        <v>0</v>
      </c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R1365" s="214" t="s">
        <v>295</v>
      </c>
      <c r="AT1365" s="215" t="s">
        <v>75</v>
      </c>
      <c r="AU1365" s="215" t="s">
        <v>84</v>
      </c>
      <c r="AY1365" s="214" t="s">
        <v>131</v>
      </c>
      <c r="BK1365" s="216">
        <f>SUM(BK1366:BK1367)</f>
        <v>0</v>
      </c>
    </row>
    <row r="1366" s="2" customFormat="1" ht="16.5" customHeight="1">
      <c r="A1366" s="39"/>
      <c r="B1366" s="40"/>
      <c r="C1366" s="219" t="s">
        <v>826</v>
      </c>
      <c r="D1366" s="219" t="s">
        <v>134</v>
      </c>
      <c r="E1366" s="220" t="s">
        <v>827</v>
      </c>
      <c r="F1366" s="221" t="s">
        <v>825</v>
      </c>
      <c r="G1366" s="222" t="s">
        <v>828</v>
      </c>
      <c r="H1366" s="223">
        <v>1</v>
      </c>
      <c r="I1366" s="224"/>
      <c r="J1366" s="225">
        <f>ROUND(I1366*H1366,2)</f>
        <v>0</v>
      </c>
      <c r="K1366" s="221" t="s">
        <v>138</v>
      </c>
      <c r="L1366" s="45"/>
      <c r="M1366" s="226" t="s">
        <v>1</v>
      </c>
      <c r="N1366" s="227" t="s">
        <v>41</v>
      </c>
      <c r="O1366" s="92"/>
      <c r="P1366" s="228">
        <f>O1366*H1366</f>
        <v>0</v>
      </c>
      <c r="Q1366" s="228">
        <v>0</v>
      </c>
      <c r="R1366" s="228">
        <f>Q1366*H1366</f>
        <v>0</v>
      </c>
      <c r="S1366" s="228">
        <v>0</v>
      </c>
      <c r="T1366" s="229">
        <f>S1366*H1366</f>
        <v>0</v>
      </c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R1366" s="230" t="s">
        <v>829</v>
      </c>
      <c r="AT1366" s="230" t="s">
        <v>134</v>
      </c>
      <c r="AU1366" s="230" t="s">
        <v>86</v>
      </c>
      <c r="AY1366" s="18" t="s">
        <v>131</v>
      </c>
      <c r="BE1366" s="231">
        <f>IF(N1366="základní",J1366,0)</f>
        <v>0</v>
      </c>
      <c r="BF1366" s="231">
        <f>IF(N1366="snížená",J1366,0)</f>
        <v>0</v>
      </c>
      <c r="BG1366" s="231">
        <f>IF(N1366="zákl. přenesená",J1366,0)</f>
        <v>0</v>
      </c>
      <c r="BH1366" s="231">
        <f>IF(N1366="sníž. přenesená",J1366,0)</f>
        <v>0</v>
      </c>
      <c r="BI1366" s="231">
        <f>IF(N1366="nulová",J1366,0)</f>
        <v>0</v>
      </c>
      <c r="BJ1366" s="18" t="s">
        <v>84</v>
      </c>
      <c r="BK1366" s="231">
        <f>ROUND(I1366*H1366,2)</f>
        <v>0</v>
      </c>
      <c r="BL1366" s="18" t="s">
        <v>829</v>
      </c>
      <c r="BM1366" s="230" t="s">
        <v>830</v>
      </c>
    </row>
    <row r="1367" s="2" customFormat="1">
      <c r="A1367" s="39"/>
      <c r="B1367" s="40"/>
      <c r="C1367" s="41"/>
      <c r="D1367" s="232" t="s">
        <v>141</v>
      </c>
      <c r="E1367" s="41"/>
      <c r="F1367" s="233" t="s">
        <v>825</v>
      </c>
      <c r="G1367" s="41"/>
      <c r="H1367" s="41"/>
      <c r="I1367" s="234"/>
      <c r="J1367" s="41"/>
      <c r="K1367" s="41"/>
      <c r="L1367" s="45"/>
      <c r="M1367" s="291"/>
      <c r="N1367" s="292"/>
      <c r="O1367" s="293"/>
      <c r="P1367" s="293"/>
      <c r="Q1367" s="293"/>
      <c r="R1367" s="293"/>
      <c r="S1367" s="293"/>
      <c r="T1367" s="294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T1367" s="18" t="s">
        <v>141</v>
      </c>
      <c r="AU1367" s="18" t="s">
        <v>86</v>
      </c>
    </row>
    <row r="1368" s="2" customFormat="1" ht="6.96" customHeight="1">
      <c r="A1368" s="39"/>
      <c r="B1368" s="67"/>
      <c r="C1368" s="68"/>
      <c r="D1368" s="68"/>
      <c r="E1368" s="68"/>
      <c r="F1368" s="68"/>
      <c r="G1368" s="68"/>
      <c r="H1368" s="68"/>
      <c r="I1368" s="68"/>
      <c r="J1368" s="68"/>
      <c r="K1368" s="68"/>
      <c r="L1368" s="45"/>
      <c r="M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</row>
  </sheetData>
  <sheetProtection sheet="1" autoFilter="0" formatColumns="0" formatRows="0" objects="1" scenarios="1" spinCount="100000" saltValue="iMB+a9uhkOWBdIg0qSfc0Nc1CUfhvts3JV7wEcRUMA8+tqh8SsG5iCqNIXRy5edTYa1NI9GaooJmGJVQvdIbtQ==" hashValue="U1iBdp/LxhNBtNjo2UE0YNFp6vDic2DAS+Dd6ewq2dyk5euqej/sSx+6ZWJNd8LJy9TJL7TI+fSxUVLWks+ucg==" algorithmName="SHA-512" password="CC35"/>
  <autoFilter ref="C133:K1367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VÝMĚNA ROZVODŮ ZTI V BUDOVĚ ZUŠ ČESKÁ LÍPA, ETAPA 6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831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12. 4. 2025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ROUND((SUM(BE124:BE261)),  2)</f>
        <v>0</v>
      </c>
      <c r="G33" s="39"/>
      <c r="H33" s="39"/>
      <c r="I33" s="156">
        <v>0.20999999999999999</v>
      </c>
      <c r="J33" s="155">
        <f>ROUND(((SUM(BE124:BE261))*I33),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ROUND((SUM(BF124:BF261)),  2)</f>
        <v>0</v>
      </c>
      <c r="G34" s="39"/>
      <c r="H34" s="39"/>
      <c r="I34" s="156">
        <v>0.12</v>
      </c>
      <c r="J34" s="155">
        <f>ROUND(((SUM(BF124:BF261))*I34),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ROUND((SUM(BG124:BG261)),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ROUND((SUM(BH124:BH261)),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ROUND((SUM(BI124:BI261)),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VÝMĚNA ROZVODŮ ZTI V BUDOVĚ ZUŠ ČESKÁ LÍPA, ETAPA 6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701.2 - SO 701.2 ZTI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ZUŠ ČESKÁ LÍPA</v>
      </c>
      <c r="G89" s="41"/>
      <c r="H89" s="41"/>
      <c r="I89" s="33" t="s">
        <v>22</v>
      </c>
      <c r="J89" s="80" t="str">
        <f>IF(J12="","",J12)</f>
        <v>12. 4. 2025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ČESKÁ LÍPA</v>
      </c>
      <c r="G91" s="41"/>
      <c r="H91" s="41"/>
      <c r="I91" s="33" t="s">
        <v>30</v>
      </c>
      <c r="J91" s="37" t="str">
        <f>E21</f>
        <v>Ing. Petr KUČERA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Jaroslav VALENTA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94</v>
      </c>
      <c r="D94" s="177"/>
      <c r="E94" s="177"/>
      <c r="F94" s="177"/>
      <c r="G94" s="177"/>
      <c r="H94" s="177"/>
      <c r="I94" s="177"/>
      <c r="J94" s="178" t="s">
        <v>95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96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97</v>
      </c>
    </row>
    <row r="97" s="9" customFormat="1" ht="24.96" customHeight="1">
      <c r="A97" s="9"/>
      <c r="B97" s="180"/>
      <c r="C97" s="181"/>
      <c r="D97" s="182" t="s">
        <v>98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832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101</v>
      </c>
      <c r="E99" s="189"/>
      <c r="F99" s="189"/>
      <c r="G99" s="189"/>
      <c r="H99" s="189"/>
      <c r="I99" s="189"/>
      <c r="J99" s="190">
        <f>J132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103</v>
      </c>
      <c r="E100" s="189"/>
      <c r="F100" s="189"/>
      <c r="G100" s="189"/>
      <c r="H100" s="189"/>
      <c r="I100" s="189"/>
      <c r="J100" s="190">
        <f>J137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0"/>
      <c r="C101" s="181"/>
      <c r="D101" s="182" t="s">
        <v>105</v>
      </c>
      <c r="E101" s="183"/>
      <c r="F101" s="183"/>
      <c r="G101" s="183"/>
      <c r="H101" s="183"/>
      <c r="I101" s="183"/>
      <c r="J101" s="184">
        <f>J146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6"/>
      <c r="C102" s="187"/>
      <c r="D102" s="188" t="s">
        <v>833</v>
      </c>
      <c r="E102" s="189"/>
      <c r="F102" s="189"/>
      <c r="G102" s="189"/>
      <c r="H102" s="189"/>
      <c r="I102" s="189"/>
      <c r="J102" s="190">
        <f>J147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834</v>
      </c>
      <c r="E103" s="189"/>
      <c r="F103" s="189"/>
      <c r="G103" s="189"/>
      <c r="H103" s="189"/>
      <c r="I103" s="189"/>
      <c r="J103" s="190">
        <f>J182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107</v>
      </c>
      <c r="E104" s="189"/>
      <c r="F104" s="189"/>
      <c r="G104" s="189"/>
      <c r="H104" s="189"/>
      <c r="I104" s="189"/>
      <c r="J104" s="190">
        <f>J222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75" t="str">
        <f>E7</f>
        <v>VÝMĚNA ROZVODŮ ZTI V BUDOVĚ ZUŠ ČESKÁ LÍPA, ETAPA 6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91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SO 701.2 - SO 701.2 ZTI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ZUŠ ČESKÁ LÍPA</v>
      </c>
      <c r="G118" s="41"/>
      <c r="H118" s="41"/>
      <c r="I118" s="33" t="s">
        <v>22</v>
      </c>
      <c r="J118" s="80" t="str">
        <f>IF(J12="","",J12)</f>
        <v>12. 4. 2025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MĚSTO ČESKÁ LÍPA</v>
      </c>
      <c r="G120" s="41"/>
      <c r="H120" s="41"/>
      <c r="I120" s="33" t="s">
        <v>30</v>
      </c>
      <c r="J120" s="37" t="str">
        <f>E21</f>
        <v>Ing. Petr KUČERA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Jaroslav VALENTA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117</v>
      </c>
      <c r="D123" s="195" t="s">
        <v>61</v>
      </c>
      <c r="E123" s="195" t="s">
        <v>57</v>
      </c>
      <c r="F123" s="195" t="s">
        <v>58</v>
      </c>
      <c r="G123" s="195" t="s">
        <v>118</v>
      </c>
      <c r="H123" s="195" t="s">
        <v>119</v>
      </c>
      <c r="I123" s="195" t="s">
        <v>120</v>
      </c>
      <c r="J123" s="195" t="s">
        <v>95</v>
      </c>
      <c r="K123" s="196" t="s">
        <v>121</v>
      </c>
      <c r="L123" s="197"/>
      <c r="M123" s="101" t="s">
        <v>1</v>
      </c>
      <c r="N123" s="102" t="s">
        <v>40</v>
      </c>
      <c r="O123" s="102" t="s">
        <v>122</v>
      </c>
      <c r="P123" s="102" t="s">
        <v>123</v>
      </c>
      <c r="Q123" s="102" t="s">
        <v>124</v>
      </c>
      <c r="R123" s="102" t="s">
        <v>125</v>
      </c>
      <c r="S123" s="102" t="s">
        <v>126</v>
      </c>
      <c r="T123" s="103" t="s">
        <v>127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128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P125+P146</f>
        <v>0</v>
      </c>
      <c r="Q124" s="105"/>
      <c r="R124" s="200">
        <f>R125+R146</f>
        <v>0.82558999999999994</v>
      </c>
      <c r="S124" s="105"/>
      <c r="T124" s="201">
        <f>T125+T146</f>
        <v>6.4916789999999986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97</v>
      </c>
      <c r="BK124" s="202">
        <f>BK125+BK146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129</v>
      </c>
      <c r="F125" s="206" t="s">
        <v>130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P126+P132+P137</f>
        <v>0</v>
      </c>
      <c r="Q125" s="211"/>
      <c r="R125" s="212">
        <f>R126+R132+R137</f>
        <v>0</v>
      </c>
      <c r="S125" s="211"/>
      <c r="T125" s="213">
        <f>T126+T132+T137</f>
        <v>1.095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84</v>
      </c>
      <c r="AT125" s="215" t="s">
        <v>75</v>
      </c>
      <c r="AU125" s="215" t="s">
        <v>76</v>
      </c>
      <c r="AY125" s="214" t="s">
        <v>131</v>
      </c>
      <c r="BK125" s="216">
        <f>BK126+BK132+BK137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84</v>
      </c>
      <c r="F126" s="217" t="s">
        <v>835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SUM(P127:P131)</f>
        <v>0</v>
      </c>
      <c r="Q126" s="211"/>
      <c r="R126" s="212">
        <f>SUM(R127:R131)</f>
        <v>0</v>
      </c>
      <c r="S126" s="211"/>
      <c r="T126" s="213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84</v>
      </c>
      <c r="AT126" s="215" t="s">
        <v>75</v>
      </c>
      <c r="AU126" s="215" t="s">
        <v>84</v>
      </c>
      <c r="AY126" s="214" t="s">
        <v>131</v>
      </c>
      <c r="BK126" s="216">
        <f>SUM(BK127:BK131)</f>
        <v>0</v>
      </c>
    </row>
    <row r="127" s="2" customFormat="1" ht="55.5" customHeight="1">
      <c r="A127" s="39"/>
      <c r="B127" s="40"/>
      <c r="C127" s="219" t="s">
        <v>84</v>
      </c>
      <c r="D127" s="219" t="s">
        <v>134</v>
      </c>
      <c r="E127" s="220" t="s">
        <v>836</v>
      </c>
      <c r="F127" s="221" t="s">
        <v>837</v>
      </c>
      <c r="G127" s="222" t="s">
        <v>356</v>
      </c>
      <c r="H127" s="223">
        <v>0.60999999999999999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139</v>
      </c>
      <c r="AT127" s="230" t="s">
        <v>134</v>
      </c>
      <c r="AU127" s="230" t="s">
        <v>86</v>
      </c>
      <c r="AY127" s="18" t="s">
        <v>131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139</v>
      </c>
      <c r="BM127" s="230" t="s">
        <v>838</v>
      </c>
    </row>
    <row r="128" s="2" customFormat="1">
      <c r="A128" s="39"/>
      <c r="B128" s="40"/>
      <c r="C128" s="41"/>
      <c r="D128" s="232" t="s">
        <v>141</v>
      </c>
      <c r="E128" s="41"/>
      <c r="F128" s="233" t="s">
        <v>837</v>
      </c>
      <c r="G128" s="41"/>
      <c r="H128" s="41"/>
      <c r="I128" s="234"/>
      <c r="J128" s="41"/>
      <c r="K128" s="41"/>
      <c r="L128" s="45"/>
      <c r="M128" s="235"/>
      <c r="N128" s="23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141</v>
      </c>
      <c r="AU128" s="18" t="s">
        <v>86</v>
      </c>
    </row>
    <row r="129" s="14" customFormat="1">
      <c r="A129" s="14"/>
      <c r="B129" s="247"/>
      <c r="C129" s="248"/>
      <c r="D129" s="232" t="s">
        <v>143</v>
      </c>
      <c r="E129" s="249" t="s">
        <v>1</v>
      </c>
      <c r="F129" s="250" t="s">
        <v>839</v>
      </c>
      <c r="G129" s="248"/>
      <c r="H129" s="251">
        <v>0.60999999999999999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143</v>
      </c>
      <c r="AU129" s="257" t="s">
        <v>86</v>
      </c>
      <c r="AV129" s="14" t="s">
        <v>86</v>
      </c>
      <c r="AW129" s="14" t="s">
        <v>32</v>
      </c>
      <c r="AX129" s="14" t="s">
        <v>84</v>
      </c>
      <c r="AY129" s="257" t="s">
        <v>131</v>
      </c>
    </row>
    <row r="130" s="2" customFormat="1" ht="44.25" customHeight="1">
      <c r="A130" s="39"/>
      <c r="B130" s="40"/>
      <c r="C130" s="219" t="s">
        <v>86</v>
      </c>
      <c r="D130" s="219" t="s">
        <v>134</v>
      </c>
      <c r="E130" s="220" t="s">
        <v>840</v>
      </c>
      <c r="F130" s="221" t="s">
        <v>841</v>
      </c>
      <c r="G130" s="222" t="s">
        <v>356</v>
      </c>
      <c r="H130" s="223">
        <v>0.60999999999999999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139</v>
      </c>
      <c r="AT130" s="230" t="s">
        <v>134</v>
      </c>
      <c r="AU130" s="230" t="s">
        <v>86</v>
      </c>
      <c r="AY130" s="18" t="s">
        <v>131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139</v>
      </c>
      <c r="BM130" s="230" t="s">
        <v>842</v>
      </c>
    </row>
    <row r="131" s="2" customFormat="1">
      <c r="A131" s="39"/>
      <c r="B131" s="40"/>
      <c r="C131" s="41"/>
      <c r="D131" s="232" t="s">
        <v>141</v>
      </c>
      <c r="E131" s="41"/>
      <c r="F131" s="233" t="s">
        <v>841</v>
      </c>
      <c r="G131" s="41"/>
      <c r="H131" s="41"/>
      <c r="I131" s="234"/>
      <c r="J131" s="41"/>
      <c r="K131" s="41"/>
      <c r="L131" s="45"/>
      <c r="M131" s="235"/>
      <c r="N131" s="23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141</v>
      </c>
      <c r="AU131" s="18" t="s">
        <v>86</v>
      </c>
    </row>
    <row r="132" s="12" customFormat="1" ht="22.8" customHeight="1">
      <c r="A132" s="12"/>
      <c r="B132" s="203"/>
      <c r="C132" s="204"/>
      <c r="D132" s="205" t="s">
        <v>75</v>
      </c>
      <c r="E132" s="217" t="s">
        <v>367</v>
      </c>
      <c r="F132" s="217" t="s">
        <v>380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SUM(P133:P136)</f>
        <v>0</v>
      </c>
      <c r="Q132" s="211"/>
      <c r="R132" s="212">
        <f>SUM(R133:R136)</f>
        <v>0</v>
      </c>
      <c r="S132" s="211"/>
      <c r="T132" s="213">
        <f>SUM(T133:T136)</f>
        <v>1.095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84</v>
      </c>
      <c r="AT132" s="215" t="s">
        <v>75</v>
      </c>
      <c r="AU132" s="215" t="s">
        <v>84</v>
      </c>
      <c r="AY132" s="214" t="s">
        <v>131</v>
      </c>
      <c r="BK132" s="216">
        <f>SUM(BK133:BK136)</f>
        <v>0</v>
      </c>
    </row>
    <row r="133" s="2" customFormat="1" ht="37.8" customHeight="1">
      <c r="A133" s="39"/>
      <c r="B133" s="40"/>
      <c r="C133" s="219" t="s">
        <v>132</v>
      </c>
      <c r="D133" s="219" t="s">
        <v>134</v>
      </c>
      <c r="E133" s="220" t="s">
        <v>843</v>
      </c>
      <c r="F133" s="221" t="s">
        <v>844</v>
      </c>
      <c r="G133" s="222" t="s">
        <v>192</v>
      </c>
      <c r="H133" s="223">
        <v>40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0.0060000000000000001</v>
      </c>
      <c r="T133" s="229">
        <f>S133*H133</f>
        <v>0.23999999999999999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139</v>
      </c>
      <c r="AT133" s="230" t="s">
        <v>134</v>
      </c>
      <c r="AU133" s="230" t="s">
        <v>86</v>
      </c>
      <c r="AY133" s="18" t="s">
        <v>131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139</v>
      </c>
      <c r="BM133" s="230" t="s">
        <v>845</v>
      </c>
    </row>
    <row r="134" s="2" customFormat="1">
      <c r="A134" s="39"/>
      <c r="B134" s="40"/>
      <c r="C134" s="41"/>
      <c r="D134" s="232" t="s">
        <v>141</v>
      </c>
      <c r="E134" s="41"/>
      <c r="F134" s="233" t="s">
        <v>844</v>
      </c>
      <c r="G134" s="41"/>
      <c r="H134" s="41"/>
      <c r="I134" s="234"/>
      <c r="J134" s="41"/>
      <c r="K134" s="41"/>
      <c r="L134" s="45"/>
      <c r="M134" s="235"/>
      <c r="N134" s="23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141</v>
      </c>
      <c r="AU134" s="18" t="s">
        <v>86</v>
      </c>
    </row>
    <row r="135" s="2" customFormat="1" ht="37.8" customHeight="1">
      <c r="A135" s="39"/>
      <c r="B135" s="40"/>
      <c r="C135" s="219" t="s">
        <v>139</v>
      </c>
      <c r="D135" s="219" t="s">
        <v>134</v>
      </c>
      <c r="E135" s="220" t="s">
        <v>846</v>
      </c>
      <c r="F135" s="221" t="s">
        <v>847</v>
      </c>
      <c r="G135" s="222" t="s">
        <v>192</v>
      </c>
      <c r="H135" s="223">
        <v>45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0.019</v>
      </c>
      <c r="T135" s="229">
        <f>S135*H135</f>
        <v>0.85499999999999998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139</v>
      </c>
      <c r="AT135" s="230" t="s">
        <v>134</v>
      </c>
      <c r="AU135" s="230" t="s">
        <v>86</v>
      </c>
      <c r="AY135" s="18" t="s">
        <v>131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139</v>
      </c>
      <c r="BM135" s="230" t="s">
        <v>848</v>
      </c>
    </row>
    <row r="136" s="2" customFormat="1">
      <c r="A136" s="39"/>
      <c r="B136" s="40"/>
      <c r="C136" s="41"/>
      <c r="D136" s="232" t="s">
        <v>141</v>
      </c>
      <c r="E136" s="41"/>
      <c r="F136" s="233" t="s">
        <v>847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141</v>
      </c>
      <c r="AU136" s="18" t="s">
        <v>86</v>
      </c>
    </row>
    <row r="137" s="12" customFormat="1" ht="22.8" customHeight="1">
      <c r="A137" s="12"/>
      <c r="B137" s="203"/>
      <c r="C137" s="204"/>
      <c r="D137" s="205" t="s">
        <v>75</v>
      </c>
      <c r="E137" s="217" t="s">
        <v>473</v>
      </c>
      <c r="F137" s="217" t="s">
        <v>474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SUM(P138:P145)</f>
        <v>0</v>
      </c>
      <c r="Q137" s="211"/>
      <c r="R137" s="212">
        <f>SUM(R138:R145)</f>
        <v>0</v>
      </c>
      <c r="S137" s="211"/>
      <c r="T137" s="213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84</v>
      </c>
      <c r="AY137" s="214" t="s">
        <v>131</v>
      </c>
      <c r="BK137" s="216">
        <f>SUM(BK138:BK145)</f>
        <v>0</v>
      </c>
    </row>
    <row r="138" s="2" customFormat="1" ht="33" customHeight="1">
      <c r="A138" s="39"/>
      <c r="B138" s="40"/>
      <c r="C138" s="219" t="s">
        <v>295</v>
      </c>
      <c r="D138" s="219" t="s">
        <v>134</v>
      </c>
      <c r="E138" s="220" t="s">
        <v>480</v>
      </c>
      <c r="F138" s="221" t="s">
        <v>483</v>
      </c>
      <c r="G138" s="222" t="s">
        <v>375</v>
      </c>
      <c r="H138" s="223">
        <v>6.492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139</v>
      </c>
      <c r="AT138" s="230" t="s">
        <v>134</v>
      </c>
      <c r="AU138" s="230" t="s">
        <v>86</v>
      </c>
      <c r="AY138" s="18" t="s">
        <v>131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139</v>
      </c>
      <c r="BM138" s="230" t="s">
        <v>849</v>
      </c>
    </row>
    <row r="139" s="2" customFormat="1">
      <c r="A139" s="39"/>
      <c r="B139" s="40"/>
      <c r="C139" s="41"/>
      <c r="D139" s="232" t="s">
        <v>141</v>
      </c>
      <c r="E139" s="41"/>
      <c r="F139" s="233" t="s">
        <v>483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141</v>
      </c>
      <c r="AU139" s="18" t="s">
        <v>86</v>
      </c>
    </row>
    <row r="140" s="2" customFormat="1" ht="44.25" customHeight="1">
      <c r="A140" s="39"/>
      <c r="B140" s="40"/>
      <c r="C140" s="219" t="s">
        <v>233</v>
      </c>
      <c r="D140" s="219" t="s">
        <v>134</v>
      </c>
      <c r="E140" s="220" t="s">
        <v>485</v>
      </c>
      <c r="F140" s="221" t="s">
        <v>488</v>
      </c>
      <c r="G140" s="222" t="s">
        <v>375</v>
      </c>
      <c r="H140" s="223">
        <v>64.920000000000002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139</v>
      </c>
      <c r="AT140" s="230" t="s">
        <v>134</v>
      </c>
      <c r="AU140" s="230" t="s">
        <v>86</v>
      </c>
      <c r="AY140" s="18" t="s">
        <v>131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139</v>
      </c>
      <c r="BM140" s="230" t="s">
        <v>850</v>
      </c>
    </row>
    <row r="141" s="2" customFormat="1">
      <c r="A141" s="39"/>
      <c r="B141" s="40"/>
      <c r="C141" s="41"/>
      <c r="D141" s="232" t="s">
        <v>141</v>
      </c>
      <c r="E141" s="41"/>
      <c r="F141" s="233" t="s">
        <v>488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141</v>
      </c>
      <c r="AU141" s="18" t="s">
        <v>86</v>
      </c>
    </row>
    <row r="142" s="14" customFormat="1">
      <c r="A142" s="14"/>
      <c r="B142" s="247"/>
      <c r="C142" s="248"/>
      <c r="D142" s="232" t="s">
        <v>143</v>
      </c>
      <c r="E142" s="249" t="s">
        <v>1</v>
      </c>
      <c r="F142" s="250" t="s">
        <v>851</v>
      </c>
      <c r="G142" s="248"/>
      <c r="H142" s="251">
        <v>64.920000000000002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143</v>
      </c>
      <c r="AU142" s="257" t="s">
        <v>86</v>
      </c>
      <c r="AV142" s="14" t="s">
        <v>86</v>
      </c>
      <c r="AW142" s="14" t="s">
        <v>32</v>
      </c>
      <c r="AX142" s="14" t="s">
        <v>84</v>
      </c>
      <c r="AY142" s="257" t="s">
        <v>131</v>
      </c>
    </row>
    <row r="143" s="2" customFormat="1" ht="55.5" customHeight="1">
      <c r="A143" s="39"/>
      <c r="B143" s="40"/>
      <c r="C143" s="219" t="s">
        <v>353</v>
      </c>
      <c r="D143" s="219" t="s">
        <v>134</v>
      </c>
      <c r="E143" s="220" t="s">
        <v>852</v>
      </c>
      <c r="F143" s="221" t="s">
        <v>853</v>
      </c>
      <c r="G143" s="222" t="s">
        <v>375</v>
      </c>
      <c r="H143" s="223">
        <v>1.22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139</v>
      </c>
      <c r="AT143" s="230" t="s">
        <v>134</v>
      </c>
      <c r="AU143" s="230" t="s">
        <v>86</v>
      </c>
      <c r="AY143" s="18" t="s">
        <v>131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139</v>
      </c>
      <c r="BM143" s="230" t="s">
        <v>854</v>
      </c>
    </row>
    <row r="144" s="2" customFormat="1">
      <c r="A144" s="39"/>
      <c r="B144" s="40"/>
      <c r="C144" s="41"/>
      <c r="D144" s="232" t="s">
        <v>141</v>
      </c>
      <c r="E144" s="41"/>
      <c r="F144" s="233" t="s">
        <v>853</v>
      </c>
      <c r="G144" s="41"/>
      <c r="H144" s="41"/>
      <c r="I144" s="234"/>
      <c r="J144" s="41"/>
      <c r="K144" s="41"/>
      <c r="L144" s="45"/>
      <c r="M144" s="235"/>
      <c r="N144" s="23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141</v>
      </c>
      <c r="AU144" s="18" t="s">
        <v>86</v>
      </c>
    </row>
    <row r="145" s="14" customFormat="1">
      <c r="A145" s="14"/>
      <c r="B145" s="247"/>
      <c r="C145" s="248"/>
      <c r="D145" s="232" t="s">
        <v>143</v>
      </c>
      <c r="E145" s="249" t="s">
        <v>1</v>
      </c>
      <c r="F145" s="250" t="s">
        <v>855</v>
      </c>
      <c r="G145" s="248"/>
      <c r="H145" s="251">
        <v>1.22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143</v>
      </c>
      <c r="AU145" s="257" t="s">
        <v>86</v>
      </c>
      <c r="AV145" s="14" t="s">
        <v>86</v>
      </c>
      <c r="AW145" s="14" t="s">
        <v>32</v>
      </c>
      <c r="AX145" s="14" t="s">
        <v>84</v>
      </c>
      <c r="AY145" s="257" t="s">
        <v>131</v>
      </c>
    </row>
    <row r="146" s="12" customFormat="1" ht="25.92" customHeight="1">
      <c r="A146" s="12"/>
      <c r="B146" s="203"/>
      <c r="C146" s="204"/>
      <c r="D146" s="205" t="s">
        <v>75</v>
      </c>
      <c r="E146" s="206" t="s">
        <v>503</v>
      </c>
      <c r="F146" s="206" t="s">
        <v>504</v>
      </c>
      <c r="G146" s="204"/>
      <c r="H146" s="204"/>
      <c r="I146" s="207"/>
      <c r="J146" s="208">
        <f>BK146</f>
        <v>0</v>
      </c>
      <c r="K146" s="204"/>
      <c r="L146" s="209"/>
      <c r="M146" s="210"/>
      <c r="N146" s="211"/>
      <c r="O146" s="211"/>
      <c r="P146" s="212">
        <f>P147+P182+P222</f>
        <v>0</v>
      </c>
      <c r="Q146" s="211"/>
      <c r="R146" s="212">
        <f>R147+R182+R222</f>
        <v>0.82558999999999994</v>
      </c>
      <c r="S146" s="211"/>
      <c r="T146" s="213">
        <f>T147+T182+T222</f>
        <v>5.3966789999999989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86</v>
      </c>
      <c r="AT146" s="215" t="s">
        <v>75</v>
      </c>
      <c r="AU146" s="215" t="s">
        <v>76</v>
      </c>
      <c r="AY146" s="214" t="s">
        <v>131</v>
      </c>
      <c r="BK146" s="216">
        <f>BK147+BK182+BK222</f>
        <v>0</v>
      </c>
    </row>
    <row r="147" s="12" customFormat="1" ht="22.8" customHeight="1">
      <c r="A147" s="12"/>
      <c r="B147" s="203"/>
      <c r="C147" s="204"/>
      <c r="D147" s="205" t="s">
        <v>75</v>
      </c>
      <c r="E147" s="217" t="s">
        <v>856</v>
      </c>
      <c r="F147" s="217" t="s">
        <v>857</v>
      </c>
      <c r="G147" s="204"/>
      <c r="H147" s="204"/>
      <c r="I147" s="207"/>
      <c r="J147" s="218">
        <f>BK147</f>
        <v>0</v>
      </c>
      <c r="K147" s="204"/>
      <c r="L147" s="209"/>
      <c r="M147" s="210"/>
      <c r="N147" s="211"/>
      <c r="O147" s="211"/>
      <c r="P147" s="212">
        <f>SUM(P148:P181)</f>
        <v>0</v>
      </c>
      <c r="Q147" s="211"/>
      <c r="R147" s="212">
        <f>SUM(R148:R181)</f>
        <v>0.21085900000000002</v>
      </c>
      <c r="S147" s="211"/>
      <c r="T147" s="213">
        <f>SUM(T148:T181)</f>
        <v>3.5223299999999997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4" t="s">
        <v>86</v>
      </c>
      <c r="AT147" s="215" t="s">
        <v>75</v>
      </c>
      <c r="AU147" s="215" t="s">
        <v>84</v>
      </c>
      <c r="AY147" s="214" t="s">
        <v>131</v>
      </c>
      <c r="BK147" s="216">
        <f>SUM(BK148:BK181)</f>
        <v>0</v>
      </c>
    </row>
    <row r="148" s="2" customFormat="1" ht="24.15" customHeight="1">
      <c r="A148" s="39"/>
      <c r="B148" s="40"/>
      <c r="C148" s="219" t="s">
        <v>362</v>
      </c>
      <c r="D148" s="219" t="s">
        <v>134</v>
      </c>
      <c r="E148" s="220" t="s">
        <v>858</v>
      </c>
      <c r="F148" s="221" t="s">
        <v>859</v>
      </c>
      <c r="G148" s="222" t="s">
        <v>192</v>
      </c>
      <c r="H148" s="223">
        <v>186.5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0.014919999999999999</v>
      </c>
      <c r="T148" s="229">
        <f>S148*H148</f>
        <v>2.7825799999999998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139</v>
      </c>
      <c r="AT148" s="230" t="s">
        <v>134</v>
      </c>
      <c r="AU148" s="230" t="s">
        <v>86</v>
      </c>
      <c r="AY148" s="18" t="s">
        <v>131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139</v>
      </c>
      <c r="BM148" s="230" t="s">
        <v>860</v>
      </c>
    </row>
    <row r="149" s="2" customFormat="1">
      <c r="A149" s="39"/>
      <c r="B149" s="40"/>
      <c r="C149" s="41"/>
      <c r="D149" s="232" t="s">
        <v>141</v>
      </c>
      <c r="E149" s="41"/>
      <c r="F149" s="233" t="s">
        <v>859</v>
      </c>
      <c r="G149" s="41"/>
      <c r="H149" s="41"/>
      <c r="I149" s="234"/>
      <c r="J149" s="41"/>
      <c r="K149" s="41"/>
      <c r="L149" s="45"/>
      <c r="M149" s="235"/>
      <c r="N149" s="23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141</v>
      </c>
      <c r="AU149" s="18" t="s">
        <v>86</v>
      </c>
    </row>
    <row r="150" s="14" customFormat="1">
      <c r="A150" s="14"/>
      <c r="B150" s="247"/>
      <c r="C150" s="248"/>
      <c r="D150" s="232" t="s">
        <v>143</v>
      </c>
      <c r="E150" s="249" t="s">
        <v>1</v>
      </c>
      <c r="F150" s="250" t="s">
        <v>861</v>
      </c>
      <c r="G150" s="248"/>
      <c r="H150" s="251">
        <v>186.5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143</v>
      </c>
      <c r="AU150" s="257" t="s">
        <v>86</v>
      </c>
      <c r="AV150" s="14" t="s">
        <v>86</v>
      </c>
      <c r="AW150" s="14" t="s">
        <v>32</v>
      </c>
      <c r="AX150" s="14" t="s">
        <v>84</v>
      </c>
      <c r="AY150" s="257" t="s">
        <v>131</v>
      </c>
    </row>
    <row r="151" s="2" customFormat="1" ht="24.15" customHeight="1">
      <c r="A151" s="39"/>
      <c r="B151" s="40"/>
      <c r="C151" s="219" t="s">
        <v>367</v>
      </c>
      <c r="D151" s="219" t="s">
        <v>134</v>
      </c>
      <c r="E151" s="220" t="s">
        <v>862</v>
      </c>
      <c r="F151" s="221" t="s">
        <v>863</v>
      </c>
      <c r="G151" s="222" t="s">
        <v>192</v>
      </c>
      <c r="H151" s="223">
        <v>21</v>
      </c>
      <c r="I151" s="224"/>
      <c r="J151" s="225">
        <f>ROUND(I151*H151,2)</f>
        <v>0</v>
      </c>
      <c r="K151" s="221" t="s">
        <v>1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0.03065</v>
      </c>
      <c r="T151" s="229">
        <f>S151*H151</f>
        <v>0.64365000000000006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406</v>
      </c>
      <c r="AT151" s="230" t="s">
        <v>134</v>
      </c>
      <c r="AU151" s="230" t="s">
        <v>86</v>
      </c>
      <c r="AY151" s="18" t="s">
        <v>131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406</v>
      </c>
      <c r="BM151" s="230" t="s">
        <v>864</v>
      </c>
    </row>
    <row r="152" s="2" customFormat="1">
      <c r="A152" s="39"/>
      <c r="B152" s="40"/>
      <c r="C152" s="41"/>
      <c r="D152" s="232" t="s">
        <v>141</v>
      </c>
      <c r="E152" s="41"/>
      <c r="F152" s="233" t="s">
        <v>863</v>
      </c>
      <c r="G152" s="41"/>
      <c r="H152" s="41"/>
      <c r="I152" s="234"/>
      <c r="J152" s="41"/>
      <c r="K152" s="41"/>
      <c r="L152" s="45"/>
      <c r="M152" s="235"/>
      <c r="N152" s="23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141</v>
      </c>
      <c r="AU152" s="18" t="s">
        <v>86</v>
      </c>
    </row>
    <row r="153" s="2" customFormat="1" ht="24.15" customHeight="1">
      <c r="A153" s="39"/>
      <c r="B153" s="40"/>
      <c r="C153" s="219" t="s">
        <v>381</v>
      </c>
      <c r="D153" s="219" t="s">
        <v>134</v>
      </c>
      <c r="E153" s="220" t="s">
        <v>865</v>
      </c>
      <c r="F153" s="221" t="s">
        <v>866</v>
      </c>
      <c r="G153" s="222" t="s">
        <v>192</v>
      </c>
      <c r="H153" s="223">
        <v>174</v>
      </c>
      <c r="I153" s="224"/>
      <c r="J153" s="225">
        <f>ROUND(I153*H153,2)</f>
        <v>0</v>
      </c>
      <c r="K153" s="221" t="s">
        <v>1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0.00063000000000000003</v>
      </c>
      <c r="R153" s="228">
        <f>Q153*H153</f>
        <v>0.10962000000000001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406</v>
      </c>
      <c r="AT153" s="230" t="s">
        <v>134</v>
      </c>
      <c r="AU153" s="230" t="s">
        <v>86</v>
      </c>
      <c r="AY153" s="18" t="s">
        <v>131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406</v>
      </c>
      <c r="BM153" s="230" t="s">
        <v>867</v>
      </c>
    </row>
    <row r="154" s="2" customFormat="1">
      <c r="A154" s="39"/>
      <c r="B154" s="40"/>
      <c r="C154" s="41"/>
      <c r="D154" s="232" t="s">
        <v>141</v>
      </c>
      <c r="E154" s="41"/>
      <c r="F154" s="233" t="s">
        <v>866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141</v>
      </c>
      <c r="AU154" s="18" t="s">
        <v>86</v>
      </c>
    </row>
    <row r="155" s="14" customFormat="1">
      <c r="A155" s="14"/>
      <c r="B155" s="247"/>
      <c r="C155" s="248"/>
      <c r="D155" s="232" t="s">
        <v>143</v>
      </c>
      <c r="E155" s="249" t="s">
        <v>1</v>
      </c>
      <c r="F155" s="250" t="s">
        <v>868</v>
      </c>
      <c r="G155" s="248"/>
      <c r="H155" s="251">
        <v>174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143</v>
      </c>
      <c r="AU155" s="257" t="s">
        <v>86</v>
      </c>
      <c r="AV155" s="14" t="s">
        <v>86</v>
      </c>
      <c r="AW155" s="14" t="s">
        <v>32</v>
      </c>
      <c r="AX155" s="14" t="s">
        <v>84</v>
      </c>
      <c r="AY155" s="257" t="s">
        <v>131</v>
      </c>
    </row>
    <row r="156" s="2" customFormat="1" ht="24.15" customHeight="1">
      <c r="A156" s="39"/>
      <c r="B156" s="40"/>
      <c r="C156" s="219" t="s">
        <v>372</v>
      </c>
      <c r="D156" s="219" t="s">
        <v>134</v>
      </c>
      <c r="E156" s="220" t="s">
        <v>869</v>
      </c>
      <c r="F156" s="221" t="s">
        <v>870</v>
      </c>
      <c r="G156" s="222" t="s">
        <v>192</v>
      </c>
      <c r="H156" s="223">
        <v>12.5</v>
      </c>
      <c r="I156" s="224"/>
      <c r="J156" s="225">
        <f>ROUND(I156*H156,2)</f>
        <v>0</v>
      </c>
      <c r="K156" s="221" t="s">
        <v>1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0.0012999999999999999</v>
      </c>
      <c r="R156" s="228">
        <f>Q156*H156</f>
        <v>0.016250000000000001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406</v>
      </c>
      <c r="AT156" s="230" t="s">
        <v>134</v>
      </c>
      <c r="AU156" s="230" t="s">
        <v>86</v>
      </c>
      <c r="AY156" s="18" t="s">
        <v>131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406</v>
      </c>
      <c r="BM156" s="230" t="s">
        <v>871</v>
      </c>
    </row>
    <row r="157" s="2" customFormat="1">
      <c r="A157" s="39"/>
      <c r="B157" s="40"/>
      <c r="C157" s="41"/>
      <c r="D157" s="232" t="s">
        <v>141</v>
      </c>
      <c r="E157" s="41"/>
      <c r="F157" s="233" t="s">
        <v>870</v>
      </c>
      <c r="G157" s="41"/>
      <c r="H157" s="41"/>
      <c r="I157" s="234"/>
      <c r="J157" s="41"/>
      <c r="K157" s="41"/>
      <c r="L157" s="45"/>
      <c r="M157" s="235"/>
      <c r="N157" s="23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141</v>
      </c>
      <c r="AU157" s="18" t="s">
        <v>86</v>
      </c>
    </row>
    <row r="158" s="2" customFormat="1" ht="24.15" customHeight="1">
      <c r="A158" s="39"/>
      <c r="B158" s="40"/>
      <c r="C158" s="219" t="s">
        <v>8</v>
      </c>
      <c r="D158" s="219" t="s">
        <v>134</v>
      </c>
      <c r="E158" s="220" t="s">
        <v>872</v>
      </c>
      <c r="F158" s="221" t="s">
        <v>873</v>
      </c>
      <c r="G158" s="222" t="s">
        <v>192</v>
      </c>
      <c r="H158" s="223">
        <v>21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0.00131</v>
      </c>
      <c r="R158" s="228">
        <f>Q158*H158</f>
        <v>0.02751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406</v>
      </c>
      <c r="AT158" s="230" t="s">
        <v>134</v>
      </c>
      <c r="AU158" s="230" t="s">
        <v>86</v>
      </c>
      <c r="AY158" s="18" t="s">
        <v>131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406</v>
      </c>
      <c r="BM158" s="230" t="s">
        <v>874</v>
      </c>
    </row>
    <row r="159" s="2" customFormat="1">
      <c r="A159" s="39"/>
      <c r="B159" s="40"/>
      <c r="C159" s="41"/>
      <c r="D159" s="232" t="s">
        <v>141</v>
      </c>
      <c r="E159" s="41"/>
      <c r="F159" s="233" t="s">
        <v>873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141</v>
      </c>
      <c r="AU159" s="18" t="s">
        <v>86</v>
      </c>
    </row>
    <row r="160" s="14" customFormat="1">
      <c r="A160" s="14"/>
      <c r="B160" s="247"/>
      <c r="C160" s="248"/>
      <c r="D160" s="232" t="s">
        <v>143</v>
      </c>
      <c r="E160" s="249" t="s">
        <v>1</v>
      </c>
      <c r="F160" s="250" t="s">
        <v>875</v>
      </c>
      <c r="G160" s="248"/>
      <c r="H160" s="251">
        <v>21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143</v>
      </c>
      <c r="AU160" s="257" t="s">
        <v>86</v>
      </c>
      <c r="AV160" s="14" t="s">
        <v>86</v>
      </c>
      <c r="AW160" s="14" t="s">
        <v>32</v>
      </c>
      <c r="AX160" s="14" t="s">
        <v>84</v>
      </c>
      <c r="AY160" s="257" t="s">
        <v>131</v>
      </c>
    </row>
    <row r="161" s="2" customFormat="1" ht="21.75" customHeight="1">
      <c r="A161" s="39"/>
      <c r="B161" s="40"/>
      <c r="C161" s="280" t="s">
        <v>390</v>
      </c>
      <c r="D161" s="280" t="s">
        <v>513</v>
      </c>
      <c r="E161" s="281" t="s">
        <v>876</v>
      </c>
      <c r="F161" s="282" t="s">
        <v>877</v>
      </c>
      <c r="G161" s="283" t="s">
        <v>539</v>
      </c>
      <c r="H161" s="284">
        <v>174</v>
      </c>
      <c r="I161" s="285"/>
      <c r="J161" s="286">
        <f>ROUND(I161*H161,2)</f>
        <v>0</v>
      </c>
      <c r="K161" s="282" t="s">
        <v>1</v>
      </c>
      <c r="L161" s="287"/>
      <c r="M161" s="288" t="s">
        <v>1</v>
      </c>
      <c r="N161" s="289" t="s">
        <v>41</v>
      </c>
      <c r="O161" s="92"/>
      <c r="P161" s="228">
        <f>O161*H161</f>
        <v>0</v>
      </c>
      <c r="Q161" s="228">
        <v>0.00014999999999999999</v>
      </c>
      <c r="R161" s="228">
        <f>Q161*H161</f>
        <v>0.026099999999999998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516</v>
      </c>
      <c r="AT161" s="230" t="s">
        <v>513</v>
      </c>
      <c r="AU161" s="230" t="s">
        <v>86</v>
      </c>
      <c r="AY161" s="18" t="s">
        <v>131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406</v>
      </c>
      <c r="BM161" s="230" t="s">
        <v>878</v>
      </c>
    </row>
    <row r="162" s="2" customFormat="1">
      <c r="A162" s="39"/>
      <c r="B162" s="40"/>
      <c r="C162" s="41"/>
      <c r="D162" s="232" t="s">
        <v>141</v>
      </c>
      <c r="E162" s="41"/>
      <c r="F162" s="233" t="s">
        <v>877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141</v>
      </c>
      <c r="AU162" s="18" t="s">
        <v>86</v>
      </c>
    </row>
    <row r="163" s="2" customFormat="1" ht="21.75" customHeight="1">
      <c r="A163" s="39"/>
      <c r="B163" s="40"/>
      <c r="C163" s="280" t="s">
        <v>396</v>
      </c>
      <c r="D163" s="280" t="s">
        <v>513</v>
      </c>
      <c r="E163" s="281" t="s">
        <v>879</v>
      </c>
      <c r="F163" s="282" t="s">
        <v>880</v>
      </c>
      <c r="G163" s="283" t="s">
        <v>539</v>
      </c>
      <c r="H163" s="284">
        <v>21</v>
      </c>
      <c r="I163" s="285"/>
      <c r="J163" s="286">
        <f>ROUND(I163*H163,2)</f>
        <v>0</v>
      </c>
      <c r="K163" s="282" t="s">
        <v>1</v>
      </c>
      <c r="L163" s="287"/>
      <c r="M163" s="288" t="s">
        <v>1</v>
      </c>
      <c r="N163" s="289" t="s">
        <v>41</v>
      </c>
      <c r="O163" s="92"/>
      <c r="P163" s="228">
        <f>O163*H163</f>
        <v>0</v>
      </c>
      <c r="Q163" s="228">
        <v>0.00031</v>
      </c>
      <c r="R163" s="228">
        <f>Q163*H163</f>
        <v>0.0065100000000000002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516</v>
      </c>
      <c r="AT163" s="230" t="s">
        <v>513</v>
      </c>
      <c r="AU163" s="230" t="s">
        <v>86</v>
      </c>
      <c r="AY163" s="18" t="s">
        <v>131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406</v>
      </c>
      <c r="BM163" s="230" t="s">
        <v>881</v>
      </c>
    </row>
    <row r="164" s="2" customFormat="1">
      <c r="A164" s="39"/>
      <c r="B164" s="40"/>
      <c r="C164" s="41"/>
      <c r="D164" s="232" t="s">
        <v>141</v>
      </c>
      <c r="E164" s="41"/>
      <c r="F164" s="233" t="s">
        <v>880</v>
      </c>
      <c r="G164" s="41"/>
      <c r="H164" s="41"/>
      <c r="I164" s="234"/>
      <c r="J164" s="41"/>
      <c r="K164" s="41"/>
      <c r="L164" s="45"/>
      <c r="M164" s="235"/>
      <c r="N164" s="23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141</v>
      </c>
      <c r="AU164" s="18" t="s">
        <v>86</v>
      </c>
    </row>
    <row r="165" s="2" customFormat="1" ht="21.75" customHeight="1">
      <c r="A165" s="39"/>
      <c r="B165" s="40"/>
      <c r="C165" s="280" t="s">
        <v>401</v>
      </c>
      <c r="D165" s="280" t="s">
        <v>513</v>
      </c>
      <c r="E165" s="281" t="s">
        <v>882</v>
      </c>
      <c r="F165" s="282" t="s">
        <v>883</v>
      </c>
      <c r="G165" s="283" t="s">
        <v>539</v>
      </c>
      <c r="H165" s="284">
        <v>12.5</v>
      </c>
      <c r="I165" s="285"/>
      <c r="J165" s="286">
        <f>ROUND(I165*H165,2)</f>
        <v>0</v>
      </c>
      <c r="K165" s="282" t="s">
        <v>1</v>
      </c>
      <c r="L165" s="287"/>
      <c r="M165" s="288" t="s">
        <v>1</v>
      </c>
      <c r="N165" s="289" t="s">
        <v>41</v>
      </c>
      <c r="O165" s="92"/>
      <c r="P165" s="228">
        <f>O165*H165</f>
        <v>0</v>
      </c>
      <c r="Q165" s="228">
        <v>0.00027</v>
      </c>
      <c r="R165" s="228">
        <f>Q165*H165</f>
        <v>0.003375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516</v>
      </c>
      <c r="AT165" s="230" t="s">
        <v>513</v>
      </c>
      <c r="AU165" s="230" t="s">
        <v>86</v>
      </c>
      <c r="AY165" s="18" t="s">
        <v>131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406</v>
      </c>
      <c r="BM165" s="230" t="s">
        <v>884</v>
      </c>
    </row>
    <row r="166" s="2" customFormat="1">
      <c r="A166" s="39"/>
      <c r="B166" s="40"/>
      <c r="C166" s="41"/>
      <c r="D166" s="232" t="s">
        <v>141</v>
      </c>
      <c r="E166" s="41"/>
      <c r="F166" s="233" t="s">
        <v>883</v>
      </c>
      <c r="G166" s="41"/>
      <c r="H166" s="41"/>
      <c r="I166" s="234"/>
      <c r="J166" s="41"/>
      <c r="K166" s="41"/>
      <c r="L166" s="45"/>
      <c r="M166" s="235"/>
      <c r="N166" s="23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141</v>
      </c>
      <c r="AU166" s="18" t="s">
        <v>86</v>
      </c>
    </row>
    <row r="167" s="2" customFormat="1" ht="21.75" customHeight="1">
      <c r="A167" s="39"/>
      <c r="B167" s="40"/>
      <c r="C167" s="219" t="s">
        <v>406</v>
      </c>
      <c r="D167" s="219" t="s">
        <v>134</v>
      </c>
      <c r="E167" s="220" t="s">
        <v>885</v>
      </c>
      <c r="F167" s="221" t="s">
        <v>886</v>
      </c>
      <c r="G167" s="222" t="s">
        <v>192</v>
      </c>
      <c r="H167" s="223">
        <v>4.7999999999999998</v>
      </c>
      <c r="I167" s="224"/>
      <c r="J167" s="225">
        <f>ROUND(I167*H167,2)</f>
        <v>0</v>
      </c>
      <c r="K167" s="221" t="s">
        <v>1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0.00042999999999999999</v>
      </c>
      <c r="R167" s="228">
        <f>Q167*H167</f>
        <v>0.0020639999999999999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406</v>
      </c>
      <c r="AT167" s="230" t="s">
        <v>134</v>
      </c>
      <c r="AU167" s="230" t="s">
        <v>86</v>
      </c>
      <c r="AY167" s="18" t="s">
        <v>131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406</v>
      </c>
      <c r="BM167" s="230" t="s">
        <v>887</v>
      </c>
    </row>
    <row r="168" s="2" customFormat="1">
      <c r="A168" s="39"/>
      <c r="B168" s="40"/>
      <c r="C168" s="41"/>
      <c r="D168" s="232" t="s">
        <v>141</v>
      </c>
      <c r="E168" s="41"/>
      <c r="F168" s="233" t="s">
        <v>886</v>
      </c>
      <c r="G168" s="41"/>
      <c r="H168" s="41"/>
      <c r="I168" s="234"/>
      <c r="J168" s="41"/>
      <c r="K168" s="41"/>
      <c r="L168" s="45"/>
      <c r="M168" s="235"/>
      <c r="N168" s="23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141</v>
      </c>
      <c r="AU168" s="18" t="s">
        <v>86</v>
      </c>
    </row>
    <row r="169" s="14" customFormat="1">
      <c r="A169" s="14"/>
      <c r="B169" s="247"/>
      <c r="C169" s="248"/>
      <c r="D169" s="232" t="s">
        <v>143</v>
      </c>
      <c r="E169" s="249" t="s">
        <v>1</v>
      </c>
      <c r="F169" s="250" t="s">
        <v>888</v>
      </c>
      <c r="G169" s="248"/>
      <c r="H169" s="251">
        <v>4.7999999999999998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143</v>
      </c>
      <c r="AU169" s="257" t="s">
        <v>86</v>
      </c>
      <c r="AV169" s="14" t="s">
        <v>86</v>
      </c>
      <c r="AW169" s="14" t="s">
        <v>32</v>
      </c>
      <c r="AX169" s="14" t="s">
        <v>84</v>
      </c>
      <c r="AY169" s="257" t="s">
        <v>131</v>
      </c>
    </row>
    <row r="170" s="2" customFormat="1" ht="21.75" customHeight="1">
      <c r="A170" s="39"/>
      <c r="B170" s="40"/>
      <c r="C170" s="219" t="s">
        <v>412</v>
      </c>
      <c r="D170" s="219" t="s">
        <v>134</v>
      </c>
      <c r="E170" s="220" t="s">
        <v>889</v>
      </c>
      <c r="F170" s="221" t="s">
        <v>890</v>
      </c>
      <c r="G170" s="222" t="s">
        <v>192</v>
      </c>
      <c r="H170" s="223">
        <v>38.100000000000001</v>
      </c>
      <c r="I170" s="224"/>
      <c r="J170" s="225">
        <f>ROUND(I170*H170,2)</f>
        <v>0</v>
      </c>
      <c r="K170" s="221" t="s">
        <v>1</v>
      </c>
      <c r="L170" s="45"/>
      <c r="M170" s="226" t="s">
        <v>1</v>
      </c>
      <c r="N170" s="227" t="s">
        <v>41</v>
      </c>
      <c r="O170" s="92"/>
      <c r="P170" s="228">
        <f>O170*H170</f>
        <v>0</v>
      </c>
      <c r="Q170" s="228">
        <v>0.00050000000000000001</v>
      </c>
      <c r="R170" s="228">
        <f>Q170*H170</f>
        <v>0.019050000000000001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406</v>
      </c>
      <c r="AT170" s="230" t="s">
        <v>134</v>
      </c>
      <c r="AU170" s="230" t="s">
        <v>86</v>
      </c>
      <c r="AY170" s="18" t="s">
        <v>131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84</v>
      </c>
      <c r="BK170" s="231">
        <f>ROUND(I170*H170,2)</f>
        <v>0</v>
      </c>
      <c r="BL170" s="18" t="s">
        <v>406</v>
      </c>
      <c r="BM170" s="230" t="s">
        <v>891</v>
      </c>
    </row>
    <row r="171" s="2" customFormat="1">
      <c r="A171" s="39"/>
      <c r="B171" s="40"/>
      <c r="C171" s="41"/>
      <c r="D171" s="232" t="s">
        <v>141</v>
      </c>
      <c r="E171" s="41"/>
      <c r="F171" s="233" t="s">
        <v>890</v>
      </c>
      <c r="G171" s="41"/>
      <c r="H171" s="41"/>
      <c r="I171" s="234"/>
      <c r="J171" s="41"/>
      <c r="K171" s="41"/>
      <c r="L171" s="45"/>
      <c r="M171" s="235"/>
      <c r="N171" s="23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141</v>
      </c>
      <c r="AU171" s="18" t="s">
        <v>86</v>
      </c>
    </row>
    <row r="172" s="14" customFormat="1">
      <c r="A172" s="14"/>
      <c r="B172" s="247"/>
      <c r="C172" s="248"/>
      <c r="D172" s="232" t="s">
        <v>143</v>
      </c>
      <c r="E172" s="249" t="s">
        <v>1</v>
      </c>
      <c r="F172" s="250" t="s">
        <v>892</v>
      </c>
      <c r="G172" s="248"/>
      <c r="H172" s="251">
        <v>38.100000000000001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143</v>
      </c>
      <c r="AU172" s="257" t="s">
        <v>86</v>
      </c>
      <c r="AV172" s="14" t="s">
        <v>86</v>
      </c>
      <c r="AW172" s="14" t="s">
        <v>32</v>
      </c>
      <c r="AX172" s="14" t="s">
        <v>84</v>
      </c>
      <c r="AY172" s="257" t="s">
        <v>131</v>
      </c>
    </row>
    <row r="173" s="2" customFormat="1" ht="21.75" customHeight="1">
      <c r="A173" s="39"/>
      <c r="B173" s="40"/>
      <c r="C173" s="219" t="s">
        <v>417</v>
      </c>
      <c r="D173" s="219" t="s">
        <v>134</v>
      </c>
      <c r="E173" s="220" t="s">
        <v>893</v>
      </c>
      <c r="F173" s="221" t="s">
        <v>894</v>
      </c>
      <c r="G173" s="222" t="s">
        <v>192</v>
      </c>
      <c r="H173" s="223">
        <v>0.5</v>
      </c>
      <c r="I173" s="224"/>
      <c r="J173" s="225">
        <f>ROUND(I173*H173,2)</f>
        <v>0</v>
      </c>
      <c r="K173" s="221" t="s">
        <v>1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0.00076000000000000004</v>
      </c>
      <c r="R173" s="228">
        <f>Q173*H173</f>
        <v>0.00038000000000000002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406</v>
      </c>
      <c r="AT173" s="230" t="s">
        <v>134</v>
      </c>
      <c r="AU173" s="230" t="s">
        <v>86</v>
      </c>
      <c r="AY173" s="18" t="s">
        <v>131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406</v>
      </c>
      <c r="BM173" s="230" t="s">
        <v>895</v>
      </c>
    </row>
    <row r="174" s="2" customFormat="1">
      <c r="A174" s="39"/>
      <c r="B174" s="40"/>
      <c r="C174" s="41"/>
      <c r="D174" s="232" t="s">
        <v>141</v>
      </c>
      <c r="E174" s="41"/>
      <c r="F174" s="233" t="s">
        <v>894</v>
      </c>
      <c r="G174" s="41"/>
      <c r="H174" s="41"/>
      <c r="I174" s="234"/>
      <c r="J174" s="41"/>
      <c r="K174" s="41"/>
      <c r="L174" s="45"/>
      <c r="M174" s="235"/>
      <c r="N174" s="23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141</v>
      </c>
      <c r="AU174" s="18" t="s">
        <v>86</v>
      </c>
    </row>
    <row r="175" s="2" customFormat="1" ht="16.5" customHeight="1">
      <c r="A175" s="39"/>
      <c r="B175" s="40"/>
      <c r="C175" s="219" t="s">
        <v>425</v>
      </c>
      <c r="D175" s="219" t="s">
        <v>134</v>
      </c>
      <c r="E175" s="220" t="s">
        <v>896</v>
      </c>
      <c r="F175" s="221" t="s">
        <v>897</v>
      </c>
      <c r="G175" s="222" t="s">
        <v>539</v>
      </c>
      <c r="H175" s="223">
        <v>31</v>
      </c>
      <c r="I175" s="224"/>
      <c r="J175" s="225">
        <f>ROUND(I175*H175,2)</f>
        <v>0</v>
      </c>
      <c r="K175" s="221" t="s">
        <v>1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0.0030999999999999999</v>
      </c>
      <c r="T175" s="229">
        <f>S175*H175</f>
        <v>0.096099999999999991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406</v>
      </c>
      <c r="AT175" s="230" t="s">
        <v>134</v>
      </c>
      <c r="AU175" s="230" t="s">
        <v>86</v>
      </c>
      <c r="AY175" s="18" t="s">
        <v>131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406</v>
      </c>
      <c r="BM175" s="230" t="s">
        <v>898</v>
      </c>
    </row>
    <row r="176" s="2" customFormat="1">
      <c r="A176" s="39"/>
      <c r="B176" s="40"/>
      <c r="C176" s="41"/>
      <c r="D176" s="232" t="s">
        <v>141</v>
      </c>
      <c r="E176" s="41"/>
      <c r="F176" s="233" t="s">
        <v>897</v>
      </c>
      <c r="G176" s="41"/>
      <c r="H176" s="41"/>
      <c r="I176" s="234"/>
      <c r="J176" s="41"/>
      <c r="K176" s="41"/>
      <c r="L176" s="45"/>
      <c r="M176" s="235"/>
      <c r="N176" s="23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141</v>
      </c>
      <c r="AU176" s="18" t="s">
        <v>86</v>
      </c>
    </row>
    <row r="177" s="14" customFormat="1">
      <c r="A177" s="14"/>
      <c r="B177" s="247"/>
      <c r="C177" s="248"/>
      <c r="D177" s="232" t="s">
        <v>143</v>
      </c>
      <c r="E177" s="249" t="s">
        <v>1</v>
      </c>
      <c r="F177" s="250" t="s">
        <v>899</v>
      </c>
      <c r="G177" s="248"/>
      <c r="H177" s="251">
        <v>31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143</v>
      </c>
      <c r="AU177" s="257" t="s">
        <v>86</v>
      </c>
      <c r="AV177" s="14" t="s">
        <v>86</v>
      </c>
      <c r="AW177" s="14" t="s">
        <v>32</v>
      </c>
      <c r="AX177" s="14" t="s">
        <v>84</v>
      </c>
      <c r="AY177" s="257" t="s">
        <v>131</v>
      </c>
    </row>
    <row r="178" s="2" customFormat="1" ht="24.15" customHeight="1">
      <c r="A178" s="39"/>
      <c r="B178" s="40"/>
      <c r="C178" s="219" t="s">
        <v>475</v>
      </c>
      <c r="D178" s="219" t="s">
        <v>134</v>
      </c>
      <c r="E178" s="220" t="s">
        <v>900</v>
      </c>
      <c r="F178" s="221" t="s">
        <v>901</v>
      </c>
      <c r="G178" s="222" t="s">
        <v>192</v>
      </c>
      <c r="H178" s="223">
        <v>250.90000000000001</v>
      </c>
      <c r="I178" s="224"/>
      <c r="J178" s="225">
        <f>ROUND(I178*H178,2)</f>
        <v>0</v>
      </c>
      <c r="K178" s="221" t="s">
        <v>1</v>
      </c>
      <c r="L178" s="45"/>
      <c r="M178" s="226" t="s">
        <v>1</v>
      </c>
      <c r="N178" s="227" t="s">
        <v>41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406</v>
      </c>
      <c r="AT178" s="230" t="s">
        <v>134</v>
      </c>
      <c r="AU178" s="230" t="s">
        <v>86</v>
      </c>
      <c r="AY178" s="18" t="s">
        <v>131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84</v>
      </c>
      <c r="BK178" s="231">
        <f>ROUND(I178*H178,2)</f>
        <v>0</v>
      </c>
      <c r="BL178" s="18" t="s">
        <v>406</v>
      </c>
      <c r="BM178" s="230" t="s">
        <v>902</v>
      </c>
    </row>
    <row r="179" s="2" customFormat="1">
      <c r="A179" s="39"/>
      <c r="B179" s="40"/>
      <c r="C179" s="41"/>
      <c r="D179" s="232" t="s">
        <v>141</v>
      </c>
      <c r="E179" s="41"/>
      <c r="F179" s="233" t="s">
        <v>901</v>
      </c>
      <c r="G179" s="41"/>
      <c r="H179" s="41"/>
      <c r="I179" s="234"/>
      <c r="J179" s="41"/>
      <c r="K179" s="41"/>
      <c r="L179" s="45"/>
      <c r="M179" s="235"/>
      <c r="N179" s="23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141</v>
      </c>
      <c r="AU179" s="18" t="s">
        <v>86</v>
      </c>
    </row>
    <row r="180" s="2" customFormat="1" ht="49.05" customHeight="1">
      <c r="A180" s="39"/>
      <c r="B180" s="40"/>
      <c r="C180" s="219" t="s">
        <v>7</v>
      </c>
      <c r="D180" s="219" t="s">
        <v>134</v>
      </c>
      <c r="E180" s="220" t="s">
        <v>903</v>
      </c>
      <c r="F180" s="221" t="s">
        <v>904</v>
      </c>
      <c r="G180" s="222" t="s">
        <v>375</v>
      </c>
      <c r="H180" s="223">
        <v>0.21099999999999999</v>
      </c>
      <c r="I180" s="224"/>
      <c r="J180" s="225">
        <f>ROUND(I180*H180,2)</f>
        <v>0</v>
      </c>
      <c r="K180" s="221" t="s">
        <v>1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406</v>
      </c>
      <c r="AT180" s="230" t="s">
        <v>134</v>
      </c>
      <c r="AU180" s="230" t="s">
        <v>86</v>
      </c>
      <c r="AY180" s="18" t="s">
        <v>131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406</v>
      </c>
      <c r="BM180" s="230" t="s">
        <v>905</v>
      </c>
    </row>
    <row r="181" s="2" customFormat="1">
      <c r="A181" s="39"/>
      <c r="B181" s="40"/>
      <c r="C181" s="41"/>
      <c r="D181" s="232" t="s">
        <v>141</v>
      </c>
      <c r="E181" s="41"/>
      <c r="F181" s="233" t="s">
        <v>904</v>
      </c>
      <c r="G181" s="41"/>
      <c r="H181" s="41"/>
      <c r="I181" s="234"/>
      <c r="J181" s="41"/>
      <c r="K181" s="41"/>
      <c r="L181" s="45"/>
      <c r="M181" s="235"/>
      <c r="N181" s="23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141</v>
      </c>
      <c r="AU181" s="18" t="s">
        <v>86</v>
      </c>
    </row>
    <row r="182" s="12" customFormat="1" ht="22.8" customHeight="1">
      <c r="A182" s="12"/>
      <c r="B182" s="203"/>
      <c r="C182" s="204"/>
      <c r="D182" s="205" t="s">
        <v>75</v>
      </c>
      <c r="E182" s="217" t="s">
        <v>906</v>
      </c>
      <c r="F182" s="217" t="s">
        <v>907</v>
      </c>
      <c r="G182" s="204"/>
      <c r="H182" s="204"/>
      <c r="I182" s="207"/>
      <c r="J182" s="218">
        <f>BK182</f>
        <v>0</v>
      </c>
      <c r="K182" s="204"/>
      <c r="L182" s="209"/>
      <c r="M182" s="210"/>
      <c r="N182" s="211"/>
      <c r="O182" s="211"/>
      <c r="P182" s="212">
        <f>SUM(P183:P221)</f>
        <v>0</v>
      </c>
      <c r="Q182" s="211"/>
      <c r="R182" s="212">
        <f>SUM(R183:R221)</f>
        <v>0.51560099999999986</v>
      </c>
      <c r="S182" s="211"/>
      <c r="T182" s="213">
        <f>SUM(T183:T221)</f>
        <v>1.233619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4" t="s">
        <v>86</v>
      </c>
      <c r="AT182" s="215" t="s">
        <v>75</v>
      </c>
      <c r="AU182" s="215" t="s">
        <v>84</v>
      </c>
      <c r="AY182" s="214" t="s">
        <v>131</v>
      </c>
      <c r="BK182" s="216">
        <f>SUM(BK183:BK221)</f>
        <v>0</v>
      </c>
    </row>
    <row r="183" s="2" customFormat="1" ht="24.15" customHeight="1">
      <c r="A183" s="39"/>
      <c r="B183" s="40"/>
      <c r="C183" s="219" t="s">
        <v>484</v>
      </c>
      <c r="D183" s="219" t="s">
        <v>134</v>
      </c>
      <c r="E183" s="220" t="s">
        <v>908</v>
      </c>
      <c r="F183" s="221" t="s">
        <v>909</v>
      </c>
      <c r="G183" s="222" t="s">
        <v>192</v>
      </c>
      <c r="H183" s="223">
        <v>299.80000000000001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0.0021299999999999999</v>
      </c>
      <c r="T183" s="229">
        <f>S183*H183</f>
        <v>0.63857399999999997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406</v>
      </c>
      <c r="AT183" s="230" t="s">
        <v>134</v>
      </c>
      <c r="AU183" s="230" t="s">
        <v>86</v>
      </c>
      <c r="AY183" s="18" t="s">
        <v>131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406</v>
      </c>
      <c r="BM183" s="230" t="s">
        <v>910</v>
      </c>
    </row>
    <row r="184" s="2" customFormat="1">
      <c r="A184" s="39"/>
      <c r="B184" s="40"/>
      <c r="C184" s="41"/>
      <c r="D184" s="232" t="s">
        <v>141</v>
      </c>
      <c r="E184" s="41"/>
      <c r="F184" s="233" t="s">
        <v>909</v>
      </c>
      <c r="G184" s="41"/>
      <c r="H184" s="41"/>
      <c r="I184" s="234"/>
      <c r="J184" s="41"/>
      <c r="K184" s="41"/>
      <c r="L184" s="45"/>
      <c r="M184" s="235"/>
      <c r="N184" s="23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141</v>
      </c>
      <c r="AU184" s="18" t="s">
        <v>86</v>
      </c>
    </row>
    <row r="185" s="14" customFormat="1">
      <c r="A185" s="14"/>
      <c r="B185" s="247"/>
      <c r="C185" s="248"/>
      <c r="D185" s="232" t="s">
        <v>143</v>
      </c>
      <c r="E185" s="249" t="s">
        <v>1</v>
      </c>
      <c r="F185" s="250" t="s">
        <v>911</v>
      </c>
      <c r="G185" s="248"/>
      <c r="H185" s="251">
        <v>299.80000000000001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143</v>
      </c>
      <c r="AU185" s="257" t="s">
        <v>86</v>
      </c>
      <c r="AV185" s="14" t="s">
        <v>86</v>
      </c>
      <c r="AW185" s="14" t="s">
        <v>32</v>
      </c>
      <c r="AX185" s="14" t="s">
        <v>84</v>
      </c>
      <c r="AY185" s="257" t="s">
        <v>131</v>
      </c>
    </row>
    <row r="186" s="2" customFormat="1" ht="24.15" customHeight="1">
      <c r="A186" s="39"/>
      <c r="B186" s="40"/>
      <c r="C186" s="219" t="s">
        <v>490</v>
      </c>
      <c r="D186" s="219" t="s">
        <v>134</v>
      </c>
      <c r="E186" s="220" t="s">
        <v>912</v>
      </c>
      <c r="F186" s="221" t="s">
        <v>913</v>
      </c>
      <c r="G186" s="222" t="s">
        <v>192</v>
      </c>
      <c r="H186" s="223">
        <v>117.5</v>
      </c>
      <c r="I186" s="224"/>
      <c r="J186" s="225">
        <f>ROUND(I186*H186,2)</f>
        <v>0</v>
      </c>
      <c r="K186" s="221" t="s">
        <v>1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0.0049699999999999996</v>
      </c>
      <c r="T186" s="229">
        <f>S186*H186</f>
        <v>0.58397499999999991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406</v>
      </c>
      <c r="AT186" s="230" t="s">
        <v>134</v>
      </c>
      <c r="AU186" s="230" t="s">
        <v>86</v>
      </c>
      <c r="AY186" s="18" t="s">
        <v>131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406</v>
      </c>
      <c r="BM186" s="230" t="s">
        <v>914</v>
      </c>
    </row>
    <row r="187" s="2" customFormat="1">
      <c r="A187" s="39"/>
      <c r="B187" s="40"/>
      <c r="C187" s="41"/>
      <c r="D187" s="232" t="s">
        <v>141</v>
      </c>
      <c r="E187" s="41"/>
      <c r="F187" s="233" t="s">
        <v>913</v>
      </c>
      <c r="G187" s="41"/>
      <c r="H187" s="41"/>
      <c r="I187" s="234"/>
      <c r="J187" s="41"/>
      <c r="K187" s="41"/>
      <c r="L187" s="45"/>
      <c r="M187" s="235"/>
      <c r="N187" s="23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141</v>
      </c>
      <c r="AU187" s="18" t="s">
        <v>86</v>
      </c>
    </row>
    <row r="188" s="14" customFormat="1">
      <c r="A188" s="14"/>
      <c r="B188" s="247"/>
      <c r="C188" s="248"/>
      <c r="D188" s="232" t="s">
        <v>143</v>
      </c>
      <c r="E188" s="249" t="s">
        <v>1</v>
      </c>
      <c r="F188" s="250" t="s">
        <v>915</v>
      </c>
      <c r="G188" s="248"/>
      <c r="H188" s="251">
        <v>117.5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143</v>
      </c>
      <c r="AU188" s="257" t="s">
        <v>86</v>
      </c>
      <c r="AV188" s="14" t="s">
        <v>86</v>
      </c>
      <c r="AW188" s="14" t="s">
        <v>32</v>
      </c>
      <c r="AX188" s="14" t="s">
        <v>84</v>
      </c>
      <c r="AY188" s="257" t="s">
        <v>131</v>
      </c>
    </row>
    <row r="189" s="2" customFormat="1" ht="33" customHeight="1">
      <c r="A189" s="39"/>
      <c r="B189" s="40"/>
      <c r="C189" s="219" t="s">
        <v>498</v>
      </c>
      <c r="D189" s="219" t="s">
        <v>134</v>
      </c>
      <c r="E189" s="220" t="s">
        <v>916</v>
      </c>
      <c r="F189" s="221" t="s">
        <v>917</v>
      </c>
      <c r="G189" s="222" t="s">
        <v>192</v>
      </c>
      <c r="H189" s="223">
        <v>86.799999999999997</v>
      </c>
      <c r="I189" s="224"/>
      <c r="J189" s="225">
        <f>ROUND(I189*H189,2)</f>
        <v>0</v>
      </c>
      <c r="K189" s="221" t="s">
        <v>1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0.00075000000000000002</v>
      </c>
      <c r="R189" s="228">
        <f>Q189*H189</f>
        <v>0.065100000000000005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406</v>
      </c>
      <c r="AT189" s="230" t="s">
        <v>134</v>
      </c>
      <c r="AU189" s="230" t="s">
        <v>86</v>
      </c>
      <c r="AY189" s="18" t="s">
        <v>131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406</v>
      </c>
      <c r="BM189" s="230" t="s">
        <v>918</v>
      </c>
    </row>
    <row r="190" s="2" customFormat="1">
      <c r="A190" s="39"/>
      <c r="B190" s="40"/>
      <c r="C190" s="41"/>
      <c r="D190" s="232" t="s">
        <v>141</v>
      </c>
      <c r="E190" s="41"/>
      <c r="F190" s="233" t="s">
        <v>917</v>
      </c>
      <c r="G190" s="41"/>
      <c r="H190" s="41"/>
      <c r="I190" s="234"/>
      <c r="J190" s="41"/>
      <c r="K190" s="41"/>
      <c r="L190" s="45"/>
      <c r="M190" s="235"/>
      <c r="N190" s="23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141</v>
      </c>
      <c r="AU190" s="18" t="s">
        <v>86</v>
      </c>
    </row>
    <row r="191" s="14" customFormat="1">
      <c r="A191" s="14"/>
      <c r="B191" s="247"/>
      <c r="C191" s="248"/>
      <c r="D191" s="232" t="s">
        <v>143</v>
      </c>
      <c r="E191" s="249" t="s">
        <v>1</v>
      </c>
      <c r="F191" s="250" t="s">
        <v>919</v>
      </c>
      <c r="G191" s="248"/>
      <c r="H191" s="251">
        <v>77.799999999999997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143</v>
      </c>
      <c r="AU191" s="257" t="s">
        <v>86</v>
      </c>
      <c r="AV191" s="14" t="s">
        <v>86</v>
      </c>
      <c r="AW191" s="14" t="s">
        <v>32</v>
      </c>
      <c r="AX191" s="14" t="s">
        <v>76</v>
      </c>
      <c r="AY191" s="257" t="s">
        <v>131</v>
      </c>
    </row>
    <row r="192" s="14" customFormat="1">
      <c r="A192" s="14"/>
      <c r="B192" s="247"/>
      <c r="C192" s="248"/>
      <c r="D192" s="232" t="s">
        <v>143</v>
      </c>
      <c r="E192" s="249" t="s">
        <v>1</v>
      </c>
      <c r="F192" s="250" t="s">
        <v>367</v>
      </c>
      <c r="G192" s="248"/>
      <c r="H192" s="251">
        <v>9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143</v>
      </c>
      <c r="AU192" s="257" t="s">
        <v>86</v>
      </c>
      <c r="AV192" s="14" t="s">
        <v>86</v>
      </c>
      <c r="AW192" s="14" t="s">
        <v>32</v>
      </c>
      <c r="AX192" s="14" t="s">
        <v>76</v>
      </c>
      <c r="AY192" s="257" t="s">
        <v>131</v>
      </c>
    </row>
    <row r="193" s="16" customFormat="1">
      <c r="A193" s="16"/>
      <c r="B193" s="269"/>
      <c r="C193" s="270"/>
      <c r="D193" s="232" t="s">
        <v>143</v>
      </c>
      <c r="E193" s="271" t="s">
        <v>1</v>
      </c>
      <c r="F193" s="272" t="s">
        <v>189</v>
      </c>
      <c r="G193" s="270"/>
      <c r="H193" s="273">
        <v>86.799999999999997</v>
      </c>
      <c r="I193" s="274"/>
      <c r="J193" s="270"/>
      <c r="K193" s="270"/>
      <c r="L193" s="275"/>
      <c r="M193" s="276"/>
      <c r="N193" s="277"/>
      <c r="O193" s="277"/>
      <c r="P193" s="277"/>
      <c r="Q193" s="277"/>
      <c r="R193" s="277"/>
      <c r="S193" s="277"/>
      <c r="T193" s="278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79" t="s">
        <v>143</v>
      </c>
      <c r="AU193" s="279" t="s">
        <v>86</v>
      </c>
      <c r="AV193" s="16" t="s">
        <v>139</v>
      </c>
      <c r="AW193" s="16" t="s">
        <v>32</v>
      </c>
      <c r="AX193" s="16" t="s">
        <v>84</v>
      </c>
      <c r="AY193" s="279" t="s">
        <v>131</v>
      </c>
    </row>
    <row r="194" s="2" customFormat="1" ht="33" customHeight="1">
      <c r="A194" s="39"/>
      <c r="B194" s="40"/>
      <c r="C194" s="219" t="s">
        <v>507</v>
      </c>
      <c r="D194" s="219" t="s">
        <v>134</v>
      </c>
      <c r="E194" s="220" t="s">
        <v>920</v>
      </c>
      <c r="F194" s="221" t="s">
        <v>921</v>
      </c>
      <c r="G194" s="222" t="s">
        <v>192</v>
      </c>
      <c r="H194" s="223">
        <v>213</v>
      </c>
      <c r="I194" s="224"/>
      <c r="J194" s="225">
        <f>ROUND(I194*H194,2)</f>
        <v>0</v>
      </c>
      <c r="K194" s="221" t="s">
        <v>1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0.00115</v>
      </c>
      <c r="R194" s="228">
        <f>Q194*H194</f>
        <v>0.24495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406</v>
      </c>
      <c r="AT194" s="230" t="s">
        <v>134</v>
      </c>
      <c r="AU194" s="230" t="s">
        <v>86</v>
      </c>
      <c r="AY194" s="18" t="s">
        <v>131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406</v>
      </c>
      <c r="BM194" s="230" t="s">
        <v>922</v>
      </c>
    </row>
    <row r="195" s="2" customFormat="1">
      <c r="A195" s="39"/>
      <c r="B195" s="40"/>
      <c r="C195" s="41"/>
      <c r="D195" s="232" t="s">
        <v>141</v>
      </c>
      <c r="E195" s="41"/>
      <c r="F195" s="233" t="s">
        <v>921</v>
      </c>
      <c r="G195" s="41"/>
      <c r="H195" s="41"/>
      <c r="I195" s="234"/>
      <c r="J195" s="41"/>
      <c r="K195" s="41"/>
      <c r="L195" s="45"/>
      <c r="M195" s="235"/>
      <c r="N195" s="23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141</v>
      </c>
      <c r="AU195" s="18" t="s">
        <v>86</v>
      </c>
    </row>
    <row r="196" s="14" customFormat="1">
      <c r="A196" s="14"/>
      <c r="B196" s="247"/>
      <c r="C196" s="248"/>
      <c r="D196" s="232" t="s">
        <v>143</v>
      </c>
      <c r="E196" s="249" t="s">
        <v>1</v>
      </c>
      <c r="F196" s="250" t="s">
        <v>923</v>
      </c>
      <c r="G196" s="248"/>
      <c r="H196" s="251">
        <v>111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143</v>
      </c>
      <c r="AU196" s="257" t="s">
        <v>86</v>
      </c>
      <c r="AV196" s="14" t="s">
        <v>86</v>
      </c>
      <c r="AW196" s="14" t="s">
        <v>32</v>
      </c>
      <c r="AX196" s="14" t="s">
        <v>76</v>
      </c>
      <c r="AY196" s="257" t="s">
        <v>131</v>
      </c>
    </row>
    <row r="197" s="14" customFormat="1">
      <c r="A197" s="14"/>
      <c r="B197" s="247"/>
      <c r="C197" s="248"/>
      <c r="D197" s="232" t="s">
        <v>143</v>
      </c>
      <c r="E197" s="249" t="s">
        <v>1</v>
      </c>
      <c r="F197" s="250" t="s">
        <v>924</v>
      </c>
      <c r="G197" s="248"/>
      <c r="H197" s="251">
        <v>102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143</v>
      </c>
      <c r="AU197" s="257" t="s">
        <v>86</v>
      </c>
      <c r="AV197" s="14" t="s">
        <v>86</v>
      </c>
      <c r="AW197" s="14" t="s">
        <v>32</v>
      </c>
      <c r="AX197" s="14" t="s">
        <v>76</v>
      </c>
      <c r="AY197" s="257" t="s">
        <v>131</v>
      </c>
    </row>
    <row r="198" s="16" customFormat="1">
      <c r="A198" s="16"/>
      <c r="B198" s="269"/>
      <c r="C198" s="270"/>
      <c r="D198" s="232" t="s">
        <v>143</v>
      </c>
      <c r="E198" s="271" t="s">
        <v>1</v>
      </c>
      <c r="F198" s="272" t="s">
        <v>189</v>
      </c>
      <c r="G198" s="270"/>
      <c r="H198" s="273">
        <v>213</v>
      </c>
      <c r="I198" s="274"/>
      <c r="J198" s="270"/>
      <c r="K198" s="270"/>
      <c r="L198" s="275"/>
      <c r="M198" s="276"/>
      <c r="N198" s="277"/>
      <c r="O198" s="277"/>
      <c r="P198" s="277"/>
      <c r="Q198" s="277"/>
      <c r="R198" s="277"/>
      <c r="S198" s="277"/>
      <c r="T198" s="278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79" t="s">
        <v>143</v>
      </c>
      <c r="AU198" s="279" t="s">
        <v>86</v>
      </c>
      <c r="AV198" s="16" t="s">
        <v>139</v>
      </c>
      <c r="AW198" s="16" t="s">
        <v>32</v>
      </c>
      <c r="AX198" s="16" t="s">
        <v>84</v>
      </c>
      <c r="AY198" s="279" t="s">
        <v>131</v>
      </c>
    </row>
    <row r="199" s="2" customFormat="1" ht="33" customHeight="1">
      <c r="A199" s="39"/>
      <c r="B199" s="40"/>
      <c r="C199" s="219" t="s">
        <v>512</v>
      </c>
      <c r="D199" s="219" t="s">
        <v>134</v>
      </c>
      <c r="E199" s="220" t="s">
        <v>925</v>
      </c>
      <c r="F199" s="221" t="s">
        <v>926</v>
      </c>
      <c r="G199" s="222" t="s">
        <v>192</v>
      </c>
      <c r="H199" s="223">
        <v>111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0.0012999999999999999</v>
      </c>
      <c r="R199" s="228">
        <f>Q199*H199</f>
        <v>0.14429999999999998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406</v>
      </c>
      <c r="AT199" s="230" t="s">
        <v>134</v>
      </c>
      <c r="AU199" s="230" t="s">
        <v>86</v>
      </c>
      <c r="AY199" s="18" t="s">
        <v>131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406</v>
      </c>
      <c r="BM199" s="230" t="s">
        <v>927</v>
      </c>
    </row>
    <row r="200" s="2" customFormat="1">
      <c r="A200" s="39"/>
      <c r="B200" s="40"/>
      <c r="C200" s="41"/>
      <c r="D200" s="232" t="s">
        <v>141</v>
      </c>
      <c r="E200" s="41"/>
      <c r="F200" s="233" t="s">
        <v>926</v>
      </c>
      <c r="G200" s="41"/>
      <c r="H200" s="41"/>
      <c r="I200" s="234"/>
      <c r="J200" s="41"/>
      <c r="K200" s="41"/>
      <c r="L200" s="45"/>
      <c r="M200" s="235"/>
      <c r="N200" s="23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141</v>
      </c>
      <c r="AU200" s="18" t="s">
        <v>86</v>
      </c>
    </row>
    <row r="201" s="14" customFormat="1">
      <c r="A201" s="14"/>
      <c r="B201" s="247"/>
      <c r="C201" s="248"/>
      <c r="D201" s="232" t="s">
        <v>143</v>
      </c>
      <c r="E201" s="249" t="s">
        <v>1</v>
      </c>
      <c r="F201" s="250" t="s">
        <v>928</v>
      </c>
      <c r="G201" s="248"/>
      <c r="H201" s="251">
        <v>111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143</v>
      </c>
      <c r="AU201" s="257" t="s">
        <v>86</v>
      </c>
      <c r="AV201" s="14" t="s">
        <v>86</v>
      </c>
      <c r="AW201" s="14" t="s">
        <v>32</v>
      </c>
      <c r="AX201" s="14" t="s">
        <v>84</v>
      </c>
      <c r="AY201" s="257" t="s">
        <v>131</v>
      </c>
    </row>
    <row r="202" s="2" customFormat="1" ht="33" customHeight="1">
      <c r="A202" s="39"/>
      <c r="B202" s="40"/>
      <c r="C202" s="219" t="s">
        <v>519</v>
      </c>
      <c r="D202" s="219" t="s">
        <v>134</v>
      </c>
      <c r="E202" s="220" t="s">
        <v>929</v>
      </c>
      <c r="F202" s="221" t="s">
        <v>930</v>
      </c>
      <c r="G202" s="222" t="s">
        <v>192</v>
      </c>
      <c r="H202" s="223">
        <v>6.5</v>
      </c>
      <c r="I202" s="224"/>
      <c r="J202" s="225">
        <f>ROUND(I202*H202,2)</f>
        <v>0</v>
      </c>
      <c r="K202" s="221" t="s">
        <v>1</v>
      </c>
      <c r="L202" s="45"/>
      <c r="M202" s="226" t="s">
        <v>1</v>
      </c>
      <c r="N202" s="227" t="s">
        <v>41</v>
      </c>
      <c r="O202" s="92"/>
      <c r="P202" s="228">
        <f>O202*H202</f>
        <v>0</v>
      </c>
      <c r="Q202" s="228">
        <v>0.0025500000000000002</v>
      </c>
      <c r="R202" s="228">
        <f>Q202*H202</f>
        <v>0.016574999999999999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406</v>
      </c>
      <c r="AT202" s="230" t="s">
        <v>134</v>
      </c>
      <c r="AU202" s="230" t="s">
        <v>86</v>
      </c>
      <c r="AY202" s="18" t="s">
        <v>131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84</v>
      </c>
      <c r="BK202" s="231">
        <f>ROUND(I202*H202,2)</f>
        <v>0</v>
      </c>
      <c r="BL202" s="18" t="s">
        <v>406</v>
      </c>
      <c r="BM202" s="230" t="s">
        <v>931</v>
      </c>
    </row>
    <row r="203" s="2" customFormat="1">
      <c r="A203" s="39"/>
      <c r="B203" s="40"/>
      <c r="C203" s="41"/>
      <c r="D203" s="232" t="s">
        <v>141</v>
      </c>
      <c r="E203" s="41"/>
      <c r="F203" s="233" t="s">
        <v>930</v>
      </c>
      <c r="G203" s="41"/>
      <c r="H203" s="41"/>
      <c r="I203" s="234"/>
      <c r="J203" s="41"/>
      <c r="K203" s="41"/>
      <c r="L203" s="45"/>
      <c r="M203" s="235"/>
      <c r="N203" s="236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141</v>
      </c>
      <c r="AU203" s="18" t="s">
        <v>86</v>
      </c>
    </row>
    <row r="204" s="2" customFormat="1" ht="16.5" customHeight="1">
      <c r="A204" s="39"/>
      <c r="B204" s="40"/>
      <c r="C204" s="280" t="s">
        <v>524</v>
      </c>
      <c r="D204" s="280" t="s">
        <v>513</v>
      </c>
      <c r="E204" s="281" t="s">
        <v>932</v>
      </c>
      <c r="F204" s="282" t="s">
        <v>933</v>
      </c>
      <c r="G204" s="283" t="s">
        <v>539</v>
      </c>
      <c r="H204" s="284">
        <v>448</v>
      </c>
      <c r="I204" s="285"/>
      <c r="J204" s="286">
        <f>ROUND(I204*H204,2)</f>
        <v>0</v>
      </c>
      <c r="K204" s="282" t="s">
        <v>1</v>
      </c>
      <c r="L204" s="287"/>
      <c r="M204" s="288" t="s">
        <v>1</v>
      </c>
      <c r="N204" s="289" t="s">
        <v>41</v>
      </c>
      <c r="O204" s="92"/>
      <c r="P204" s="228">
        <f>O204*H204</f>
        <v>0</v>
      </c>
      <c r="Q204" s="228">
        <v>6.9999999999999994E-05</v>
      </c>
      <c r="R204" s="228">
        <f>Q204*H204</f>
        <v>0.031359999999999999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516</v>
      </c>
      <c r="AT204" s="230" t="s">
        <v>513</v>
      </c>
      <c r="AU204" s="230" t="s">
        <v>86</v>
      </c>
      <c r="AY204" s="18" t="s">
        <v>131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406</v>
      </c>
      <c r="BM204" s="230" t="s">
        <v>934</v>
      </c>
    </row>
    <row r="205" s="2" customFormat="1">
      <c r="A205" s="39"/>
      <c r="B205" s="40"/>
      <c r="C205" s="41"/>
      <c r="D205" s="232" t="s">
        <v>141</v>
      </c>
      <c r="E205" s="41"/>
      <c r="F205" s="233" t="s">
        <v>933</v>
      </c>
      <c r="G205" s="41"/>
      <c r="H205" s="41"/>
      <c r="I205" s="234"/>
      <c r="J205" s="41"/>
      <c r="K205" s="41"/>
      <c r="L205" s="45"/>
      <c r="M205" s="235"/>
      <c r="N205" s="23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141</v>
      </c>
      <c r="AU205" s="18" t="s">
        <v>86</v>
      </c>
    </row>
    <row r="206" s="14" customFormat="1">
      <c r="A206" s="14"/>
      <c r="B206" s="247"/>
      <c r="C206" s="248"/>
      <c r="D206" s="232" t="s">
        <v>143</v>
      </c>
      <c r="E206" s="249" t="s">
        <v>1</v>
      </c>
      <c r="F206" s="250" t="s">
        <v>935</v>
      </c>
      <c r="G206" s="248"/>
      <c r="H206" s="251">
        <v>448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143</v>
      </c>
      <c r="AU206" s="257" t="s">
        <v>86</v>
      </c>
      <c r="AV206" s="14" t="s">
        <v>86</v>
      </c>
      <c r="AW206" s="14" t="s">
        <v>32</v>
      </c>
      <c r="AX206" s="14" t="s">
        <v>84</v>
      </c>
      <c r="AY206" s="257" t="s">
        <v>131</v>
      </c>
    </row>
    <row r="207" s="2" customFormat="1" ht="16.5" customHeight="1">
      <c r="A207" s="39"/>
      <c r="B207" s="40"/>
      <c r="C207" s="280" t="s">
        <v>529</v>
      </c>
      <c r="D207" s="280" t="s">
        <v>513</v>
      </c>
      <c r="E207" s="281" t="s">
        <v>936</v>
      </c>
      <c r="F207" s="282" t="s">
        <v>937</v>
      </c>
      <c r="G207" s="283" t="s">
        <v>539</v>
      </c>
      <c r="H207" s="284">
        <v>17.5</v>
      </c>
      <c r="I207" s="285"/>
      <c r="J207" s="286">
        <f>ROUND(I207*H207,2)</f>
        <v>0</v>
      </c>
      <c r="K207" s="282" t="s">
        <v>1</v>
      </c>
      <c r="L207" s="287"/>
      <c r="M207" s="288" t="s">
        <v>1</v>
      </c>
      <c r="N207" s="289" t="s">
        <v>41</v>
      </c>
      <c r="O207" s="92"/>
      <c r="P207" s="228">
        <f>O207*H207</f>
        <v>0</v>
      </c>
      <c r="Q207" s="228">
        <v>8.0000000000000007E-05</v>
      </c>
      <c r="R207" s="228">
        <f>Q207*H207</f>
        <v>0.0014000000000000002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516</v>
      </c>
      <c r="AT207" s="230" t="s">
        <v>513</v>
      </c>
      <c r="AU207" s="230" t="s">
        <v>86</v>
      </c>
      <c r="AY207" s="18" t="s">
        <v>131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84</v>
      </c>
      <c r="BK207" s="231">
        <f>ROUND(I207*H207,2)</f>
        <v>0</v>
      </c>
      <c r="BL207" s="18" t="s">
        <v>406</v>
      </c>
      <c r="BM207" s="230" t="s">
        <v>938</v>
      </c>
    </row>
    <row r="208" s="2" customFormat="1">
      <c r="A208" s="39"/>
      <c r="B208" s="40"/>
      <c r="C208" s="41"/>
      <c r="D208" s="232" t="s">
        <v>141</v>
      </c>
      <c r="E208" s="41"/>
      <c r="F208" s="233" t="s">
        <v>937</v>
      </c>
      <c r="G208" s="41"/>
      <c r="H208" s="41"/>
      <c r="I208" s="234"/>
      <c r="J208" s="41"/>
      <c r="K208" s="41"/>
      <c r="L208" s="45"/>
      <c r="M208" s="235"/>
      <c r="N208" s="236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141</v>
      </c>
      <c r="AU208" s="18" t="s">
        <v>86</v>
      </c>
    </row>
    <row r="209" s="14" customFormat="1">
      <c r="A209" s="14"/>
      <c r="B209" s="247"/>
      <c r="C209" s="248"/>
      <c r="D209" s="232" t="s">
        <v>143</v>
      </c>
      <c r="E209" s="249" t="s">
        <v>1</v>
      </c>
      <c r="F209" s="250" t="s">
        <v>939</v>
      </c>
      <c r="G209" s="248"/>
      <c r="H209" s="251">
        <v>17.5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143</v>
      </c>
      <c r="AU209" s="257" t="s">
        <v>86</v>
      </c>
      <c r="AV209" s="14" t="s">
        <v>86</v>
      </c>
      <c r="AW209" s="14" t="s">
        <v>32</v>
      </c>
      <c r="AX209" s="14" t="s">
        <v>84</v>
      </c>
      <c r="AY209" s="257" t="s">
        <v>131</v>
      </c>
    </row>
    <row r="210" s="2" customFormat="1" ht="24.15" customHeight="1">
      <c r="A210" s="39"/>
      <c r="B210" s="40"/>
      <c r="C210" s="219" t="s">
        <v>536</v>
      </c>
      <c r="D210" s="219" t="s">
        <v>134</v>
      </c>
      <c r="E210" s="220" t="s">
        <v>940</v>
      </c>
      <c r="F210" s="221" t="s">
        <v>941</v>
      </c>
      <c r="G210" s="222" t="s">
        <v>539</v>
      </c>
      <c r="H210" s="223">
        <v>9</v>
      </c>
      <c r="I210" s="224"/>
      <c r="J210" s="225">
        <f>ROUND(I210*H210,2)</f>
        <v>0</v>
      </c>
      <c r="K210" s="221" t="s">
        <v>1</v>
      </c>
      <c r="L210" s="45"/>
      <c r="M210" s="226" t="s">
        <v>1</v>
      </c>
      <c r="N210" s="227" t="s">
        <v>41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0.00123</v>
      </c>
      <c r="T210" s="229">
        <f>S210*H210</f>
        <v>0.01107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406</v>
      </c>
      <c r="AT210" s="230" t="s">
        <v>134</v>
      </c>
      <c r="AU210" s="230" t="s">
        <v>86</v>
      </c>
      <c r="AY210" s="18" t="s">
        <v>131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406</v>
      </c>
      <c r="BM210" s="230" t="s">
        <v>942</v>
      </c>
    </row>
    <row r="211" s="2" customFormat="1">
      <c r="A211" s="39"/>
      <c r="B211" s="40"/>
      <c r="C211" s="41"/>
      <c r="D211" s="232" t="s">
        <v>141</v>
      </c>
      <c r="E211" s="41"/>
      <c r="F211" s="233" t="s">
        <v>941</v>
      </c>
      <c r="G211" s="41"/>
      <c r="H211" s="41"/>
      <c r="I211" s="234"/>
      <c r="J211" s="41"/>
      <c r="K211" s="41"/>
      <c r="L211" s="45"/>
      <c r="M211" s="235"/>
      <c r="N211" s="236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141</v>
      </c>
      <c r="AU211" s="18" t="s">
        <v>86</v>
      </c>
    </row>
    <row r="212" s="2" customFormat="1" ht="24.15" customHeight="1">
      <c r="A212" s="39"/>
      <c r="B212" s="40"/>
      <c r="C212" s="219" t="s">
        <v>562</v>
      </c>
      <c r="D212" s="219" t="s">
        <v>134</v>
      </c>
      <c r="E212" s="220" t="s">
        <v>943</v>
      </c>
      <c r="F212" s="221" t="s">
        <v>944</v>
      </c>
      <c r="G212" s="222" t="s">
        <v>539</v>
      </c>
      <c r="H212" s="223">
        <v>1</v>
      </c>
      <c r="I212" s="224"/>
      <c r="J212" s="225">
        <f>ROUND(I212*H212,2)</f>
        <v>0</v>
      </c>
      <c r="K212" s="221" t="s">
        <v>1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0.00021000000000000001</v>
      </c>
      <c r="R212" s="228">
        <f>Q212*H212</f>
        <v>0.00021000000000000001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406</v>
      </c>
      <c r="AT212" s="230" t="s">
        <v>134</v>
      </c>
      <c r="AU212" s="230" t="s">
        <v>86</v>
      </c>
      <c r="AY212" s="18" t="s">
        <v>131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406</v>
      </c>
      <c r="BM212" s="230" t="s">
        <v>945</v>
      </c>
    </row>
    <row r="213" s="2" customFormat="1">
      <c r="A213" s="39"/>
      <c r="B213" s="40"/>
      <c r="C213" s="41"/>
      <c r="D213" s="232" t="s">
        <v>141</v>
      </c>
      <c r="E213" s="41"/>
      <c r="F213" s="233" t="s">
        <v>944</v>
      </c>
      <c r="G213" s="41"/>
      <c r="H213" s="41"/>
      <c r="I213" s="234"/>
      <c r="J213" s="41"/>
      <c r="K213" s="41"/>
      <c r="L213" s="45"/>
      <c r="M213" s="235"/>
      <c r="N213" s="236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141</v>
      </c>
      <c r="AU213" s="18" t="s">
        <v>86</v>
      </c>
    </row>
    <row r="214" s="2" customFormat="1" ht="24.15" customHeight="1">
      <c r="A214" s="39"/>
      <c r="B214" s="40"/>
      <c r="C214" s="219" t="s">
        <v>516</v>
      </c>
      <c r="D214" s="219" t="s">
        <v>134</v>
      </c>
      <c r="E214" s="220" t="s">
        <v>946</v>
      </c>
      <c r="F214" s="221" t="s">
        <v>947</v>
      </c>
      <c r="G214" s="222" t="s">
        <v>539</v>
      </c>
      <c r="H214" s="223">
        <v>4</v>
      </c>
      <c r="I214" s="224"/>
      <c r="J214" s="225">
        <f>ROUND(I214*H214,2)</f>
        <v>0</v>
      </c>
      <c r="K214" s="221" t="s">
        <v>1</v>
      </c>
      <c r="L214" s="45"/>
      <c r="M214" s="226" t="s">
        <v>1</v>
      </c>
      <c r="N214" s="227" t="s">
        <v>41</v>
      </c>
      <c r="O214" s="92"/>
      <c r="P214" s="228">
        <f>O214*H214</f>
        <v>0</v>
      </c>
      <c r="Q214" s="228">
        <v>0.00034000000000000002</v>
      </c>
      <c r="R214" s="228">
        <f>Q214*H214</f>
        <v>0.0013600000000000001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406</v>
      </c>
      <c r="AT214" s="230" t="s">
        <v>134</v>
      </c>
      <c r="AU214" s="230" t="s">
        <v>86</v>
      </c>
      <c r="AY214" s="18" t="s">
        <v>131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406</v>
      </c>
      <c r="BM214" s="230" t="s">
        <v>948</v>
      </c>
    </row>
    <row r="215" s="2" customFormat="1">
      <c r="A215" s="39"/>
      <c r="B215" s="40"/>
      <c r="C215" s="41"/>
      <c r="D215" s="232" t="s">
        <v>141</v>
      </c>
      <c r="E215" s="41"/>
      <c r="F215" s="233" t="s">
        <v>947</v>
      </c>
      <c r="G215" s="41"/>
      <c r="H215" s="41"/>
      <c r="I215" s="234"/>
      <c r="J215" s="41"/>
      <c r="K215" s="41"/>
      <c r="L215" s="45"/>
      <c r="M215" s="235"/>
      <c r="N215" s="23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141</v>
      </c>
      <c r="AU215" s="18" t="s">
        <v>86</v>
      </c>
    </row>
    <row r="216" s="2" customFormat="1" ht="24.15" customHeight="1">
      <c r="A216" s="39"/>
      <c r="B216" s="40"/>
      <c r="C216" s="219" t="s">
        <v>571</v>
      </c>
      <c r="D216" s="219" t="s">
        <v>134</v>
      </c>
      <c r="E216" s="220" t="s">
        <v>949</v>
      </c>
      <c r="F216" s="221" t="s">
        <v>950</v>
      </c>
      <c r="G216" s="222" t="s">
        <v>539</v>
      </c>
      <c r="H216" s="223">
        <v>4</v>
      </c>
      <c r="I216" s="224"/>
      <c r="J216" s="225">
        <f>ROUND(I216*H216,2)</f>
        <v>0</v>
      </c>
      <c r="K216" s="221" t="s">
        <v>1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0.00050000000000000001</v>
      </c>
      <c r="R216" s="228">
        <f>Q216*H216</f>
        <v>0.002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406</v>
      </c>
      <c r="AT216" s="230" t="s">
        <v>134</v>
      </c>
      <c r="AU216" s="230" t="s">
        <v>86</v>
      </c>
      <c r="AY216" s="18" t="s">
        <v>131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406</v>
      </c>
      <c r="BM216" s="230" t="s">
        <v>951</v>
      </c>
    </row>
    <row r="217" s="2" customFormat="1">
      <c r="A217" s="39"/>
      <c r="B217" s="40"/>
      <c r="C217" s="41"/>
      <c r="D217" s="232" t="s">
        <v>141</v>
      </c>
      <c r="E217" s="41"/>
      <c r="F217" s="233" t="s">
        <v>950</v>
      </c>
      <c r="G217" s="41"/>
      <c r="H217" s="41"/>
      <c r="I217" s="234"/>
      <c r="J217" s="41"/>
      <c r="K217" s="41"/>
      <c r="L217" s="45"/>
      <c r="M217" s="235"/>
      <c r="N217" s="23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141</v>
      </c>
      <c r="AU217" s="18" t="s">
        <v>86</v>
      </c>
    </row>
    <row r="218" s="2" customFormat="1" ht="37.8" customHeight="1">
      <c r="A218" s="39"/>
      <c r="B218" s="40"/>
      <c r="C218" s="219" t="s">
        <v>575</v>
      </c>
      <c r="D218" s="219" t="s">
        <v>134</v>
      </c>
      <c r="E218" s="220" t="s">
        <v>952</v>
      </c>
      <c r="F218" s="221" t="s">
        <v>953</v>
      </c>
      <c r="G218" s="222" t="s">
        <v>192</v>
      </c>
      <c r="H218" s="223">
        <v>417.30000000000001</v>
      </c>
      <c r="I218" s="224"/>
      <c r="J218" s="225">
        <f>ROUND(I218*H218,2)</f>
        <v>0</v>
      </c>
      <c r="K218" s="221" t="s">
        <v>1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2.0000000000000002E-05</v>
      </c>
      <c r="R218" s="228">
        <f>Q218*H218</f>
        <v>0.008346000000000001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406</v>
      </c>
      <c r="AT218" s="230" t="s">
        <v>134</v>
      </c>
      <c r="AU218" s="230" t="s">
        <v>86</v>
      </c>
      <c r="AY218" s="18" t="s">
        <v>131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406</v>
      </c>
      <c r="BM218" s="230" t="s">
        <v>954</v>
      </c>
    </row>
    <row r="219" s="2" customFormat="1">
      <c r="A219" s="39"/>
      <c r="B219" s="40"/>
      <c r="C219" s="41"/>
      <c r="D219" s="232" t="s">
        <v>141</v>
      </c>
      <c r="E219" s="41"/>
      <c r="F219" s="233" t="s">
        <v>953</v>
      </c>
      <c r="G219" s="41"/>
      <c r="H219" s="41"/>
      <c r="I219" s="234"/>
      <c r="J219" s="41"/>
      <c r="K219" s="41"/>
      <c r="L219" s="45"/>
      <c r="M219" s="235"/>
      <c r="N219" s="236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141</v>
      </c>
      <c r="AU219" s="18" t="s">
        <v>86</v>
      </c>
    </row>
    <row r="220" s="2" customFormat="1" ht="49.05" customHeight="1">
      <c r="A220" s="39"/>
      <c r="B220" s="40"/>
      <c r="C220" s="219" t="s">
        <v>582</v>
      </c>
      <c r="D220" s="219" t="s">
        <v>134</v>
      </c>
      <c r="E220" s="220" t="s">
        <v>955</v>
      </c>
      <c r="F220" s="221" t="s">
        <v>956</v>
      </c>
      <c r="G220" s="222" t="s">
        <v>375</v>
      </c>
      <c r="H220" s="223">
        <v>0.51600000000000001</v>
      </c>
      <c r="I220" s="224"/>
      <c r="J220" s="225">
        <f>ROUND(I220*H220,2)</f>
        <v>0</v>
      </c>
      <c r="K220" s="221" t="s">
        <v>1</v>
      </c>
      <c r="L220" s="45"/>
      <c r="M220" s="226" t="s">
        <v>1</v>
      </c>
      <c r="N220" s="227" t="s">
        <v>41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406</v>
      </c>
      <c r="AT220" s="230" t="s">
        <v>134</v>
      </c>
      <c r="AU220" s="230" t="s">
        <v>86</v>
      </c>
      <c r="AY220" s="18" t="s">
        <v>131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406</v>
      </c>
      <c r="BM220" s="230" t="s">
        <v>957</v>
      </c>
    </row>
    <row r="221" s="2" customFormat="1">
      <c r="A221" s="39"/>
      <c r="B221" s="40"/>
      <c r="C221" s="41"/>
      <c r="D221" s="232" t="s">
        <v>141</v>
      </c>
      <c r="E221" s="41"/>
      <c r="F221" s="233" t="s">
        <v>956</v>
      </c>
      <c r="G221" s="41"/>
      <c r="H221" s="41"/>
      <c r="I221" s="234"/>
      <c r="J221" s="41"/>
      <c r="K221" s="41"/>
      <c r="L221" s="45"/>
      <c r="M221" s="235"/>
      <c r="N221" s="236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141</v>
      </c>
      <c r="AU221" s="18" t="s">
        <v>86</v>
      </c>
    </row>
    <row r="222" s="12" customFormat="1" ht="22.8" customHeight="1">
      <c r="A222" s="12"/>
      <c r="B222" s="203"/>
      <c r="C222" s="204"/>
      <c r="D222" s="205" t="s">
        <v>75</v>
      </c>
      <c r="E222" s="217" t="s">
        <v>534</v>
      </c>
      <c r="F222" s="217" t="s">
        <v>535</v>
      </c>
      <c r="G222" s="204"/>
      <c r="H222" s="204"/>
      <c r="I222" s="207"/>
      <c r="J222" s="218">
        <f>BK222</f>
        <v>0</v>
      </c>
      <c r="K222" s="204"/>
      <c r="L222" s="209"/>
      <c r="M222" s="210"/>
      <c r="N222" s="211"/>
      <c r="O222" s="211"/>
      <c r="P222" s="212">
        <f>SUM(P223:P261)</f>
        <v>0</v>
      </c>
      <c r="Q222" s="211"/>
      <c r="R222" s="212">
        <f>SUM(R223:R261)</f>
        <v>0.09913000000000001</v>
      </c>
      <c r="S222" s="211"/>
      <c r="T222" s="213">
        <f>SUM(T223:T261)</f>
        <v>0.64073000000000002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86</v>
      </c>
      <c r="AT222" s="215" t="s">
        <v>75</v>
      </c>
      <c r="AU222" s="215" t="s">
        <v>84</v>
      </c>
      <c r="AY222" s="214" t="s">
        <v>131</v>
      </c>
      <c r="BK222" s="216">
        <f>SUM(BK223:BK261)</f>
        <v>0</v>
      </c>
    </row>
    <row r="223" s="2" customFormat="1" ht="21.75" customHeight="1">
      <c r="A223" s="39"/>
      <c r="B223" s="40"/>
      <c r="C223" s="219" t="s">
        <v>589</v>
      </c>
      <c r="D223" s="219" t="s">
        <v>134</v>
      </c>
      <c r="E223" s="220" t="s">
        <v>958</v>
      </c>
      <c r="F223" s="221" t="s">
        <v>959</v>
      </c>
      <c r="G223" s="222" t="s">
        <v>960</v>
      </c>
      <c r="H223" s="223">
        <v>24</v>
      </c>
      <c r="I223" s="224"/>
      <c r="J223" s="225">
        <f>ROUND(I223*H223,2)</f>
        <v>0</v>
      </c>
      <c r="K223" s="221" t="s">
        <v>1</v>
      </c>
      <c r="L223" s="45"/>
      <c r="M223" s="226" t="s">
        <v>1</v>
      </c>
      <c r="N223" s="227" t="s">
        <v>41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0.019460000000000002</v>
      </c>
      <c r="T223" s="229">
        <f>S223*H223</f>
        <v>0.46704000000000001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406</v>
      </c>
      <c r="AT223" s="230" t="s">
        <v>134</v>
      </c>
      <c r="AU223" s="230" t="s">
        <v>86</v>
      </c>
      <c r="AY223" s="18" t="s">
        <v>131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406</v>
      </c>
      <c r="BM223" s="230" t="s">
        <v>961</v>
      </c>
    </row>
    <row r="224" s="2" customFormat="1">
      <c r="A224" s="39"/>
      <c r="B224" s="40"/>
      <c r="C224" s="41"/>
      <c r="D224" s="232" t="s">
        <v>141</v>
      </c>
      <c r="E224" s="41"/>
      <c r="F224" s="233" t="s">
        <v>959</v>
      </c>
      <c r="G224" s="41"/>
      <c r="H224" s="41"/>
      <c r="I224" s="234"/>
      <c r="J224" s="41"/>
      <c r="K224" s="41"/>
      <c r="L224" s="45"/>
      <c r="M224" s="235"/>
      <c r="N224" s="236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141</v>
      </c>
      <c r="AU224" s="18" t="s">
        <v>86</v>
      </c>
    </row>
    <row r="225" s="2" customFormat="1" ht="24.15" customHeight="1">
      <c r="A225" s="39"/>
      <c r="B225" s="40"/>
      <c r="C225" s="219" t="s">
        <v>594</v>
      </c>
      <c r="D225" s="219" t="s">
        <v>134</v>
      </c>
      <c r="E225" s="220" t="s">
        <v>962</v>
      </c>
      <c r="F225" s="221" t="s">
        <v>963</v>
      </c>
      <c r="G225" s="222" t="s">
        <v>960</v>
      </c>
      <c r="H225" s="223">
        <v>1</v>
      </c>
      <c r="I225" s="224"/>
      <c r="J225" s="225">
        <f>ROUND(I225*H225,2)</f>
        <v>0</v>
      </c>
      <c r="K225" s="221" t="s">
        <v>1</v>
      </c>
      <c r="L225" s="45"/>
      <c r="M225" s="226" t="s">
        <v>1</v>
      </c>
      <c r="N225" s="227" t="s">
        <v>41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0.017069999999999998</v>
      </c>
      <c r="T225" s="229">
        <f>S225*H225</f>
        <v>0.017069999999999998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406</v>
      </c>
      <c r="AT225" s="230" t="s">
        <v>134</v>
      </c>
      <c r="AU225" s="230" t="s">
        <v>86</v>
      </c>
      <c r="AY225" s="18" t="s">
        <v>131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406</v>
      </c>
      <c r="BM225" s="230" t="s">
        <v>964</v>
      </c>
    </row>
    <row r="226" s="2" customFormat="1">
      <c r="A226" s="39"/>
      <c r="B226" s="40"/>
      <c r="C226" s="41"/>
      <c r="D226" s="232" t="s">
        <v>141</v>
      </c>
      <c r="E226" s="41"/>
      <c r="F226" s="233" t="s">
        <v>963</v>
      </c>
      <c r="G226" s="41"/>
      <c r="H226" s="41"/>
      <c r="I226" s="234"/>
      <c r="J226" s="41"/>
      <c r="K226" s="41"/>
      <c r="L226" s="45"/>
      <c r="M226" s="235"/>
      <c r="N226" s="236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141</v>
      </c>
      <c r="AU226" s="18" t="s">
        <v>86</v>
      </c>
    </row>
    <row r="227" s="2" customFormat="1" ht="24.15" customHeight="1">
      <c r="A227" s="39"/>
      <c r="B227" s="40"/>
      <c r="C227" s="219" t="s">
        <v>599</v>
      </c>
      <c r="D227" s="219" t="s">
        <v>134</v>
      </c>
      <c r="E227" s="220" t="s">
        <v>965</v>
      </c>
      <c r="F227" s="221" t="s">
        <v>966</v>
      </c>
      <c r="G227" s="222" t="s">
        <v>960</v>
      </c>
      <c r="H227" s="223">
        <v>3</v>
      </c>
      <c r="I227" s="224"/>
      <c r="J227" s="225">
        <f>ROUND(I227*H227,2)</f>
        <v>0</v>
      </c>
      <c r="K227" s="221" t="s">
        <v>1</v>
      </c>
      <c r="L227" s="45"/>
      <c r="M227" s="226" t="s">
        <v>1</v>
      </c>
      <c r="N227" s="227" t="s">
        <v>41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0.027199999999999998</v>
      </c>
      <c r="T227" s="229">
        <f>S227*H227</f>
        <v>0.081599999999999992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406</v>
      </c>
      <c r="AT227" s="230" t="s">
        <v>134</v>
      </c>
      <c r="AU227" s="230" t="s">
        <v>86</v>
      </c>
      <c r="AY227" s="18" t="s">
        <v>131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84</v>
      </c>
      <c r="BK227" s="231">
        <f>ROUND(I227*H227,2)</f>
        <v>0</v>
      </c>
      <c r="BL227" s="18" t="s">
        <v>406</v>
      </c>
      <c r="BM227" s="230" t="s">
        <v>967</v>
      </c>
    </row>
    <row r="228" s="2" customFormat="1">
      <c r="A228" s="39"/>
      <c r="B228" s="40"/>
      <c r="C228" s="41"/>
      <c r="D228" s="232" t="s">
        <v>141</v>
      </c>
      <c r="E228" s="41"/>
      <c r="F228" s="233" t="s">
        <v>966</v>
      </c>
      <c r="G228" s="41"/>
      <c r="H228" s="41"/>
      <c r="I228" s="234"/>
      <c r="J228" s="41"/>
      <c r="K228" s="41"/>
      <c r="L228" s="45"/>
      <c r="M228" s="235"/>
      <c r="N228" s="23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141</v>
      </c>
      <c r="AU228" s="18" t="s">
        <v>86</v>
      </c>
    </row>
    <row r="229" s="2" customFormat="1" ht="24.15" customHeight="1">
      <c r="A229" s="39"/>
      <c r="B229" s="40"/>
      <c r="C229" s="219" t="s">
        <v>604</v>
      </c>
      <c r="D229" s="219" t="s">
        <v>134</v>
      </c>
      <c r="E229" s="220" t="s">
        <v>968</v>
      </c>
      <c r="F229" s="221" t="s">
        <v>969</v>
      </c>
      <c r="G229" s="222" t="s">
        <v>960</v>
      </c>
      <c r="H229" s="223">
        <v>62</v>
      </c>
      <c r="I229" s="224"/>
      <c r="J229" s="225">
        <f>ROUND(I229*H229,2)</f>
        <v>0</v>
      </c>
      <c r="K229" s="221" t="s">
        <v>1</v>
      </c>
      <c r="L229" s="45"/>
      <c r="M229" s="226" t="s">
        <v>1</v>
      </c>
      <c r="N229" s="227" t="s">
        <v>41</v>
      </c>
      <c r="O229" s="92"/>
      <c r="P229" s="228">
        <f>O229*H229</f>
        <v>0</v>
      </c>
      <c r="Q229" s="228">
        <v>9.0000000000000006E-05</v>
      </c>
      <c r="R229" s="228">
        <f>Q229*H229</f>
        <v>0.0055800000000000008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406</v>
      </c>
      <c r="AT229" s="230" t="s">
        <v>134</v>
      </c>
      <c r="AU229" s="230" t="s">
        <v>86</v>
      </c>
      <c r="AY229" s="18" t="s">
        <v>131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84</v>
      </c>
      <c r="BK229" s="231">
        <f>ROUND(I229*H229,2)</f>
        <v>0</v>
      </c>
      <c r="BL229" s="18" t="s">
        <v>406</v>
      </c>
      <c r="BM229" s="230" t="s">
        <v>970</v>
      </c>
    </row>
    <row r="230" s="2" customFormat="1">
      <c r="A230" s="39"/>
      <c r="B230" s="40"/>
      <c r="C230" s="41"/>
      <c r="D230" s="232" t="s">
        <v>141</v>
      </c>
      <c r="E230" s="41"/>
      <c r="F230" s="233" t="s">
        <v>969</v>
      </c>
      <c r="G230" s="41"/>
      <c r="H230" s="41"/>
      <c r="I230" s="234"/>
      <c r="J230" s="41"/>
      <c r="K230" s="41"/>
      <c r="L230" s="45"/>
      <c r="M230" s="235"/>
      <c r="N230" s="23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141</v>
      </c>
      <c r="AU230" s="18" t="s">
        <v>86</v>
      </c>
    </row>
    <row r="231" s="14" customFormat="1">
      <c r="A231" s="14"/>
      <c r="B231" s="247"/>
      <c r="C231" s="248"/>
      <c r="D231" s="232" t="s">
        <v>143</v>
      </c>
      <c r="E231" s="249" t="s">
        <v>1</v>
      </c>
      <c r="F231" s="250" t="s">
        <v>971</v>
      </c>
      <c r="G231" s="248"/>
      <c r="H231" s="251">
        <v>62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143</v>
      </c>
      <c r="AU231" s="257" t="s">
        <v>86</v>
      </c>
      <c r="AV231" s="14" t="s">
        <v>86</v>
      </c>
      <c r="AW231" s="14" t="s">
        <v>32</v>
      </c>
      <c r="AX231" s="14" t="s">
        <v>84</v>
      </c>
      <c r="AY231" s="257" t="s">
        <v>131</v>
      </c>
    </row>
    <row r="232" s="2" customFormat="1" ht="16.5" customHeight="1">
      <c r="A232" s="39"/>
      <c r="B232" s="40"/>
      <c r="C232" s="280" t="s">
        <v>611</v>
      </c>
      <c r="D232" s="280" t="s">
        <v>513</v>
      </c>
      <c r="E232" s="281" t="s">
        <v>972</v>
      </c>
      <c r="F232" s="282" t="s">
        <v>973</v>
      </c>
      <c r="G232" s="283" t="s">
        <v>192</v>
      </c>
      <c r="H232" s="284">
        <v>35.200000000000003</v>
      </c>
      <c r="I232" s="285"/>
      <c r="J232" s="286">
        <f>ROUND(I232*H232,2)</f>
        <v>0</v>
      </c>
      <c r="K232" s="282" t="s">
        <v>1</v>
      </c>
      <c r="L232" s="287"/>
      <c r="M232" s="288" t="s">
        <v>1</v>
      </c>
      <c r="N232" s="289" t="s">
        <v>41</v>
      </c>
      <c r="O232" s="92"/>
      <c r="P232" s="228">
        <f>O232*H232</f>
        <v>0</v>
      </c>
      <c r="Q232" s="228">
        <v>0.00025000000000000001</v>
      </c>
      <c r="R232" s="228">
        <f>Q232*H232</f>
        <v>0.0088000000000000005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516</v>
      </c>
      <c r="AT232" s="230" t="s">
        <v>513</v>
      </c>
      <c r="AU232" s="230" t="s">
        <v>86</v>
      </c>
      <c r="AY232" s="18" t="s">
        <v>131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84</v>
      </c>
      <c r="BK232" s="231">
        <f>ROUND(I232*H232,2)</f>
        <v>0</v>
      </c>
      <c r="BL232" s="18" t="s">
        <v>406</v>
      </c>
      <c r="BM232" s="230" t="s">
        <v>974</v>
      </c>
    </row>
    <row r="233" s="2" customFormat="1">
      <c r="A233" s="39"/>
      <c r="B233" s="40"/>
      <c r="C233" s="41"/>
      <c r="D233" s="232" t="s">
        <v>141</v>
      </c>
      <c r="E233" s="41"/>
      <c r="F233" s="233" t="s">
        <v>973</v>
      </c>
      <c r="G233" s="41"/>
      <c r="H233" s="41"/>
      <c r="I233" s="234"/>
      <c r="J233" s="41"/>
      <c r="K233" s="41"/>
      <c r="L233" s="45"/>
      <c r="M233" s="235"/>
      <c r="N233" s="23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141</v>
      </c>
      <c r="AU233" s="18" t="s">
        <v>86</v>
      </c>
    </row>
    <row r="234" s="14" customFormat="1">
      <c r="A234" s="14"/>
      <c r="B234" s="247"/>
      <c r="C234" s="248"/>
      <c r="D234" s="232" t="s">
        <v>143</v>
      </c>
      <c r="E234" s="249" t="s">
        <v>1</v>
      </c>
      <c r="F234" s="250" t="s">
        <v>975</v>
      </c>
      <c r="G234" s="248"/>
      <c r="H234" s="251">
        <v>35.200000000000003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143</v>
      </c>
      <c r="AU234" s="257" t="s">
        <v>86</v>
      </c>
      <c r="AV234" s="14" t="s">
        <v>86</v>
      </c>
      <c r="AW234" s="14" t="s">
        <v>32</v>
      </c>
      <c r="AX234" s="14" t="s">
        <v>84</v>
      </c>
      <c r="AY234" s="257" t="s">
        <v>131</v>
      </c>
    </row>
    <row r="235" s="2" customFormat="1" ht="24.15" customHeight="1">
      <c r="A235" s="39"/>
      <c r="B235" s="40"/>
      <c r="C235" s="280" t="s">
        <v>617</v>
      </c>
      <c r="D235" s="280" t="s">
        <v>513</v>
      </c>
      <c r="E235" s="281" t="s">
        <v>976</v>
      </c>
      <c r="F235" s="282" t="s">
        <v>977</v>
      </c>
      <c r="G235" s="283" t="s">
        <v>539</v>
      </c>
      <c r="H235" s="284">
        <v>62</v>
      </c>
      <c r="I235" s="285"/>
      <c r="J235" s="286">
        <f>ROUND(I235*H235,2)</f>
        <v>0</v>
      </c>
      <c r="K235" s="282" t="s">
        <v>1</v>
      </c>
      <c r="L235" s="287"/>
      <c r="M235" s="288" t="s">
        <v>1</v>
      </c>
      <c r="N235" s="289" t="s">
        <v>41</v>
      </c>
      <c r="O235" s="92"/>
      <c r="P235" s="228">
        <f>O235*H235</f>
        <v>0</v>
      </c>
      <c r="Q235" s="228">
        <v>0.00031</v>
      </c>
      <c r="R235" s="228">
        <f>Q235*H235</f>
        <v>0.019220000000000001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516</v>
      </c>
      <c r="AT235" s="230" t="s">
        <v>513</v>
      </c>
      <c r="AU235" s="230" t="s">
        <v>86</v>
      </c>
      <c r="AY235" s="18" t="s">
        <v>131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84</v>
      </c>
      <c r="BK235" s="231">
        <f>ROUND(I235*H235,2)</f>
        <v>0</v>
      </c>
      <c r="BL235" s="18" t="s">
        <v>406</v>
      </c>
      <c r="BM235" s="230" t="s">
        <v>978</v>
      </c>
    </row>
    <row r="236" s="2" customFormat="1">
      <c r="A236" s="39"/>
      <c r="B236" s="40"/>
      <c r="C236" s="41"/>
      <c r="D236" s="232" t="s">
        <v>141</v>
      </c>
      <c r="E236" s="41"/>
      <c r="F236" s="233" t="s">
        <v>977</v>
      </c>
      <c r="G236" s="41"/>
      <c r="H236" s="41"/>
      <c r="I236" s="234"/>
      <c r="J236" s="41"/>
      <c r="K236" s="41"/>
      <c r="L236" s="45"/>
      <c r="M236" s="235"/>
      <c r="N236" s="236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141</v>
      </c>
      <c r="AU236" s="18" t="s">
        <v>86</v>
      </c>
    </row>
    <row r="237" s="2" customFormat="1" ht="16.5" customHeight="1">
      <c r="A237" s="39"/>
      <c r="B237" s="40"/>
      <c r="C237" s="219" t="s">
        <v>621</v>
      </c>
      <c r="D237" s="219" t="s">
        <v>134</v>
      </c>
      <c r="E237" s="220" t="s">
        <v>979</v>
      </c>
      <c r="F237" s="221" t="s">
        <v>980</v>
      </c>
      <c r="G237" s="222" t="s">
        <v>960</v>
      </c>
      <c r="H237" s="223">
        <v>31</v>
      </c>
      <c r="I237" s="224"/>
      <c r="J237" s="225">
        <f>ROUND(I237*H237,2)</f>
        <v>0</v>
      </c>
      <c r="K237" s="221" t="s">
        <v>1</v>
      </c>
      <c r="L237" s="45"/>
      <c r="M237" s="226" t="s">
        <v>1</v>
      </c>
      <c r="N237" s="227" t="s">
        <v>41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0.00156</v>
      </c>
      <c r="T237" s="229">
        <f>S237*H237</f>
        <v>0.04836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406</v>
      </c>
      <c r="AT237" s="230" t="s">
        <v>134</v>
      </c>
      <c r="AU237" s="230" t="s">
        <v>86</v>
      </c>
      <c r="AY237" s="18" t="s">
        <v>131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84</v>
      </c>
      <c r="BK237" s="231">
        <f>ROUND(I237*H237,2)</f>
        <v>0</v>
      </c>
      <c r="BL237" s="18" t="s">
        <v>406</v>
      </c>
      <c r="BM237" s="230" t="s">
        <v>981</v>
      </c>
    </row>
    <row r="238" s="2" customFormat="1">
      <c r="A238" s="39"/>
      <c r="B238" s="40"/>
      <c r="C238" s="41"/>
      <c r="D238" s="232" t="s">
        <v>141</v>
      </c>
      <c r="E238" s="41"/>
      <c r="F238" s="233" t="s">
        <v>980</v>
      </c>
      <c r="G238" s="41"/>
      <c r="H238" s="41"/>
      <c r="I238" s="234"/>
      <c r="J238" s="41"/>
      <c r="K238" s="41"/>
      <c r="L238" s="45"/>
      <c r="M238" s="235"/>
      <c r="N238" s="236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141</v>
      </c>
      <c r="AU238" s="18" t="s">
        <v>86</v>
      </c>
    </row>
    <row r="239" s="14" customFormat="1">
      <c r="A239" s="14"/>
      <c r="B239" s="247"/>
      <c r="C239" s="248"/>
      <c r="D239" s="232" t="s">
        <v>143</v>
      </c>
      <c r="E239" s="249" t="s">
        <v>1</v>
      </c>
      <c r="F239" s="250" t="s">
        <v>899</v>
      </c>
      <c r="G239" s="248"/>
      <c r="H239" s="251">
        <v>31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143</v>
      </c>
      <c r="AU239" s="257" t="s">
        <v>86</v>
      </c>
      <c r="AV239" s="14" t="s">
        <v>86</v>
      </c>
      <c r="AW239" s="14" t="s">
        <v>32</v>
      </c>
      <c r="AX239" s="14" t="s">
        <v>84</v>
      </c>
      <c r="AY239" s="257" t="s">
        <v>131</v>
      </c>
    </row>
    <row r="240" s="2" customFormat="1" ht="24.15" customHeight="1">
      <c r="A240" s="39"/>
      <c r="B240" s="40"/>
      <c r="C240" s="219" t="s">
        <v>628</v>
      </c>
      <c r="D240" s="219" t="s">
        <v>134</v>
      </c>
      <c r="E240" s="220" t="s">
        <v>982</v>
      </c>
      <c r="F240" s="221" t="s">
        <v>983</v>
      </c>
      <c r="G240" s="222" t="s">
        <v>539</v>
      </c>
      <c r="H240" s="223">
        <v>7</v>
      </c>
      <c r="I240" s="224"/>
      <c r="J240" s="225">
        <f>ROUND(I240*H240,2)</f>
        <v>0</v>
      </c>
      <c r="K240" s="221" t="s">
        <v>1</v>
      </c>
      <c r="L240" s="45"/>
      <c r="M240" s="226" t="s">
        <v>1</v>
      </c>
      <c r="N240" s="227" t="s">
        <v>41</v>
      </c>
      <c r="O240" s="92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406</v>
      </c>
      <c r="AT240" s="230" t="s">
        <v>134</v>
      </c>
      <c r="AU240" s="230" t="s">
        <v>86</v>
      </c>
      <c r="AY240" s="18" t="s">
        <v>131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84</v>
      </c>
      <c r="BK240" s="231">
        <f>ROUND(I240*H240,2)</f>
        <v>0</v>
      </c>
      <c r="BL240" s="18" t="s">
        <v>406</v>
      </c>
      <c r="BM240" s="230" t="s">
        <v>984</v>
      </c>
    </row>
    <row r="241" s="2" customFormat="1">
      <c r="A241" s="39"/>
      <c r="B241" s="40"/>
      <c r="C241" s="41"/>
      <c r="D241" s="232" t="s">
        <v>141</v>
      </c>
      <c r="E241" s="41"/>
      <c r="F241" s="233" t="s">
        <v>983</v>
      </c>
      <c r="G241" s="41"/>
      <c r="H241" s="41"/>
      <c r="I241" s="234"/>
      <c r="J241" s="41"/>
      <c r="K241" s="41"/>
      <c r="L241" s="45"/>
      <c r="M241" s="235"/>
      <c r="N241" s="236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141</v>
      </c>
      <c r="AU241" s="18" t="s">
        <v>86</v>
      </c>
    </row>
    <row r="242" s="2" customFormat="1" ht="24.15" customHeight="1">
      <c r="A242" s="39"/>
      <c r="B242" s="40"/>
      <c r="C242" s="280" t="s">
        <v>637</v>
      </c>
      <c r="D242" s="280" t="s">
        <v>513</v>
      </c>
      <c r="E242" s="281" t="s">
        <v>985</v>
      </c>
      <c r="F242" s="282" t="s">
        <v>986</v>
      </c>
      <c r="G242" s="283" t="s">
        <v>539</v>
      </c>
      <c r="H242" s="284">
        <v>7</v>
      </c>
      <c r="I242" s="285"/>
      <c r="J242" s="286">
        <f>ROUND(I242*H242,2)</f>
        <v>0</v>
      </c>
      <c r="K242" s="282" t="s">
        <v>1</v>
      </c>
      <c r="L242" s="287"/>
      <c r="M242" s="288" t="s">
        <v>1</v>
      </c>
      <c r="N242" s="289" t="s">
        <v>41</v>
      </c>
      <c r="O242" s="92"/>
      <c r="P242" s="228">
        <f>O242*H242</f>
        <v>0</v>
      </c>
      <c r="Q242" s="228">
        <v>0.0018</v>
      </c>
      <c r="R242" s="228">
        <f>Q242*H242</f>
        <v>0.0126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516</v>
      </c>
      <c r="AT242" s="230" t="s">
        <v>513</v>
      </c>
      <c r="AU242" s="230" t="s">
        <v>86</v>
      </c>
      <c r="AY242" s="18" t="s">
        <v>131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84</v>
      </c>
      <c r="BK242" s="231">
        <f>ROUND(I242*H242,2)</f>
        <v>0</v>
      </c>
      <c r="BL242" s="18" t="s">
        <v>406</v>
      </c>
      <c r="BM242" s="230" t="s">
        <v>987</v>
      </c>
    </row>
    <row r="243" s="2" customFormat="1">
      <c r="A243" s="39"/>
      <c r="B243" s="40"/>
      <c r="C243" s="41"/>
      <c r="D243" s="232" t="s">
        <v>141</v>
      </c>
      <c r="E243" s="41"/>
      <c r="F243" s="233" t="s">
        <v>986</v>
      </c>
      <c r="G243" s="41"/>
      <c r="H243" s="41"/>
      <c r="I243" s="234"/>
      <c r="J243" s="41"/>
      <c r="K243" s="41"/>
      <c r="L243" s="45"/>
      <c r="M243" s="235"/>
      <c r="N243" s="23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141</v>
      </c>
      <c r="AU243" s="18" t="s">
        <v>86</v>
      </c>
    </row>
    <row r="244" s="2" customFormat="1" ht="24.15" customHeight="1">
      <c r="A244" s="39"/>
      <c r="B244" s="40"/>
      <c r="C244" s="219" t="s">
        <v>641</v>
      </c>
      <c r="D244" s="219" t="s">
        <v>134</v>
      </c>
      <c r="E244" s="220" t="s">
        <v>988</v>
      </c>
      <c r="F244" s="221" t="s">
        <v>989</v>
      </c>
      <c r="G244" s="222" t="s">
        <v>539</v>
      </c>
      <c r="H244" s="223">
        <v>24</v>
      </c>
      <c r="I244" s="224"/>
      <c r="J244" s="225">
        <f>ROUND(I244*H244,2)</f>
        <v>0</v>
      </c>
      <c r="K244" s="221" t="s">
        <v>1</v>
      </c>
      <c r="L244" s="45"/>
      <c r="M244" s="226" t="s">
        <v>1</v>
      </c>
      <c r="N244" s="227" t="s">
        <v>41</v>
      </c>
      <c r="O244" s="92"/>
      <c r="P244" s="228">
        <f>O244*H244</f>
        <v>0</v>
      </c>
      <c r="Q244" s="228">
        <v>4.0000000000000003E-05</v>
      </c>
      <c r="R244" s="228">
        <f>Q244*H244</f>
        <v>0.00096000000000000013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406</v>
      </c>
      <c r="AT244" s="230" t="s">
        <v>134</v>
      </c>
      <c r="AU244" s="230" t="s">
        <v>86</v>
      </c>
      <c r="AY244" s="18" t="s">
        <v>131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406</v>
      </c>
      <c r="BM244" s="230" t="s">
        <v>990</v>
      </c>
    </row>
    <row r="245" s="2" customFormat="1">
      <c r="A245" s="39"/>
      <c r="B245" s="40"/>
      <c r="C245" s="41"/>
      <c r="D245" s="232" t="s">
        <v>141</v>
      </c>
      <c r="E245" s="41"/>
      <c r="F245" s="233" t="s">
        <v>989</v>
      </c>
      <c r="G245" s="41"/>
      <c r="H245" s="41"/>
      <c r="I245" s="234"/>
      <c r="J245" s="41"/>
      <c r="K245" s="41"/>
      <c r="L245" s="45"/>
      <c r="M245" s="235"/>
      <c r="N245" s="236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141</v>
      </c>
      <c r="AU245" s="18" t="s">
        <v>86</v>
      </c>
    </row>
    <row r="246" s="2" customFormat="1" ht="24.15" customHeight="1">
      <c r="A246" s="39"/>
      <c r="B246" s="40"/>
      <c r="C246" s="280" t="s">
        <v>649</v>
      </c>
      <c r="D246" s="280" t="s">
        <v>513</v>
      </c>
      <c r="E246" s="281" t="s">
        <v>991</v>
      </c>
      <c r="F246" s="282" t="s">
        <v>992</v>
      </c>
      <c r="G246" s="283" t="s">
        <v>539</v>
      </c>
      <c r="H246" s="284">
        <v>24</v>
      </c>
      <c r="I246" s="285"/>
      <c r="J246" s="286">
        <f>ROUND(I246*H246,2)</f>
        <v>0</v>
      </c>
      <c r="K246" s="282" t="s">
        <v>1</v>
      </c>
      <c r="L246" s="287"/>
      <c r="M246" s="288" t="s">
        <v>1</v>
      </c>
      <c r="N246" s="289" t="s">
        <v>41</v>
      </c>
      <c r="O246" s="92"/>
      <c r="P246" s="228">
        <f>O246*H246</f>
        <v>0</v>
      </c>
      <c r="Q246" s="228">
        <v>0.0018</v>
      </c>
      <c r="R246" s="228">
        <f>Q246*H246</f>
        <v>0.043200000000000002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516</v>
      </c>
      <c r="AT246" s="230" t="s">
        <v>513</v>
      </c>
      <c r="AU246" s="230" t="s">
        <v>86</v>
      </c>
      <c r="AY246" s="18" t="s">
        <v>131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84</v>
      </c>
      <c r="BK246" s="231">
        <f>ROUND(I246*H246,2)</f>
        <v>0</v>
      </c>
      <c r="BL246" s="18" t="s">
        <v>406</v>
      </c>
      <c r="BM246" s="230" t="s">
        <v>993</v>
      </c>
    </row>
    <row r="247" s="2" customFormat="1">
      <c r="A247" s="39"/>
      <c r="B247" s="40"/>
      <c r="C247" s="41"/>
      <c r="D247" s="232" t="s">
        <v>141</v>
      </c>
      <c r="E247" s="41"/>
      <c r="F247" s="233" t="s">
        <v>992</v>
      </c>
      <c r="G247" s="41"/>
      <c r="H247" s="41"/>
      <c r="I247" s="234"/>
      <c r="J247" s="41"/>
      <c r="K247" s="41"/>
      <c r="L247" s="45"/>
      <c r="M247" s="235"/>
      <c r="N247" s="236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141</v>
      </c>
      <c r="AU247" s="18" t="s">
        <v>86</v>
      </c>
    </row>
    <row r="248" s="2" customFormat="1" ht="24.15" customHeight="1">
      <c r="A248" s="39"/>
      <c r="B248" s="40"/>
      <c r="C248" s="219" t="s">
        <v>654</v>
      </c>
      <c r="D248" s="219" t="s">
        <v>134</v>
      </c>
      <c r="E248" s="220" t="s">
        <v>994</v>
      </c>
      <c r="F248" s="221" t="s">
        <v>995</v>
      </c>
      <c r="G248" s="222" t="s">
        <v>539</v>
      </c>
      <c r="H248" s="223">
        <v>31</v>
      </c>
      <c r="I248" s="224"/>
      <c r="J248" s="225">
        <f>ROUND(I248*H248,2)</f>
        <v>0</v>
      </c>
      <c r="K248" s="221" t="s">
        <v>1</v>
      </c>
      <c r="L248" s="45"/>
      <c r="M248" s="226" t="s">
        <v>1</v>
      </c>
      <c r="N248" s="227" t="s">
        <v>41</v>
      </c>
      <c r="O248" s="92"/>
      <c r="P248" s="228">
        <f>O248*H248</f>
        <v>0</v>
      </c>
      <c r="Q248" s="228">
        <v>0</v>
      </c>
      <c r="R248" s="228">
        <f>Q248*H248</f>
        <v>0</v>
      </c>
      <c r="S248" s="228">
        <v>0.00085999999999999998</v>
      </c>
      <c r="T248" s="229">
        <f>S248*H248</f>
        <v>0.02666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406</v>
      </c>
      <c r="AT248" s="230" t="s">
        <v>134</v>
      </c>
      <c r="AU248" s="230" t="s">
        <v>86</v>
      </c>
      <c r="AY248" s="18" t="s">
        <v>131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84</v>
      </c>
      <c r="BK248" s="231">
        <f>ROUND(I248*H248,2)</f>
        <v>0</v>
      </c>
      <c r="BL248" s="18" t="s">
        <v>406</v>
      </c>
      <c r="BM248" s="230" t="s">
        <v>996</v>
      </c>
    </row>
    <row r="249" s="2" customFormat="1">
      <c r="A249" s="39"/>
      <c r="B249" s="40"/>
      <c r="C249" s="41"/>
      <c r="D249" s="232" t="s">
        <v>141</v>
      </c>
      <c r="E249" s="41"/>
      <c r="F249" s="233" t="s">
        <v>995</v>
      </c>
      <c r="G249" s="41"/>
      <c r="H249" s="41"/>
      <c r="I249" s="234"/>
      <c r="J249" s="41"/>
      <c r="K249" s="41"/>
      <c r="L249" s="45"/>
      <c r="M249" s="235"/>
      <c r="N249" s="236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141</v>
      </c>
      <c r="AU249" s="18" t="s">
        <v>86</v>
      </c>
    </row>
    <row r="250" s="2" customFormat="1" ht="24.15" customHeight="1">
      <c r="A250" s="39"/>
      <c r="B250" s="40"/>
      <c r="C250" s="219" t="s">
        <v>658</v>
      </c>
      <c r="D250" s="219" t="s">
        <v>134</v>
      </c>
      <c r="E250" s="220" t="s">
        <v>997</v>
      </c>
      <c r="F250" s="221" t="s">
        <v>998</v>
      </c>
      <c r="G250" s="222" t="s">
        <v>539</v>
      </c>
      <c r="H250" s="223">
        <v>24</v>
      </c>
      <c r="I250" s="224"/>
      <c r="J250" s="225">
        <f>ROUND(I250*H250,2)</f>
        <v>0</v>
      </c>
      <c r="K250" s="221" t="s">
        <v>1</v>
      </c>
      <c r="L250" s="45"/>
      <c r="M250" s="226" t="s">
        <v>1</v>
      </c>
      <c r="N250" s="227" t="s">
        <v>41</v>
      </c>
      <c r="O250" s="92"/>
      <c r="P250" s="228">
        <f>O250*H250</f>
        <v>0</v>
      </c>
      <c r="Q250" s="228">
        <v>0.00024000000000000001</v>
      </c>
      <c r="R250" s="228">
        <f>Q250*H250</f>
        <v>0.0057600000000000004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406</v>
      </c>
      <c r="AT250" s="230" t="s">
        <v>134</v>
      </c>
      <c r="AU250" s="230" t="s">
        <v>86</v>
      </c>
      <c r="AY250" s="18" t="s">
        <v>131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84</v>
      </c>
      <c r="BK250" s="231">
        <f>ROUND(I250*H250,2)</f>
        <v>0</v>
      </c>
      <c r="BL250" s="18" t="s">
        <v>406</v>
      </c>
      <c r="BM250" s="230" t="s">
        <v>999</v>
      </c>
    </row>
    <row r="251" s="2" customFormat="1">
      <c r="A251" s="39"/>
      <c r="B251" s="40"/>
      <c r="C251" s="41"/>
      <c r="D251" s="232" t="s">
        <v>141</v>
      </c>
      <c r="E251" s="41"/>
      <c r="F251" s="233" t="s">
        <v>998</v>
      </c>
      <c r="G251" s="41"/>
      <c r="H251" s="41"/>
      <c r="I251" s="234"/>
      <c r="J251" s="41"/>
      <c r="K251" s="41"/>
      <c r="L251" s="45"/>
      <c r="M251" s="235"/>
      <c r="N251" s="236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141</v>
      </c>
      <c r="AU251" s="18" t="s">
        <v>86</v>
      </c>
    </row>
    <row r="252" s="2" customFormat="1" ht="33" customHeight="1">
      <c r="A252" s="39"/>
      <c r="B252" s="40"/>
      <c r="C252" s="219" t="s">
        <v>663</v>
      </c>
      <c r="D252" s="219" t="s">
        <v>134</v>
      </c>
      <c r="E252" s="220" t="s">
        <v>1000</v>
      </c>
      <c r="F252" s="221" t="s">
        <v>1001</v>
      </c>
      <c r="G252" s="222" t="s">
        <v>539</v>
      </c>
      <c r="H252" s="223">
        <v>1</v>
      </c>
      <c r="I252" s="224"/>
      <c r="J252" s="225">
        <f>ROUND(I252*H252,2)</f>
        <v>0</v>
      </c>
      <c r="K252" s="221" t="s">
        <v>1</v>
      </c>
      <c r="L252" s="45"/>
      <c r="M252" s="226" t="s">
        <v>1</v>
      </c>
      <c r="N252" s="227" t="s">
        <v>41</v>
      </c>
      <c r="O252" s="92"/>
      <c r="P252" s="228">
        <f>O252*H252</f>
        <v>0</v>
      </c>
      <c r="Q252" s="228">
        <v>0.00017000000000000001</v>
      </c>
      <c r="R252" s="228">
        <f>Q252*H252</f>
        <v>0.00017000000000000001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406</v>
      </c>
      <c r="AT252" s="230" t="s">
        <v>134</v>
      </c>
      <c r="AU252" s="230" t="s">
        <v>86</v>
      </c>
      <c r="AY252" s="18" t="s">
        <v>131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84</v>
      </c>
      <c r="BK252" s="231">
        <f>ROUND(I252*H252,2)</f>
        <v>0</v>
      </c>
      <c r="BL252" s="18" t="s">
        <v>406</v>
      </c>
      <c r="BM252" s="230" t="s">
        <v>1002</v>
      </c>
    </row>
    <row r="253" s="2" customFormat="1">
      <c r="A253" s="39"/>
      <c r="B253" s="40"/>
      <c r="C253" s="41"/>
      <c r="D253" s="232" t="s">
        <v>141</v>
      </c>
      <c r="E253" s="41"/>
      <c r="F253" s="233" t="s">
        <v>1001</v>
      </c>
      <c r="G253" s="41"/>
      <c r="H253" s="41"/>
      <c r="I253" s="234"/>
      <c r="J253" s="41"/>
      <c r="K253" s="41"/>
      <c r="L253" s="45"/>
      <c r="M253" s="235"/>
      <c r="N253" s="236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141</v>
      </c>
      <c r="AU253" s="18" t="s">
        <v>86</v>
      </c>
    </row>
    <row r="254" s="2" customFormat="1" ht="21.75" customHeight="1">
      <c r="A254" s="39"/>
      <c r="B254" s="40"/>
      <c r="C254" s="280" t="s">
        <v>668</v>
      </c>
      <c r="D254" s="280" t="s">
        <v>513</v>
      </c>
      <c r="E254" s="281" t="s">
        <v>1003</v>
      </c>
      <c r="F254" s="282" t="s">
        <v>1004</v>
      </c>
      <c r="G254" s="283" t="s">
        <v>539</v>
      </c>
      <c r="H254" s="284">
        <v>1</v>
      </c>
      <c r="I254" s="285"/>
      <c r="J254" s="286">
        <f>ROUND(I254*H254,2)</f>
        <v>0</v>
      </c>
      <c r="K254" s="282" t="s">
        <v>1</v>
      </c>
      <c r="L254" s="287"/>
      <c r="M254" s="288" t="s">
        <v>1</v>
      </c>
      <c r="N254" s="289" t="s">
        <v>41</v>
      </c>
      <c r="O254" s="92"/>
      <c r="P254" s="228">
        <f>O254*H254</f>
        <v>0</v>
      </c>
      <c r="Q254" s="228">
        <v>0.00023000000000000001</v>
      </c>
      <c r="R254" s="228">
        <f>Q254*H254</f>
        <v>0.00023000000000000001</v>
      </c>
      <c r="S254" s="228">
        <v>0</v>
      </c>
      <c r="T254" s="22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0" t="s">
        <v>516</v>
      </c>
      <c r="AT254" s="230" t="s">
        <v>513</v>
      </c>
      <c r="AU254" s="230" t="s">
        <v>86</v>
      </c>
      <c r="AY254" s="18" t="s">
        <v>131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84</v>
      </c>
      <c r="BK254" s="231">
        <f>ROUND(I254*H254,2)</f>
        <v>0</v>
      </c>
      <c r="BL254" s="18" t="s">
        <v>406</v>
      </c>
      <c r="BM254" s="230" t="s">
        <v>1005</v>
      </c>
    </row>
    <row r="255" s="2" customFormat="1">
      <c r="A255" s="39"/>
      <c r="B255" s="40"/>
      <c r="C255" s="41"/>
      <c r="D255" s="232" t="s">
        <v>141</v>
      </c>
      <c r="E255" s="41"/>
      <c r="F255" s="233" t="s">
        <v>1004</v>
      </c>
      <c r="G255" s="41"/>
      <c r="H255" s="41"/>
      <c r="I255" s="234"/>
      <c r="J255" s="41"/>
      <c r="K255" s="41"/>
      <c r="L255" s="45"/>
      <c r="M255" s="235"/>
      <c r="N255" s="236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141</v>
      </c>
      <c r="AU255" s="18" t="s">
        <v>86</v>
      </c>
    </row>
    <row r="256" s="2" customFormat="1" ht="33" customHeight="1">
      <c r="A256" s="39"/>
      <c r="B256" s="40"/>
      <c r="C256" s="219" t="s">
        <v>675</v>
      </c>
      <c r="D256" s="219" t="s">
        <v>134</v>
      </c>
      <c r="E256" s="220" t="s">
        <v>1006</v>
      </c>
      <c r="F256" s="221" t="s">
        <v>1007</v>
      </c>
      <c r="G256" s="222" t="s">
        <v>539</v>
      </c>
      <c r="H256" s="223">
        <v>3</v>
      </c>
      <c r="I256" s="224"/>
      <c r="J256" s="225">
        <f>ROUND(I256*H256,2)</f>
        <v>0</v>
      </c>
      <c r="K256" s="221" t="s">
        <v>1</v>
      </c>
      <c r="L256" s="45"/>
      <c r="M256" s="226" t="s">
        <v>1</v>
      </c>
      <c r="N256" s="227" t="s">
        <v>41</v>
      </c>
      <c r="O256" s="92"/>
      <c r="P256" s="228">
        <f>O256*H256</f>
        <v>0</v>
      </c>
      <c r="Q256" s="228">
        <v>0.00027999999999999998</v>
      </c>
      <c r="R256" s="228">
        <f>Q256*H256</f>
        <v>0.00083999999999999993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406</v>
      </c>
      <c r="AT256" s="230" t="s">
        <v>134</v>
      </c>
      <c r="AU256" s="230" t="s">
        <v>86</v>
      </c>
      <c r="AY256" s="18" t="s">
        <v>131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84</v>
      </c>
      <c r="BK256" s="231">
        <f>ROUND(I256*H256,2)</f>
        <v>0</v>
      </c>
      <c r="BL256" s="18" t="s">
        <v>406</v>
      </c>
      <c r="BM256" s="230" t="s">
        <v>1008</v>
      </c>
    </row>
    <row r="257" s="2" customFormat="1">
      <c r="A257" s="39"/>
      <c r="B257" s="40"/>
      <c r="C257" s="41"/>
      <c r="D257" s="232" t="s">
        <v>141</v>
      </c>
      <c r="E257" s="41"/>
      <c r="F257" s="233" t="s">
        <v>1007</v>
      </c>
      <c r="G257" s="41"/>
      <c r="H257" s="41"/>
      <c r="I257" s="234"/>
      <c r="J257" s="41"/>
      <c r="K257" s="41"/>
      <c r="L257" s="45"/>
      <c r="M257" s="235"/>
      <c r="N257" s="236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141</v>
      </c>
      <c r="AU257" s="18" t="s">
        <v>86</v>
      </c>
    </row>
    <row r="258" s="2" customFormat="1" ht="24.15" customHeight="1">
      <c r="A258" s="39"/>
      <c r="B258" s="40"/>
      <c r="C258" s="280" t="s">
        <v>680</v>
      </c>
      <c r="D258" s="280" t="s">
        <v>513</v>
      </c>
      <c r="E258" s="281" t="s">
        <v>1009</v>
      </c>
      <c r="F258" s="282" t="s">
        <v>1010</v>
      </c>
      <c r="G258" s="283" t="s">
        <v>539</v>
      </c>
      <c r="H258" s="284">
        <v>3</v>
      </c>
      <c r="I258" s="285"/>
      <c r="J258" s="286">
        <f>ROUND(I258*H258,2)</f>
        <v>0</v>
      </c>
      <c r="K258" s="282" t="s">
        <v>1</v>
      </c>
      <c r="L258" s="287"/>
      <c r="M258" s="288" t="s">
        <v>1</v>
      </c>
      <c r="N258" s="289" t="s">
        <v>41</v>
      </c>
      <c r="O258" s="92"/>
      <c r="P258" s="228">
        <f>O258*H258</f>
        <v>0</v>
      </c>
      <c r="Q258" s="228">
        <v>0.00059000000000000003</v>
      </c>
      <c r="R258" s="228">
        <f>Q258*H258</f>
        <v>0.0017700000000000001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516</v>
      </c>
      <c r="AT258" s="230" t="s">
        <v>513</v>
      </c>
      <c r="AU258" s="230" t="s">
        <v>86</v>
      </c>
      <c r="AY258" s="18" t="s">
        <v>131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84</v>
      </c>
      <c r="BK258" s="231">
        <f>ROUND(I258*H258,2)</f>
        <v>0</v>
      </c>
      <c r="BL258" s="18" t="s">
        <v>406</v>
      </c>
      <c r="BM258" s="230" t="s">
        <v>1011</v>
      </c>
    </row>
    <row r="259" s="2" customFormat="1">
      <c r="A259" s="39"/>
      <c r="B259" s="40"/>
      <c r="C259" s="41"/>
      <c r="D259" s="232" t="s">
        <v>141</v>
      </c>
      <c r="E259" s="41"/>
      <c r="F259" s="233" t="s">
        <v>1010</v>
      </c>
      <c r="G259" s="41"/>
      <c r="H259" s="41"/>
      <c r="I259" s="234"/>
      <c r="J259" s="41"/>
      <c r="K259" s="41"/>
      <c r="L259" s="45"/>
      <c r="M259" s="235"/>
      <c r="N259" s="236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141</v>
      </c>
      <c r="AU259" s="18" t="s">
        <v>86</v>
      </c>
    </row>
    <row r="260" s="2" customFormat="1" ht="49.05" customHeight="1">
      <c r="A260" s="39"/>
      <c r="B260" s="40"/>
      <c r="C260" s="219" t="s">
        <v>685</v>
      </c>
      <c r="D260" s="219" t="s">
        <v>134</v>
      </c>
      <c r="E260" s="220" t="s">
        <v>576</v>
      </c>
      <c r="F260" s="221" t="s">
        <v>579</v>
      </c>
      <c r="G260" s="222" t="s">
        <v>375</v>
      </c>
      <c r="H260" s="223">
        <v>0.099000000000000005</v>
      </c>
      <c r="I260" s="224"/>
      <c r="J260" s="225">
        <f>ROUND(I260*H260,2)</f>
        <v>0</v>
      </c>
      <c r="K260" s="221" t="s">
        <v>1</v>
      </c>
      <c r="L260" s="45"/>
      <c r="M260" s="226" t="s">
        <v>1</v>
      </c>
      <c r="N260" s="227" t="s">
        <v>41</v>
      </c>
      <c r="O260" s="92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406</v>
      </c>
      <c r="AT260" s="230" t="s">
        <v>134</v>
      </c>
      <c r="AU260" s="230" t="s">
        <v>86</v>
      </c>
      <c r="AY260" s="18" t="s">
        <v>131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84</v>
      </c>
      <c r="BK260" s="231">
        <f>ROUND(I260*H260,2)</f>
        <v>0</v>
      </c>
      <c r="BL260" s="18" t="s">
        <v>406</v>
      </c>
      <c r="BM260" s="230" t="s">
        <v>1012</v>
      </c>
    </row>
    <row r="261" s="2" customFormat="1">
      <c r="A261" s="39"/>
      <c r="B261" s="40"/>
      <c r="C261" s="41"/>
      <c r="D261" s="232" t="s">
        <v>141</v>
      </c>
      <c r="E261" s="41"/>
      <c r="F261" s="233" t="s">
        <v>579</v>
      </c>
      <c r="G261" s="41"/>
      <c r="H261" s="41"/>
      <c r="I261" s="234"/>
      <c r="J261" s="41"/>
      <c r="K261" s="41"/>
      <c r="L261" s="45"/>
      <c r="M261" s="291"/>
      <c r="N261" s="292"/>
      <c r="O261" s="293"/>
      <c r="P261" s="293"/>
      <c r="Q261" s="293"/>
      <c r="R261" s="293"/>
      <c r="S261" s="293"/>
      <c r="T261" s="294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141</v>
      </c>
      <c r="AU261" s="18" t="s">
        <v>86</v>
      </c>
    </row>
    <row r="262" s="2" customFormat="1" ht="6.96" customHeight="1">
      <c r="A262" s="39"/>
      <c r="B262" s="67"/>
      <c r="C262" s="68"/>
      <c r="D262" s="68"/>
      <c r="E262" s="68"/>
      <c r="F262" s="68"/>
      <c r="G262" s="68"/>
      <c r="H262" s="68"/>
      <c r="I262" s="68"/>
      <c r="J262" s="68"/>
      <c r="K262" s="68"/>
      <c r="L262" s="45"/>
      <c r="M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</sheetData>
  <sheetProtection sheet="1" autoFilter="0" formatColumns="0" formatRows="0" objects="1" scenarios="1" spinCount="100000" saltValue="YIr5rPjJB+ANBXX0odY0icToHHxCTv5ctOx/EFhnywuqzOcRS6iBNr004rsFokkzpna9lzjfgJATO7A4geCmgA==" hashValue="dkpYYvRzUocxcqiYWOFxJO1mYZnHd6V42FUw1WNMXDOgRkuLmefRwl0/+I0pY3TPXpl0e0pm8BafNqghavi0gg==" algorithmName="SHA-512" password="CC35"/>
  <autoFilter ref="C123:K26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LAPTOP-QTJAGAEQ\ADMIN</dc:creator>
  <cp:lastModifiedBy>LAPTOP-QTJAGAEQ\ADMIN</cp:lastModifiedBy>
  <dcterms:created xsi:type="dcterms:W3CDTF">2025-04-16T13:19:06Z</dcterms:created>
  <dcterms:modified xsi:type="dcterms:W3CDTF">2025-04-16T13:19:10Z</dcterms:modified>
</cp:coreProperties>
</file>