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ORMI\Podklady pro VZ\Zakázky ORMI\2025\Škroupovo náměstí - stavba\"/>
    </mc:Choice>
  </mc:AlternateContent>
  <xr:revisionPtr revIDLastSave="0" documentId="13_ncr:1_{99C9C5AF-3FC7-4D5A-B482-9C0A0E2DB729}" xr6:coauthVersionLast="47" xr6:coauthVersionMax="47" xr10:uidLastSave="{00000000-0000-0000-0000-000000000000}"/>
  <bookViews>
    <workbookView xWindow="2310" yWindow="3375" windowWidth="21600" windowHeight="11385" tabRatio="710" xr2:uid="{00000000-000D-0000-FFFF-FFFF00000000}"/>
  </bookViews>
  <sheets>
    <sheet name="Rekapitulace" sheetId="25" r:id="rId1"/>
    <sheet name="Plán následné péče o stromy" sheetId="24" r:id="rId2"/>
    <sheet name="Plán ostatní údržby zeleně " sheetId="21" r:id="rId3"/>
  </sheets>
  <definedNames>
    <definedName name="_xlnm.Print_Titles" localSheetId="1">'Plán následné péče o stromy'!$5:$6</definedName>
    <definedName name="_xlnm.Print_Titles" localSheetId="2">'Plán ostatní údržby zeleně '!$5:$6</definedName>
    <definedName name="Z_180AEE14_7B6B_4988_9746_19CFC398A0C2_.wvu.PrintArea" localSheetId="1" hidden="1">'Plán následné péče o stromy'!$A$5:$L$70</definedName>
    <definedName name="Z_180AEE14_7B6B_4988_9746_19CFC398A0C2_.wvu.PrintArea" localSheetId="2" hidden="1">'Plán ostatní údržby zeleně '!$A$5:$L$23</definedName>
    <definedName name="Z_A74E6C5D_9299_4C90_9841_633379A501C9_.wvu.PrintArea" localSheetId="1" hidden="1">'Plán následné péče o stromy'!$A$5:$L$70</definedName>
    <definedName name="Z_A74E6C5D_9299_4C90_9841_633379A501C9_.wvu.PrintArea" localSheetId="2" hidden="1">'Plán ostatní údržby zeleně '!$A$5:$L$23</definedName>
  </definedNames>
  <calcPr calcId="191029"/>
  <customWorkbookViews>
    <customWorkbookView name="Hanka Pollertová – osobní zobrazení" guid="{A74E6C5D-9299-4C90-9841-633379A501C9}" mergeInterval="0" personalView="1" maximized="1" xWindow="-8" yWindow="-8" windowWidth="1296" windowHeight="1000" tabRatio="710" activeSheetId="15"/>
    <customWorkbookView name="Sinkulova – osobní zobrazení" guid="{180AEE14-7B6B-4988-9746-19CFC398A0C2}" mergeInterval="0" personalView="1" maximized="1" xWindow="-9" yWindow="-9" windowWidth="1938" windowHeight="1048" tabRatio="710" activeSheetId="5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1" l="1"/>
  <c r="P22" i="21" s="1"/>
  <c r="O22" i="21"/>
  <c r="L23" i="21"/>
  <c r="B20" i="24"/>
  <c r="B19" i="24"/>
  <c r="B18" i="24"/>
  <c r="B17" i="24"/>
  <c r="B16" i="24"/>
  <c r="B15" i="24"/>
  <c r="B14" i="24"/>
  <c r="B13" i="24"/>
  <c r="B12" i="24"/>
  <c r="B11" i="24"/>
  <c r="B10" i="24"/>
  <c r="B9" i="24"/>
  <c r="L19" i="21"/>
  <c r="L18" i="21"/>
  <c r="L13" i="21"/>
  <c r="L64" i="24"/>
  <c r="L63" i="24"/>
  <c r="L59" i="24"/>
  <c r="L56" i="24"/>
  <c r="L55" i="24"/>
  <c r="L54" i="24"/>
  <c r="L53" i="24"/>
  <c r="L52" i="24"/>
  <c r="L51" i="24"/>
  <c r="L50" i="24"/>
  <c r="L49" i="24"/>
  <c r="L48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N22" i="21" l="1"/>
  <c r="M22" i="21"/>
  <c r="Q22" i="21"/>
  <c r="D36" i="21"/>
  <c r="A33" i="21"/>
  <c r="L38" i="21"/>
  <c r="L39" i="21"/>
  <c r="D39" i="21"/>
  <c r="D35" i="21"/>
  <c r="Q15" i="21"/>
  <c r="Q37" i="21" s="1"/>
  <c r="P15" i="21"/>
  <c r="O15" i="21"/>
  <c r="N15" i="21"/>
  <c r="M15" i="21"/>
  <c r="R15" i="21" s="1"/>
  <c r="N8" i="21"/>
  <c r="N34" i="21" s="1"/>
  <c r="D34" i="21"/>
  <c r="R22" i="21" l="1"/>
  <c r="B13" i="21"/>
  <c r="Q13" i="21" s="1"/>
  <c r="Q12" i="21"/>
  <c r="P12" i="21"/>
  <c r="O12" i="21"/>
  <c r="N12" i="21"/>
  <c r="M12" i="21"/>
  <c r="Q11" i="21"/>
  <c r="P11" i="21"/>
  <c r="O11" i="21"/>
  <c r="N11" i="21"/>
  <c r="M11" i="21"/>
  <c r="B10" i="21"/>
  <c r="Q10" i="21" s="1"/>
  <c r="R12" i="21" l="1"/>
  <c r="Q9" i="21"/>
  <c r="R11" i="21"/>
  <c r="M10" i="21"/>
  <c r="N10" i="21"/>
  <c r="O10" i="21"/>
  <c r="P10" i="21"/>
  <c r="M13" i="21"/>
  <c r="N13" i="21"/>
  <c r="O13" i="21"/>
  <c r="P13" i="21"/>
  <c r="Q35" i="21" l="1"/>
  <c r="R13" i="21"/>
  <c r="P9" i="21"/>
  <c r="O9" i="21"/>
  <c r="N9" i="21"/>
  <c r="R10" i="21"/>
  <c r="M9" i="21"/>
  <c r="M35" i="21" l="1"/>
  <c r="O35" i="21"/>
  <c r="P35" i="21"/>
  <c r="N35" i="21"/>
  <c r="R9" i="21"/>
  <c r="R35" i="21" s="1"/>
  <c r="Q18" i="21" l="1"/>
  <c r="B23" i="21"/>
  <c r="B15" i="21"/>
  <c r="Q8" i="21"/>
  <c r="P8" i="21"/>
  <c r="O8" i="21"/>
  <c r="M8" i="21"/>
  <c r="B41" i="24"/>
  <c r="B40" i="24"/>
  <c r="B39" i="24"/>
  <c r="B38" i="24"/>
  <c r="B37" i="24"/>
  <c r="B36" i="24"/>
  <c r="B35" i="24"/>
  <c r="L41" i="24"/>
  <c r="L40" i="24"/>
  <c r="L39" i="24"/>
  <c r="L38" i="24"/>
  <c r="L37" i="24"/>
  <c r="L36" i="24"/>
  <c r="L35" i="24"/>
  <c r="L32" i="24"/>
  <c r="L31" i="24"/>
  <c r="L30" i="24"/>
  <c r="L29" i="24"/>
  <c r="L28" i="24"/>
  <c r="L27" i="24"/>
  <c r="L26" i="24"/>
  <c r="B32" i="24"/>
  <c r="B31" i="24"/>
  <c r="B30" i="24"/>
  <c r="B29" i="24"/>
  <c r="B28" i="24"/>
  <c r="B27" i="24"/>
  <c r="B26" i="24"/>
  <c r="L69" i="24"/>
  <c r="L68" i="24"/>
  <c r="B48" i="24"/>
  <c r="B49" i="24"/>
  <c r="B50" i="24"/>
  <c r="B51" i="24"/>
  <c r="B52" i="24"/>
  <c r="B53" i="24"/>
  <c r="B54" i="24"/>
  <c r="B55" i="24"/>
  <c r="B56" i="24"/>
  <c r="M9" i="24"/>
  <c r="N23" i="21" l="1"/>
  <c r="M23" i="21"/>
  <c r="Q23" i="21"/>
  <c r="O23" i="21"/>
  <c r="P23" i="21"/>
  <c r="P34" i="21"/>
  <c r="M34" i="21"/>
  <c r="O34" i="21"/>
  <c r="Q34" i="21"/>
  <c r="M18" i="21"/>
  <c r="N18" i="21"/>
  <c r="O18" i="21"/>
  <c r="P18" i="21"/>
  <c r="R8" i="21"/>
  <c r="M48" i="24"/>
  <c r="M56" i="24"/>
  <c r="M55" i="24"/>
  <c r="O48" i="24"/>
  <c r="M53" i="24"/>
  <c r="N48" i="24"/>
  <c r="M51" i="24"/>
  <c r="M50" i="24"/>
  <c r="M54" i="24"/>
  <c r="M49" i="24"/>
  <c r="M52" i="24"/>
  <c r="M23" i="24"/>
  <c r="N23" i="24"/>
  <c r="O23" i="24"/>
  <c r="P23" i="24"/>
  <c r="Q23" i="24"/>
  <c r="M31" i="21"/>
  <c r="N31" i="21"/>
  <c r="O31" i="21"/>
  <c r="P31" i="21"/>
  <c r="Q31" i="21"/>
  <c r="R31" i="21"/>
  <c r="M32" i="21"/>
  <c r="N32" i="21"/>
  <c r="O32" i="21"/>
  <c r="P32" i="21"/>
  <c r="Q32" i="21"/>
  <c r="R32" i="21"/>
  <c r="M74" i="24"/>
  <c r="N74" i="24"/>
  <c r="O74" i="24"/>
  <c r="P74" i="24"/>
  <c r="Q74" i="24"/>
  <c r="R74" i="24"/>
  <c r="M75" i="24"/>
  <c r="N75" i="24"/>
  <c r="O75" i="24"/>
  <c r="P75" i="24"/>
  <c r="Q75" i="24"/>
  <c r="M40" i="24"/>
  <c r="N40" i="24"/>
  <c r="O40" i="24"/>
  <c r="P40" i="24"/>
  <c r="Q40" i="24"/>
  <c r="M41" i="24"/>
  <c r="N41" i="24"/>
  <c r="O41" i="24"/>
  <c r="P41" i="24"/>
  <c r="Q41" i="24"/>
  <c r="Q24" i="24"/>
  <c r="P24" i="24"/>
  <c r="O24" i="24"/>
  <c r="N24" i="24"/>
  <c r="M24" i="24"/>
  <c r="R23" i="21" l="1"/>
  <c r="R18" i="21"/>
  <c r="M32" i="24"/>
  <c r="N32" i="24"/>
  <c r="P32" i="24"/>
  <c r="Q32" i="24"/>
  <c r="O32" i="24"/>
  <c r="R40" i="24"/>
  <c r="R41" i="24"/>
  <c r="R23" i="24"/>
  <c r="R24" i="24"/>
  <c r="D37" i="21"/>
  <c r="R32" i="24" l="1"/>
  <c r="D32" i="21"/>
  <c r="F32" i="21"/>
  <c r="G32" i="21"/>
  <c r="H32" i="21"/>
  <c r="I32" i="21"/>
  <c r="J32" i="21"/>
  <c r="K32" i="21"/>
  <c r="L32" i="21"/>
  <c r="G31" i="21"/>
  <c r="H31" i="21"/>
  <c r="I31" i="21"/>
  <c r="J31" i="21"/>
  <c r="K31" i="21"/>
  <c r="A32" i="21"/>
  <c r="A31" i="21"/>
  <c r="B19" i="21"/>
  <c r="D83" i="24"/>
  <c r="D82" i="24"/>
  <c r="D81" i="24"/>
  <c r="D80" i="24"/>
  <c r="D79" i="24"/>
  <c r="D78" i="24"/>
  <c r="D77" i="24"/>
  <c r="D76" i="24"/>
  <c r="A76" i="24"/>
  <c r="F75" i="24"/>
  <c r="D75" i="24"/>
  <c r="A75" i="24"/>
  <c r="A74" i="24"/>
  <c r="B69" i="24"/>
  <c r="B68" i="24"/>
  <c r="B67" i="24"/>
  <c r="B66" i="24"/>
  <c r="B64" i="24"/>
  <c r="B63" i="24"/>
  <c r="B62" i="24"/>
  <c r="B61" i="24"/>
  <c r="B59" i="24"/>
  <c r="B58" i="24"/>
  <c r="B47" i="24"/>
  <c r="B45" i="24"/>
  <c r="B43" i="24"/>
  <c r="P8" i="24" l="1"/>
  <c r="M8" i="24"/>
  <c r="Q8" i="24"/>
  <c r="N8" i="24"/>
  <c r="O8" i="24"/>
  <c r="O14" i="24"/>
  <c r="P14" i="24"/>
  <c r="M14" i="24"/>
  <c r="Q14" i="24"/>
  <c r="N14" i="24"/>
  <c r="M18" i="24"/>
  <c r="Q18" i="24"/>
  <c r="N18" i="24"/>
  <c r="O18" i="24"/>
  <c r="P18" i="24"/>
  <c r="P27" i="24"/>
  <c r="O27" i="24"/>
  <c r="N27" i="24"/>
  <c r="M27" i="24"/>
  <c r="Q27" i="24"/>
  <c r="P38" i="24"/>
  <c r="M38" i="24"/>
  <c r="Q38" i="24"/>
  <c r="N38" i="24"/>
  <c r="O38" i="24"/>
  <c r="Q51" i="24"/>
  <c r="P51" i="24"/>
  <c r="O51" i="24"/>
  <c r="N51" i="24"/>
  <c r="O28" i="24"/>
  <c r="N28" i="24"/>
  <c r="Q28" i="24"/>
  <c r="M28" i="24"/>
  <c r="P28" i="24"/>
  <c r="P39" i="24"/>
  <c r="N39" i="24"/>
  <c r="O39" i="24"/>
  <c r="Q39" i="24"/>
  <c r="M39" i="24"/>
  <c r="P62" i="24"/>
  <c r="O62" i="24"/>
  <c r="Q62" i="24"/>
  <c r="N62" i="24"/>
  <c r="M62" i="24"/>
  <c r="P64" i="24"/>
  <c r="O64" i="24"/>
  <c r="M64" i="24"/>
  <c r="Q64" i="24"/>
  <c r="N64" i="24"/>
  <c r="Q9" i="24"/>
  <c r="O9" i="24"/>
  <c r="P9" i="24"/>
  <c r="N9" i="24"/>
  <c r="O11" i="24"/>
  <c r="N11" i="24"/>
  <c r="Q11" i="24"/>
  <c r="M11" i="24"/>
  <c r="P11" i="24"/>
  <c r="Q13" i="24"/>
  <c r="M13" i="24"/>
  <c r="P13" i="24"/>
  <c r="O13" i="24"/>
  <c r="N13" i="24"/>
  <c r="N15" i="24"/>
  <c r="O15" i="24"/>
  <c r="P15" i="24"/>
  <c r="M15" i="24"/>
  <c r="Q15" i="24"/>
  <c r="O17" i="24"/>
  <c r="P17" i="24"/>
  <c r="M17" i="24"/>
  <c r="Q17" i="24"/>
  <c r="N17" i="24"/>
  <c r="P19" i="24"/>
  <c r="Q19" i="24"/>
  <c r="M19" i="24"/>
  <c r="N19" i="24"/>
  <c r="O19" i="24"/>
  <c r="N29" i="24"/>
  <c r="Q29" i="24"/>
  <c r="M29" i="24"/>
  <c r="P29" i="24"/>
  <c r="O29" i="24"/>
  <c r="N36" i="24"/>
  <c r="O36" i="24"/>
  <c r="M36" i="24"/>
  <c r="P36" i="24"/>
  <c r="Q36" i="24"/>
  <c r="P48" i="24"/>
  <c r="Q48" i="24"/>
  <c r="N50" i="24"/>
  <c r="Q50" i="24"/>
  <c r="O50" i="24"/>
  <c r="P50" i="24"/>
  <c r="P52" i="24"/>
  <c r="O52" i="24"/>
  <c r="Q52" i="24"/>
  <c r="N52" i="24"/>
  <c r="N54" i="24"/>
  <c r="Q54" i="24"/>
  <c r="P54" i="24"/>
  <c r="O54" i="24"/>
  <c r="P56" i="24"/>
  <c r="O56" i="24"/>
  <c r="Q56" i="24"/>
  <c r="N56" i="24"/>
  <c r="Q68" i="24"/>
  <c r="M68" i="24"/>
  <c r="P68" i="24"/>
  <c r="N68" i="24"/>
  <c r="O68" i="24"/>
  <c r="P10" i="24"/>
  <c r="O10" i="24"/>
  <c r="N10" i="24"/>
  <c r="Q10" i="24"/>
  <c r="M10" i="24"/>
  <c r="N12" i="24"/>
  <c r="Q12" i="24"/>
  <c r="M12" i="24"/>
  <c r="P12" i="24"/>
  <c r="O12" i="24"/>
  <c r="P16" i="24"/>
  <c r="Q16" i="24"/>
  <c r="M16" i="24"/>
  <c r="N16" i="24"/>
  <c r="O16" i="24"/>
  <c r="N20" i="24"/>
  <c r="O20" i="24"/>
  <c r="P20" i="24"/>
  <c r="M20" i="24"/>
  <c r="Q20" i="24"/>
  <c r="P31" i="24"/>
  <c r="O31" i="24"/>
  <c r="N31" i="24"/>
  <c r="Q31" i="24"/>
  <c r="M31" i="24"/>
  <c r="O49" i="24"/>
  <c r="N49" i="24"/>
  <c r="Q49" i="24"/>
  <c r="P49" i="24"/>
  <c r="O53" i="24"/>
  <c r="N53" i="24"/>
  <c r="P53" i="24"/>
  <c r="Q53" i="24"/>
  <c r="Q55" i="24"/>
  <c r="P55" i="24"/>
  <c r="N55" i="24"/>
  <c r="O55" i="24"/>
  <c r="P59" i="24"/>
  <c r="O59" i="24"/>
  <c r="Q59" i="24"/>
  <c r="N59" i="24"/>
  <c r="M59" i="24"/>
  <c r="O67" i="24"/>
  <c r="N67" i="24"/>
  <c r="P67" i="24"/>
  <c r="M67" i="24"/>
  <c r="Q67" i="24"/>
  <c r="O69" i="24"/>
  <c r="N69" i="24"/>
  <c r="Q69" i="24"/>
  <c r="P69" i="24"/>
  <c r="M69" i="24"/>
  <c r="P35" i="24"/>
  <c r="O35" i="24"/>
  <c r="N35" i="24"/>
  <c r="Q35" i="24"/>
  <c r="M35" i="24"/>
  <c r="N45" i="24"/>
  <c r="N79" i="24" s="1"/>
  <c r="Q45" i="24"/>
  <c r="M45" i="24"/>
  <c r="P45" i="24"/>
  <c r="O45" i="24"/>
  <c r="O79" i="24" s="1"/>
  <c r="N63" i="24"/>
  <c r="Q63" i="24"/>
  <c r="M63" i="24"/>
  <c r="O63" i="24"/>
  <c r="P63" i="24"/>
  <c r="Q26" i="24"/>
  <c r="M26" i="24"/>
  <c r="P26" i="24"/>
  <c r="O26" i="24"/>
  <c r="N26" i="24"/>
  <c r="Q30" i="24"/>
  <c r="M30" i="24"/>
  <c r="P30" i="24"/>
  <c r="O30" i="24"/>
  <c r="N30" i="24"/>
  <c r="M37" i="24"/>
  <c r="Q37" i="24"/>
  <c r="N37" i="24"/>
  <c r="P37" i="24"/>
  <c r="O37" i="24"/>
  <c r="O43" i="24"/>
  <c r="O78" i="24" s="1"/>
  <c r="N43" i="24"/>
  <c r="P43" i="24"/>
  <c r="M43" i="24"/>
  <c r="Q43" i="24"/>
  <c r="D38" i="21"/>
  <c r="A39" i="21"/>
  <c r="A38" i="21"/>
  <c r="R15" i="24" l="1"/>
  <c r="R51" i="24"/>
  <c r="R67" i="24"/>
  <c r="R36" i="24"/>
  <c r="Q47" i="24"/>
  <c r="Q80" i="24" s="1"/>
  <c r="N47" i="24"/>
  <c r="N80" i="24" s="1"/>
  <c r="O47" i="24"/>
  <c r="O80" i="24" s="1"/>
  <c r="R68" i="24"/>
  <c r="R56" i="24"/>
  <c r="R54" i="24"/>
  <c r="M22" i="24"/>
  <c r="M77" i="24" s="1"/>
  <c r="Q61" i="24"/>
  <c r="Q22" i="24"/>
  <c r="Q77" i="24" s="1"/>
  <c r="R17" i="24"/>
  <c r="R10" i="24"/>
  <c r="P66" i="24"/>
  <c r="P83" i="24" s="1"/>
  <c r="P47" i="24"/>
  <c r="P80" i="24" s="1"/>
  <c r="R30" i="24"/>
  <c r="R35" i="24"/>
  <c r="O66" i="24"/>
  <c r="M58" i="24"/>
  <c r="M81" i="24" s="1"/>
  <c r="N7" i="24"/>
  <c r="N76" i="24" s="1"/>
  <c r="M66" i="24"/>
  <c r="R26" i="24"/>
  <c r="N22" i="24"/>
  <c r="N77" i="24" s="1"/>
  <c r="R45" i="24"/>
  <c r="R79" i="24" s="1"/>
  <c r="M79" i="24"/>
  <c r="R16" i="24"/>
  <c r="P58" i="24"/>
  <c r="R52" i="24"/>
  <c r="R48" i="24"/>
  <c r="R29" i="24"/>
  <c r="R9" i="24"/>
  <c r="R39" i="24"/>
  <c r="R27" i="24"/>
  <c r="R18" i="24"/>
  <c r="R14" i="24"/>
  <c r="Q7" i="24"/>
  <c r="Q76" i="24" s="1"/>
  <c r="Q66" i="24"/>
  <c r="M61" i="24"/>
  <c r="O22" i="24"/>
  <c r="O77" i="24" s="1"/>
  <c r="O61" i="24"/>
  <c r="O82" i="24" s="1"/>
  <c r="N61" i="24"/>
  <c r="N82" i="24" s="1"/>
  <c r="R59" i="24"/>
  <c r="R53" i="24"/>
  <c r="R49" i="24"/>
  <c r="R20" i="24"/>
  <c r="R12" i="24"/>
  <c r="N58" i="24"/>
  <c r="N81" i="24" s="1"/>
  <c r="R50" i="24"/>
  <c r="R11" i="24"/>
  <c r="R62" i="24"/>
  <c r="R38" i="24"/>
  <c r="M7" i="24"/>
  <c r="M76" i="24" s="1"/>
  <c r="N66" i="24"/>
  <c r="N83" i="24" s="1"/>
  <c r="P61" i="24"/>
  <c r="M47" i="24"/>
  <c r="M80" i="24" s="1"/>
  <c r="R43" i="24"/>
  <c r="R78" i="24" s="1"/>
  <c r="R37" i="24"/>
  <c r="P22" i="24"/>
  <c r="P77" i="24" s="1"/>
  <c r="R63" i="24"/>
  <c r="R69" i="24"/>
  <c r="O58" i="24"/>
  <c r="R55" i="24"/>
  <c r="R31" i="24"/>
  <c r="Q58" i="24"/>
  <c r="R19" i="24"/>
  <c r="R13" i="24"/>
  <c r="R64" i="24"/>
  <c r="R28" i="24"/>
  <c r="O7" i="24"/>
  <c r="O76" i="24" s="1"/>
  <c r="R8" i="24"/>
  <c r="P7" i="24"/>
  <c r="P76" i="24" s="1"/>
  <c r="R7" i="24" l="1"/>
  <c r="R76" i="24" s="1"/>
  <c r="R61" i="24"/>
  <c r="R82" i="24" s="1"/>
  <c r="R58" i="24"/>
  <c r="R81" i="24" s="1"/>
  <c r="O84" i="24"/>
  <c r="O85" i="24" s="1"/>
  <c r="M82" i="24"/>
  <c r="M84" i="24" s="1"/>
  <c r="M85" i="24" s="1"/>
  <c r="R22" i="24"/>
  <c r="R77" i="24" s="1"/>
  <c r="N84" i="24"/>
  <c r="N85" i="24" s="1"/>
  <c r="R47" i="24"/>
  <c r="R80" i="24" s="1"/>
  <c r="R66" i="24"/>
  <c r="R83" i="24" s="1"/>
  <c r="P84" i="24"/>
  <c r="P85" i="24" s="1"/>
  <c r="R84" i="24" l="1"/>
  <c r="M88" i="24"/>
  <c r="N88" i="24"/>
  <c r="P88" i="24"/>
  <c r="O88" i="24"/>
  <c r="Q84" i="24"/>
  <c r="Q85" i="24" s="1"/>
  <c r="O90" i="24" l="1"/>
  <c r="O91" i="24" s="1"/>
  <c r="D6" i="25"/>
  <c r="P90" i="24"/>
  <c r="P91" i="24" s="1"/>
  <c r="E6" i="25"/>
  <c r="N90" i="24"/>
  <c r="N91" i="24" s="1"/>
  <c r="C6" i="25"/>
  <c r="M90" i="24"/>
  <c r="M91" i="24" s="1"/>
  <c r="B6" i="25"/>
  <c r="R88" i="24"/>
  <c r="R85" i="24"/>
  <c r="Q88" i="24"/>
  <c r="B14" i="21"/>
  <c r="B7" i="25" l="1"/>
  <c r="B8" i="25" s="1"/>
  <c r="C7" i="25"/>
  <c r="C8" i="25" s="1"/>
  <c r="E7" i="25"/>
  <c r="E8" i="25" s="1"/>
  <c r="D7" i="25"/>
  <c r="D8" i="25" s="1"/>
  <c r="R90" i="24"/>
  <c r="R91" i="24" s="1"/>
  <c r="G6" i="25"/>
  <c r="Q90" i="24"/>
  <c r="Q91" i="24" s="1"/>
  <c r="F6" i="25"/>
  <c r="Q19" i="21"/>
  <c r="O19" i="21"/>
  <c r="N19" i="21"/>
  <c r="M19" i="21"/>
  <c r="P19" i="21"/>
  <c r="Q14" i="21"/>
  <c r="O14" i="21"/>
  <c r="M14" i="21"/>
  <c r="N14" i="21"/>
  <c r="P14" i="21"/>
  <c r="G7" i="25" l="1"/>
  <c r="G8" i="25" s="1"/>
  <c r="F7" i="25"/>
  <c r="F8" i="25" s="1"/>
  <c r="O36" i="21"/>
  <c r="O7" i="21"/>
  <c r="P36" i="21"/>
  <c r="P7" i="21"/>
  <c r="N36" i="21"/>
  <c r="N7" i="21"/>
  <c r="M36" i="21"/>
  <c r="M7" i="21"/>
  <c r="Q36" i="21"/>
  <c r="Q33" i="21" s="1"/>
  <c r="Q7" i="21"/>
  <c r="R14" i="21"/>
  <c r="R36" i="21" s="1"/>
  <c r="M17" i="21"/>
  <c r="M38" i="21" s="1"/>
  <c r="P17" i="21"/>
  <c r="P38" i="21" s="1"/>
  <c r="R19" i="21"/>
  <c r="Q17" i="21"/>
  <c r="Q38" i="21" s="1"/>
  <c r="M21" i="21"/>
  <c r="M39" i="21" s="1"/>
  <c r="P21" i="21"/>
  <c r="P39" i="21" s="1"/>
  <c r="N17" i="21"/>
  <c r="N38" i="21" s="1"/>
  <c r="Q21" i="21"/>
  <c r="Q39" i="21" s="1"/>
  <c r="O17" i="21"/>
  <c r="O38" i="21" s="1"/>
  <c r="N21" i="21"/>
  <c r="N39" i="21" s="1"/>
  <c r="O21" i="21"/>
  <c r="O39" i="21" s="1"/>
  <c r="Q40" i="21" l="1"/>
  <c r="O37" i="21"/>
  <c r="R21" i="21"/>
  <c r="R39" i="21" s="1"/>
  <c r="R17" i="21"/>
  <c r="R38" i="21" s="1"/>
  <c r="R7" i="21"/>
  <c r="R34" i="21" s="1"/>
  <c r="M37" i="21"/>
  <c r="M33" i="21" s="1"/>
  <c r="M40" i="21" s="1"/>
  <c r="P37" i="21"/>
  <c r="N37" i="21"/>
  <c r="N33" i="21" s="1"/>
  <c r="N40" i="21" s="1"/>
  <c r="O33" i="21" l="1"/>
  <c r="O40" i="21" s="1"/>
  <c r="O43" i="21" s="1"/>
  <c r="P33" i="21"/>
  <c r="P40" i="21" s="1"/>
  <c r="P43" i="21" s="1"/>
  <c r="N43" i="21"/>
  <c r="M43" i="21"/>
  <c r="R37" i="21"/>
  <c r="R33" i="21" s="1"/>
  <c r="R40" i="21" s="1"/>
  <c r="M45" i="21" l="1"/>
  <c r="M46" i="21" s="1"/>
  <c r="B10" i="25"/>
  <c r="N45" i="21"/>
  <c r="N46" i="21" s="1"/>
  <c r="C10" i="25"/>
  <c r="P45" i="21"/>
  <c r="P46" i="21" s="1"/>
  <c r="E10" i="25"/>
  <c r="O45" i="21"/>
  <c r="O46" i="21" s="1"/>
  <c r="D10" i="25"/>
  <c r="R43" i="21"/>
  <c r="Q43" i="21"/>
  <c r="Q45" i="21" l="1"/>
  <c r="Q46" i="21" s="1"/>
  <c r="F10" i="25"/>
  <c r="R45" i="21"/>
  <c r="R46" i="21" s="1"/>
  <c r="G10" i="25"/>
  <c r="D11" i="25"/>
  <c r="D12" i="25" s="1"/>
  <c r="D14" i="25"/>
  <c r="D15" i="25" s="1"/>
  <c r="D16" i="25" s="1"/>
  <c r="E11" i="25"/>
  <c r="E12" i="25" s="1"/>
  <c r="E14" i="25"/>
  <c r="E15" i="25" s="1"/>
  <c r="E16" i="25" s="1"/>
  <c r="B11" i="25"/>
  <c r="B12" i="25" s="1"/>
  <c r="B14" i="25"/>
  <c r="B15" i="25" s="1"/>
  <c r="B16" i="25" s="1"/>
  <c r="C11" i="25"/>
  <c r="C12" i="25" s="1"/>
  <c r="C14" i="25"/>
  <c r="C15" i="25" s="1"/>
  <c r="C16" i="25" s="1"/>
  <c r="G11" i="25" l="1"/>
  <c r="G12" i="25" s="1"/>
  <c r="G14" i="25"/>
  <c r="G15" i="25" s="1"/>
  <c r="G16" i="25" s="1"/>
  <c r="F11" i="25"/>
  <c r="F12" i="25" s="1"/>
  <c r="F14" i="25"/>
  <c r="F15" i="25" s="1"/>
  <c r="F16" i="25" s="1"/>
</calcChain>
</file>

<file path=xl/sharedStrings.xml><?xml version="1.0" encoding="utf-8"?>
<sst xmlns="http://schemas.openxmlformats.org/spreadsheetml/2006/main" count="278" uniqueCount="80">
  <si>
    <t>ks</t>
  </si>
  <si>
    <t>poznámka</t>
  </si>
  <si>
    <t>1x</t>
  </si>
  <si>
    <t>technologie</t>
  </si>
  <si>
    <t>práce</t>
  </si>
  <si>
    <t>počet opakování</t>
  </si>
  <si>
    <t>monitoring stavu (choroby, škůdci, chlorozy, zlomy, poškození zlámáním, polehem, kontaminací), následné vyhodnocení potřebných zásahů (pěstební zásahy, opory,  dohnojení, postřiky)</t>
  </si>
  <si>
    <t>POZN: Plán péče nenahrazuje kvalifikaci, odbornou způsobilost a certifikace nutné k vykonávání uvedených pracovních činností a posouzení zásahů odvracejících škody či snížení vitality rostlin.</t>
  </si>
  <si>
    <t>kontrola kotvení</t>
  </si>
  <si>
    <t>do 2. sezóny po výsadbě včetně</t>
  </si>
  <si>
    <t>kontrola ujímání výsadeb stromů</t>
  </si>
  <si>
    <t>2. a 4. sezónu po výsadbě</t>
  </si>
  <si>
    <t>v rámci dokončovací péče</t>
  </si>
  <si>
    <t>Dlažba s distanční spárou</t>
  </si>
  <si>
    <t>Revizní šachty pro kontrolu strukturního substrátu</t>
  </si>
  <si>
    <t>vizuální kontrola, v případě nutnosti oprava</t>
  </si>
  <si>
    <t xml:space="preserve">Stromy </t>
  </si>
  <si>
    <t>přerušení popruhů kotvení</t>
  </si>
  <si>
    <t>kontrola vlhkosti balu</t>
  </si>
  <si>
    <t>do 3. sezóny včetně, kontrola vlhkosti okraje balu pod ochrannou mřží v hl. min. 0,3 m, při zjištění nedostatku zvýšení četnosti závlahy
/ kontrola kvality závlahy</t>
  </si>
  <si>
    <t>cena/m.j.</t>
  </si>
  <si>
    <t>Mj</t>
  </si>
  <si>
    <t>počet mj</t>
  </si>
  <si>
    <r>
      <t>m</t>
    </r>
    <r>
      <rPr>
        <vertAlign val="superscript"/>
        <sz val="10"/>
        <rFont val="Arial Narrow"/>
        <family val="2"/>
        <charset val="238"/>
      </rPr>
      <t>3</t>
    </r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</si>
  <si>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</si>
  <si>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</si>
  <si>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</si>
  <si>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</si>
  <si>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</si>
  <si>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</si>
  <si>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</si>
  <si>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</si>
  <si>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</si>
  <si>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</si>
  <si>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</si>
  <si>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</si>
  <si>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</si>
  <si>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</si>
  <si>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způsob provedení, doba min</t>
  </si>
  <si>
    <r>
      <t>Řez</t>
    </r>
    <r>
      <rPr>
        <sz val="10"/>
        <color rgb="FF000000"/>
        <rFont val="Arial Narrow"/>
        <family val="2"/>
        <charset val="238"/>
      </rPr>
      <t> stromu </t>
    </r>
    <r>
      <rPr>
        <b/>
        <sz val="10"/>
        <color rgb="FF000000"/>
        <rFont val="Arial Narrow"/>
        <family val="2"/>
        <charset val="238"/>
      </rPr>
      <t>výchovný</t>
    </r>
    <r>
      <rPr>
        <sz val="10"/>
        <color rgb="FF000000"/>
        <rFont val="Arial Narrow"/>
        <family val="2"/>
        <charset val="238"/>
      </rPr>
      <t> alejových stromů v přes 4 do 6 m</t>
    </r>
  </si>
  <si>
    <t xml:space="preserve">monitoring stavu </t>
  </si>
  <si>
    <t>Zalití rostlin vodou plocha do 20 m2</t>
  </si>
  <si>
    <t>Dovoz vody pro zálivku rostlin za vzdálenost do 1000 m</t>
  </si>
  <si>
    <t xml:space="preserve">řez výchovný u rychle rostoucích dřevin </t>
  </si>
  <si>
    <t>celkem</t>
  </si>
  <si>
    <t>DPH 21%</t>
  </si>
  <si>
    <t>celkem včetně DPH</t>
  </si>
  <si>
    <t>Plán péče</t>
  </si>
  <si>
    <t>Plán údržby</t>
  </si>
  <si>
    <t>Cena za rok</t>
  </si>
  <si>
    <t>Celkem 5 let</t>
  </si>
  <si>
    <t>úklid odpadu ve výsadbovém prostoru</t>
  </si>
  <si>
    <t>na 1 strom</t>
  </si>
  <si>
    <t xml:space="preserve"> =30*0,08+2*0,1</t>
  </si>
  <si>
    <t>první rok po výsadbě:</t>
  </si>
  <si>
    <t>druhý až pátý rok po výsadbě:</t>
  </si>
  <si>
    <t xml:space="preserve"> =30*0,1+2*0,12</t>
  </si>
  <si>
    <t>doplňková zálivka v 1. sezóně po výsadbě,80 l/hrušeň a břestovec, 100 l/lípa s rozestupem 14-ti dní, součástí je mechanické odplevelení výsadbového prostoru</t>
  </si>
  <si>
    <t>doplňková zálivka v 2-5. sezóně po výsadbě, 100 l/hrušeň a břestovec, 120 l/lípa, součástí je mechanické odplevelení výsadbového prostoru</t>
  </si>
  <si>
    <t>Dřevěná ochrana báze</t>
  </si>
  <si>
    <t xml:space="preserve"> =0,15*260</t>
  </si>
  <si>
    <t>proplach pro odstranění kolmatace</t>
  </si>
  <si>
    <r>
      <t>po ukončení mrazů v brzkém jaru, rovnoměrné kropení celého povrchu dlažby s distanční spárou, průtok cca 2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/hodina</t>
    </r>
  </si>
  <si>
    <r>
      <t>proplach zasakovací zóny, množství 150 l/m2, celkem cca 39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vody</t>
    </r>
  </si>
  <si>
    <t>vizuální kontrola funkčnosti poklopu</t>
  </si>
  <si>
    <t xml:space="preserve">vizuální kontrola stupně kolmatace </t>
  </si>
  <si>
    <t>cca 1x za 3 roky</t>
  </si>
  <si>
    <t>kamenivo fr 4/8 mm (spára 10% plochy, výška zásypu 50 mm)</t>
  </si>
  <si>
    <r>
      <rPr>
        <b/>
        <sz val="10"/>
        <rFont val="Arial Narrow"/>
        <family val="2"/>
        <charset val="238"/>
      </rPr>
      <t>odstranění materiálu široké spáry</t>
    </r>
    <r>
      <rPr>
        <sz val="10"/>
        <rFont val="Arial Narrow"/>
        <family val="2"/>
        <charset val="238"/>
      </rPr>
      <t xml:space="preserve"> a následná výměna spárovacího kameniva fr 4/8 mm </t>
    </r>
  </si>
  <si>
    <t>Celkem údržba</t>
  </si>
  <si>
    <t xml:space="preserve">zalití stromů </t>
  </si>
  <si>
    <t>POZN:</t>
  </si>
  <si>
    <t>nutné vyplnit jednotkovou cenu ve žlutě probarvených polích</t>
  </si>
  <si>
    <t>Příloha č. 2b - Plán následné péče</t>
  </si>
  <si>
    <t>Rekapitulace</t>
  </si>
  <si>
    <t>Plán následné péče o stromy</t>
  </si>
  <si>
    <t xml:space="preserve">Plán ostatní údržby zeleně </t>
  </si>
  <si>
    <t>Následná péče celkem</t>
  </si>
  <si>
    <t>Následné péče o stromy</t>
  </si>
  <si>
    <t xml:space="preserve">Ostatní údržba zeleně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</si>
</sst>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č_-;\-* #,##0.00\ _K_č_-;_-* &quot;-&quot;??\ _K_č_-;_-@_-"/>
    <numFmt numFmtId="165" formatCode="0.0000"/>
    <numFmt numFmtId="166" formatCode="0.000"/>
    <numFmt numFmtId="167" formatCode="_-* #,##0.0\ [$Kč-405]_-;\-* #,##0.0\ [$Kč-405]_-;_-* &quot;-&quot;??\ [$Kč-405]_-;_-@_-"/>
    <numFmt numFmtId="168" formatCode="_-* #,##0\ [$Kč-405]_-;\-* #,##0\ [$Kč-405]_-;_-* &quot;-&quot;??\ [$Kč-405]_-;_-@_-"/>
    <numFmt numFmtId="169" formatCode="0.0"/>
    <numFmt numFmtId="170" formatCode="#,##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B050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4"/>
      <color rgb="FF00B050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sz val="16"/>
      <name val="Arial Narrow"/>
      <family val="2"/>
      <charset val="238"/>
    </font>
    <font>
      <sz val="16"/>
      <color rgb="FF00B050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medium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14996795556505021"/>
      </right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indexed="64"/>
      </bottom>
      <diagonal/>
    </border>
    <border>
      <left style="medium">
        <color theme="0" tint="-0.149967955565050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5" fontId="2" fillId="0" borderId="1" applyBorder="0" applyAlignment="0"/>
    <xf numFmtId="166" fontId="2" fillId="0" borderId="2" applyBorder="0" applyAlignment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304">
    <xf numFmtId="0" fontId="0" fillId="0" borderId="0" xfId="0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68" fontId="10" fillId="0" borderId="0" xfId="6" applyNumberFormat="1" applyFont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7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left" vertical="top" wrapText="1"/>
    </xf>
    <xf numFmtId="168" fontId="9" fillId="2" borderId="10" xfId="6" applyNumberFormat="1" applyFont="1" applyFill="1" applyBorder="1" applyAlignment="1">
      <alignment horizontal="righ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2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168" fontId="10" fillId="2" borderId="6" xfId="6" applyNumberFormat="1" applyFont="1" applyFill="1" applyBorder="1" applyAlignment="1">
      <alignment horizontal="right" vertical="top" wrapText="1"/>
    </xf>
    <xf numFmtId="167" fontId="10" fillId="0" borderId="6" xfId="6" applyNumberFormat="1" applyFont="1" applyFill="1" applyBorder="1" applyAlignment="1">
      <alignment horizontal="right" vertical="top" wrapText="1"/>
    </xf>
    <xf numFmtId="167" fontId="10" fillId="0" borderId="8" xfId="6" applyNumberFormat="1" applyFont="1" applyFill="1" applyBorder="1" applyAlignment="1">
      <alignment horizontal="right" vertical="top" wrapText="1"/>
    </xf>
    <xf numFmtId="167" fontId="10" fillId="0" borderId="16" xfId="6" applyNumberFormat="1" applyFont="1" applyFill="1" applyBorder="1" applyAlignment="1">
      <alignment horizontal="right" vertical="top" wrapText="1"/>
    </xf>
    <xf numFmtId="167" fontId="10" fillId="0" borderId="0" xfId="6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168" fontId="10" fillId="0" borderId="0" xfId="6" applyNumberFormat="1" applyFont="1" applyAlignment="1">
      <alignment horizontal="right" vertical="top" wrapText="1"/>
    </xf>
    <xf numFmtId="168" fontId="10" fillId="0" borderId="8" xfId="6" applyNumberFormat="1" applyFont="1" applyFill="1" applyBorder="1" applyAlignment="1">
      <alignment horizontal="right" vertical="top" wrapText="1"/>
    </xf>
    <xf numFmtId="168" fontId="10" fillId="0" borderId="16" xfId="6" applyNumberFormat="1" applyFont="1" applyFill="1" applyBorder="1" applyAlignment="1">
      <alignment horizontal="right" vertical="top" wrapText="1"/>
    </xf>
    <xf numFmtId="168" fontId="10" fillId="0" borderId="0" xfId="6" applyNumberFormat="1" applyFont="1" applyFill="1" applyBorder="1" applyAlignment="1">
      <alignment horizontal="right" vertical="top" wrapText="1"/>
    </xf>
    <xf numFmtId="168" fontId="6" fillId="0" borderId="0" xfId="0" applyNumberFormat="1" applyFont="1" applyAlignment="1">
      <alignment horizontal="right" vertical="top"/>
    </xf>
    <xf numFmtId="0" fontId="10" fillId="0" borderId="29" xfId="0" applyFont="1" applyBorder="1" applyAlignment="1">
      <alignment horizontal="left" vertical="top" wrapText="1"/>
    </xf>
    <xf numFmtId="167" fontId="10" fillId="0" borderId="29" xfId="6" applyNumberFormat="1" applyFont="1" applyFill="1" applyBorder="1" applyAlignment="1">
      <alignment horizontal="right" vertical="top" wrapText="1"/>
    </xf>
    <xf numFmtId="168" fontId="9" fillId="0" borderId="6" xfId="6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168" fontId="9" fillId="0" borderId="0" xfId="6" applyNumberFormat="1" applyFont="1" applyAlignment="1">
      <alignment horizontal="right" vertical="top" wrapText="1"/>
    </xf>
    <xf numFmtId="0" fontId="14" fillId="3" borderId="31" xfId="0" applyFont="1" applyFill="1" applyBorder="1" applyAlignment="1">
      <alignment horizontal="left" vertical="top"/>
    </xf>
    <xf numFmtId="0" fontId="14" fillId="3" borderId="32" xfId="0" applyFont="1" applyFill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10" fillId="0" borderId="35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168" fontId="10" fillId="0" borderId="0" xfId="6" applyNumberFormat="1" applyFont="1" applyAlignment="1">
      <alignment horizontal="right" vertical="top"/>
    </xf>
    <xf numFmtId="168" fontId="10" fillId="0" borderId="4" xfId="6" applyNumberFormat="1" applyFont="1" applyBorder="1" applyAlignment="1">
      <alignment horizontal="right" vertical="top" wrapText="1"/>
    </xf>
    <xf numFmtId="168" fontId="9" fillId="0" borderId="3" xfId="0" applyNumberFormat="1" applyFont="1" applyBorder="1" applyAlignment="1">
      <alignment horizontal="left" vertical="top"/>
    </xf>
    <xf numFmtId="1" fontId="10" fillId="0" borderId="0" xfId="0" applyNumberFormat="1" applyFont="1" applyAlignment="1">
      <alignment horizontal="right" vertical="top" wrapText="1"/>
    </xf>
    <xf numFmtId="169" fontId="10" fillId="2" borderId="6" xfId="0" applyNumberFormat="1" applyFont="1" applyFill="1" applyBorder="1" applyAlignment="1">
      <alignment horizontal="right" vertical="top" wrapText="1"/>
    </xf>
    <xf numFmtId="169" fontId="9" fillId="2" borderId="10" xfId="0" applyNumberFormat="1" applyFont="1" applyFill="1" applyBorder="1" applyAlignment="1">
      <alignment horizontal="right" vertical="top" wrapText="1"/>
    </xf>
    <xf numFmtId="169" fontId="10" fillId="0" borderId="6" xfId="0" applyNumberFormat="1" applyFont="1" applyBorder="1" applyAlignment="1">
      <alignment horizontal="right" vertical="top" wrapText="1"/>
    </xf>
    <xf numFmtId="169" fontId="10" fillId="0" borderId="0" xfId="0" applyNumberFormat="1" applyFont="1" applyAlignment="1">
      <alignment horizontal="right" vertical="top" wrapText="1"/>
    </xf>
    <xf numFmtId="169" fontId="6" fillId="0" borderId="0" xfId="0" applyNumberFormat="1" applyFont="1" applyAlignment="1">
      <alignment horizontal="right" vertical="top"/>
    </xf>
    <xf numFmtId="169" fontId="5" fillId="0" borderId="0" xfId="0" applyNumberFormat="1" applyFont="1" applyAlignment="1">
      <alignment horizontal="right" vertical="top"/>
    </xf>
    <xf numFmtId="169" fontId="14" fillId="3" borderId="32" xfId="0" applyNumberFormat="1" applyFont="1" applyFill="1" applyBorder="1" applyAlignment="1">
      <alignment horizontal="right" vertical="top"/>
    </xf>
    <xf numFmtId="169" fontId="10" fillId="0" borderId="32" xfId="0" applyNumberFormat="1" applyFont="1" applyBorder="1" applyAlignment="1">
      <alignment horizontal="right" vertical="top"/>
    </xf>
    <xf numFmtId="169" fontId="10" fillId="0" borderId="38" xfId="0" applyNumberFormat="1" applyFont="1" applyBorder="1" applyAlignment="1">
      <alignment horizontal="right" vertical="top"/>
    </xf>
    <xf numFmtId="169" fontId="10" fillId="0" borderId="35" xfId="0" applyNumberFormat="1" applyFont="1" applyBorder="1" applyAlignment="1">
      <alignment horizontal="right" vertical="top"/>
    </xf>
    <xf numFmtId="169" fontId="10" fillId="0" borderId="3" xfId="0" applyNumberFormat="1" applyFont="1" applyBorder="1" applyAlignment="1">
      <alignment horizontal="right" vertical="top"/>
    </xf>
    <xf numFmtId="169" fontId="10" fillId="0" borderId="0" xfId="0" applyNumberFormat="1" applyFont="1" applyAlignment="1">
      <alignment horizontal="right" vertical="top"/>
    </xf>
    <xf numFmtId="0" fontId="14" fillId="3" borderId="34" xfId="0" applyFont="1" applyFill="1" applyBorder="1" applyAlignment="1">
      <alignment horizontal="left" vertical="top" wrapText="1"/>
    </xf>
    <xf numFmtId="169" fontId="14" fillId="3" borderId="35" xfId="0" applyNumberFormat="1" applyFont="1" applyFill="1" applyBorder="1" applyAlignment="1">
      <alignment horizontal="right" vertical="top" wrapText="1"/>
    </xf>
    <xf numFmtId="0" fontId="14" fillId="3" borderId="35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14" fillId="3" borderId="33" xfId="0" applyFont="1" applyFill="1" applyBorder="1" applyAlignment="1">
      <alignment horizontal="left" vertical="top"/>
    </xf>
    <xf numFmtId="0" fontId="14" fillId="3" borderId="36" xfId="0" applyFont="1" applyFill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0" fontId="10" fillId="0" borderId="36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1" fontId="10" fillId="2" borderId="6" xfId="6" applyNumberFormat="1" applyFont="1" applyFill="1" applyBorder="1" applyAlignment="1">
      <alignment horizontal="right" vertical="top" wrapText="1"/>
    </xf>
    <xf numFmtId="1" fontId="9" fillId="2" borderId="10" xfId="6" applyNumberFormat="1" applyFont="1" applyFill="1" applyBorder="1" applyAlignment="1">
      <alignment horizontal="right" vertical="top" wrapText="1"/>
    </xf>
    <xf numFmtId="0" fontId="14" fillId="3" borderId="32" xfId="0" applyFont="1" applyFill="1" applyBorder="1" applyAlignment="1">
      <alignment horizontal="right" vertical="top"/>
    </xf>
    <xf numFmtId="0" fontId="14" fillId="3" borderId="35" xfId="0" applyFont="1" applyFill="1" applyBorder="1" applyAlignment="1">
      <alignment horizontal="right" vertical="top" wrapText="1"/>
    </xf>
    <xf numFmtId="168" fontId="10" fillId="0" borderId="17" xfId="6" applyNumberFormat="1" applyFont="1" applyFill="1" applyBorder="1" applyAlignment="1">
      <alignment horizontal="right" vertical="top" wrapText="1"/>
    </xf>
    <xf numFmtId="170" fontId="10" fillId="0" borderId="32" xfId="0" applyNumberFormat="1" applyFont="1" applyBorder="1" applyAlignment="1">
      <alignment horizontal="right" vertical="top"/>
    </xf>
    <xf numFmtId="170" fontId="10" fillId="0" borderId="38" xfId="0" applyNumberFormat="1" applyFont="1" applyBorder="1" applyAlignment="1">
      <alignment horizontal="right" vertical="top"/>
    </xf>
    <xf numFmtId="170" fontId="10" fillId="0" borderId="35" xfId="0" applyNumberFormat="1" applyFont="1" applyBorder="1" applyAlignment="1">
      <alignment horizontal="right" vertical="top"/>
    </xf>
    <xf numFmtId="168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169" fontId="10" fillId="0" borderId="16" xfId="0" applyNumberFormat="1" applyFont="1" applyBorder="1" applyAlignment="1">
      <alignment horizontal="right" vertical="top" wrapText="1"/>
    </xf>
    <xf numFmtId="0" fontId="7" fillId="0" borderId="1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9" fillId="0" borderId="22" xfId="0" applyFont="1" applyBorder="1" applyAlignment="1">
      <alignment horizontal="left" vertical="top"/>
    </xf>
    <xf numFmtId="169" fontId="10" fillId="0" borderId="8" xfId="0" applyNumberFormat="1" applyFont="1" applyBorder="1" applyAlignment="1">
      <alignment horizontal="right" vertical="top" wrapText="1"/>
    </xf>
    <xf numFmtId="0" fontId="10" fillId="0" borderId="12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/>
    </xf>
    <xf numFmtId="0" fontId="10" fillId="0" borderId="17" xfId="0" applyFont="1" applyBorder="1" applyAlignment="1">
      <alignment horizontal="center" vertical="top" wrapText="1"/>
    </xf>
    <xf numFmtId="0" fontId="10" fillId="0" borderId="17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9" fillId="0" borderId="28" xfId="0" applyFont="1" applyBorder="1" applyAlignment="1">
      <alignment horizontal="left" vertical="top"/>
    </xf>
    <xf numFmtId="169" fontId="10" fillId="0" borderId="29" xfId="0" applyNumberFormat="1" applyFont="1" applyBorder="1" applyAlignment="1">
      <alignment horizontal="right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9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/>
    </xf>
    <xf numFmtId="169" fontId="10" fillId="0" borderId="20" xfId="0" applyNumberFormat="1" applyFont="1" applyBorder="1" applyAlignment="1">
      <alignment horizontal="right" vertical="top" wrapText="1"/>
    </xf>
    <xf numFmtId="0" fontId="10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0" xfId="0" applyFont="1" applyBorder="1" applyAlignment="1">
      <alignment vertical="top" wrapText="1"/>
    </xf>
    <xf numFmtId="168" fontId="10" fillId="0" borderId="20" xfId="6" applyNumberFormat="1" applyFont="1" applyFill="1" applyBorder="1" applyAlignment="1">
      <alignment horizontal="right" vertical="top" wrapText="1"/>
    </xf>
    <xf numFmtId="0" fontId="7" fillId="0" borderId="21" xfId="0" applyFont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169" fontId="10" fillId="5" borderId="0" xfId="0" applyNumberFormat="1" applyFont="1" applyFill="1" applyAlignment="1">
      <alignment horizontal="right" vertical="top" wrapText="1"/>
    </xf>
    <xf numFmtId="0" fontId="10" fillId="5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169" fontId="17" fillId="0" borderId="0" xfId="0" applyNumberFormat="1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right" vertical="top" wrapText="1"/>
    </xf>
    <xf numFmtId="168" fontId="17" fillId="0" borderId="0" xfId="6" applyNumberFormat="1" applyFont="1" applyAlignment="1">
      <alignment horizontal="right" vertical="top" wrapText="1"/>
    </xf>
    <xf numFmtId="168" fontId="17" fillId="0" borderId="0" xfId="6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168" fontId="10" fillId="0" borderId="0" xfId="6" applyNumberFormat="1" applyFont="1" applyAlignment="1" applyProtection="1">
      <alignment horizontal="right" vertical="top" wrapText="1"/>
    </xf>
    <xf numFmtId="168" fontId="10" fillId="2" borderId="6" xfId="6" applyNumberFormat="1" applyFont="1" applyFill="1" applyBorder="1" applyAlignment="1" applyProtection="1">
      <alignment horizontal="right" vertical="top" wrapText="1"/>
    </xf>
    <xf numFmtId="1" fontId="10" fillId="2" borderId="6" xfId="6" applyNumberFormat="1" applyFont="1" applyFill="1" applyBorder="1" applyAlignment="1" applyProtection="1">
      <alignment horizontal="right" vertical="top" wrapText="1"/>
    </xf>
    <xf numFmtId="0" fontId="7" fillId="2" borderId="7" xfId="0" applyFont="1" applyFill="1" applyBorder="1" applyAlignment="1">
      <alignment vertical="top" wrapText="1"/>
    </xf>
    <xf numFmtId="168" fontId="9" fillId="2" borderId="10" xfId="6" applyNumberFormat="1" applyFont="1" applyFill="1" applyBorder="1" applyAlignment="1" applyProtection="1">
      <alignment horizontal="right" vertical="top" wrapText="1"/>
    </xf>
    <xf numFmtId="1" fontId="9" fillId="2" borderId="10" xfId="6" applyNumberFormat="1" applyFont="1" applyFill="1" applyBorder="1" applyAlignment="1" applyProtection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9" fillId="0" borderId="47" xfId="0" applyFont="1" applyBorder="1" applyAlignment="1">
      <alignment horizontal="left" vertical="top"/>
    </xf>
    <xf numFmtId="169" fontId="10" fillId="0" borderId="26" xfId="0" applyNumberFormat="1" applyFont="1" applyBorder="1" applyAlignment="1">
      <alignment horizontal="right" vertical="top" wrapText="1"/>
    </xf>
    <xf numFmtId="0" fontId="10" fillId="0" borderId="26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6" xfId="0" applyFont="1" applyBorder="1" applyAlignment="1">
      <alignment vertical="top" wrapText="1"/>
    </xf>
    <xf numFmtId="167" fontId="10" fillId="0" borderId="26" xfId="6" applyNumberFormat="1" applyFont="1" applyFill="1" applyBorder="1" applyAlignment="1" applyProtection="1">
      <alignment horizontal="right" vertical="top" wrapText="1"/>
    </xf>
    <xf numFmtId="168" fontId="9" fillId="0" borderId="26" xfId="6" applyNumberFormat="1" applyFont="1" applyFill="1" applyBorder="1" applyAlignment="1" applyProtection="1">
      <alignment horizontal="right" vertical="top" wrapText="1"/>
    </xf>
    <xf numFmtId="0" fontId="7" fillId="0" borderId="27" xfId="0" applyFont="1" applyBorder="1" applyAlignment="1">
      <alignment vertical="top" wrapText="1"/>
    </xf>
    <xf numFmtId="0" fontId="9" fillId="0" borderId="56" xfId="0" applyFont="1" applyBorder="1" applyAlignment="1">
      <alignment horizontal="left" vertical="top"/>
    </xf>
    <xf numFmtId="169" fontId="10" fillId="0" borderId="57" xfId="0" applyNumberFormat="1" applyFont="1" applyBorder="1" applyAlignment="1">
      <alignment horizontal="right" vertical="top" wrapText="1"/>
    </xf>
    <xf numFmtId="0" fontId="10" fillId="0" borderId="57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57" xfId="0" applyFont="1" applyBorder="1" applyAlignment="1">
      <alignment vertical="top" wrapText="1"/>
    </xf>
    <xf numFmtId="168" fontId="10" fillId="0" borderId="57" xfId="6" applyNumberFormat="1" applyFont="1" applyFill="1" applyBorder="1" applyAlignment="1" applyProtection="1">
      <alignment horizontal="right" vertical="top" wrapText="1"/>
    </xf>
    <xf numFmtId="0" fontId="7" fillId="0" borderId="58" xfId="0" applyFont="1" applyBorder="1" applyAlignment="1">
      <alignment vertical="top" wrapText="1"/>
    </xf>
    <xf numFmtId="0" fontId="9" fillId="0" borderId="53" xfId="0" applyFont="1" applyBorder="1" applyAlignment="1">
      <alignment horizontal="left" vertical="top"/>
    </xf>
    <xf numFmtId="169" fontId="10" fillId="0" borderId="54" xfId="0" applyNumberFormat="1" applyFont="1" applyBorder="1" applyAlignment="1">
      <alignment horizontal="right" vertical="top" wrapText="1"/>
    </xf>
    <xf numFmtId="0" fontId="10" fillId="0" borderId="54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54" xfId="0" applyFont="1" applyBorder="1" applyAlignment="1">
      <alignment vertical="top" wrapText="1"/>
    </xf>
    <xf numFmtId="0" fontId="10" fillId="0" borderId="54" xfId="0" applyFont="1" applyBorder="1" applyAlignment="1">
      <alignment vertical="top" wrapText="1"/>
    </xf>
    <xf numFmtId="167" fontId="9" fillId="0" borderId="54" xfId="6" applyNumberFormat="1" applyFont="1" applyFill="1" applyBorder="1" applyAlignment="1" applyProtection="1">
      <alignment horizontal="right" vertical="top" wrapText="1"/>
    </xf>
    <xf numFmtId="168" fontId="10" fillId="0" borderId="54" xfId="6" applyNumberFormat="1" applyFont="1" applyFill="1" applyBorder="1" applyAlignment="1" applyProtection="1">
      <alignment horizontal="right" vertical="top" wrapText="1"/>
    </xf>
    <xf numFmtId="0" fontId="7" fillId="0" borderId="55" xfId="0" applyFont="1" applyBorder="1" applyAlignment="1">
      <alignment vertical="top" wrapText="1"/>
    </xf>
    <xf numFmtId="0" fontId="9" fillId="0" borderId="48" xfId="0" applyFont="1" applyBorder="1" applyAlignment="1">
      <alignment horizontal="left" vertical="top"/>
    </xf>
    <xf numFmtId="169" fontId="10" fillId="0" borderId="46" xfId="0" applyNumberFormat="1" applyFont="1" applyBorder="1" applyAlignment="1">
      <alignment horizontal="righ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46" xfId="0" applyFont="1" applyBorder="1" applyAlignment="1">
      <alignment vertical="top" wrapText="1"/>
    </xf>
    <xf numFmtId="167" fontId="10" fillId="0" borderId="46" xfId="6" applyNumberFormat="1" applyFont="1" applyFill="1" applyBorder="1" applyAlignment="1" applyProtection="1">
      <alignment horizontal="right" vertical="top" wrapText="1"/>
    </xf>
    <xf numFmtId="168" fontId="10" fillId="0" borderId="46" xfId="6" applyNumberFormat="1" applyFont="1" applyFill="1" applyBorder="1" applyAlignment="1" applyProtection="1">
      <alignment horizontal="right" vertical="top" wrapText="1"/>
    </xf>
    <xf numFmtId="0" fontId="7" fillId="0" borderId="49" xfId="0" applyFont="1" applyBorder="1" applyAlignment="1">
      <alignment vertical="top" wrapText="1"/>
    </xf>
    <xf numFmtId="0" fontId="9" fillId="0" borderId="50" xfId="0" applyFont="1" applyBorder="1" applyAlignment="1">
      <alignment horizontal="left" vertical="top"/>
    </xf>
    <xf numFmtId="169" fontId="10" fillId="0" borderId="51" xfId="0" applyNumberFormat="1" applyFont="1" applyBorder="1" applyAlignment="1">
      <alignment horizontal="right" vertical="top" wrapText="1"/>
    </xf>
    <xf numFmtId="0" fontId="10" fillId="0" borderId="51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center" vertical="top" wrapText="1"/>
    </xf>
    <xf numFmtId="0" fontId="10" fillId="0" borderId="51" xfId="0" applyFont="1" applyBorder="1" applyAlignment="1">
      <alignment vertical="top" wrapText="1"/>
    </xf>
    <xf numFmtId="167" fontId="10" fillId="0" borderId="51" xfId="6" applyNumberFormat="1" applyFont="1" applyFill="1" applyBorder="1" applyAlignment="1" applyProtection="1">
      <alignment horizontal="right" vertical="top" wrapText="1"/>
    </xf>
    <xf numFmtId="168" fontId="10" fillId="0" borderId="51" xfId="6" applyNumberFormat="1" applyFont="1" applyFill="1" applyBorder="1" applyAlignment="1" applyProtection="1">
      <alignment horizontal="right" vertical="top" wrapText="1"/>
    </xf>
    <xf numFmtId="0" fontId="7" fillId="0" borderId="52" xfId="0" applyFont="1" applyBorder="1" applyAlignment="1">
      <alignment vertical="top" wrapText="1"/>
    </xf>
    <xf numFmtId="0" fontId="10" fillId="0" borderId="54" xfId="0" applyFont="1" applyBorder="1" applyAlignment="1">
      <alignment horizontal="center" vertical="top" wrapText="1"/>
    </xf>
    <xf numFmtId="169" fontId="10" fillId="0" borderId="4" xfId="0" applyNumberFormat="1" applyFont="1" applyBorder="1" applyAlignment="1">
      <alignment horizontal="right" vertical="top" wrapText="1"/>
    </xf>
    <xf numFmtId="167" fontId="10" fillId="0" borderId="0" xfId="6" applyNumberFormat="1" applyFont="1" applyFill="1" applyBorder="1" applyAlignment="1" applyProtection="1">
      <alignment horizontal="right" vertical="top" wrapText="1"/>
    </xf>
    <xf numFmtId="168" fontId="10" fillId="0" borderId="0" xfId="6" applyNumberFormat="1" applyFont="1" applyFill="1" applyBorder="1" applyAlignment="1" applyProtection="1">
      <alignment horizontal="right" vertical="top" wrapText="1"/>
    </xf>
    <xf numFmtId="0" fontId="6" fillId="0" borderId="62" xfId="0" applyFont="1" applyBorder="1" applyAlignment="1">
      <alignment vertical="top" wrapText="1"/>
    </xf>
    <xf numFmtId="168" fontId="9" fillId="0" borderId="6" xfId="6" applyNumberFormat="1" applyFont="1" applyFill="1" applyBorder="1" applyAlignment="1" applyProtection="1">
      <alignment horizontal="righ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167" fontId="10" fillId="0" borderId="8" xfId="6" applyNumberFormat="1" applyFont="1" applyFill="1" applyBorder="1" applyAlignment="1" applyProtection="1">
      <alignment horizontal="right" vertical="top" wrapText="1"/>
    </xf>
    <xf numFmtId="168" fontId="10" fillId="0" borderId="8" xfId="6" applyNumberFormat="1" applyFont="1" applyFill="1" applyBorder="1" applyAlignment="1" applyProtection="1">
      <alignment horizontal="right" vertical="top" wrapText="1"/>
    </xf>
    <xf numFmtId="0" fontId="7" fillId="0" borderId="11" xfId="0" applyFont="1" applyBorder="1" applyAlignment="1">
      <alignment vertical="top" wrapText="1"/>
    </xf>
    <xf numFmtId="169" fontId="10" fillId="0" borderId="17" xfId="0" applyNumberFormat="1" applyFont="1" applyBorder="1" applyAlignment="1">
      <alignment horizontal="right" vertical="top" wrapText="1"/>
    </xf>
    <xf numFmtId="167" fontId="10" fillId="0" borderId="16" xfId="6" applyNumberFormat="1" applyFont="1" applyFill="1" applyBorder="1" applyAlignment="1" applyProtection="1">
      <alignment horizontal="right" vertical="top" wrapText="1"/>
    </xf>
    <xf numFmtId="168" fontId="10" fillId="0" borderId="16" xfId="6" applyNumberFormat="1" applyFont="1" applyFill="1" applyBorder="1" applyAlignment="1" applyProtection="1">
      <alignment horizontal="right" vertical="top" wrapText="1"/>
    </xf>
    <xf numFmtId="0" fontId="10" fillId="0" borderId="10" xfId="0" applyFont="1" applyBorder="1" applyAlignment="1">
      <alignment horizontal="left" vertical="top" wrapText="1"/>
    </xf>
    <xf numFmtId="0" fontId="14" fillId="3" borderId="53" xfId="0" applyFont="1" applyFill="1" applyBorder="1" applyAlignment="1">
      <alignment horizontal="left" vertical="top"/>
    </xf>
    <xf numFmtId="169" fontId="14" fillId="3" borderId="54" xfId="0" applyNumberFormat="1" applyFont="1" applyFill="1" applyBorder="1" applyAlignment="1">
      <alignment horizontal="right" vertical="top"/>
    </xf>
    <xf numFmtId="0" fontId="14" fillId="3" borderId="54" xfId="0" applyFont="1" applyFill="1" applyBorder="1" applyAlignment="1">
      <alignment horizontal="left" vertical="top"/>
    </xf>
    <xf numFmtId="0" fontId="14" fillId="3" borderId="54" xfId="0" applyFont="1" applyFill="1" applyBorder="1" applyAlignment="1">
      <alignment horizontal="right" vertical="top"/>
    </xf>
    <xf numFmtId="0" fontId="14" fillId="3" borderId="55" xfId="0" applyFont="1" applyFill="1" applyBorder="1" applyAlignment="1">
      <alignment horizontal="left" vertical="top"/>
    </xf>
    <xf numFmtId="0" fontId="14" fillId="3" borderId="50" xfId="0" applyFont="1" applyFill="1" applyBorder="1" applyAlignment="1">
      <alignment horizontal="left" vertical="top"/>
    </xf>
    <xf numFmtId="169" fontId="14" fillId="3" borderId="51" xfId="0" applyNumberFormat="1" applyFont="1" applyFill="1" applyBorder="1" applyAlignment="1">
      <alignment horizontal="right" vertical="top"/>
    </xf>
    <xf numFmtId="0" fontId="14" fillId="3" borderId="51" xfId="0" applyFont="1" applyFill="1" applyBorder="1" applyAlignment="1">
      <alignment horizontal="left" vertical="top"/>
    </xf>
    <xf numFmtId="0" fontId="14" fillId="3" borderId="51" xfId="0" applyFont="1" applyFill="1" applyBorder="1" applyAlignment="1">
      <alignment horizontal="right" vertical="top"/>
    </xf>
    <xf numFmtId="0" fontId="14" fillId="3" borderId="52" xfId="0" applyFont="1" applyFill="1" applyBorder="1" applyAlignment="1">
      <alignment horizontal="left" vertical="top"/>
    </xf>
    <xf numFmtId="0" fontId="10" fillId="0" borderId="53" xfId="0" applyFont="1" applyBorder="1" applyAlignment="1">
      <alignment horizontal="left" vertical="top"/>
    </xf>
    <xf numFmtId="169" fontId="10" fillId="0" borderId="54" xfId="0" applyNumberFormat="1" applyFont="1" applyBorder="1" applyAlignment="1">
      <alignment horizontal="right" vertical="top"/>
    </xf>
    <xf numFmtId="0" fontId="10" fillId="0" borderId="54" xfId="0" applyFont="1" applyBorder="1" applyAlignment="1">
      <alignment horizontal="left" vertical="top"/>
    </xf>
    <xf numFmtId="168" fontId="10" fillId="0" borderId="54" xfId="0" applyNumberFormat="1" applyFont="1" applyBorder="1" applyAlignment="1">
      <alignment horizontal="right" vertical="top"/>
    </xf>
    <xf numFmtId="0" fontId="10" fillId="0" borderId="55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169" fontId="10" fillId="0" borderId="46" xfId="0" applyNumberFormat="1" applyFont="1" applyBorder="1" applyAlignment="1">
      <alignment horizontal="right" vertical="top"/>
    </xf>
    <xf numFmtId="0" fontId="10" fillId="0" borderId="46" xfId="0" applyFont="1" applyBorder="1" applyAlignment="1">
      <alignment horizontal="left" vertical="top"/>
    </xf>
    <xf numFmtId="0" fontId="10" fillId="4" borderId="46" xfId="0" applyFont="1" applyFill="1" applyBorder="1" applyAlignment="1">
      <alignment horizontal="left" vertical="top"/>
    </xf>
    <xf numFmtId="168" fontId="10" fillId="4" borderId="46" xfId="0" applyNumberFormat="1" applyFont="1" applyFill="1" applyBorder="1" applyAlignment="1">
      <alignment horizontal="left" vertical="top"/>
    </xf>
    <xf numFmtId="0" fontId="10" fillId="0" borderId="49" xfId="0" applyFont="1" applyBorder="1" applyAlignment="1">
      <alignment horizontal="left" vertical="top"/>
    </xf>
    <xf numFmtId="167" fontId="10" fillId="0" borderId="46" xfId="0" applyNumberFormat="1" applyFont="1" applyBorder="1" applyAlignment="1">
      <alignment horizontal="left" vertical="top"/>
    </xf>
    <xf numFmtId="168" fontId="10" fillId="0" borderId="46" xfId="0" applyNumberFormat="1" applyFont="1" applyBorder="1" applyAlignment="1">
      <alignment horizontal="left" vertical="top"/>
    </xf>
    <xf numFmtId="0" fontId="10" fillId="0" borderId="51" xfId="0" applyFont="1" applyBorder="1" applyAlignment="1">
      <alignment horizontal="left" vertical="top"/>
    </xf>
    <xf numFmtId="167" fontId="10" fillId="0" borderId="51" xfId="0" applyNumberFormat="1" applyFont="1" applyBorder="1" applyAlignment="1">
      <alignment horizontal="left" vertical="top"/>
    </xf>
    <xf numFmtId="168" fontId="10" fillId="0" borderId="51" xfId="0" applyNumberFormat="1" applyFont="1" applyBorder="1" applyAlignment="1">
      <alignment horizontal="left" vertical="top"/>
    </xf>
    <xf numFmtId="0" fontId="10" fillId="0" borderId="52" xfId="0" applyFont="1" applyBorder="1" applyAlignment="1">
      <alignment horizontal="left" vertical="top"/>
    </xf>
    <xf numFmtId="0" fontId="10" fillId="0" borderId="59" xfId="0" applyFont="1" applyBorder="1" applyAlignment="1">
      <alignment horizontal="left" vertical="top"/>
    </xf>
    <xf numFmtId="169" fontId="10" fillId="0" borderId="60" xfId="0" applyNumberFormat="1" applyFont="1" applyBorder="1" applyAlignment="1">
      <alignment horizontal="right" vertical="top"/>
    </xf>
    <xf numFmtId="0" fontId="10" fillId="0" borderId="60" xfId="0" applyFont="1" applyBorder="1" applyAlignment="1">
      <alignment horizontal="left" vertical="top"/>
    </xf>
    <xf numFmtId="168" fontId="9" fillId="0" borderId="60" xfId="0" applyNumberFormat="1" applyFont="1" applyBorder="1" applyAlignment="1">
      <alignment horizontal="left" vertical="top"/>
    </xf>
    <xf numFmtId="0" fontId="10" fillId="0" borderId="61" xfId="0" applyFont="1" applyBorder="1" applyAlignment="1">
      <alignment horizontal="left" vertical="top"/>
    </xf>
    <xf numFmtId="168" fontId="9" fillId="0" borderId="0" xfId="6" applyNumberFormat="1" applyFont="1" applyAlignment="1" applyProtection="1">
      <alignment horizontal="right" vertical="top" wrapText="1"/>
    </xf>
    <xf numFmtId="168" fontId="10" fillId="0" borderId="4" xfId="6" applyNumberFormat="1" applyFont="1" applyBorder="1" applyAlignment="1" applyProtection="1">
      <alignment horizontal="right" vertical="top" wrapText="1"/>
    </xf>
    <xf numFmtId="168" fontId="10" fillId="0" borderId="0" xfId="6" applyNumberFormat="1" applyFont="1" applyAlignment="1" applyProtection="1">
      <alignment horizontal="right" vertical="top"/>
    </xf>
    <xf numFmtId="167" fontId="10" fillId="5" borderId="57" xfId="6" applyNumberFormat="1" applyFont="1" applyFill="1" applyBorder="1" applyAlignment="1" applyProtection="1">
      <alignment horizontal="right" vertical="top" wrapText="1"/>
      <protection locked="0"/>
    </xf>
    <xf numFmtId="167" fontId="10" fillId="5" borderId="46" xfId="6" applyNumberFormat="1" applyFont="1" applyFill="1" applyBorder="1" applyAlignment="1" applyProtection="1">
      <alignment horizontal="right" vertical="top" wrapText="1"/>
      <protection locked="0"/>
    </xf>
    <xf numFmtId="167" fontId="10" fillId="5" borderId="54" xfId="6" applyNumberFormat="1" applyFont="1" applyFill="1" applyBorder="1" applyAlignment="1" applyProtection="1">
      <alignment horizontal="right" vertical="top" wrapText="1"/>
      <protection locked="0"/>
    </xf>
    <xf numFmtId="167" fontId="10" fillId="5" borderId="51" xfId="6" applyNumberFormat="1" applyFont="1" applyFill="1" applyBorder="1" applyAlignment="1" applyProtection="1">
      <alignment horizontal="right" vertical="top" wrapText="1"/>
      <protection locked="0"/>
    </xf>
    <xf numFmtId="167" fontId="10" fillId="5" borderId="6" xfId="6" applyNumberFormat="1" applyFont="1" applyFill="1" applyBorder="1" applyAlignment="1" applyProtection="1">
      <alignment horizontal="right" vertical="top" wrapText="1"/>
      <protection locked="0"/>
    </xf>
    <xf numFmtId="0" fontId="20" fillId="0" borderId="0" xfId="0" applyFont="1" applyAlignment="1">
      <alignment horizontal="left" vertical="top"/>
    </xf>
    <xf numFmtId="168" fontId="10" fillId="0" borderId="0" xfId="6" applyNumberFormat="1" applyFont="1" applyFill="1" applyAlignment="1">
      <alignment vertical="top" wrapText="1"/>
    </xf>
    <xf numFmtId="0" fontId="16" fillId="0" borderId="63" xfId="0" applyFont="1" applyBorder="1" applyAlignment="1">
      <alignment horizontal="left" vertical="top"/>
    </xf>
    <xf numFmtId="0" fontId="10" fillId="0" borderId="64" xfId="0" applyFont="1" applyBorder="1" applyAlignment="1">
      <alignment horizontal="left" vertical="top"/>
    </xf>
    <xf numFmtId="169" fontId="22" fillId="0" borderId="0" xfId="0" applyNumberFormat="1" applyFont="1" applyAlignment="1">
      <alignment horizontal="righ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right" vertical="top" wrapText="1"/>
    </xf>
    <xf numFmtId="168" fontId="22" fillId="0" borderId="0" xfId="6" applyNumberFormat="1" applyFont="1" applyAlignment="1">
      <alignment horizontal="right" vertical="top" wrapText="1"/>
    </xf>
    <xf numFmtId="168" fontId="22" fillId="0" borderId="0" xfId="6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1" fontId="25" fillId="0" borderId="54" xfId="6" applyNumberFormat="1" applyFont="1" applyFill="1" applyBorder="1" applyAlignment="1" applyProtection="1">
      <alignment horizontal="right" vertical="top" wrapText="1"/>
    </xf>
    <xf numFmtId="1" fontId="25" fillId="0" borderId="55" xfId="6" applyNumberFormat="1" applyFont="1" applyFill="1" applyBorder="1" applyAlignment="1" applyProtection="1">
      <alignment horizontal="right" vertical="top" wrapText="1"/>
    </xf>
    <xf numFmtId="1" fontId="26" fillId="0" borderId="51" xfId="6" applyNumberFormat="1" applyFont="1" applyFill="1" applyBorder="1" applyAlignment="1" applyProtection="1">
      <alignment horizontal="right" vertical="top" wrapText="1"/>
    </xf>
    <xf numFmtId="168" fontId="26" fillId="0" borderId="52" xfId="6" applyNumberFormat="1" applyFont="1" applyFill="1" applyBorder="1" applyAlignment="1" applyProtection="1">
      <alignment horizontal="right" vertical="top" wrapText="1"/>
    </xf>
    <xf numFmtId="0" fontId="25" fillId="0" borderId="48" xfId="0" applyFont="1" applyBorder="1" applyAlignment="1">
      <alignment horizontal="right" vertical="top" wrapText="1"/>
    </xf>
    <xf numFmtId="168" fontId="26" fillId="0" borderId="46" xfId="6" applyNumberFormat="1" applyFont="1" applyBorder="1" applyAlignment="1">
      <alignment horizontal="right" vertical="top" wrapText="1"/>
    </xf>
    <xf numFmtId="168" fontId="26" fillId="0" borderId="67" xfId="6" applyNumberFormat="1" applyFont="1" applyBorder="1" applyAlignment="1">
      <alignment horizontal="right" vertical="top" wrapText="1"/>
    </xf>
    <xf numFmtId="168" fontId="26" fillId="0" borderId="70" xfId="6" applyNumberFormat="1" applyFont="1" applyBorder="1" applyAlignment="1">
      <alignment horizontal="right" vertical="top" wrapText="1"/>
    </xf>
    <xf numFmtId="168" fontId="25" fillId="0" borderId="48" xfId="6" applyNumberFormat="1" applyFont="1" applyBorder="1" applyAlignment="1">
      <alignment horizontal="right" vertical="top" wrapText="1"/>
    </xf>
    <xf numFmtId="168" fontId="25" fillId="0" borderId="46" xfId="6" applyNumberFormat="1" applyFont="1" applyBorder="1" applyAlignment="1">
      <alignment horizontal="right" vertical="top" wrapText="1"/>
    </xf>
    <xf numFmtId="168" fontId="25" fillId="0" borderId="67" xfId="6" applyNumberFormat="1" applyFont="1" applyBorder="1" applyAlignment="1">
      <alignment horizontal="right" vertical="top" wrapText="1"/>
    </xf>
    <xf numFmtId="168" fontId="25" fillId="0" borderId="71" xfId="6" applyNumberFormat="1" applyFont="1" applyBorder="1" applyAlignment="1">
      <alignment horizontal="right" vertical="top" wrapText="1"/>
    </xf>
    <xf numFmtId="168" fontId="25" fillId="0" borderId="50" xfId="6" applyNumberFormat="1" applyFont="1" applyBorder="1" applyAlignment="1">
      <alignment horizontal="right" vertical="top"/>
    </xf>
    <xf numFmtId="168" fontId="26" fillId="0" borderId="51" xfId="6" applyNumberFormat="1" applyFont="1" applyBorder="1" applyAlignment="1">
      <alignment horizontal="right" vertical="top" wrapText="1"/>
    </xf>
    <xf numFmtId="168" fontId="26" fillId="0" borderId="69" xfId="6" applyNumberFormat="1" applyFont="1" applyBorder="1" applyAlignment="1">
      <alignment horizontal="right" vertical="top" wrapText="1"/>
    </xf>
    <xf numFmtId="168" fontId="26" fillId="0" borderId="72" xfId="6" applyNumberFormat="1" applyFont="1" applyBorder="1" applyAlignment="1">
      <alignment horizontal="right" vertical="top" wrapText="1"/>
    </xf>
    <xf numFmtId="168" fontId="26" fillId="0" borderId="46" xfId="6" applyNumberFormat="1" applyFont="1" applyBorder="1" applyAlignment="1" applyProtection="1">
      <alignment horizontal="right" vertical="top" wrapText="1"/>
    </xf>
    <xf numFmtId="168" fontId="26" fillId="0" borderId="67" xfId="6" applyNumberFormat="1" applyFont="1" applyBorder="1" applyAlignment="1" applyProtection="1">
      <alignment horizontal="right" vertical="top" wrapText="1"/>
    </xf>
    <xf numFmtId="168" fontId="26" fillId="0" borderId="70" xfId="6" applyNumberFormat="1" applyFont="1" applyBorder="1" applyAlignment="1" applyProtection="1">
      <alignment horizontal="right" vertical="top" wrapText="1"/>
    </xf>
    <xf numFmtId="168" fontId="25" fillId="0" borderId="48" xfId="6" applyNumberFormat="1" applyFont="1" applyBorder="1" applyAlignment="1" applyProtection="1">
      <alignment horizontal="right" vertical="top" wrapText="1"/>
    </xf>
    <xf numFmtId="168" fontId="25" fillId="0" borderId="46" xfId="6" applyNumberFormat="1" applyFont="1" applyBorder="1" applyAlignment="1" applyProtection="1">
      <alignment horizontal="right" vertical="top" wrapText="1"/>
    </xf>
    <xf numFmtId="168" fontId="25" fillId="0" borderId="67" xfId="6" applyNumberFormat="1" applyFont="1" applyBorder="1" applyAlignment="1" applyProtection="1">
      <alignment horizontal="right" vertical="top" wrapText="1"/>
    </xf>
    <xf numFmtId="168" fontId="25" fillId="0" borderId="71" xfId="6" applyNumberFormat="1" applyFont="1" applyBorder="1" applyAlignment="1" applyProtection="1">
      <alignment horizontal="right" vertical="top" wrapText="1"/>
    </xf>
    <xf numFmtId="168" fontId="25" fillId="0" borderId="50" xfId="6" applyNumberFormat="1" applyFont="1" applyBorder="1" applyAlignment="1" applyProtection="1">
      <alignment horizontal="right" vertical="top"/>
    </xf>
    <xf numFmtId="168" fontId="26" fillId="0" borderId="51" xfId="6" applyNumberFormat="1" applyFont="1" applyBorder="1" applyAlignment="1" applyProtection="1">
      <alignment horizontal="right" vertical="top" wrapText="1"/>
    </xf>
    <xf numFmtId="168" fontId="26" fillId="0" borderId="69" xfId="6" applyNumberFormat="1" applyFont="1" applyBorder="1" applyAlignment="1" applyProtection="1">
      <alignment horizontal="right" vertical="top" wrapText="1"/>
    </xf>
    <xf numFmtId="168" fontId="26" fillId="0" borderId="72" xfId="6" applyNumberFormat="1" applyFont="1" applyBorder="1" applyAlignment="1" applyProtection="1">
      <alignment horizontal="right" vertical="top" wrapText="1"/>
    </xf>
    <xf numFmtId="168" fontId="26" fillId="4" borderId="70" xfId="6" applyNumberFormat="1" applyFont="1" applyFill="1" applyBorder="1" applyAlignment="1" applyProtection="1">
      <alignment horizontal="right" vertical="top" wrapText="1"/>
    </xf>
    <xf numFmtId="168" fontId="25" fillId="4" borderId="71" xfId="6" applyNumberFormat="1" applyFont="1" applyFill="1" applyBorder="1" applyAlignment="1" applyProtection="1">
      <alignment horizontal="right" vertical="top" wrapText="1"/>
    </xf>
    <xf numFmtId="168" fontId="26" fillId="4" borderId="72" xfId="6" applyNumberFormat="1" applyFont="1" applyFill="1" applyBorder="1" applyAlignment="1" applyProtection="1">
      <alignment horizontal="right" vertical="top" wrapText="1"/>
    </xf>
    <xf numFmtId="167" fontId="10" fillId="5" borderId="8" xfId="6" applyNumberFormat="1" applyFont="1" applyFill="1" applyBorder="1" applyAlignment="1" applyProtection="1">
      <alignment horizontal="right" vertical="top" wrapText="1"/>
      <protection locked="0"/>
    </xf>
    <xf numFmtId="167" fontId="10" fillId="5" borderId="20" xfId="6" applyNumberFormat="1" applyFont="1" applyFill="1" applyBorder="1" applyAlignment="1" applyProtection="1">
      <alignment horizontal="right" vertical="top" wrapText="1"/>
      <protection locked="0"/>
    </xf>
    <xf numFmtId="0" fontId="21" fillId="0" borderId="65" xfId="0" applyFont="1" applyBorder="1" applyAlignment="1">
      <alignment horizontal="left" vertical="top"/>
    </xf>
    <xf numFmtId="0" fontId="21" fillId="0" borderId="66" xfId="0" applyFont="1" applyBorder="1" applyAlignment="1">
      <alignment horizontal="left" vertical="top"/>
    </xf>
    <xf numFmtId="0" fontId="21" fillId="0" borderId="68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4" xfId="0" applyFont="1" applyBorder="1" applyAlignment="1">
      <alignment horizontal="left" vertical="top"/>
    </xf>
    <xf numFmtId="0" fontId="21" fillId="0" borderId="73" xfId="0" applyFont="1" applyBorder="1" applyAlignment="1">
      <alignment horizontal="left" vertical="top"/>
    </xf>
    <xf numFmtId="0" fontId="9" fillId="0" borderId="43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 wrapText="1"/>
    </xf>
  </cellXfs>
  <cellStyles count="7">
    <cellStyle name="Čárka" xfId="6" builtinId="3"/>
    <cellStyle name="Čárka 2" xfId="4" xr:uid="{00000000-0005-0000-0000-000001000000}"/>
    <cellStyle name="čtyřimísta" xfId="1" xr:uid="{00000000-0005-0000-0000-000002000000}"/>
    <cellStyle name="Normální" xfId="0" builtinId="0"/>
    <cellStyle name="Normální 2" xfId="3" xr:uid="{00000000-0005-0000-0000-000004000000}"/>
    <cellStyle name="Normální 3" xfId="5" xr:uid="{00000000-0005-0000-0000-000005000000}"/>
    <cellStyle name="třimísta" xfId="2" xr:uid="{00000000-0005-0000-0000-000006000000}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92DB-8BBF-4266-AF35-7DA5CF9EF198}">
  <dimension ref="A1:K16"/>
  <sheetViews>
    <sheetView tabSelected="1" workbookViewId="0">
      <selection activeCell="G14" sqref="G14"/>
    </sheetView>
  </sheetViews>
  <sheetFormatPr defaultRowHeight="15" x14ac:dyDescent="0.25"/>
  <cols>
    <col min="1" max="1" width="23.5703125" customWidth="1"/>
    <col min="2" max="7" width="17" customWidth="1"/>
  </cols>
  <sheetData>
    <row r="1" spans="1:11" s="141" customFormat="1" ht="27" customHeight="1" x14ac:dyDescent="0.25">
      <c r="A1" s="248" t="s">
        <v>73</v>
      </c>
      <c r="B1" s="137"/>
      <c r="C1" s="137"/>
      <c r="D1" s="137"/>
      <c r="E1" s="137"/>
      <c r="F1" s="138"/>
      <c r="G1" s="138"/>
      <c r="H1" s="139"/>
      <c r="I1" s="140"/>
      <c r="J1" s="136"/>
      <c r="K1" s="140"/>
    </row>
    <row r="2" spans="1:11" ht="29.25" customHeight="1" thickBot="1" x14ac:dyDescent="0.3">
      <c r="A2" s="132" t="s">
        <v>74</v>
      </c>
    </row>
    <row r="3" spans="1:11" ht="18" x14ac:dyDescent="0.25">
      <c r="A3" s="250"/>
      <c r="B3" s="261" t="s">
        <v>49</v>
      </c>
      <c r="C3" s="261" t="s">
        <v>49</v>
      </c>
      <c r="D3" s="261" t="s">
        <v>49</v>
      </c>
      <c r="E3" s="261" t="s">
        <v>49</v>
      </c>
      <c r="F3" s="261" t="s">
        <v>49</v>
      </c>
      <c r="G3" s="262" t="s">
        <v>50</v>
      </c>
    </row>
    <row r="4" spans="1:11" s="7" customFormat="1" ht="17.25" thickBot="1" x14ac:dyDescent="0.3">
      <c r="A4" s="251"/>
      <c r="B4" s="263">
        <v>1</v>
      </c>
      <c r="C4" s="263">
        <v>2</v>
      </c>
      <c r="D4" s="263">
        <v>3</v>
      </c>
      <c r="E4" s="263">
        <v>4</v>
      </c>
      <c r="F4" s="263">
        <v>5</v>
      </c>
      <c r="G4" s="264"/>
      <c r="I4" s="2"/>
      <c r="J4" s="4"/>
      <c r="K4" s="2"/>
    </row>
    <row r="5" spans="1:11" s="249" customFormat="1" ht="16.5" thickBot="1" x14ac:dyDescent="0.3">
      <c r="A5" s="293" t="s">
        <v>78</v>
      </c>
      <c r="B5" s="294"/>
      <c r="C5" s="294"/>
      <c r="D5" s="294"/>
      <c r="E5" s="294"/>
      <c r="F5" s="294"/>
      <c r="G5" s="295"/>
      <c r="I5" s="2"/>
      <c r="J5" s="4"/>
      <c r="K5" s="2"/>
    </row>
    <row r="6" spans="1:11" s="7" customFormat="1" ht="16.5" x14ac:dyDescent="0.25">
      <c r="A6" s="265" t="s">
        <v>44</v>
      </c>
      <c r="B6" s="266">
        <f>'Plán následné péče o stromy'!M88</f>
        <v>0</v>
      </c>
      <c r="C6" s="266">
        <f>'Plán následné péče o stromy'!N88</f>
        <v>0</v>
      </c>
      <c r="D6" s="266">
        <f>'Plán následné péče o stromy'!O88</f>
        <v>0</v>
      </c>
      <c r="E6" s="266">
        <f>'Plán následné péče o stromy'!P88</f>
        <v>0</v>
      </c>
      <c r="F6" s="267">
        <f>'Plán následné péče o stromy'!Q88</f>
        <v>0</v>
      </c>
      <c r="G6" s="268">
        <f>'Plán následné péče o stromy'!R88</f>
        <v>0</v>
      </c>
      <c r="H6" s="2"/>
      <c r="I6" s="4"/>
      <c r="J6" s="2"/>
    </row>
    <row r="7" spans="1:11" s="7" customFormat="1" ht="16.5" x14ac:dyDescent="0.25">
      <c r="A7" s="269" t="s">
        <v>45</v>
      </c>
      <c r="B7" s="270">
        <f t="shared" ref="B7:G7" si="0">B6/100*21</f>
        <v>0</v>
      </c>
      <c r="C7" s="270">
        <f t="shared" si="0"/>
        <v>0</v>
      </c>
      <c r="D7" s="270">
        <f t="shared" si="0"/>
        <v>0</v>
      </c>
      <c r="E7" s="270">
        <f t="shared" si="0"/>
        <v>0</v>
      </c>
      <c r="F7" s="271">
        <f t="shared" si="0"/>
        <v>0</v>
      </c>
      <c r="G7" s="272">
        <f t="shared" si="0"/>
        <v>0</v>
      </c>
      <c r="H7" s="2"/>
      <c r="I7" s="4"/>
      <c r="J7" s="2"/>
    </row>
    <row r="8" spans="1:11" s="7" customFormat="1" ht="17.25" thickBot="1" x14ac:dyDescent="0.3">
      <c r="A8" s="273" t="s">
        <v>46</v>
      </c>
      <c r="B8" s="274">
        <f t="shared" ref="B8:G8" si="1">B7+B6</f>
        <v>0</v>
      </c>
      <c r="C8" s="274">
        <f t="shared" si="1"/>
        <v>0</v>
      </c>
      <c r="D8" s="274">
        <f t="shared" si="1"/>
        <v>0</v>
      </c>
      <c r="E8" s="274">
        <f t="shared" si="1"/>
        <v>0</v>
      </c>
      <c r="F8" s="275">
        <f t="shared" si="1"/>
        <v>0</v>
      </c>
      <c r="G8" s="276">
        <f t="shared" si="1"/>
        <v>0</v>
      </c>
      <c r="H8" s="2"/>
      <c r="I8" s="4"/>
      <c r="J8" s="2"/>
    </row>
    <row r="9" spans="1:11" s="249" customFormat="1" ht="16.5" thickBot="1" x14ac:dyDescent="0.3">
      <c r="A9" s="296" t="s">
        <v>79</v>
      </c>
      <c r="B9" s="297"/>
      <c r="C9" s="297"/>
      <c r="D9" s="297"/>
      <c r="E9" s="297"/>
      <c r="F9" s="297"/>
      <c r="G9" s="298"/>
      <c r="I9" s="2"/>
      <c r="J9" s="4"/>
      <c r="K9" s="2"/>
    </row>
    <row r="10" spans="1:11" s="1" customFormat="1" ht="16.5" x14ac:dyDescent="0.25">
      <c r="A10" s="265" t="s">
        <v>44</v>
      </c>
      <c r="B10" s="277">
        <f>'Plán ostatní údržby zeleně '!M43</f>
        <v>0</v>
      </c>
      <c r="C10" s="277">
        <f>'Plán ostatní údržby zeleně '!N43</f>
        <v>0</v>
      </c>
      <c r="D10" s="277">
        <f>'Plán ostatní údržby zeleně '!O43</f>
        <v>0</v>
      </c>
      <c r="E10" s="277">
        <f>'Plán ostatní údržby zeleně '!P43</f>
        <v>0</v>
      </c>
      <c r="F10" s="278">
        <f>'Plán ostatní údržby zeleně '!Q43</f>
        <v>0</v>
      </c>
      <c r="G10" s="279">
        <f>'Plán ostatní údržby zeleně '!R43</f>
        <v>0</v>
      </c>
      <c r="H10" s="2"/>
      <c r="I10" s="4"/>
      <c r="J10" s="2"/>
    </row>
    <row r="11" spans="1:11" s="1" customFormat="1" ht="16.5" x14ac:dyDescent="0.25">
      <c r="A11" s="280" t="s">
        <v>45</v>
      </c>
      <c r="B11" s="281">
        <f t="shared" ref="B11:G11" si="2">B10/100*21</f>
        <v>0</v>
      </c>
      <c r="C11" s="281">
        <f t="shared" si="2"/>
        <v>0</v>
      </c>
      <c r="D11" s="281">
        <f t="shared" si="2"/>
        <v>0</v>
      </c>
      <c r="E11" s="281">
        <f t="shared" si="2"/>
        <v>0</v>
      </c>
      <c r="F11" s="282">
        <f t="shared" si="2"/>
        <v>0</v>
      </c>
      <c r="G11" s="283">
        <f t="shared" si="2"/>
        <v>0</v>
      </c>
      <c r="H11" s="2"/>
      <c r="I11" s="4"/>
      <c r="J11" s="2"/>
    </row>
    <row r="12" spans="1:11" s="1" customFormat="1" ht="17.25" thickBot="1" x14ac:dyDescent="0.3">
      <c r="A12" s="284" t="s">
        <v>46</v>
      </c>
      <c r="B12" s="285">
        <f t="shared" ref="B12:G12" si="3">B11+B10</f>
        <v>0</v>
      </c>
      <c r="C12" s="285">
        <f t="shared" si="3"/>
        <v>0</v>
      </c>
      <c r="D12" s="285">
        <f t="shared" si="3"/>
        <v>0</v>
      </c>
      <c r="E12" s="285">
        <f t="shared" si="3"/>
        <v>0</v>
      </c>
      <c r="F12" s="286">
        <f t="shared" si="3"/>
        <v>0</v>
      </c>
      <c r="G12" s="287">
        <f t="shared" si="3"/>
        <v>0</v>
      </c>
      <c r="H12" s="2"/>
      <c r="I12" s="4"/>
      <c r="J12" s="2"/>
    </row>
    <row r="13" spans="1:11" s="249" customFormat="1" ht="16.5" thickBot="1" x14ac:dyDescent="0.3">
      <c r="A13" s="293" t="s">
        <v>77</v>
      </c>
      <c r="B13" s="294"/>
      <c r="C13" s="294"/>
      <c r="D13" s="294"/>
      <c r="E13" s="294"/>
      <c r="F13" s="294"/>
      <c r="G13" s="295"/>
      <c r="I13" s="2"/>
      <c r="J13" s="4"/>
      <c r="K13" s="2"/>
    </row>
    <row r="14" spans="1:11" ht="16.5" x14ac:dyDescent="0.25">
      <c r="A14" s="265" t="s">
        <v>44</v>
      </c>
      <c r="B14" s="277">
        <f t="shared" ref="B14:G14" si="4">B6+B10</f>
        <v>0</v>
      </c>
      <c r="C14" s="277">
        <f t="shared" si="4"/>
        <v>0</v>
      </c>
      <c r="D14" s="277">
        <f t="shared" si="4"/>
        <v>0</v>
      </c>
      <c r="E14" s="277">
        <f t="shared" si="4"/>
        <v>0</v>
      </c>
      <c r="F14" s="278">
        <f t="shared" si="4"/>
        <v>0</v>
      </c>
      <c r="G14" s="288">
        <f t="shared" si="4"/>
        <v>0</v>
      </c>
    </row>
    <row r="15" spans="1:11" ht="16.5" x14ac:dyDescent="0.25">
      <c r="A15" s="280" t="s">
        <v>45</v>
      </c>
      <c r="B15" s="281">
        <f t="shared" ref="B15:G15" si="5">B14/100*21</f>
        <v>0</v>
      </c>
      <c r="C15" s="281">
        <f t="shared" si="5"/>
        <v>0</v>
      </c>
      <c r="D15" s="281">
        <f t="shared" si="5"/>
        <v>0</v>
      </c>
      <c r="E15" s="281">
        <f t="shared" si="5"/>
        <v>0</v>
      </c>
      <c r="F15" s="282">
        <f t="shared" si="5"/>
        <v>0</v>
      </c>
      <c r="G15" s="289">
        <f t="shared" si="5"/>
        <v>0</v>
      </c>
    </row>
    <row r="16" spans="1:11" ht="17.25" thickBot="1" x14ac:dyDescent="0.3">
      <c r="A16" s="284" t="s">
        <v>46</v>
      </c>
      <c r="B16" s="285">
        <f t="shared" ref="B16:G16" si="6">B15+B14</f>
        <v>0</v>
      </c>
      <c r="C16" s="285">
        <f t="shared" si="6"/>
        <v>0</v>
      </c>
      <c r="D16" s="285">
        <f t="shared" si="6"/>
        <v>0</v>
      </c>
      <c r="E16" s="285">
        <f t="shared" si="6"/>
        <v>0</v>
      </c>
      <c r="F16" s="286">
        <f t="shared" si="6"/>
        <v>0</v>
      </c>
      <c r="G16" s="290">
        <f t="shared" si="6"/>
        <v>0</v>
      </c>
    </row>
  </sheetData>
  <sheetProtection algorithmName="SHA-512" hashValue="MtVUUeSw9/tJ2g4Wj/4PbM5xiGavyC4x7eEc2wzB9dQMN9MgSBXZvC3n+47o3JScKMfsPlmS80VwFtFaVb5LOw==" saltValue="9NEou6ou6czaeLnz+sJn1w==" spinCount="100000" sheet="1" objects="1" scenarios="1"/>
  <mergeCells count="3">
    <mergeCell ref="A5:G5"/>
    <mergeCell ref="A9:G9"/>
    <mergeCell ref="A13:G13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0"/>
  <sheetViews>
    <sheetView topLeftCell="A60" zoomScaleNormal="100" workbookViewId="0">
      <selection activeCell="U69" sqref="U69"/>
    </sheetView>
  </sheetViews>
  <sheetFormatPr defaultColWidth="9.140625" defaultRowHeight="12.75" x14ac:dyDescent="0.25"/>
  <cols>
    <col min="1" max="1" width="12.140625" style="30" customWidth="1"/>
    <col min="2" max="2" width="5.5703125" style="66" bestFit="1" customWidth="1"/>
    <col min="3" max="3" width="4" style="10" bestFit="1" customWidth="1"/>
    <col min="4" max="4" width="36.42578125" style="10" customWidth="1"/>
    <col min="5" max="5" width="17.5703125" style="10" customWidth="1"/>
    <col min="6" max="6" width="8.85546875" style="6" bestFit="1" customWidth="1"/>
    <col min="7" max="11" width="3.42578125" style="4" bestFit="1" customWidth="1"/>
    <col min="12" max="12" width="8.140625" style="5" customWidth="1"/>
    <col min="13" max="15" width="9.85546875" style="5" bestFit="1" customWidth="1"/>
    <col min="16" max="16" width="9.85546875" style="39" customWidth="1"/>
    <col min="17" max="17" width="9.85546875" style="39" bestFit="1" customWidth="1"/>
    <col min="18" max="18" width="10.140625" style="7" bestFit="1" customWidth="1"/>
    <col min="19" max="19" width="9" style="2" bestFit="1" customWidth="1"/>
    <col min="20" max="20" width="9.42578125" style="4" bestFit="1" customWidth="1"/>
    <col min="21" max="21" width="16" style="2" customWidth="1"/>
    <col min="22" max="23" width="9.140625" style="1"/>
    <col min="24" max="30" width="9.42578125" style="1" bestFit="1" customWidth="1"/>
    <col min="31" max="16384" width="9.140625" style="1"/>
  </cols>
  <sheetData>
    <row r="1" spans="1:21" s="260" customFormat="1" ht="27" customHeight="1" x14ac:dyDescent="0.25">
      <c r="A1" s="248" t="s">
        <v>73</v>
      </c>
      <c r="B1" s="252"/>
      <c r="C1" s="253"/>
      <c r="D1" s="253"/>
      <c r="E1" s="253"/>
      <c r="F1" s="254"/>
      <c r="G1" s="255"/>
      <c r="H1" s="255"/>
      <c r="I1" s="255"/>
      <c r="J1" s="255"/>
      <c r="K1" s="255"/>
      <c r="L1" s="256"/>
      <c r="M1" s="256"/>
      <c r="N1" s="256"/>
      <c r="O1" s="256"/>
      <c r="P1" s="257"/>
      <c r="Q1" s="257"/>
      <c r="R1" s="258"/>
      <c r="S1" s="259"/>
      <c r="T1" s="255"/>
      <c r="U1" s="259"/>
    </row>
    <row r="2" spans="1:21" s="141" customFormat="1" ht="27" customHeight="1" x14ac:dyDescent="0.25">
      <c r="A2" s="132" t="s">
        <v>75</v>
      </c>
      <c r="B2" s="133"/>
      <c r="C2" s="134"/>
      <c r="D2" s="134"/>
      <c r="E2" s="134"/>
      <c r="F2" s="135"/>
      <c r="G2" s="136"/>
      <c r="H2" s="136"/>
      <c r="I2" s="136"/>
      <c r="J2" s="136"/>
      <c r="K2" s="136"/>
      <c r="L2" s="137"/>
      <c r="M2" s="137"/>
      <c r="N2" s="137"/>
      <c r="O2" s="137"/>
      <c r="P2" s="138"/>
      <c r="Q2" s="138"/>
      <c r="R2" s="139"/>
      <c r="S2" s="140"/>
      <c r="T2" s="136"/>
      <c r="U2" s="140"/>
    </row>
    <row r="3" spans="1:21" ht="25.5" x14ac:dyDescent="0.25">
      <c r="B3" s="130" t="s">
        <v>71</v>
      </c>
      <c r="C3" s="131"/>
      <c r="D3" s="131" t="s">
        <v>72</v>
      </c>
    </row>
    <row r="4" spans="1:21" ht="13.5" thickBot="1" x14ac:dyDescent="0.3"/>
    <row r="5" spans="1:21" x14ac:dyDescent="0.25">
      <c r="A5" s="28" t="s">
        <v>47</v>
      </c>
      <c r="B5" s="63"/>
      <c r="C5" s="27"/>
      <c r="D5" s="31"/>
      <c r="E5" s="27"/>
      <c r="F5" s="20"/>
      <c r="G5" s="19" t="s">
        <v>25</v>
      </c>
      <c r="H5" s="19" t="s">
        <v>25</v>
      </c>
      <c r="I5" s="19" t="s">
        <v>25</v>
      </c>
      <c r="J5" s="19" t="s">
        <v>25</v>
      </c>
      <c r="K5" s="19" t="s">
        <v>25</v>
      </c>
      <c r="L5" s="33"/>
      <c r="M5" s="85" t="s">
        <v>49</v>
      </c>
      <c r="N5" s="85" t="s">
        <v>49</v>
      </c>
      <c r="O5" s="85" t="s">
        <v>49</v>
      </c>
      <c r="P5" s="85" t="s">
        <v>49</v>
      </c>
      <c r="Q5" s="85" t="s">
        <v>49</v>
      </c>
      <c r="R5" s="85" t="s">
        <v>50</v>
      </c>
      <c r="S5" s="16"/>
      <c r="T5" s="2"/>
      <c r="U5" s="1"/>
    </row>
    <row r="6" spans="1:21" ht="39" thickBot="1" x14ac:dyDescent="0.3">
      <c r="A6" s="78" t="s">
        <v>3</v>
      </c>
      <c r="B6" s="64" t="s">
        <v>22</v>
      </c>
      <c r="C6" s="23" t="s">
        <v>21</v>
      </c>
      <c r="D6" s="23" t="s">
        <v>4</v>
      </c>
      <c r="E6" s="23" t="s">
        <v>1</v>
      </c>
      <c r="F6" s="22" t="s">
        <v>5</v>
      </c>
      <c r="G6" s="21">
        <v>1</v>
      </c>
      <c r="H6" s="21">
        <v>2</v>
      </c>
      <c r="I6" s="21">
        <v>3</v>
      </c>
      <c r="J6" s="21">
        <v>4</v>
      </c>
      <c r="K6" s="21">
        <v>5</v>
      </c>
      <c r="L6" s="24" t="s">
        <v>20</v>
      </c>
      <c r="M6" s="86">
        <v>1</v>
      </c>
      <c r="N6" s="86">
        <v>2</v>
      </c>
      <c r="O6" s="86">
        <v>3</v>
      </c>
      <c r="P6" s="86">
        <v>4</v>
      </c>
      <c r="Q6" s="86">
        <v>5</v>
      </c>
      <c r="R6" s="24"/>
      <c r="S6" s="17" t="s">
        <v>38</v>
      </c>
      <c r="T6" s="2"/>
      <c r="U6" s="1"/>
    </row>
    <row r="7" spans="1:21" x14ac:dyDescent="0.25">
      <c r="A7" s="29" t="s">
        <v>16</v>
      </c>
      <c r="B7" s="65"/>
      <c r="C7" s="25"/>
      <c r="D7" s="32" t="s">
        <v>40</v>
      </c>
      <c r="E7" s="25"/>
      <c r="F7" s="18"/>
      <c r="G7" s="8"/>
      <c r="H7" s="8"/>
      <c r="I7" s="8"/>
      <c r="J7" s="8"/>
      <c r="K7" s="8"/>
      <c r="L7" s="34"/>
      <c r="M7" s="46">
        <f>SUM(M8:M20)</f>
        <v>0</v>
      </c>
      <c r="N7" s="46">
        <f t="shared" ref="N7:Q7" si="0">SUM(N8:N20)</f>
        <v>0</v>
      </c>
      <c r="O7" s="46">
        <f t="shared" si="0"/>
        <v>0</v>
      </c>
      <c r="P7" s="46">
        <f t="shared" si="0"/>
        <v>0</v>
      </c>
      <c r="Q7" s="46">
        <f t="shared" si="0"/>
        <v>0</v>
      </c>
      <c r="R7" s="46">
        <f>SUM(R8:R20)</f>
        <v>0</v>
      </c>
      <c r="S7" s="16"/>
      <c r="T7" s="2"/>
      <c r="U7" s="1"/>
    </row>
    <row r="8" spans="1:21" ht="51" x14ac:dyDescent="0.25">
      <c r="A8" s="101"/>
      <c r="B8" s="108">
        <v>32</v>
      </c>
      <c r="C8" s="9" t="s">
        <v>0</v>
      </c>
      <c r="D8" s="9" t="s">
        <v>6</v>
      </c>
      <c r="E8" s="9" t="s">
        <v>12</v>
      </c>
      <c r="F8" s="105"/>
      <c r="G8" s="96"/>
      <c r="H8" s="96"/>
      <c r="I8" s="96"/>
      <c r="J8" s="96"/>
      <c r="K8" s="96"/>
      <c r="L8" s="291"/>
      <c r="M8" s="40">
        <f>$L8*G8*$B8</f>
        <v>0</v>
      </c>
      <c r="N8" s="40">
        <f t="shared" ref="N8" si="1">$L8*H8*$B8</f>
        <v>0</v>
      </c>
      <c r="O8" s="40">
        <f t="shared" ref="O8" si="2">$L8*I8*$B8</f>
        <v>0</v>
      </c>
      <c r="P8" s="40">
        <f t="shared" ref="P8" si="3">$L8*J8*$B8</f>
        <v>0</v>
      </c>
      <c r="Q8" s="40">
        <f t="shared" ref="Q8" si="4">$L8*K8*$B8</f>
        <v>0</v>
      </c>
      <c r="R8" s="40">
        <f>SUM(M8:Q8)</f>
        <v>0</v>
      </c>
      <c r="S8" s="106"/>
      <c r="T8" s="2"/>
      <c r="U8" s="1"/>
    </row>
    <row r="9" spans="1:21" x14ac:dyDescent="0.25">
      <c r="A9" s="107"/>
      <c r="B9" s="108">
        <f>B8</f>
        <v>32</v>
      </c>
      <c r="C9" s="102" t="s">
        <v>0</v>
      </c>
      <c r="D9" s="102"/>
      <c r="E9" s="102"/>
      <c r="F9" s="95" t="s">
        <v>26</v>
      </c>
      <c r="G9" s="109">
        <v>1</v>
      </c>
      <c r="H9" s="109">
        <v>1</v>
      </c>
      <c r="I9" s="109">
        <v>1</v>
      </c>
      <c r="J9" s="109">
        <v>1</v>
      </c>
      <c r="K9" s="109">
        <v>1</v>
      </c>
      <c r="L9" s="35">
        <f>L8</f>
        <v>0</v>
      </c>
      <c r="M9" s="40">
        <f>$L9*G9*$B9</f>
        <v>0</v>
      </c>
      <c r="N9" s="40">
        <f t="shared" ref="N9:Q13" si="5">$L9*H9*$B9</f>
        <v>0</v>
      </c>
      <c r="O9" s="40">
        <f t="shared" si="5"/>
        <v>0</v>
      </c>
      <c r="P9" s="40">
        <f t="shared" si="5"/>
        <v>0</v>
      </c>
      <c r="Q9" s="40">
        <f t="shared" si="5"/>
        <v>0</v>
      </c>
      <c r="R9" s="40">
        <f>SUM(M9:Q9)</f>
        <v>0</v>
      </c>
      <c r="S9" s="110"/>
      <c r="T9" s="2"/>
      <c r="U9" s="1"/>
    </row>
    <row r="10" spans="1:21" x14ac:dyDescent="0.25">
      <c r="A10" s="107"/>
      <c r="B10" s="108">
        <f>B8</f>
        <v>32</v>
      </c>
      <c r="C10" s="102" t="s">
        <v>0</v>
      </c>
      <c r="D10" s="102"/>
      <c r="E10" s="102"/>
      <c r="F10" s="95" t="s">
        <v>27</v>
      </c>
      <c r="G10" s="109">
        <v>1</v>
      </c>
      <c r="H10" s="109">
        <v>1</v>
      </c>
      <c r="I10" s="109">
        <v>1</v>
      </c>
      <c r="J10" s="109">
        <v>1</v>
      </c>
      <c r="K10" s="109">
        <v>1</v>
      </c>
      <c r="L10" s="35">
        <f>L8</f>
        <v>0</v>
      </c>
      <c r="M10" s="40">
        <f>$L10*G10*$B10</f>
        <v>0</v>
      </c>
      <c r="N10" s="40">
        <f t="shared" si="5"/>
        <v>0</v>
      </c>
      <c r="O10" s="40">
        <f t="shared" si="5"/>
        <v>0</v>
      </c>
      <c r="P10" s="40">
        <f t="shared" si="5"/>
        <v>0</v>
      </c>
      <c r="Q10" s="40">
        <f t="shared" si="5"/>
        <v>0</v>
      </c>
      <c r="R10" s="40">
        <f>SUM(M10:Q10)</f>
        <v>0</v>
      </c>
      <c r="S10" s="110"/>
      <c r="T10" s="2"/>
      <c r="U10" s="1"/>
    </row>
    <row r="11" spans="1:21" x14ac:dyDescent="0.25">
      <c r="A11" s="107"/>
      <c r="B11" s="108">
        <f>B8</f>
        <v>32</v>
      </c>
      <c r="C11" s="102" t="s">
        <v>0</v>
      </c>
      <c r="D11" s="102"/>
      <c r="E11" s="102"/>
      <c r="F11" s="95" t="s">
        <v>28</v>
      </c>
      <c r="G11" s="109">
        <v>1</v>
      </c>
      <c r="H11" s="109">
        <v>1</v>
      </c>
      <c r="I11" s="109">
        <v>1</v>
      </c>
      <c r="J11" s="109">
        <v>1</v>
      </c>
      <c r="K11" s="109">
        <v>1</v>
      </c>
      <c r="L11" s="35">
        <f>L8</f>
        <v>0</v>
      </c>
      <c r="M11" s="40">
        <f t="shared" ref="M11:M13" si="6">$L11*G11*$B11</f>
        <v>0</v>
      </c>
      <c r="N11" s="40">
        <f t="shared" si="5"/>
        <v>0</v>
      </c>
      <c r="O11" s="40">
        <f t="shared" si="5"/>
        <v>0</v>
      </c>
      <c r="P11" s="40">
        <f t="shared" si="5"/>
        <v>0</v>
      </c>
      <c r="Q11" s="40">
        <f t="shared" si="5"/>
        <v>0</v>
      </c>
      <c r="R11" s="40">
        <f t="shared" ref="R11:R13" si="7">SUM(M11:Q11)</f>
        <v>0</v>
      </c>
      <c r="S11" s="110"/>
      <c r="T11" s="2"/>
      <c r="U11" s="1"/>
    </row>
    <row r="12" spans="1:21" x14ac:dyDescent="0.25">
      <c r="A12" s="107"/>
      <c r="B12" s="108">
        <f>B8</f>
        <v>32</v>
      </c>
      <c r="C12" s="102" t="s">
        <v>0</v>
      </c>
      <c r="D12" s="102"/>
      <c r="E12" s="102"/>
      <c r="F12" s="95" t="s">
        <v>29</v>
      </c>
      <c r="G12" s="109">
        <v>1</v>
      </c>
      <c r="H12" s="109">
        <v>1</v>
      </c>
      <c r="I12" s="109">
        <v>1</v>
      </c>
      <c r="J12" s="109">
        <v>1</v>
      </c>
      <c r="K12" s="109">
        <v>1</v>
      </c>
      <c r="L12" s="35">
        <f>L8</f>
        <v>0</v>
      </c>
      <c r="M12" s="40">
        <f>$L12*G12*$B12</f>
        <v>0</v>
      </c>
      <c r="N12" s="40">
        <f t="shared" si="5"/>
        <v>0</v>
      </c>
      <c r="O12" s="40">
        <f t="shared" si="5"/>
        <v>0</v>
      </c>
      <c r="P12" s="40">
        <f t="shared" si="5"/>
        <v>0</v>
      </c>
      <c r="Q12" s="40">
        <f t="shared" si="5"/>
        <v>0</v>
      </c>
      <c r="R12" s="40">
        <f t="shared" si="7"/>
        <v>0</v>
      </c>
      <c r="S12" s="110"/>
      <c r="T12" s="2"/>
      <c r="U12" s="1"/>
    </row>
    <row r="13" spans="1:21" x14ac:dyDescent="0.25">
      <c r="A13" s="107"/>
      <c r="B13" s="108">
        <f>B8</f>
        <v>32</v>
      </c>
      <c r="C13" s="102" t="s">
        <v>0</v>
      </c>
      <c r="D13" s="102"/>
      <c r="E13" s="102"/>
      <c r="F13" s="95" t="s">
        <v>30</v>
      </c>
      <c r="G13" s="109">
        <v>1</v>
      </c>
      <c r="H13" s="109">
        <v>1</v>
      </c>
      <c r="I13" s="109">
        <v>1</v>
      </c>
      <c r="J13" s="109">
        <v>1</v>
      </c>
      <c r="K13" s="109">
        <v>1</v>
      </c>
      <c r="L13" s="35">
        <f>L8</f>
        <v>0</v>
      </c>
      <c r="M13" s="40">
        <f t="shared" si="6"/>
        <v>0</v>
      </c>
      <c r="N13" s="40">
        <f t="shared" si="5"/>
        <v>0</v>
      </c>
      <c r="O13" s="40">
        <f t="shared" si="5"/>
        <v>0</v>
      </c>
      <c r="P13" s="40">
        <f t="shared" si="5"/>
        <v>0</v>
      </c>
      <c r="Q13" s="40">
        <f t="shared" si="5"/>
        <v>0</v>
      </c>
      <c r="R13" s="40">
        <f t="shared" si="7"/>
        <v>0</v>
      </c>
      <c r="S13" s="110"/>
      <c r="T13" s="2"/>
      <c r="U13" s="1"/>
    </row>
    <row r="14" spans="1:21" x14ac:dyDescent="0.25">
      <c r="A14" s="107"/>
      <c r="B14" s="108">
        <f>B8</f>
        <v>32</v>
      </c>
      <c r="C14" s="102" t="s">
        <v>0</v>
      </c>
      <c r="D14" s="102"/>
      <c r="E14" s="102"/>
      <c r="F14" s="95" t="s">
        <v>31</v>
      </c>
      <c r="G14" s="109">
        <v>1</v>
      </c>
      <c r="H14" s="109">
        <v>1</v>
      </c>
      <c r="I14" s="109">
        <v>1</v>
      </c>
      <c r="J14" s="109">
        <v>1</v>
      </c>
      <c r="K14" s="109">
        <v>1</v>
      </c>
      <c r="L14" s="35">
        <f>L8</f>
        <v>0</v>
      </c>
      <c r="M14" s="40">
        <f t="shared" ref="M14:M20" si="8">$L14*G14*$B14</f>
        <v>0</v>
      </c>
      <c r="N14" s="40">
        <f t="shared" ref="N14:N20" si="9">$L14*H14*$B14</f>
        <v>0</v>
      </c>
      <c r="O14" s="40">
        <f t="shared" ref="O14:O20" si="10">$L14*I14*$B14</f>
        <v>0</v>
      </c>
      <c r="P14" s="40">
        <f t="shared" ref="P14:P20" si="11">$L14*J14*$B14</f>
        <v>0</v>
      </c>
      <c r="Q14" s="40">
        <f t="shared" ref="Q14:Q20" si="12">$L14*K14*$B14</f>
        <v>0</v>
      </c>
      <c r="R14" s="40">
        <f t="shared" ref="R14:R20" si="13">SUM(M14:Q14)</f>
        <v>0</v>
      </c>
      <c r="S14" s="110"/>
      <c r="T14" s="2"/>
      <c r="U14" s="1"/>
    </row>
    <row r="15" spans="1:21" x14ac:dyDescent="0.25">
      <c r="A15" s="107"/>
      <c r="B15" s="108">
        <f>B8</f>
        <v>32</v>
      </c>
      <c r="C15" s="102" t="s">
        <v>0</v>
      </c>
      <c r="D15" s="102"/>
      <c r="E15" s="102"/>
      <c r="F15" s="95" t="s">
        <v>32</v>
      </c>
      <c r="G15" s="109">
        <v>1</v>
      </c>
      <c r="H15" s="109">
        <v>1</v>
      </c>
      <c r="I15" s="109">
        <v>1</v>
      </c>
      <c r="J15" s="109">
        <v>1</v>
      </c>
      <c r="K15" s="109">
        <v>1</v>
      </c>
      <c r="L15" s="35">
        <f>L8</f>
        <v>0</v>
      </c>
      <c r="M15" s="40">
        <f t="shared" si="8"/>
        <v>0</v>
      </c>
      <c r="N15" s="40">
        <f t="shared" si="9"/>
        <v>0</v>
      </c>
      <c r="O15" s="40">
        <f t="shared" si="10"/>
        <v>0</v>
      </c>
      <c r="P15" s="40">
        <f t="shared" si="11"/>
        <v>0</v>
      </c>
      <c r="Q15" s="40">
        <f t="shared" si="12"/>
        <v>0</v>
      </c>
      <c r="R15" s="40">
        <f t="shared" si="13"/>
        <v>0</v>
      </c>
      <c r="S15" s="110"/>
      <c r="T15" s="2"/>
      <c r="U15" s="1"/>
    </row>
    <row r="16" spans="1:21" x14ac:dyDescent="0.25">
      <c r="A16" s="107"/>
      <c r="B16" s="108">
        <f>B8</f>
        <v>32</v>
      </c>
      <c r="C16" s="102" t="s">
        <v>0</v>
      </c>
      <c r="D16" s="102"/>
      <c r="E16" s="102"/>
      <c r="F16" s="95" t="s">
        <v>33</v>
      </c>
      <c r="G16" s="109">
        <v>1</v>
      </c>
      <c r="H16" s="109">
        <v>1</v>
      </c>
      <c r="I16" s="109">
        <v>1</v>
      </c>
      <c r="J16" s="109">
        <v>1</v>
      </c>
      <c r="K16" s="109">
        <v>1</v>
      </c>
      <c r="L16" s="35">
        <f>L8</f>
        <v>0</v>
      </c>
      <c r="M16" s="40">
        <f t="shared" si="8"/>
        <v>0</v>
      </c>
      <c r="N16" s="40">
        <f t="shared" si="9"/>
        <v>0</v>
      </c>
      <c r="O16" s="40">
        <f t="shared" si="10"/>
        <v>0</v>
      </c>
      <c r="P16" s="40">
        <f t="shared" si="11"/>
        <v>0</v>
      </c>
      <c r="Q16" s="40">
        <f t="shared" si="12"/>
        <v>0</v>
      </c>
      <c r="R16" s="40">
        <f t="shared" si="13"/>
        <v>0</v>
      </c>
      <c r="S16" s="110"/>
      <c r="T16" s="2"/>
      <c r="U16" s="1"/>
    </row>
    <row r="17" spans="1:21" x14ac:dyDescent="0.25">
      <c r="A17" s="107"/>
      <c r="B17" s="108">
        <f>B8</f>
        <v>32</v>
      </c>
      <c r="C17" s="102" t="s">
        <v>0</v>
      </c>
      <c r="D17" s="102"/>
      <c r="E17" s="102"/>
      <c r="F17" s="95" t="s">
        <v>34</v>
      </c>
      <c r="G17" s="109">
        <v>1</v>
      </c>
      <c r="H17" s="109">
        <v>1</v>
      </c>
      <c r="I17" s="109">
        <v>1</v>
      </c>
      <c r="J17" s="109">
        <v>1</v>
      </c>
      <c r="K17" s="109">
        <v>1</v>
      </c>
      <c r="L17" s="35">
        <f>L8</f>
        <v>0</v>
      </c>
      <c r="M17" s="40">
        <f t="shared" si="8"/>
        <v>0</v>
      </c>
      <c r="N17" s="40">
        <f t="shared" si="9"/>
        <v>0</v>
      </c>
      <c r="O17" s="40">
        <f t="shared" si="10"/>
        <v>0</v>
      </c>
      <c r="P17" s="40">
        <f t="shared" si="11"/>
        <v>0</v>
      </c>
      <c r="Q17" s="40">
        <f t="shared" si="12"/>
        <v>0</v>
      </c>
      <c r="R17" s="40">
        <f t="shared" si="13"/>
        <v>0</v>
      </c>
      <c r="S17" s="110"/>
      <c r="T17" s="2"/>
      <c r="U17" s="1"/>
    </row>
    <row r="18" spans="1:21" x14ac:dyDescent="0.25">
      <c r="A18" s="107"/>
      <c r="B18" s="108">
        <f>B8</f>
        <v>32</v>
      </c>
      <c r="C18" s="102" t="s">
        <v>0</v>
      </c>
      <c r="D18" s="102"/>
      <c r="E18" s="102"/>
      <c r="F18" s="95" t="s">
        <v>35</v>
      </c>
      <c r="G18" s="109">
        <v>1</v>
      </c>
      <c r="H18" s="109">
        <v>1</v>
      </c>
      <c r="I18" s="109">
        <v>1</v>
      </c>
      <c r="J18" s="109">
        <v>1</v>
      </c>
      <c r="K18" s="109">
        <v>1</v>
      </c>
      <c r="L18" s="35">
        <f>L8</f>
        <v>0</v>
      </c>
      <c r="M18" s="40">
        <f t="shared" si="8"/>
        <v>0</v>
      </c>
      <c r="N18" s="40">
        <f t="shared" si="9"/>
        <v>0</v>
      </c>
      <c r="O18" s="40">
        <f t="shared" si="10"/>
        <v>0</v>
      </c>
      <c r="P18" s="40">
        <f t="shared" si="11"/>
        <v>0</v>
      </c>
      <c r="Q18" s="40">
        <f t="shared" si="12"/>
        <v>0</v>
      </c>
      <c r="R18" s="40">
        <f t="shared" si="13"/>
        <v>0</v>
      </c>
      <c r="S18" s="110"/>
      <c r="T18" s="2"/>
      <c r="U18" s="1"/>
    </row>
    <row r="19" spans="1:21" x14ac:dyDescent="0.25">
      <c r="A19" s="107"/>
      <c r="B19" s="108">
        <f>B8</f>
        <v>32</v>
      </c>
      <c r="C19" s="102" t="s">
        <v>0</v>
      </c>
      <c r="D19" s="102"/>
      <c r="E19" s="102"/>
      <c r="F19" s="95" t="s">
        <v>36</v>
      </c>
      <c r="G19" s="109">
        <v>1</v>
      </c>
      <c r="H19" s="109">
        <v>1</v>
      </c>
      <c r="I19" s="109">
        <v>1</v>
      </c>
      <c r="J19" s="109">
        <v>1</v>
      </c>
      <c r="K19" s="109">
        <v>1</v>
      </c>
      <c r="L19" s="35">
        <f>L8</f>
        <v>0</v>
      </c>
      <c r="M19" s="40">
        <f t="shared" si="8"/>
        <v>0</v>
      </c>
      <c r="N19" s="40">
        <f t="shared" si="9"/>
        <v>0</v>
      </c>
      <c r="O19" s="40">
        <f t="shared" si="10"/>
        <v>0</v>
      </c>
      <c r="P19" s="40">
        <f t="shared" si="11"/>
        <v>0</v>
      </c>
      <c r="Q19" s="40">
        <f t="shared" si="12"/>
        <v>0</v>
      </c>
      <c r="R19" s="40">
        <f t="shared" si="13"/>
        <v>0</v>
      </c>
      <c r="S19" s="110"/>
      <c r="T19" s="2"/>
      <c r="U19" s="1"/>
    </row>
    <row r="20" spans="1:21" ht="13.5" thickBot="1" x14ac:dyDescent="0.3">
      <c r="A20" s="111"/>
      <c r="B20" s="103">
        <f>B8</f>
        <v>32</v>
      </c>
      <c r="C20" s="26" t="s">
        <v>0</v>
      </c>
      <c r="D20" s="26"/>
      <c r="E20" s="26"/>
      <c r="F20" s="112" t="s">
        <v>37</v>
      </c>
      <c r="G20" s="113">
        <v>1</v>
      </c>
      <c r="H20" s="113">
        <v>1</v>
      </c>
      <c r="I20" s="113">
        <v>1</v>
      </c>
      <c r="J20" s="113">
        <v>1</v>
      </c>
      <c r="K20" s="113">
        <v>1</v>
      </c>
      <c r="L20" s="36">
        <f>L8</f>
        <v>0</v>
      </c>
      <c r="M20" s="41">
        <f t="shared" si="8"/>
        <v>0</v>
      </c>
      <c r="N20" s="41">
        <f t="shared" si="9"/>
        <v>0</v>
      </c>
      <c r="O20" s="41">
        <f t="shared" si="10"/>
        <v>0</v>
      </c>
      <c r="P20" s="41">
        <f t="shared" si="11"/>
        <v>0</v>
      </c>
      <c r="Q20" s="41">
        <f t="shared" si="12"/>
        <v>0</v>
      </c>
      <c r="R20" s="41">
        <f t="shared" si="13"/>
        <v>0</v>
      </c>
      <c r="S20" s="114"/>
      <c r="T20" s="2"/>
      <c r="U20" s="1"/>
    </row>
    <row r="21" spans="1:21" ht="13.5" thickBot="1" x14ac:dyDescent="0.3">
      <c r="L21" s="37"/>
      <c r="M21" s="37"/>
      <c r="N21" s="37"/>
      <c r="O21" s="37"/>
      <c r="P21" s="42"/>
      <c r="Q21" s="42"/>
      <c r="R21" s="10"/>
      <c r="T21" s="2"/>
      <c r="U21" s="1"/>
    </row>
    <row r="22" spans="1:21" x14ac:dyDescent="0.25">
      <c r="A22" s="29" t="s">
        <v>44</v>
      </c>
      <c r="B22" s="65"/>
      <c r="C22" s="25"/>
      <c r="D22" s="32" t="s">
        <v>70</v>
      </c>
      <c r="E22" s="25"/>
      <c r="F22" s="18"/>
      <c r="G22" s="8"/>
      <c r="H22" s="8"/>
      <c r="I22" s="8"/>
      <c r="J22" s="8"/>
      <c r="K22" s="8"/>
      <c r="L22" s="34"/>
      <c r="M22" s="46">
        <f t="shared" ref="M22:R22" si="14">SUM(M23:M41)</f>
        <v>0</v>
      </c>
      <c r="N22" s="46">
        <f t="shared" si="14"/>
        <v>0</v>
      </c>
      <c r="O22" s="46">
        <f t="shared" si="14"/>
        <v>0</v>
      </c>
      <c r="P22" s="46">
        <f t="shared" si="14"/>
        <v>0</v>
      </c>
      <c r="Q22" s="46">
        <f t="shared" si="14"/>
        <v>0</v>
      </c>
      <c r="R22" s="46">
        <f t="shared" si="14"/>
        <v>0</v>
      </c>
      <c r="S22" s="16"/>
      <c r="T22" s="2"/>
      <c r="U22" s="1"/>
    </row>
    <row r="23" spans="1:21" ht="15" x14ac:dyDescent="0.25">
      <c r="A23" s="101">
        <v>185804311</v>
      </c>
      <c r="B23" s="108"/>
      <c r="C23" s="9" t="s">
        <v>23</v>
      </c>
      <c r="D23" s="9" t="s">
        <v>41</v>
      </c>
      <c r="E23" s="9"/>
      <c r="F23" s="95"/>
      <c r="G23" s="96"/>
      <c r="H23" s="96"/>
      <c r="I23" s="96"/>
      <c r="J23" s="96"/>
      <c r="K23" s="96"/>
      <c r="L23" s="291"/>
      <c r="M23" s="40">
        <f>$L23*G23*$B23</f>
        <v>0</v>
      </c>
      <c r="N23" s="40">
        <f t="shared" ref="N23" si="15">$L23*H23*$B23</f>
        <v>0</v>
      </c>
      <c r="O23" s="40">
        <f t="shared" ref="O23" si="16">$L23*I23*$B23</f>
        <v>0</v>
      </c>
      <c r="P23" s="40">
        <f t="shared" ref="P23" si="17">$L23*J23*$B23</f>
        <v>0</v>
      </c>
      <c r="Q23" s="40">
        <f t="shared" ref="Q23" si="18">$L23*K23*$B23</f>
        <v>0</v>
      </c>
      <c r="R23" s="40">
        <f>SUM(M23:Q23)</f>
        <v>0</v>
      </c>
      <c r="S23" s="106"/>
      <c r="T23" s="3"/>
      <c r="U23" s="1"/>
    </row>
    <row r="24" spans="1:21" ht="25.5" x14ac:dyDescent="0.25">
      <c r="A24" s="101">
        <v>185851121</v>
      </c>
      <c r="B24" s="108"/>
      <c r="C24" s="9" t="s">
        <v>23</v>
      </c>
      <c r="D24" s="9" t="s">
        <v>42</v>
      </c>
      <c r="E24" s="9"/>
      <c r="F24" s="95"/>
      <c r="G24" s="96"/>
      <c r="H24" s="96"/>
      <c r="I24" s="96"/>
      <c r="J24" s="96"/>
      <c r="K24" s="96"/>
      <c r="L24" s="291"/>
      <c r="M24" s="40">
        <f>$L24*G24*$B24</f>
        <v>0</v>
      </c>
      <c r="N24" s="40">
        <f t="shared" ref="N24:N35" si="19">$L24*H24*$B24</f>
        <v>0</v>
      </c>
      <c r="O24" s="40">
        <f t="shared" ref="O24:O35" si="20">$L24*I24*$B24</f>
        <v>0</v>
      </c>
      <c r="P24" s="40">
        <f t="shared" ref="P24:P35" si="21">$L24*J24*$B24</f>
        <v>0</v>
      </c>
      <c r="Q24" s="40">
        <f t="shared" ref="Q24:Q35" si="22">$L24*K24*$B24</f>
        <v>0</v>
      </c>
      <c r="R24" s="40">
        <f>SUM(M24:Q24)</f>
        <v>0</v>
      </c>
      <c r="S24" s="106"/>
      <c r="T24" s="3"/>
      <c r="U24" s="1"/>
    </row>
    <row r="25" spans="1:21" x14ac:dyDescent="0.25">
      <c r="A25" s="101" t="s">
        <v>54</v>
      </c>
      <c r="B25" s="108"/>
      <c r="C25" s="9"/>
      <c r="D25" s="9"/>
      <c r="E25" s="9"/>
      <c r="F25" s="95"/>
      <c r="G25" s="96"/>
      <c r="H25" s="96"/>
      <c r="I25" s="96"/>
      <c r="J25" s="96"/>
      <c r="K25" s="96"/>
      <c r="L25" s="35"/>
      <c r="M25" s="40"/>
      <c r="N25" s="40"/>
      <c r="O25" s="40"/>
      <c r="P25" s="40"/>
      <c r="Q25" s="40"/>
      <c r="R25" s="40"/>
      <c r="S25" s="106"/>
      <c r="T25" s="3"/>
      <c r="U25" s="1"/>
    </row>
    <row r="26" spans="1:21" ht="53.1" customHeight="1" x14ac:dyDescent="0.25">
      <c r="A26" s="101" t="s">
        <v>53</v>
      </c>
      <c r="B26" s="108">
        <f>30*0.08+2*0.1</f>
        <v>2.6</v>
      </c>
      <c r="C26" s="9" t="s">
        <v>23</v>
      </c>
      <c r="D26" s="9" t="s">
        <v>57</v>
      </c>
      <c r="E26" s="9" t="s">
        <v>12</v>
      </c>
      <c r="F26" s="95" t="s">
        <v>29</v>
      </c>
      <c r="G26" s="96">
        <v>2</v>
      </c>
      <c r="H26" s="96"/>
      <c r="I26" s="96"/>
      <c r="J26" s="96"/>
      <c r="K26" s="96"/>
      <c r="L26" s="35">
        <f>L24+L23</f>
        <v>0</v>
      </c>
      <c r="M26" s="40">
        <f>$L26*G26*$B26</f>
        <v>0</v>
      </c>
      <c r="N26" s="40">
        <f t="shared" si="19"/>
        <v>0</v>
      </c>
      <c r="O26" s="40">
        <f t="shared" si="20"/>
        <v>0</v>
      </c>
      <c r="P26" s="40">
        <f t="shared" si="21"/>
        <v>0</v>
      </c>
      <c r="Q26" s="40">
        <f t="shared" si="22"/>
        <v>0</v>
      </c>
      <c r="R26" s="40">
        <f>SUM(M26:Q26)</f>
        <v>0</v>
      </c>
      <c r="S26" s="106"/>
      <c r="T26" s="3"/>
      <c r="U26" s="1"/>
    </row>
    <row r="27" spans="1:21" ht="51" customHeight="1" x14ac:dyDescent="0.25">
      <c r="A27" s="101" t="s">
        <v>53</v>
      </c>
      <c r="B27" s="108">
        <f t="shared" ref="B27:B32" si="23">30*0.08+2*0.1</f>
        <v>2.6</v>
      </c>
      <c r="C27" s="9" t="s">
        <v>23</v>
      </c>
      <c r="D27" s="9" t="s">
        <v>57</v>
      </c>
      <c r="E27" s="9" t="s">
        <v>12</v>
      </c>
      <c r="F27" s="95" t="s">
        <v>30</v>
      </c>
      <c r="G27" s="96">
        <v>2</v>
      </c>
      <c r="H27" s="96"/>
      <c r="I27" s="96"/>
      <c r="J27" s="96"/>
      <c r="K27" s="96"/>
      <c r="L27" s="35">
        <f>L23+L24</f>
        <v>0</v>
      </c>
      <c r="M27" s="40">
        <f t="shared" ref="M27" si="24">$L27*G27*$B27</f>
        <v>0</v>
      </c>
      <c r="N27" s="40">
        <f t="shared" si="19"/>
        <v>0</v>
      </c>
      <c r="O27" s="40">
        <f t="shared" si="20"/>
        <v>0</v>
      </c>
      <c r="P27" s="40">
        <f t="shared" si="21"/>
        <v>0</v>
      </c>
      <c r="Q27" s="40">
        <f t="shared" si="22"/>
        <v>0</v>
      </c>
      <c r="R27" s="40">
        <f t="shared" ref="R27:R35" si="25">SUM(M27:Q27)</f>
        <v>0</v>
      </c>
      <c r="S27" s="106"/>
      <c r="T27" s="3"/>
      <c r="U27" s="1"/>
    </row>
    <row r="28" spans="1:21" ht="39.950000000000003" customHeight="1" x14ac:dyDescent="0.25">
      <c r="A28" s="101" t="s">
        <v>53</v>
      </c>
      <c r="B28" s="108">
        <f t="shared" si="23"/>
        <v>2.6</v>
      </c>
      <c r="C28" s="9" t="s">
        <v>23</v>
      </c>
      <c r="D28" s="9" t="s">
        <v>57</v>
      </c>
      <c r="E28" s="9" t="s">
        <v>12</v>
      </c>
      <c r="F28" s="95" t="s">
        <v>31</v>
      </c>
      <c r="G28" s="96">
        <v>2</v>
      </c>
      <c r="H28" s="96"/>
      <c r="I28" s="96"/>
      <c r="J28" s="96"/>
      <c r="K28" s="96"/>
      <c r="L28" s="35">
        <f>L23+L24</f>
        <v>0</v>
      </c>
      <c r="M28" s="40">
        <f>$L28*G28*$B28</f>
        <v>0</v>
      </c>
      <c r="N28" s="40">
        <f t="shared" si="19"/>
        <v>0</v>
      </c>
      <c r="O28" s="40">
        <f t="shared" si="20"/>
        <v>0</v>
      </c>
      <c r="P28" s="40">
        <f t="shared" si="21"/>
        <v>0</v>
      </c>
      <c r="Q28" s="40">
        <f t="shared" si="22"/>
        <v>0</v>
      </c>
      <c r="R28" s="40">
        <f t="shared" si="25"/>
        <v>0</v>
      </c>
      <c r="S28" s="106"/>
      <c r="T28" s="3"/>
      <c r="U28" s="1"/>
    </row>
    <row r="29" spans="1:21" ht="51.95" customHeight="1" x14ac:dyDescent="0.25">
      <c r="A29" s="101" t="s">
        <v>53</v>
      </c>
      <c r="B29" s="108">
        <f t="shared" si="23"/>
        <v>2.6</v>
      </c>
      <c r="C29" s="9" t="s">
        <v>23</v>
      </c>
      <c r="D29" s="9" t="s">
        <v>57</v>
      </c>
      <c r="E29" s="9" t="s">
        <v>12</v>
      </c>
      <c r="F29" s="95" t="s">
        <v>32</v>
      </c>
      <c r="G29" s="96">
        <v>2</v>
      </c>
      <c r="H29" s="96"/>
      <c r="I29" s="96"/>
      <c r="J29" s="96"/>
      <c r="K29" s="96"/>
      <c r="L29" s="35">
        <f>L23+L24</f>
        <v>0</v>
      </c>
      <c r="M29" s="40">
        <f t="shared" ref="M29:M35" si="26">$L29*G29*$B29</f>
        <v>0</v>
      </c>
      <c r="N29" s="40">
        <f t="shared" si="19"/>
        <v>0</v>
      </c>
      <c r="O29" s="40">
        <f t="shared" si="20"/>
        <v>0</v>
      </c>
      <c r="P29" s="40">
        <f t="shared" si="21"/>
        <v>0</v>
      </c>
      <c r="Q29" s="40">
        <f t="shared" si="22"/>
        <v>0</v>
      </c>
      <c r="R29" s="40">
        <f t="shared" si="25"/>
        <v>0</v>
      </c>
      <c r="S29" s="106"/>
      <c r="T29" s="3"/>
      <c r="U29" s="1"/>
    </row>
    <row r="30" spans="1:21" ht="51.6" customHeight="1" x14ac:dyDescent="0.25">
      <c r="A30" s="101" t="s">
        <v>53</v>
      </c>
      <c r="B30" s="108">
        <f t="shared" si="23"/>
        <v>2.6</v>
      </c>
      <c r="C30" s="9" t="s">
        <v>23</v>
      </c>
      <c r="D30" s="9" t="s">
        <v>57</v>
      </c>
      <c r="E30" s="9" t="s">
        <v>12</v>
      </c>
      <c r="F30" s="95" t="s">
        <v>33</v>
      </c>
      <c r="G30" s="96">
        <v>2</v>
      </c>
      <c r="H30" s="96"/>
      <c r="I30" s="96"/>
      <c r="J30" s="96"/>
      <c r="K30" s="96"/>
      <c r="L30" s="35">
        <f>L23+L24</f>
        <v>0</v>
      </c>
      <c r="M30" s="40">
        <f t="shared" si="26"/>
        <v>0</v>
      </c>
      <c r="N30" s="40">
        <f t="shared" si="19"/>
        <v>0</v>
      </c>
      <c r="O30" s="40">
        <f t="shared" si="20"/>
        <v>0</v>
      </c>
      <c r="P30" s="40">
        <f t="shared" si="21"/>
        <v>0</v>
      </c>
      <c r="Q30" s="40">
        <f t="shared" si="22"/>
        <v>0</v>
      </c>
      <c r="R30" s="40">
        <f t="shared" si="25"/>
        <v>0</v>
      </c>
      <c r="S30" s="106"/>
      <c r="T30" s="3"/>
      <c r="U30" s="1"/>
    </row>
    <row r="31" spans="1:21" ht="51.95" customHeight="1" x14ac:dyDescent="0.25">
      <c r="A31" s="101" t="s">
        <v>53</v>
      </c>
      <c r="B31" s="108">
        <f t="shared" si="23"/>
        <v>2.6</v>
      </c>
      <c r="C31" s="9" t="s">
        <v>23</v>
      </c>
      <c r="D31" s="9" t="s">
        <v>57</v>
      </c>
      <c r="E31" s="9" t="s">
        <v>12</v>
      </c>
      <c r="F31" s="95" t="s">
        <v>34</v>
      </c>
      <c r="G31" s="96">
        <v>2</v>
      </c>
      <c r="H31" s="96"/>
      <c r="I31" s="96"/>
      <c r="J31" s="96"/>
      <c r="K31" s="96"/>
      <c r="L31" s="35">
        <f>L23+L24</f>
        <v>0</v>
      </c>
      <c r="M31" s="40">
        <f t="shared" si="26"/>
        <v>0</v>
      </c>
      <c r="N31" s="40">
        <f t="shared" si="19"/>
        <v>0</v>
      </c>
      <c r="O31" s="40">
        <f t="shared" si="20"/>
        <v>0</v>
      </c>
      <c r="P31" s="40">
        <f t="shared" si="21"/>
        <v>0</v>
      </c>
      <c r="Q31" s="40">
        <f t="shared" si="22"/>
        <v>0</v>
      </c>
      <c r="R31" s="40">
        <f t="shared" si="25"/>
        <v>0</v>
      </c>
      <c r="S31" s="106"/>
      <c r="T31" s="3"/>
      <c r="U31" s="1"/>
    </row>
    <row r="32" spans="1:21" ht="51" x14ac:dyDescent="0.25">
      <c r="A32" s="101" t="s">
        <v>53</v>
      </c>
      <c r="B32" s="108">
        <f t="shared" si="23"/>
        <v>2.6</v>
      </c>
      <c r="C32" s="9" t="s">
        <v>23</v>
      </c>
      <c r="D32" s="9" t="s">
        <v>57</v>
      </c>
      <c r="E32" s="9" t="s">
        <v>12</v>
      </c>
      <c r="F32" s="95" t="s">
        <v>35</v>
      </c>
      <c r="G32" s="96">
        <v>2</v>
      </c>
      <c r="H32" s="96"/>
      <c r="I32" s="96"/>
      <c r="J32" s="96"/>
      <c r="K32" s="96"/>
      <c r="L32" s="35">
        <f>L23+L24</f>
        <v>0</v>
      </c>
      <c r="M32" s="40">
        <f t="shared" ref="M32" si="27">$L32*G32*$B32</f>
        <v>0</v>
      </c>
      <c r="N32" s="40">
        <f t="shared" ref="N32" si="28">$L32*H32*$B32</f>
        <v>0</v>
      </c>
      <c r="O32" s="40">
        <f t="shared" ref="O32" si="29">$L32*I32*$B32</f>
        <v>0</v>
      </c>
      <c r="P32" s="40">
        <f t="shared" ref="P32" si="30">$L32*J32*$B32</f>
        <v>0</v>
      </c>
      <c r="Q32" s="40">
        <f t="shared" ref="Q32" si="31">$L32*K32*$B32</f>
        <v>0</v>
      </c>
      <c r="R32" s="40">
        <f t="shared" ref="R32" si="32">SUM(M32:Q32)</f>
        <v>0</v>
      </c>
      <c r="S32" s="106"/>
      <c r="T32" s="3"/>
      <c r="U32" s="1"/>
    </row>
    <row r="33" spans="1:21" x14ac:dyDescent="0.25">
      <c r="A33" s="115"/>
      <c r="B33" s="116"/>
      <c r="C33" s="44"/>
      <c r="D33" s="44"/>
      <c r="E33" s="44"/>
      <c r="F33" s="117"/>
      <c r="G33" s="118"/>
      <c r="H33" s="118"/>
      <c r="I33" s="118"/>
      <c r="J33" s="118"/>
      <c r="K33" s="118"/>
      <c r="L33" s="45"/>
      <c r="M33" s="40"/>
      <c r="N33" s="40"/>
      <c r="O33" s="40"/>
      <c r="P33" s="40"/>
      <c r="Q33" s="40"/>
      <c r="R33" s="40"/>
      <c r="S33" s="119"/>
      <c r="T33" s="3"/>
      <c r="U33" s="1"/>
    </row>
    <row r="34" spans="1:21" x14ac:dyDescent="0.25">
      <c r="A34" s="101" t="s">
        <v>55</v>
      </c>
      <c r="B34" s="108"/>
      <c r="C34" s="9"/>
      <c r="D34" s="9"/>
      <c r="E34" s="9"/>
      <c r="F34" s="95"/>
      <c r="G34" s="96"/>
      <c r="H34" s="96"/>
      <c r="I34" s="96"/>
      <c r="J34" s="96"/>
      <c r="K34" s="96"/>
      <c r="L34" s="35"/>
      <c r="M34" s="40"/>
      <c r="N34" s="40"/>
      <c r="O34" s="40"/>
      <c r="P34" s="40"/>
      <c r="Q34" s="40"/>
      <c r="R34" s="40"/>
      <c r="S34" s="106"/>
      <c r="T34" s="3"/>
      <c r="U34" s="1"/>
    </row>
    <row r="35" spans="1:21" ht="38.25" x14ac:dyDescent="0.25">
      <c r="A35" s="101" t="s">
        <v>56</v>
      </c>
      <c r="B35" s="108">
        <f>30*0.1+2*0.12</f>
        <v>3.24</v>
      </c>
      <c r="C35" s="9" t="s">
        <v>23</v>
      </c>
      <c r="D35" s="9" t="s">
        <v>58</v>
      </c>
      <c r="E35" s="9" t="s">
        <v>12</v>
      </c>
      <c r="F35" s="95" t="s">
        <v>29</v>
      </c>
      <c r="G35" s="96"/>
      <c r="H35" s="96">
        <v>2</v>
      </c>
      <c r="I35" s="96">
        <v>1</v>
      </c>
      <c r="J35" s="96">
        <v>1</v>
      </c>
      <c r="K35" s="96">
        <v>1</v>
      </c>
      <c r="L35" s="35">
        <f>L23+L24</f>
        <v>0</v>
      </c>
      <c r="M35" s="40">
        <f t="shared" si="26"/>
        <v>0</v>
      </c>
      <c r="N35" s="40">
        <f t="shared" si="19"/>
        <v>0</v>
      </c>
      <c r="O35" s="40">
        <f t="shared" si="20"/>
        <v>0</v>
      </c>
      <c r="P35" s="40">
        <f t="shared" si="21"/>
        <v>0</v>
      </c>
      <c r="Q35" s="40">
        <f t="shared" si="22"/>
        <v>0</v>
      </c>
      <c r="R35" s="40">
        <f t="shared" si="25"/>
        <v>0</v>
      </c>
      <c r="S35" s="106"/>
      <c r="T35" s="3"/>
      <c r="U35" s="1"/>
    </row>
    <row r="36" spans="1:21" ht="38.25" x14ac:dyDescent="0.25">
      <c r="A36" s="101" t="s">
        <v>56</v>
      </c>
      <c r="B36" s="108">
        <f t="shared" ref="B36:B41" si="33">30*0.1+2*0.12</f>
        <v>3.24</v>
      </c>
      <c r="C36" s="9" t="s">
        <v>23</v>
      </c>
      <c r="D36" s="9" t="s">
        <v>58</v>
      </c>
      <c r="E36" s="9" t="s">
        <v>12</v>
      </c>
      <c r="F36" s="95" t="s">
        <v>30</v>
      </c>
      <c r="G36" s="96"/>
      <c r="H36" s="96">
        <v>2</v>
      </c>
      <c r="I36" s="96">
        <v>1</v>
      </c>
      <c r="J36" s="96">
        <v>1</v>
      </c>
      <c r="K36" s="96">
        <v>1</v>
      </c>
      <c r="L36" s="35">
        <f>L23+L24</f>
        <v>0</v>
      </c>
      <c r="M36" s="40">
        <f t="shared" ref="M36:M41" si="34">$L36*G36*$B36</f>
        <v>0</v>
      </c>
      <c r="N36" s="40">
        <f t="shared" ref="N36:N41" si="35">$L36*H36*$B36</f>
        <v>0</v>
      </c>
      <c r="O36" s="40">
        <f t="shared" ref="O36:O41" si="36">$L36*I36*$B36</f>
        <v>0</v>
      </c>
      <c r="P36" s="40">
        <f t="shared" ref="P36:P41" si="37">$L36*J36*$B36</f>
        <v>0</v>
      </c>
      <c r="Q36" s="40">
        <f t="shared" ref="Q36:Q41" si="38">$L36*K36*$B36</f>
        <v>0</v>
      </c>
      <c r="R36" s="40">
        <f t="shared" ref="R36:R41" si="39">SUM(M36:Q36)</f>
        <v>0</v>
      </c>
      <c r="S36" s="106"/>
      <c r="T36" s="3"/>
      <c r="U36" s="1"/>
    </row>
    <row r="37" spans="1:21" ht="38.25" x14ac:dyDescent="0.25">
      <c r="A37" s="101" t="s">
        <v>56</v>
      </c>
      <c r="B37" s="108">
        <f t="shared" si="33"/>
        <v>3.24</v>
      </c>
      <c r="C37" s="9" t="s">
        <v>23</v>
      </c>
      <c r="D37" s="9" t="s">
        <v>58</v>
      </c>
      <c r="E37" s="9" t="s">
        <v>12</v>
      </c>
      <c r="F37" s="95" t="s">
        <v>31</v>
      </c>
      <c r="G37" s="96"/>
      <c r="H37" s="96">
        <v>2</v>
      </c>
      <c r="I37" s="96">
        <v>1</v>
      </c>
      <c r="J37" s="96">
        <v>1</v>
      </c>
      <c r="K37" s="96">
        <v>1</v>
      </c>
      <c r="L37" s="35">
        <f>L23+L24</f>
        <v>0</v>
      </c>
      <c r="M37" s="40">
        <f t="shared" si="34"/>
        <v>0</v>
      </c>
      <c r="N37" s="40">
        <f t="shared" si="35"/>
        <v>0</v>
      </c>
      <c r="O37" s="40">
        <f t="shared" si="36"/>
        <v>0</v>
      </c>
      <c r="P37" s="40">
        <f t="shared" si="37"/>
        <v>0</v>
      </c>
      <c r="Q37" s="40">
        <f t="shared" si="38"/>
        <v>0</v>
      </c>
      <c r="R37" s="40">
        <f t="shared" si="39"/>
        <v>0</v>
      </c>
      <c r="S37" s="106"/>
      <c r="T37" s="3"/>
      <c r="U37" s="1"/>
    </row>
    <row r="38" spans="1:21" ht="38.25" x14ac:dyDescent="0.25">
      <c r="A38" s="101" t="s">
        <v>56</v>
      </c>
      <c r="B38" s="108">
        <f t="shared" si="33"/>
        <v>3.24</v>
      </c>
      <c r="C38" s="9" t="s">
        <v>23</v>
      </c>
      <c r="D38" s="9" t="s">
        <v>58</v>
      </c>
      <c r="E38" s="9" t="s">
        <v>12</v>
      </c>
      <c r="F38" s="95" t="s">
        <v>32</v>
      </c>
      <c r="G38" s="96"/>
      <c r="H38" s="96">
        <v>2</v>
      </c>
      <c r="I38" s="96">
        <v>1</v>
      </c>
      <c r="J38" s="96">
        <v>1</v>
      </c>
      <c r="K38" s="96">
        <v>1</v>
      </c>
      <c r="L38" s="35">
        <f>L23+L24</f>
        <v>0</v>
      </c>
      <c r="M38" s="40">
        <f t="shared" si="34"/>
        <v>0</v>
      </c>
      <c r="N38" s="40">
        <f t="shared" si="35"/>
        <v>0</v>
      </c>
      <c r="O38" s="40">
        <f t="shared" si="36"/>
        <v>0</v>
      </c>
      <c r="P38" s="40">
        <f t="shared" si="37"/>
        <v>0</v>
      </c>
      <c r="Q38" s="40">
        <f t="shared" si="38"/>
        <v>0</v>
      </c>
      <c r="R38" s="40">
        <f t="shared" si="39"/>
        <v>0</v>
      </c>
      <c r="S38" s="106"/>
      <c r="T38" s="3"/>
      <c r="U38" s="1"/>
    </row>
    <row r="39" spans="1:21" ht="38.25" x14ac:dyDescent="0.25">
      <c r="A39" s="101" t="s">
        <v>56</v>
      </c>
      <c r="B39" s="108">
        <f t="shared" si="33"/>
        <v>3.24</v>
      </c>
      <c r="C39" s="9" t="s">
        <v>23</v>
      </c>
      <c r="D39" s="9" t="s">
        <v>58</v>
      </c>
      <c r="E39" s="9" t="s">
        <v>12</v>
      </c>
      <c r="F39" s="95" t="s">
        <v>33</v>
      </c>
      <c r="G39" s="96"/>
      <c r="H39" s="96">
        <v>2</v>
      </c>
      <c r="I39" s="96">
        <v>1</v>
      </c>
      <c r="J39" s="96">
        <v>1</v>
      </c>
      <c r="K39" s="96">
        <v>1</v>
      </c>
      <c r="L39" s="35">
        <f>L23+L24</f>
        <v>0</v>
      </c>
      <c r="M39" s="40">
        <f t="shared" si="34"/>
        <v>0</v>
      </c>
      <c r="N39" s="40">
        <f t="shared" si="35"/>
        <v>0</v>
      </c>
      <c r="O39" s="40">
        <f t="shared" si="36"/>
        <v>0</v>
      </c>
      <c r="P39" s="40">
        <f t="shared" si="37"/>
        <v>0</v>
      </c>
      <c r="Q39" s="40">
        <f t="shared" si="38"/>
        <v>0</v>
      </c>
      <c r="R39" s="40">
        <f t="shared" si="39"/>
        <v>0</v>
      </c>
      <c r="S39" s="106"/>
      <c r="T39" s="3"/>
      <c r="U39" s="1"/>
    </row>
    <row r="40" spans="1:21" ht="38.25" x14ac:dyDescent="0.25">
      <c r="A40" s="101" t="s">
        <v>56</v>
      </c>
      <c r="B40" s="108">
        <f t="shared" si="33"/>
        <v>3.24</v>
      </c>
      <c r="C40" s="9" t="s">
        <v>23</v>
      </c>
      <c r="D40" s="9" t="s">
        <v>58</v>
      </c>
      <c r="E40" s="9" t="s">
        <v>12</v>
      </c>
      <c r="F40" s="95" t="s">
        <v>34</v>
      </c>
      <c r="G40" s="96"/>
      <c r="H40" s="96">
        <v>2</v>
      </c>
      <c r="I40" s="96">
        <v>1</v>
      </c>
      <c r="J40" s="96">
        <v>1</v>
      </c>
      <c r="K40" s="96">
        <v>1</v>
      </c>
      <c r="L40" s="35">
        <f>L23+L24</f>
        <v>0</v>
      </c>
      <c r="M40" s="40">
        <f t="shared" si="34"/>
        <v>0</v>
      </c>
      <c r="N40" s="40">
        <f t="shared" si="35"/>
        <v>0</v>
      </c>
      <c r="O40" s="40">
        <f t="shared" si="36"/>
        <v>0</v>
      </c>
      <c r="P40" s="40">
        <f t="shared" si="37"/>
        <v>0</v>
      </c>
      <c r="Q40" s="40">
        <f t="shared" si="38"/>
        <v>0</v>
      </c>
      <c r="R40" s="40">
        <f t="shared" si="39"/>
        <v>0</v>
      </c>
      <c r="S40" s="106"/>
      <c r="T40" s="3"/>
      <c r="U40" s="1"/>
    </row>
    <row r="41" spans="1:21" ht="39" thickBot="1" x14ac:dyDescent="0.3">
      <c r="A41" s="97" t="s">
        <v>56</v>
      </c>
      <c r="B41" s="103">
        <f t="shared" si="33"/>
        <v>3.24</v>
      </c>
      <c r="C41" s="98" t="s">
        <v>23</v>
      </c>
      <c r="D41" s="98" t="s">
        <v>58</v>
      </c>
      <c r="E41" s="98" t="s">
        <v>12</v>
      </c>
      <c r="F41" s="99" t="s">
        <v>35</v>
      </c>
      <c r="G41" s="100"/>
      <c r="H41" s="100">
        <v>1</v>
      </c>
      <c r="I41" s="100">
        <v>1</v>
      </c>
      <c r="J41" s="100">
        <v>1</v>
      </c>
      <c r="K41" s="100">
        <v>1</v>
      </c>
      <c r="L41" s="36">
        <f>L23+L24</f>
        <v>0</v>
      </c>
      <c r="M41" s="41">
        <f t="shared" si="34"/>
        <v>0</v>
      </c>
      <c r="N41" s="41">
        <f t="shared" si="35"/>
        <v>0</v>
      </c>
      <c r="O41" s="41">
        <f t="shared" si="36"/>
        <v>0</v>
      </c>
      <c r="P41" s="41">
        <f t="shared" si="37"/>
        <v>0</v>
      </c>
      <c r="Q41" s="41">
        <f t="shared" si="38"/>
        <v>0</v>
      </c>
      <c r="R41" s="41">
        <f t="shared" si="39"/>
        <v>0</v>
      </c>
      <c r="S41" s="104"/>
      <c r="T41" s="3"/>
      <c r="U41" s="1"/>
    </row>
    <row r="42" spans="1:21" ht="13.5" thickBot="1" x14ac:dyDescent="0.3">
      <c r="L42" s="37"/>
      <c r="M42" s="37"/>
      <c r="N42" s="37"/>
      <c r="O42" s="37"/>
      <c r="P42" s="42"/>
      <c r="Q42" s="42"/>
      <c r="R42" s="10"/>
      <c r="T42" s="2"/>
      <c r="U42" s="1"/>
    </row>
    <row r="43" spans="1:21" ht="13.5" thickBot="1" x14ac:dyDescent="0.3">
      <c r="A43" s="120" t="s">
        <v>44</v>
      </c>
      <c r="B43" s="121">
        <f t="shared" ref="B43" si="40">$B$8</f>
        <v>32</v>
      </c>
      <c r="C43" s="122" t="s">
        <v>0</v>
      </c>
      <c r="D43" s="123" t="s">
        <v>17</v>
      </c>
      <c r="E43" s="122" t="s">
        <v>2</v>
      </c>
      <c r="F43" s="124" t="s">
        <v>30</v>
      </c>
      <c r="G43" s="125"/>
      <c r="H43" s="125"/>
      <c r="I43" s="125">
        <v>1</v>
      </c>
      <c r="J43" s="125"/>
      <c r="K43" s="125"/>
      <c r="L43" s="292"/>
      <c r="M43" s="126">
        <f t="shared" ref="M43" si="41">$L43*G43*$B43</f>
        <v>0</v>
      </c>
      <c r="N43" s="126">
        <f t="shared" ref="N43" si="42">$L43*H43*$B43</f>
        <v>0</v>
      </c>
      <c r="O43" s="126">
        <f t="shared" ref="O43" si="43">$L43*I43*$B43</f>
        <v>0</v>
      </c>
      <c r="P43" s="126">
        <f t="shared" ref="P43" si="44">$L43*J43*$B43</f>
        <v>0</v>
      </c>
      <c r="Q43" s="126">
        <f t="shared" ref="Q43" si="45">$L43*K43*$B43</f>
        <v>0</v>
      </c>
      <c r="R43" s="126">
        <f t="shared" ref="R43" si="46">SUM(M43:Q43)</f>
        <v>0</v>
      </c>
      <c r="S43" s="127">
        <v>30</v>
      </c>
      <c r="T43" s="3"/>
      <c r="U43" s="1"/>
    </row>
    <row r="44" spans="1:21" ht="13.5" thickBot="1" x14ac:dyDescent="0.3">
      <c r="L44" s="37"/>
      <c r="M44" s="37"/>
      <c r="N44" s="37"/>
      <c r="O44" s="37"/>
      <c r="P44" s="42"/>
      <c r="Q44" s="42"/>
      <c r="R44" s="10"/>
      <c r="T44" s="2"/>
      <c r="U44" s="1"/>
    </row>
    <row r="45" spans="1:21" ht="13.5" thickBot="1" x14ac:dyDescent="0.3">
      <c r="A45" s="120" t="s">
        <v>44</v>
      </c>
      <c r="B45" s="121">
        <f t="shared" ref="B45" si="47">$B$8</f>
        <v>32</v>
      </c>
      <c r="C45" s="122" t="s">
        <v>0</v>
      </c>
      <c r="D45" s="123" t="s">
        <v>10</v>
      </c>
      <c r="E45" s="122" t="s">
        <v>2</v>
      </c>
      <c r="F45" s="124" t="s">
        <v>32</v>
      </c>
      <c r="G45" s="125">
        <v>1</v>
      </c>
      <c r="H45" s="125">
        <v>1</v>
      </c>
      <c r="I45" s="125">
        <v>1</v>
      </c>
      <c r="J45" s="125"/>
      <c r="K45" s="125"/>
      <c r="L45" s="292"/>
      <c r="M45" s="126">
        <f t="shared" ref="M45" si="48">$L45*G45*$B45</f>
        <v>0</v>
      </c>
      <c r="N45" s="126">
        <f t="shared" ref="N45" si="49">$L45*H45*$B45</f>
        <v>0</v>
      </c>
      <c r="O45" s="126">
        <f t="shared" ref="O45" si="50">$L45*I45*$B45</f>
        <v>0</v>
      </c>
      <c r="P45" s="126">
        <f t="shared" ref="P45" si="51">$L45*J45*$B45</f>
        <v>0</v>
      </c>
      <c r="Q45" s="126">
        <f t="shared" ref="Q45" si="52">$L45*K45*$B45</f>
        <v>0</v>
      </c>
      <c r="R45" s="126">
        <f t="shared" ref="R45" si="53">SUM(M45:Q45)</f>
        <v>0</v>
      </c>
      <c r="S45" s="127">
        <v>20</v>
      </c>
      <c r="T45" s="3"/>
      <c r="U45" s="1"/>
    </row>
    <row r="46" spans="1:21" ht="13.5" thickBot="1" x14ac:dyDescent="0.3">
      <c r="L46" s="37"/>
      <c r="M46" s="37"/>
      <c r="N46" s="37"/>
      <c r="O46" s="37"/>
      <c r="P46" s="42"/>
      <c r="Q46" s="42"/>
      <c r="R46" s="10"/>
      <c r="T46" s="2"/>
      <c r="U46" s="1"/>
    </row>
    <row r="47" spans="1:21" x14ac:dyDescent="0.25">
      <c r="A47" s="29" t="s">
        <v>44</v>
      </c>
      <c r="B47" s="65">
        <f t="shared" ref="B47:B69" si="54">$B$8</f>
        <v>32</v>
      </c>
      <c r="C47" s="25" t="s">
        <v>0</v>
      </c>
      <c r="D47" s="32" t="s">
        <v>51</v>
      </c>
      <c r="E47" s="25"/>
      <c r="F47" s="18"/>
      <c r="G47" s="8"/>
      <c r="H47" s="8"/>
      <c r="I47" s="8"/>
      <c r="J47" s="8"/>
      <c r="K47" s="8"/>
      <c r="L47" s="247"/>
      <c r="M47" s="46">
        <f t="shared" ref="M47:R47" si="55">SUM(M48:M57)</f>
        <v>0</v>
      </c>
      <c r="N47" s="46">
        <f t="shared" si="55"/>
        <v>0</v>
      </c>
      <c r="O47" s="46">
        <f t="shared" si="55"/>
        <v>0</v>
      </c>
      <c r="P47" s="46">
        <f t="shared" si="55"/>
        <v>0</v>
      </c>
      <c r="Q47" s="46">
        <f t="shared" si="55"/>
        <v>0</v>
      </c>
      <c r="R47" s="46">
        <f t="shared" si="55"/>
        <v>0</v>
      </c>
      <c r="S47" s="16"/>
      <c r="T47" s="2"/>
      <c r="U47" s="1"/>
    </row>
    <row r="48" spans="1:21" x14ac:dyDescent="0.25">
      <c r="A48" s="101"/>
      <c r="B48" s="108">
        <f t="shared" si="54"/>
        <v>32</v>
      </c>
      <c r="C48" s="9" t="s">
        <v>0</v>
      </c>
      <c r="D48" s="128"/>
      <c r="E48" s="9"/>
      <c r="F48" s="95" t="s">
        <v>28</v>
      </c>
      <c r="G48" s="96">
        <v>1</v>
      </c>
      <c r="H48" s="96">
        <v>1</v>
      </c>
      <c r="I48" s="96">
        <v>1</v>
      </c>
      <c r="J48" s="96">
        <v>1</v>
      </c>
      <c r="K48" s="96">
        <v>1</v>
      </c>
      <c r="L48" s="35">
        <f>L47</f>
        <v>0</v>
      </c>
      <c r="M48" s="40">
        <f>$L48*G48*$B48</f>
        <v>0</v>
      </c>
      <c r="N48" s="40">
        <f t="shared" ref="N48:N56" si="56">$L48*H48*$B48</f>
        <v>0</v>
      </c>
      <c r="O48" s="40">
        <f t="shared" ref="O48:O56" si="57">$L48*I48*$B48</f>
        <v>0</v>
      </c>
      <c r="P48" s="40">
        <f t="shared" ref="P48:P56" si="58">$L48*J48*$B48</f>
        <v>0</v>
      </c>
      <c r="Q48" s="40">
        <f t="shared" ref="Q48:Q56" si="59">$L48*K48*$B48</f>
        <v>0</v>
      </c>
      <c r="R48" s="40">
        <f>SUM(M48:Q48)</f>
        <v>0</v>
      </c>
      <c r="S48" s="106">
        <v>5</v>
      </c>
      <c r="T48" s="2"/>
      <c r="U48" s="1"/>
    </row>
    <row r="49" spans="1:21" x14ac:dyDescent="0.25">
      <c r="A49" s="101"/>
      <c r="B49" s="108">
        <f t="shared" si="54"/>
        <v>32</v>
      </c>
      <c r="C49" s="9" t="s">
        <v>0</v>
      </c>
      <c r="D49" s="128"/>
      <c r="E49" s="9"/>
      <c r="F49" s="95" t="s">
        <v>29</v>
      </c>
      <c r="G49" s="96">
        <v>1</v>
      </c>
      <c r="H49" s="96">
        <v>1</v>
      </c>
      <c r="I49" s="96">
        <v>1</v>
      </c>
      <c r="J49" s="96">
        <v>1</v>
      </c>
      <c r="K49" s="96">
        <v>1</v>
      </c>
      <c r="L49" s="35">
        <f>L47</f>
        <v>0</v>
      </c>
      <c r="M49" s="40">
        <f t="shared" ref="M49" si="60">$L49*G49*$B49</f>
        <v>0</v>
      </c>
      <c r="N49" s="40">
        <f t="shared" si="56"/>
        <v>0</v>
      </c>
      <c r="O49" s="40">
        <f t="shared" si="57"/>
        <v>0</v>
      </c>
      <c r="P49" s="40">
        <f t="shared" si="58"/>
        <v>0</v>
      </c>
      <c r="Q49" s="40">
        <f t="shared" si="59"/>
        <v>0</v>
      </c>
      <c r="R49" s="40">
        <f t="shared" ref="R49:R56" si="61">SUM(M49:Q49)</f>
        <v>0</v>
      </c>
      <c r="S49" s="106"/>
      <c r="T49" s="2"/>
      <c r="U49" s="1"/>
    </row>
    <row r="50" spans="1:21" x14ac:dyDescent="0.25">
      <c r="A50" s="101"/>
      <c r="B50" s="108">
        <f t="shared" si="54"/>
        <v>32</v>
      </c>
      <c r="C50" s="9" t="s">
        <v>0</v>
      </c>
      <c r="D50" s="128"/>
      <c r="E50" s="9"/>
      <c r="F50" s="95" t="s">
        <v>30</v>
      </c>
      <c r="G50" s="96">
        <v>1</v>
      </c>
      <c r="H50" s="96">
        <v>1</v>
      </c>
      <c r="I50" s="96">
        <v>1</v>
      </c>
      <c r="J50" s="96">
        <v>1</v>
      </c>
      <c r="K50" s="96">
        <v>1</v>
      </c>
      <c r="L50" s="35">
        <f>L47</f>
        <v>0</v>
      </c>
      <c r="M50" s="40">
        <f>$L50*G50*$B50</f>
        <v>0</v>
      </c>
      <c r="N50" s="40">
        <f t="shared" si="56"/>
        <v>0</v>
      </c>
      <c r="O50" s="40">
        <f t="shared" si="57"/>
        <v>0</v>
      </c>
      <c r="P50" s="40">
        <f t="shared" si="58"/>
        <v>0</v>
      </c>
      <c r="Q50" s="40">
        <f t="shared" si="59"/>
        <v>0</v>
      </c>
      <c r="R50" s="40">
        <f t="shared" si="61"/>
        <v>0</v>
      </c>
      <c r="S50" s="106"/>
      <c r="T50" s="2"/>
      <c r="U50" s="1"/>
    </row>
    <row r="51" spans="1:21" x14ac:dyDescent="0.25">
      <c r="A51" s="101"/>
      <c r="B51" s="108">
        <f t="shared" si="54"/>
        <v>32</v>
      </c>
      <c r="C51" s="9" t="s">
        <v>0</v>
      </c>
      <c r="D51" s="128"/>
      <c r="E51" s="9"/>
      <c r="F51" s="95" t="s">
        <v>31</v>
      </c>
      <c r="G51" s="96">
        <v>1</v>
      </c>
      <c r="H51" s="96">
        <v>1</v>
      </c>
      <c r="I51" s="96">
        <v>1</v>
      </c>
      <c r="J51" s="96">
        <v>1</v>
      </c>
      <c r="K51" s="96">
        <v>1</v>
      </c>
      <c r="L51" s="35">
        <f>L47</f>
        <v>0</v>
      </c>
      <c r="M51" s="40">
        <f t="shared" ref="M51:M56" si="62">$L51*G51*$B51</f>
        <v>0</v>
      </c>
      <c r="N51" s="40">
        <f t="shared" si="56"/>
        <v>0</v>
      </c>
      <c r="O51" s="40">
        <f t="shared" si="57"/>
        <v>0</v>
      </c>
      <c r="P51" s="40">
        <f t="shared" si="58"/>
        <v>0</v>
      </c>
      <c r="Q51" s="40">
        <f t="shared" si="59"/>
        <v>0</v>
      </c>
      <c r="R51" s="40">
        <f t="shared" si="61"/>
        <v>0</v>
      </c>
      <c r="S51" s="106"/>
      <c r="T51" s="2"/>
      <c r="U51" s="1"/>
    </row>
    <row r="52" spans="1:21" x14ac:dyDescent="0.25">
      <c r="A52" s="101"/>
      <c r="B52" s="108">
        <f t="shared" si="54"/>
        <v>32</v>
      </c>
      <c r="C52" s="9" t="s">
        <v>0</v>
      </c>
      <c r="D52" s="128"/>
      <c r="E52" s="9"/>
      <c r="F52" s="95" t="s">
        <v>32</v>
      </c>
      <c r="G52" s="96">
        <v>1</v>
      </c>
      <c r="H52" s="96">
        <v>1</v>
      </c>
      <c r="I52" s="96">
        <v>1</v>
      </c>
      <c r="J52" s="96">
        <v>1</v>
      </c>
      <c r="K52" s="96">
        <v>1</v>
      </c>
      <c r="L52" s="35">
        <f>L47</f>
        <v>0</v>
      </c>
      <c r="M52" s="40">
        <f t="shared" si="62"/>
        <v>0</v>
      </c>
      <c r="N52" s="40">
        <f t="shared" si="56"/>
        <v>0</v>
      </c>
      <c r="O52" s="40">
        <f t="shared" si="57"/>
        <v>0</v>
      </c>
      <c r="P52" s="40">
        <f t="shared" si="58"/>
        <v>0</v>
      </c>
      <c r="Q52" s="40">
        <f t="shared" si="59"/>
        <v>0</v>
      </c>
      <c r="R52" s="40">
        <f t="shared" si="61"/>
        <v>0</v>
      </c>
      <c r="S52" s="106"/>
      <c r="T52" s="2"/>
      <c r="U52" s="1"/>
    </row>
    <row r="53" spans="1:21" x14ac:dyDescent="0.25">
      <c r="A53" s="101"/>
      <c r="B53" s="108">
        <f t="shared" si="54"/>
        <v>32</v>
      </c>
      <c r="C53" s="9" t="s">
        <v>0</v>
      </c>
      <c r="D53" s="128"/>
      <c r="E53" s="9"/>
      <c r="F53" s="95" t="s">
        <v>33</v>
      </c>
      <c r="G53" s="96">
        <v>1</v>
      </c>
      <c r="H53" s="96">
        <v>1</v>
      </c>
      <c r="I53" s="96">
        <v>1</v>
      </c>
      <c r="J53" s="96">
        <v>1</v>
      </c>
      <c r="K53" s="96">
        <v>1</v>
      </c>
      <c r="L53" s="35">
        <f>L47</f>
        <v>0</v>
      </c>
      <c r="M53" s="40">
        <f t="shared" si="62"/>
        <v>0</v>
      </c>
      <c r="N53" s="40">
        <f t="shared" si="56"/>
        <v>0</v>
      </c>
      <c r="O53" s="40">
        <f t="shared" si="57"/>
        <v>0</v>
      </c>
      <c r="P53" s="40">
        <f t="shared" si="58"/>
        <v>0</v>
      </c>
      <c r="Q53" s="40">
        <f t="shared" si="59"/>
        <v>0</v>
      </c>
      <c r="R53" s="40">
        <f t="shared" si="61"/>
        <v>0</v>
      </c>
      <c r="S53" s="106"/>
      <c r="T53" s="2"/>
      <c r="U53" s="1"/>
    </row>
    <row r="54" spans="1:21" x14ac:dyDescent="0.25">
      <c r="A54" s="101"/>
      <c r="B54" s="108">
        <f t="shared" si="54"/>
        <v>32</v>
      </c>
      <c r="C54" s="9" t="s">
        <v>0</v>
      </c>
      <c r="D54" s="128"/>
      <c r="E54" s="9"/>
      <c r="F54" s="95" t="s">
        <v>34</v>
      </c>
      <c r="G54" s="96">
        <v>1</v>
      </c>
      <c r="H54" s="96">
        <v>1</v>
      </c>
      <c r="I54" s="96">
        <v>1</v>
      </c>
      <c r="J54" s="96">
        <v>1</v>
      </c>
      <c r="K54" s="96">
        <v>1</v>
      </c>
      <c r="L54" s="35">
        <f>L47</f>
        <v>0</v>
      </c>
      <c r="M54" s="40">
        <f t="shared" si="62"/>
        <v>0</v>
      </c>
      <c r="N54" s="40">
        <f t="shared" si="56"/>
        <v>0</v>
      </c>
      <c r="O54" s="40">
        <f t="shared" si="57"/>
        <v>0</v>
      </c>
      <c r="P54" s="40">
        <f t="shared" si="58"/>
        <v>0</v>
      </c>
      <c r="Q54" s="40">
        <f t="shared" si="59"/>
        <v>0</v>
      </c>
      <c r="R54" s="40">
        <f t="shared" si="61"/>
        <v>0</v>
      </c>
      <c r="S54" s="106"/>
      <c r="T54" s="2"/>
      <c r="U54" s="1"/>
    </row>
    <row r="55" spans="1:21" x14ac:dyDescent="0.25">
      <c r="A55" s="101"/>
      <c r="B55" s="108">
        <f t="shared" si="54"/>
        <v>32</v>
      </c>
      <c r="C55" s="9" t="s">
        <v>0</v>
      </c>
      <c r="D55" s="128"/>
      <c r="E55" s="9"/>
      <c r="F55" s="95" t="s">
        <v>35</v>
      </c>
      <c r="G55" s="96">
        <v>1</v>
      </c>
      <c r="H55" s="96">
        <v>1</v>
      </c>
      <c r="I55" s="96">
        <v>1</v>
      </c>
      <c r="J55" s="96">
        <v>1</v>
      </c>
      <c r="K55" s="96">
        <v>1</v>
      </c>
      <c r="L55" s="35">
        <f>L47</f>
        <v>0</v>
      </c>
      <c r="M55" s="40">
        <f t="shared" si="62"/>
        <v>0</v>
      </c>
      <c r="N55" s="40">
        <f t="shared" si="56"/>
        <v>0</v>
      </c>
      <c r="O55" s="40">
        <f t="shared" si="57"/>
        <v>0</v>
      </c>
      <c r="P55" s="40">
        <f t="shared" si="58"/>
        <v>0</v>
      </c>
      <c r="Q55" s="40">
        <f t="shared" si="59"/>
        <v>0</v>
      </c>
      <c r="R55" s="40">
        <f t="shared" si="61"/>
        <v>0</v>
      </c>
      <c r="S55" s="106"/>
      <c r="T55" s="2"/>
      <c r="U55" s="1"/>
    </row>
    <row r="56" spans="1:21" x14ac:dyDescent="0.25">
      <c r="A56" s="101"/>
      <c r="B56" s="108">
        <f t="shared" si="54"/>
        <v>32</v>
      </c>
      <c r="C56" s="9" t="s">
        <v>0</v>
      </c>
      <c r="D56" s="128"/>
      <c r="E56" s="9"/>
      <c r="F56" s="95" t="s">
        <v>36</v>
      </c>
      <c r="G56" s="96">
        <v>1</v>
      </c>
      <c r="H56" s="96">
        <v>1</v>
      </c>
      <c r="I56" s="96">
        <v>1</v>
      </c>
      <c r="J56" s="96">
        <v>1</v>
      </c>
      <c r="K56" s="96">
        <v>1</v>
      </c>
      <c r="L56" s="35">
        <f>L47</f>
        <v>0</v>
      </c>
      <c r="M56" s="40">
        <f t="shared" si="62"/>
        <v>0</v>
      </c>
      <c r="N56" s="40">
        <f t="shared" si="56"/>
        <v>0</v>
      </c>
      <c r="O56" s="40">
        <f t="shared" si="57"/>
        <v>0</v>
      </c>
      <c r="P56" s="40">
        <f t="shared" si="58"/>
        <v>0</v>
      </c>
      <c r="Q56" s="40">
        <f t="shared" si="59"/>
        <v>0</v>
      </c>
      <c r="R56" s="40">
        <f t="shared" si="61"/>
        <v>0</v>
      </c>
      <c r="S56" s="106"/>
      <c r="T56" s="2"/>
      <c r="U56" s="1"/>
    </row>
    <row r="57" spans="1:21" ht="13.5" thickBot="1" x14ac:dyDescent="0.3">
      <c r="L57" s="37"/>
      <c r="M57" s="89"/>
      <c r="N57" s="89"/>
      <c r="O57" s="89"/>
      <c r="P57" s="89"/>
      <c r="Q57" s="89"/>
      <c r="R57" s="89"/>
      <c r="T57" s="2"/>
      <c r="U57" s="1"/>
    </row>
    <row r="58" spans="1:21" ht="25.5" x14ac:dyDescent="0.25">
      <c r="A58" s="29" t="s">
        <v>44</v>
      </c>
      <c r="B58" s="65">
        <f t="shared" si="54"/>
        <v>32</v>
      </c>
      <c r="C58" s="25" t="s">
        <v>0</v>
      </c>
      <c r="D58" s="32" t="s">
        <v>8</v>
      </c>
      <c r="E58" s="25" t="s">
        <v>9</v>
      </c>
      <c r="F58" s="18"/>
      <c r="G58" s="8"/>
      <c r="H58" s="8"/>
      <c r="I58" s="8"/>
      <c r="J58" s="8"/>
      <c r="K58" s="8"/>
      <c r="L58" s="247"/>
      <c r="M58" s="46">
        <f t="shared" ref="M58:R58" si="63">SUM(M59:M60)</f>
        <v>0</v>
      </c>
      <c r="N58" s="46">
        <f t="shared" si="63"/>
        <v>0</v>
      </c>
      <c r="O58" s="46">
        <f t="shared" si="63"/>
        <v>0</v>
      </c>
      <c r="P58" s="46">
        <f t="shared" si="63"/>
        <v>0</v>
      </c>
      <c r="Q58" s="46">
        <f t="shared" si="63"/>
        <v>0</v>
      </c>
      <c r="R58" s="46">
        <f t="shared" si="63"/>
        <v>0</v>
      </c>
      <c r="S58" s="16"/>
      <c r="T58" s="2"/>
      <c r="U58" s="1"/>
    </row>
    <row r="59" spans="1:21" ht="13.5" thickBot="1" x14ac:dyDescent="0.3">
      <c r="A59" s="97"/>
      <c r="B59" s="103">
        <f t="shared" si="54"/>
        <v>32</v>
      </c>
      <c r="C59" s="98" t="s">
        <v>0</v>
      </c>
      <c r="D59" s="129"/>
      <c r="E59" s="98"/>
      <c r="F59" s="112" t="s">
        <v>29</v>
      </c>
      <c r="G59" s="100">
        <v>1</v>
      </c>
      <c r="H59" s="100">
        <v>1</v>
      </c>
      <c r="I59" s="100"/>
      <c r="J59" s="100"/>
      <c r="K59" s="100"/>
      <c r="L59" s="36">
        <f>L58</f>
        <v>0</v>
      </c>
      <c r="M59" s="41">
        <f t="shared" ref="M59" si="64">$L59*G59*$B59</f>
        <v>0</v>
      </c>
      <c r="N59" s="41">
        <f t="shared" ref="N59" si="65">$L59*H59*$B59</f>
        <v>0</v>
      </c>
      <c r="O59" s="41">
        <f t="shared" ref="O59" si="66">$L59*I59*$B59</f>
        <v>0</v>
      </c>
      <c r="P59" s="41">
        <f t="shared" ref="P59" si="67">$L59*J59*$B59</f>
        <v>0</v>
      </c>
      <c r="Q59" s="41">
        <f t="shared" ref="Q59" si="68">$L59*K59*$B59</f>
        <v>0</v>
      </c>
      <c r="R59" s="41">
        <f t="shared" ref="R59" si="69">SUM(M59:Q59)</f>
        <v>0</v>
      </c>
      <c r="S59" s="104">
        <v>5</v>
      </c>
      <c r="T59" s="2"/>
      <c r="U59" s="1"/>
    </row>
    <row r="60" spans="1:21" ht="13.5" thickBot="1" x14ac:dyDescent="0.3">
      <c r="L60" s="37"/>
      <c r="M60" s="37"/>
      <c r="N60" s="37"/>
      <c r="O60" s="37"/>
      <c r="P60" s="42"/>
      <c r="Q60" s="42"/>
      <c r="R60" s="10"/>
      <c r="T60" s="2"/>
      <c r="U60" s="1"/>
    </row>
    <row r="61" spans="1:21" ht="102" x14ac:dyDescent="0.25">
      <c r="A61" s="29" t="s">
        <v>44</v>
      </c>
      <c r="B61" s="65">
        <f t="shared" si="54"/>
        <v>32</v>
      </c>
      <c r="C61" s="25" t="s">
        <v>0</v>
      </c>
      <c r="D61" s="32" t="s">
        <v>18</v>
      </c>
      <c r="E61" s="25" t="s">
        <v>19</v>
      </c>
      <c r="F61" s="18"/>
      <c r="G61" s="8"/>
      <c r="H61" s="8"/>
      <c r="I61" s="8"/>
      <c r="J61" s="8"/>
      <c r="K61" s="8"/>
      <c r="L61" s="247"/>
      <c r="M61" s="46">
        <f t="shared" ref="M61:R61" si="70">SUM(M62:M65)</f>
        <v>0</v>
      </c>
      <c r="N61" s="46">
        <f t="shared" si="70"/>
        <v>0</v>
      </c>
      <c r="O61" s="46">
        <f t="shared" si="70"/>
        <v>0</v>
      </c>
      <c r="P61" s="46">
        <f t="shared" si="70"/>
        <v>0</v>
      </c>
      <c r="Q61" s="46">
        <f t="shared" si="70"/>
        <v>0</v>
      </c>
      <c r="R61" s="46">
        <f t="shared" si="70"/>
        <v>0</v>
      </c>
      <c r="S61" s="16"/>
      <c r="T61" s="2"/>
      <c r="U61" s="1"/>
    </row>
    <row r="62" spans="1:21" x14ac:dyDescent="0.25">
      <c r="A62" s="101"/>
      <c r="B62" s="108">
        <f t="shared" si="54"/>
        <v>32</v>
      </c>
      <c r="C62" s="9" t="s">
        <v>0</v>
      </c>
      <c r="D62" s="128"/>
      <c r="E62" s="9"/>
      <c r="F62" s="95" t="s">
        <v>29</v>
      </c>
      <c r="G62" s="96">
        <v>1</v>
      </c>
      <c r="H62" s="96">
        <v>1</v>
      </c>
      <c r="I62" s="96">
        <v>1</v>
      </c>
      <c r="J62" s="96"/>
      <c r="K62" s="96"/>
      <c r="L62" s="35">
        <v>0</v>
      </c>
      <c r="M62" s="40">
        <f t="shared" ref="M62" si="71">$L62*G62*$B62</f>
        <v>0</v>
      </c>
      <c r="N62" s="40">
        <f t="shared" ref="N62:N64" si="72">$L62*H62*$B62</f>
        <v>0</v>
      </c>
      <c r="O62" s="40">
        <f t="shared" ref="O62:O64" si="73">$L62*I62*$B62</f>
        <v>0</v>
      </c>
      <c r="P62" s="40">
        <f t="shared" ref="P62:P64" si="74">$L62*J62*$B62</f>
        <v>0</v>
      </c>
      <c r="Q62" s="40">
        <f t="shared" ref="Q62:Q64" si="75">$L62*K62*$B62</f>
        <v>0</v>
      </c>
      <c r="R62" s="40">
        <f t="shared" ref="R62:R64" si="76">SUM(M62:Q62)</f>
        <v>0</v>
      </c>
      <c r="S62" s="106">
        <v>7</v>
      </c>
      <c r="T62" s="2"/>
      <c r="U62" s="1"/>
    </row>
    <row r="63" spans="1:21" x14ac:dyDescent="0.25">
      <c r="A63" s="101"/>
      <c r="B63" s="108">
        <f t="shared" si="54"/>
        <v>32</v>
      </c>
      <c r="C63" s="9" t="s">
        <v>0</v>
      </c>
      <c r="D63" s="128"/>
      <c r="E63" s="9"/>
      <c r="F63" s="95" t="s">
        <v>31</v>
      </c>
      <c r="G63" s="96">
        <v>1</v>
      </c>
      <c r="H63" s="96">
        <v>1</v>
      </c>
      <c r="I63" s="96">
        <v>1</v>
      </c>
      <c r="J63" s="96"/>
      <c r="K63" s="96"/>
      <c r="L63" s="35">
        <f>L61</f>
        <v>0</v>
      </c>
      <c r="M63" s="40">
        <f t="shared" ref="M63:M64" si="77">$L63*G63*$B63</f>
        <v>0</v>
      </c>
      <c r="N63" s="40">
        <f t="shared" si="72"/>
        <v>0</v>
      </c>
      <c r="O63" s="40">
        <f t="shared" si="73"/>
        <v>0</v>
      </c>
      <c r="P63" s="40">
        <f t="shared" si="74"/>
        <v>0</v>
      </c>
      <c r="Q63" s="40">
        <f t="shared" si="75"/>
        <v>0</v>
      </c>
      <c r="R63" s="40">
        <f t="shared" si="76"/>
        <v>0</v>
      </c>
      <c r="S63" s="106"/>
      <c r="T63" s="2"/>
      <c r="U63" s="1"/>
    </row>
    <row r="64" spans="1:21" ht="13.5" thickBot="1" x14ac:dyDescent="0.3">
      <c r="A64" s="97"/>
      <c r="B64" s="103">
        <f t="shared" si="54"/>
        <v>32</v>
      </c>
      <c r="C64" s="98" t="s">
        <v>0</v>
      </c>
      <c r="D64" s="129"/>
      <c r="E64" s="98"/>
      <c r="F64" s="112" t="s">
        <v>33</v>
      </c>
      <c r="G64" s="100">
        <v>1</v>
      </c>
      <c r="H64" s="100">
        <v>1</v>
      </c>
      <c r="I64" s="100">
        <v>1</v>
      </c>
      <c r="J64" s="100"/>
      <c r="K64" s="100"/>
      <c r="L64" s="36">
        <f>L61</f>
        <v>0</v>
      </c>
      <c r="M64" s="41">
        <f t="shared" si="77"/>
        <v>0</v>
      </c>
      <c r="N64" s="41">
        <f t="shared" si="72"/>
        <v>0</v>
      </c>
      <c r="O64" s="41">
        <f t="shared" si="73"/>
        <v>0</v>
      </c>
      <c r="P64" s="41">
        <f t="shared" si="74"/>
        <v>0</v>
      </c>
      <c r="Q64" s="41">
        <f t="shared" si="75"/>
        <v>0</v>
      </c>
      <c r="R64" s="41">
        <f t="shared" si="76"/>
        <v>0</v>
      </c>
      <c r="S64" s="104"/>
      <c r="T64" s="2"/>
      <c r="U64" s="1"/>
    </row>
    <row r="65" spans="1:21" ht="13.5" thickBot="1" x14ac:dyDescent="0.3">
      <c r="L65" s="37"/>
      <c r="M65" s="37"/>
      <c r="N65" s="37"/>
      <c r="O65" s="37"/>
      <c r="P65" s="42"/>
      <c r="Q65" s="42"/>
      <c r="R65" s="10"/>
      <c r="T65" s="2"/>
      <c r="U65" s="1"/>
    </row>
    <row r="66" spans="1:21" ht="25.5" x14ac:dyDescent="0.25">
      <c r="A66" s="29" t="s">
        <v>44</v>
      </c>
      <c r="B66" s="65">
        <f t="shared" si="54"/>
        <v>32</v>
      </c>
      <c r="C66" s="25" t="s">
        <v>0</v>
      </c>
      <c r="D66" s="32" t="s">
        <v>43</v>
      </c>
      <c r="E66" s="25" t="s">
        <v>11</v>
      </c>
      <c r="F66" s="18"/>
      <c r="G66" s="8"/>
      <c r="H66" s="8"/>
      <c r="I66" s="8"/>
      <c r="J66" s="8"/>
      <c r="K66" s="8"/>
      <c r="L66" s="34"/>
      <c r="M66" s="46">
        <f t="shared" ref="M66:R66" si="78">SUM(M67:M70)</f>
        <v>0</v>
      </c>
      <c r="N66" s="46">
        <f t="shared" si="78"/>
        <v>0</v>
      </c>
      <c r="O66" s="46">
        <f t="shared" si="78"/>
        <v>0</v>
      </c>
      <c r="P66" s="46">
        <f t="shared" si="78"/>
        <v>0</v>
      </c>
      <c r="Q66" s="46">
        <f t="shared" si="78"/>
        <v>0</v>
      </c>
      <c r="R66" s="46">
        <f t="shared" si="78"/>
        <v>0</v>
      </c>
      <c r="S66" s="16"/>
      <c r="T66" s="2"/>
      <c r="U66" s="1"/>
    </row>
    <row r="67" spans="1:21" ht="25.5" x14ac:dyDescent="0.25">
      <c r="A67" s="101">
        <v>184852322</v>
      </c>
      <c r="B67" s="108">
        <f t="shared" si="54"/>
        <v>32</v>
      </c>
      <c r="C67" s="9" t="s">
        <v>0</v>
      </c>
      <c r="D67" s="128" t="s">
        <v>39</v>
      </c>
      <c r="E67" s="9"/>
      <c r="F67" s="105" t="s">
        <v>27</v>
      </c>
      <c r="G67" s="96"/>
      <c r="H67" s="96"/>
      <c r="I67" s="96"/>
      <c r="J67" s="96"/>
      <c r="K67" s="96"/>
      <c r="L67" s="291"/>
      <c r="M67" s="40">
        <f>$L67*G67*$B67</f>
        <v>0</v>
      </c>
      <c r="N67" s="40">
        <f t="shared" ref="N67:N69" si="79">$L67*H67*$B67</f>
        <v>0</v>
      </c>
      <c r="O67" s="40">
        <f t="shared" ref="O67:O69" si="80">$L67*I67*$B67</f>
        <v>0</v>
      </c>
      <c r="P67" s="40">
        <f t="shared" ref="P67:P69" si="81">$L67*J67*$B67</f>
        <v>0</v>
      </c>
      <c r="Q67" s="40">
        <f t="shared" ref="Q67:Q69" si="82">$L67*K67*$B67</f>
        <v>0</v>
      </c>
      <c r="R67" s="40">
        <f>SUM(M67:Q67)</f>
        <v>0</v>
      </c>
      <c r="S67" s="106"/>
      <c r="T67" s="2"/>
      <c r="U67" s="1"/>
    </row>
    <row r="68" spans="1:21" x14ac:dyDescent="0.25">
      <c r="A68" s="101"/>
      <c r="B68" s="108">
        <f t="shared" si="54"/>
        <v>32</v>
      </c>
      <c r="C68" s="9" t="s">
        <v>0</v>
      </c>
      <c r="D68" s="128"/>
      <c r="E68" s="9"/>
      <c r="F68" s="95" t="s">
        <v>29</v>
      </c>
      <c r="G68" s="96"/>
      <c r="H68" s="96">
        <v>1</v>
      </c>
      <c r="I68" s="96"/>
      <c r="J68" s="96">
        <v>1</v>
      </c>
      <c r="K68" s="96"/>
      <c r="L68" s="35">
        <f>L67</f>
        <v>0</v>
      </c>
      <c r="M68" s="40">
        <f t="shared" ref="M68" si="83">$L68*G68*$B68</f>
        <v>0</v>
      </c>
      <c r="N68" s="40">
        <f t="shared" si="79"/>
        <v>0</v>
      </c>
      <c r="O68" s="40">
        <f t="shared" si="80"/>
        <v>0</v>
      </c>
      <c r="P68" s="40">
        <f t="shared" si="81"/>
        <v>0</v>
      </c>
      <c r="Q68" s="40">
        <f t="shared" si="82"/>
        <v>0</v>
      </c>
      <c r="R68" s="40">
        <f t="shared" ref="R68:R69" si="84">SUM(M68:Q68)</f>
        <v>0</v>
      </c>
      <c r="S68" s="106"/>
      <c r="T68" s="2"/>
      <c r="U68" s="1"/>
    </row>
    <row r="69" spans="1:21" ht="13.5" thickBot="1" x14ac:dyDescent="0.3">
      <c r="A69" s="97"/>
      <c r="B69" s="103">
        <f t="shared" si="54"/>
        <v>32</v>
      </c>
      <c r="C69" s="98" t="s">
        <v>0</v>
      </c>
      <c r="D69" s="129"/>
      <c r="E69" s="98"/>
      <c r="F69" s="112" t="s">
        <v>31</v>
      </c>
      <c r="G69" s="100"/>
      <c r="H69" s="100">
        <v>1</v>
      </c>
      <c r="I69" s="100"/>
      <c r="J69" s="100">
        <v>1</v>
      </c>
      <c r="K69" s="100"/>
      <c r="L69" s="36">
        <f>L67</f>
        <v>0</v>
      </c>
      <c r="M69" s="41">
        <f t="shared" ref="M69" si="85">$L69*G69*$B69</f>
        <v>0</v>
      </c>
      <c r="N69" s="41">
        <f t="shared" si="79"/>
        <v>0</v>
      </c>
      <c r="O69" s="41">
        <f t="shared" si="80"/>
        <v>0</v>
      </c>
      <c r="P69" s="41">
        <f t="shared" si="81"/>
        <v>0</v>
      </c>
      <c r="Q69" s="41">
        <f t="shared" si="82"/>
        <v>0</v>
      </c>
      <c r="R69" s="41">
        <f t="shared" si="84"/>
        <v>0</v>
      </c>
      <c r="S69" s="104"/>
      <c r="T69" s="2"/>
      <c r="U69" s="1"/>
    </row>
    <row r="70" spans="1:21" x14ac:dyDescent="0.25">
      <c r="L70" s="37"/>
      <c r="M70" s="37"/>
      <c r="N70" s="37"/>
      <c r="O70" s="37"/>
      <c r="P70" s="42"/>
      <c r="Q70" s="42"/>
      <c r="R70" s="10"/>
      <c r="T70" s="2"/>
      <c r="U70" s="1"/>
    </row>
    <row r="71" spans="1:21" s="12" customFormat="1" x14ac:dyDescent="0.25">
      <c r="A71" s="15"/>
      <c r="B71" s="67"/>
      <c r="C71" s="13"/>
      <c r="D71" s="14"/>
      <c r="E71" s="14"/>
      <c r="F71" s="11"/>
      <c r="L71" s="38"/>
      <c r="M71" s="38"/>
      <c r="N71" s="38"/>
      <c r="O71" s="38"/>
      <c r="P71" s="43"/>
      <c r="Q71" s="43"/>
      <c r="S71" s="3"/>
      <c r="U71" s="1"/>
    </row>
    <row r="72" spans="1:21" s="12" customFormat="1" x14ac:dyDescent="0.25">
      <c r="A72" s="15" t="s">
        <v>7</v>
      </c>
      <c r="B72" s="68"/>
      <c r="C72" s="13"/>
      <c r="D72" s="13"/>
      <c r="E72" s="14"/>
      <c r="F72" s="11"/>
      <c r="L72" s="38"/>
      <c r="M72" s="38"/>
      <c r="N72" s="38"/>
      <c r="O72" s="38"/>
      <c r="P72" s="43"/>
      <c r="Q72" s="43"/>
      <c r="S72" s="3"/>
      <c r="U72" s="1"/>
    </row>
    <row r="73" spans="1:21" ht="13.5" thickBot="1" x14ac:dyDescent="0.3">
      <c r="A73" s="47"/>
    </row>
    <row r="74" spans="1:21" x14ac:dyDescent="0.25">
      <c r="A74" s="49" t="str">
        <f>A5</f>
        <v>Plán péče</v>
      </c>
      <c r="B74" s="6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87" t="str">
        <f t="shared" ref="M74:R74" si="86">M5</f>
        <v>Cena za rok</v>
      </c>
      <c r="N74" s="87" t="str">
        <f t="shared" si="86"/>
        <v>Cena za rok</v>
      </c>
      <c r="O74" s="87" t="str">
        <f t="shared" si="86"/>
        <v>Cena za rok</v>
      </c>
      <c r="P74" s="87" t="str">
        <f t="shared" si="86"/>
        <v>Cena za rok</v>
      </c>
      <c r="Q74" s="87" t="str">
        <f t="shared" si="86"/>
        <v>Cena za rok</v>
      </c>
      <c r="R74" s="87" t="str">
        <f t="shared" si="86"/>
        <v>Celkem 5 let</v>
      </c>
      <c r="S74" s="79"/>
    </row>
    <row r="75" spans="1:21" ht="26.25" thickBot="1" x14ac:dyDescent="0.3">
      <c r="A75" s="75" t="str">
        <f>A6</f>
        <v>technologie</v>
      </c>
      <c r="B75" s="76"/>
      <c r="C75" s="77"/>
      <c r="D75" s="77" t="str">
        <f>D6</f>
        <v>práce</v>
      </c>
      <c r="E75" s="77"/>
      <c r="F75" s="77" t="str">
        <f>F6</f>
        <v>počet opakování</v>
      </c>
      <c r="G75" s="77"/>
      <c r="H75" s="77"/>
      <c r="I75" s="77"/>
      <c r="J75" s="77"/>
      <c r="K75" s="77"/>
      <c r="L75" s="77"/>
      <c r="M75" s="88">
        <f t="shared" ref="M75:Q76" si="87">M6</f>
        <v>1</v>
      </c>
      <c r="N75" s="88">
        <f t="shared" si="87"/>
        <v>2</v>
      </c>
      <c r="O75" s="88">
        <f t="shared" si="87"/>
        <v>3</v>
      </c>
      <c r="P75" s="88">
        <f t="shared" si="87"/>
        <v>4</v>
      </c>
      <c r="Q75" s="88">
        <f t="shared" si="87"/>
        <v>5</v>
      </c>
      <c r="R75" s="88"/>
      <c r="S75" s="80"/>
    </row>
    <row r="76" spans="1:21" s="2" customFormat="1" x14ac:dyDescent="0.25">
      <c r="A76" s="51" t="str">
        <f>A7</f>
        <v xml:space="preserve">Stromy </v>
      </c>
      <c r="B76" s="70"/>
      <c r="C76" s="52"/>
      <c r="D76" s="52" t="str">
        <f>D7</f>
        <v xml:space="preserve">monitoring stavu </v>
      </c>
      <c r="E76" s="52"/>
      <c r="F76" s="52"/>
      <c r="G76" s="52"/>
      <c r="H76" s="52"/>
      <c r="I76" s="52"/>
      <c r="J76" s="52"/>
      <c r="K76" s="52"/>
      <c r="L76" s="52"/>
      <c r="M76" s="90">
        <f t="shared" si="87"/>
        <v>0</v>
      </c>
      <c r="N76" s="90">
        <f t="shared" si="87"/>
        <v>0</v>
      </c>
      <c r="O76" s="90">
        <f t="shared" si="87"/>
        <v>0</v>
      </c>
      <c r="P76" s="90">
        <f t="shared" si="87"/>
        <v>0</v>
      </c>
      <c r="Q76" s="90">
        <f t="shared" si="87"/>
        <v>0</v>
      </c>
      <c r="R76" s="90">
        <f>R7</f>
        <v>0</v>
      </c>
      <c r="S76" s="81"/>
      <c r="T76" s="47"/>
    </row>
    <row r="77" spans="1:21" s="2" customFormat="1" x14ac:dyDescent="0.25">
      <c r="A77" s="53"/>
      <c r="B77" s="71"/>
      <c r="C77" s="54"/>
      <c r="D77" s="54" t="str">
        <f>D22</f>
        <v xml:space="preserve">zalití stromů </v>
      </c>
      <c r="E77" s="54"/>
      <c r="F77" s="54"/>
      <c r="G77" s="54"/>
      <c r="H77" s="54"/>
      <c r="I77" s="54"/>
      <c r="J77" s="54"/>
      <c r="K77" s="54"/>
      <c r="L77" s="54"/>
      <c r="M77" s="91">
        <f t="shared" ref="M77:R77" si="88">M22</f>
        <v>0</v>
      </c>
      <c r="N77" s="91">
        <f t="shared" si="88"/>
        <v>0</v>
      </c>
      <c r="O77" s="91">
        <f t="shared" si="88"/>
        <v>0</v>
      </c>
      <c r="P77" s="91">
        <f t="shared" si="88"/>
        <v>0</v>
      </c>
      <c r="Q77" s="91">
        <f t="shared" si="88"/>
        <v>0</v>
      </c>
      <c r="R77" s="91">
        <f t="shared" si="88"/>
        <v>0</v>
      </c>
      <c r="S77" s="82"/>
      <c r="T77" s="47"/>
    </row>
    <row r="78" spans="1:21" s="2" customFormat="1" x14ac:dyDescent="0.25">
      <c r="A78" s="53"/>
      <c r="B78" s="71"/>
      <c r="C78" s="54"/>
      <c r="D78" s="54" t="str">
        <f>D43</f>
        <v>přerušení popruhů kotvení</v>
      </c>
      <c r="E78" s="54"/>
      <c r="F78" s="54"/>
      <c r="G78" s="54"/>
      <c r="H78" s="54"/>
      <c r="I78" s="54"/>
      <c r="J78" s="54"/>
      <c r="K78" s="54"/>
      <c r="L78" s="54"/>
      <c r="M78" s="91"/>
      <c r="N78" s="91"/>
      <c r="O78" s="91">
        <f>O43</f>
        <v>0</v>
      </c>
      <c r="P78" s="91"/>
      <c r="Q78" s="91"/>
      <c r="R78" s="91">
        <f>R43</f>
        <v>0</v>
      </c>
      <c r="S78" s="82"/>
      <c r="T78" s="47"/>
    </row>
    <row r="79" spans="1:21" s="2" customFormat="1" x14ac:dyDescent="0.25">
      <c r="A79" s="53"/>
      <c r="B79" s="71"/>
      <c r="C79" s="54"/>
      <c r="D79" s="54" t="str">
        <f>D45</f>
        <v>kontrola ujímání výsadeb stromů</v>
      </c>
      <c r="E79" s="54"/>
      <c r="F79" s="54"/>
      <c r="G79" s="54"/>
      <c r="H79" s="54"/>
      <c r="I79" s="54"/>
      <c r="J79" s="54"/>
      <c r="K79" s="54"/>
      <c r="L79" s="54"/>
      <c r="M79" s="91">
        <f>M45</f>
        <v>0</v>
      </c>
      <c r="N79" s="91">
        <f>N45</f>
        <v>0</v>
      </c>
      <c r="O79" s="91">
        <f>O45</f>
        <v>0</v>
      </c>
      <c r="P79" s="91"/>
      <c r="Q79" s="91"/>
      <c r="R79" s="91">
        <f>R45</f>
        <v>0</v>
      </c>
      <c r="S79" s="82"/>
      <c r="T79" s="47"/>
    </row>
    <row r="80" spans="1:21" s="2" customFormat="1" x14ac:dyDescent="0.25">
      <c r="A80" s="53"/>
      <c r="B80" s="71"/>
      <c r="C80" s="54"/>
      <c r="D80" s="54" t="str">
        <f>D47</f>
        <v>úklid odpadu ve výsadbovém prostoru</v>
      </c>
      <c r="E80" s="54"/>
      <c r="F80" s="54"/>
      <c r="G80" s="54"/>
      <c r="H80" s="54"/>
      <c r="I80" s="54"/>
      <c r="J80" s="54"/>
      <c r="K80" s="54"/>
      <c r="L80" s="54"/>
      <c r="M80" s="91">
        <f t="shared" ref="M80:R80" si="89">M47</f>
        <v>0</v>
      </c>
      <c r="N80" s="91">
        <f t="shared" si="89"/>
        <v>0</v>
      </c>
      <c r="O80" s="91">
        <f t="shared" si="89"/>
        <v>0</v>
      </c>
      <c r="P80" s="91">
        <f t="shared" si="89"/>
        <v>0</v>
      </c>
      <c r="Q80" s="91">
        <f t="shared" si="89"/>
        <v>0</v>
      </c>
      <c r="R80" s="91">
        <f t="shared" si="89"/>
        <v>0</v>
      </c>
      <c r="S80" s="82"/>
      <c r="T80" s="47"/>
    </row>
    <row r="81" spans="1:21" s="2" customFormat="1" x14ac:dyDescent="0.25">
      <c r="A81" s="53"/>
      <c r="B81" s="71"/>
      <c r="C81" s="54"/>
      <c r="D81" s="54" t="str">
        <f>D58</f>
        <v>kontrola kotvení</v>
      </c>
      <c r="E81" s="54"/>
      <c r="F81" s="54"/>
      <c r="G81" s="54"/>
      <c r="H81" s="54"/>
      <c r="I81" s="54"/>
      <c r="J81" s="54"/>
      <c r="K81" s="54"/>
      <c r="L81" s="54"/>
      <c r="M81" s="91">
        <f>M58</f>
        <v>0</v>
      </c>
      <c r="N81" s="91">
        <f>N58</f>
        <v>0</v>
      </c>
      <c r="O81" s="91"/>
      <c r="P81" s="91"/>
      <c r="Q81" s="91"/>
      <c r="R81" s="91">
        <f>R58</f>
        <v>0</v>
      </c>
      <c r="S81" s="82"/>
      <c r="T81" s="47"/>
    </row>
    <row r="82" spans="1:21" s="2" customFormat="1" x14ac:dyDescent="0.25">
      <c r="A82" s="53"/>
      <c r="B82" s="71"/>
      <c r="C82" s="54"/>
      <c r="D82" s="54" t="str">
        <f>D61</f>
        <v>kontrola vlhkosti balu</v>
      </c>
      <c r="E82" s="54"/>
      <c r="F82" s="54"/>
      <c r="G82" s="54"/>
      <c r="H82" s="54"/>
      <c r="I82" s="54"/>
      <c r="J82" s="54"/>
      <c r="K82" s="54"/>
      <c r="L82" s="54"/>
      <c r="M82" s="91">
        <f>M61</f>
        <v>0</v>
      </c>
      <c r="N82" s="91">
        <f>N61</f>
        <v>0</v>
      </c>
      <c r="O82" s="91">
        <f>O61</f>
        <v>0</v>
      </c>
      <c r="P82" s="91"/>
      <c r="Q82" s="91"/>
      <c r="R82" s="91">
        <f>R61</f>
        <v>0</v>
      </c>
      <c r="S82" s="82"/>
      <c r="T82" s="47"/>
    </row>
    <row r="83" spans="1:21" s="2" customFormat="1" ht="13.5" thickBot="1" x14ac:dyDescent="0.3">
      <c r="A83" s="55"/>
      <c r="B83" s="72"/>
      <c r="C83" s="56"/>
      <c r="D83" s="56" t="str">
        <f>D66</f>
        <v xml:space="preserve">řez výchovný u rychle rostoucích dřevin </v>
      </c>
      <c r="E83" s="56"/>
      <c r="F83" s="56"/>
      <c r="G83" s="56"/>
      <c r="H83" s="56"/>
      <c r="I83" s="56"/>
      <c r="J83" s="56"/>
      <c r="K83" s="56"/>
      <c r="L83" s="56"/>
      <c r="M83" s="92"/>
      <c r="N83" s="92">
        <f>N66</f>
        <v>0</v>
      </c>
      <c r="O83" s="92"/>
      <c r="P83" s="92">
        <f>P66</f>
        <v>0</v>
      </c>
      <c r="Q83" s="92"/>
      <c r="R83" s="92">
        <f>R66</f>
        <v>0</v>
      </c>
      <c r="S83" s="83"/>
      <c r="T83" s="47"/>
    </row>
    <row r="84" spans="1:21" s="2" customFormat="1" ht="13.5" thickBot="1" x14ac:dyDescent="0.3">
      <c r="A84" s="57"/>
      <c r="B84" s="73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61">
        <f t="shared" ref="M84:R84" si="90">SUM(M76:M83)</f>
        <v>0</v>
      </c>
      <c r="N84" s="61">
        <f t="shared" si="90"/>
        <v>0</v>
      </c>
      <c r="O84" s="61">
        <f t="shared" si="90"/>
        <v>0</v>
      </c>
      <c r="P84" s="61">
        <f t="shared" si="90"/>
        <v>0</v>
      </c>
      <c r="Q84" s="61">
        <f t="shared" si="90"/>
        <v>0</v>
      </c>
      <c r="R84" s="61">
        <f t="shared" si="90"/>
        <v>0</v>
      </c>
      <c r="S84" s="84"/>
      <c r="T84" s="4"/>
    </row>
    <row r="85" spans="1:21" s="2" customFormat="1" x14ac:dyDescent="0.25">
      <c r="A85" s="47"/>
      <c r="B85" s="74"/>
      <c r="C85" s="47"/>
      <c r="D85" s="94" t="s">
        <v>52</v>
      </c>
      <c r="E85" s="47"/>
      <c r="F85" s="47"/>
      <c r="G85" s="47"/>
      <c r="H85" s="47"/>
      <c r="I85" s="47"/>
      <c r="J85" s="47"/>
      <c r="K85" s="47"/>
      <c r="L85" s="47"/>
      <c r="M85" s="93">
        <f t="shared" ref="M85:R85" si="91">M84/32</f>
        <v>0</v>
      </c>
      <c r="N85" s="93">
        <f t="shared" si="91"/>
        <v>0</v>
      </c>
      <c r="O85" s="93">
        <f t="shared" si="91"/>
        <v>0</v>
      </c>
      <c r="P85" s="93">
        <f t="shared" si="91"/>
        <v>0</v>
      </c>
      <c r="Q85" s="93">
        <f t="shared" si="91"/>
        <v>0</v>
      </c>
      <c r="R85" s="93">
        <f t="shared" si="91"/>
        <v>0</v>
      </c>
      <c r="S85" s="47"/>
      <c r="T85" s="4"/>
    </row>
    <row r="86" spans="1:21" s="7" customFormat="1" x14ac:dyDescent="0.25">
      <c r="A86" s="47"/>
      <c r="B86" s="66"/>
      <c r="C86" s="10"/>
      <c r="D86" s="10"/>
      <c r="E86" s="10"/>
      <c r="F86" s="6"/>
      <c r="G86" s="4"/>
      <c r="H86" s="4"/>
      <c r="I86" s="4"/>
      <c r="J86" s="4"/>
      <c r="K86" s="4"/>
      <c r="L86" s="5"/>
      <c r="M86" s="5"/>
      <c r="N86" s="5"/>
      <c r="O86" s="5"/>
      <c r="P86" s="39"/>
      <c r="Q86" s="39"/>
      <c r="S86" s="2"/>
      <c r="T86" s="4"/>
      <c r="U86" s="2"/>
    </row>
    <row r="87" spans="1:21" s="7" customFormat="1" x14ac:dyDescent="0.25">
      <c r="A87" s="47"/>
      <c r="B87" s="66"/>
      <c r="C87" s="10"/>
      <c r="D87" s="10"/>
      <c r="E87" s="10"/>
      <c r="F87" s="6"/>
      <c r="G87" s="4"/>
      <c r="H87" s="4"/>
      <c r="I87" s="4"/>
      <c r="J87" s="4"/>
      <c r="K87" s="4"/>
      <c r="L87" s="5"/>
      <c r="M87" s="5"/>
      <c r="N87" s="5"/>
      <c r="O87" s="5"/>
      <c r="P87" s="39"/>
      <c r="Q87" s="39"/>
      <c r="S87" s="2"/>
      <c r="T87" s="4"/>
      <c r="U87" s="2"/>
    </row>
    <row r="88" spans="1:21" s="7" customFormat="1" x14ac:dyDescent="0.25">
      <c r="A88" s="47"/>
      <c r="B88" s="66"/>
      <c r="C88" s="10"/>
      <c r="D88" s="10"/>
      <c r="E88" s="10"/>
      <c r="F88" s="6"/>
      <c r="G88" s="4"/>
      <c r="H88" s="4"/>
      <c r="I88" s="4"/>
      <c r="J88" s="4"/>
      <c r="K88" s="4"/>
      <c r="L88" s="5" t="s">
        <v>44</v>
      </c>
      <c r="M88" s="48">
        <f t="shared" ref="M88:Q88" si="92">M84</f>
        <v>0</v>
      </c>
      <c r="N88" s="48">
        <f t="shared" si="92"/>
        <v>0</v>
      </c>
      <c r="O88" s="48">
        <f t="shared" si="92"/>
        <v>0</v>
      </c>
      <c r="P88" s="48">
        <f t="shared" si="92"/>
        <v>0</v>
      </c>
      <c r="Q88" s="48">
        <f t="shared" si="92"/>
        <v>0</v>
      </c>
      <c r="R88" s="48">
        <f>R84</f>
        <v>0</v>
      </c>
      <c r="S88" s="2"/>
      <c r="T88" s="4"/>
      <c r="U88" s="2"/>
    </row>
    <row r="89" spans="1:21" s="7" customFormat="1" x14ac:dyDescent="0.25">
      <c r="A89" s="47"/>
      <c r="B89" s="66"/>
      <c r="C89" s="10"/>
      <c r="D89" s="10"/>
      <c r="E89" s="10"/>
      <c r="F89" s="6"/>
      <c r="G89" s="4"/>
      <c r="H89" s="4"/>
      <c r="I89" s="4"/>
      <c r="J89" s="4"/>
      <c r="K89" s="4"/>
      <c r="L89" s="5"/>
      <c r="M89" s="39"/>
      <c r="N89" s="39"/>
      <c r="O89" s="39"/>
      <c r="P89" s="39"/>
      <c r="Q89" s="39"/>
      <c r="R89" s="39"/>
      <c r="S89" s="2"/>
      <c r="T89" s="4"/>
      <c r="U89" s="2"/>
    </row>
    <row r="90" spans="1:21" s="7" customFormat="1" ht="26.25" thickBot="1" x14ac:dyDescent="0.3">
      <c r="A90" s="47"/>
      <c r="B90" s="66"/>
      <c r="C90" s="10"/>
      <c r="D90" s="10"/>
      <c r="E90" s="10"/>
      <c r="F90" s="6"/>
      <c r="G90" s="4"/>
      <c r="H90" s="4"/>
      <c r="I90" s="4"/>
      <c r="J90" s="4"/>
      <c r="K90" s="4"/>
      <c r="L90" s="39" t="s">
        <v>45</v>
      </c>
      <c r="M90" s="60">
        <f t="shared" ref="M90:Q90" si="93">M88/100*21</f>
        <v>0</v>
      </c>
      <c r="N90" s="60">
        <f t="shared" si="93"/>
        <v>0</v>
      </c>
      <c r="O90" s="60">
        <f t="shared" si="93"/>
        <v>0</v>
      </c>
      <c r="P90" s="60">
        <f t="shared" si="93"/>
        <v>0</v>
      </c>
      <c r="Q90" s="60">
        <f t="shared" si="93"/>
        <v>0</v>
      </c>
      <c r="R90" s="60">
        <f>R88/100*21</f>
        <v>0</v>
      </c>
      <c r="S90" s="2"/>
      <c r="T90" s="4"/>
      <c r="U90" s="2"/>
    </row>
    <row r="91" spans="1:21" s="7" customFormat="1" x14ac:dyDescent="0.25">
      <c r="A91" s="47"/>
      <c r="B91" s="66"/>
      <c r="C91" s="10"/>
      <c r="D91" s="10"/>
      <c r="E91" s="10"/>
      <c r="F91" s="6"/>
      <c r="G91" s="4"/>
      <c r="H91" s="4"/>
      <c r="I91" s="4"/>
      <c r="J91" s="4"/>
      <c r="K91" s="4"/>
      <c r="L91" s="59" t="s">
        <v>46</v>
      </c>
      <c r="M91" s="48">
        <f t="shared" ref="M91:Q91" si="94">M90+M88</f>
        <v>0</v>
      </c>
      <c r="N91" s="48">
        <f t="shared" si="94"/>
        <v>0</v>
      </c>
      <c r="O91" s="48">
        <f t="shared" si="94"/>
        <v>0</v>
      </c>
      <c r="P91" s="48">
        <f t="shared" si="94"/>
        <v>0</v>
      </c>
      <c r="Q91" s="48">
        <f t="shared" si="94"/>
        <v>0</v>
      </c>
      <c r="R91" s="48">
        <f>R90+R88</f>
        <v>0</v>
      </c>
      <c r="S91" s="2"/>
      <c r="T91" s="4"/>
      <c r="U91" s="2"/>
    </row>
    <row r="92" spans="1:21" s="7" customFormat="1" x14ac:dyDescent="0.25">
      <c r="A92" s="47"/>
      <c r="B92" s="66"/>
      <c r="C92" s="10"/>
      <c r="D92" s="10"/>
      <c r="E92" s="10"/>
      <c r="F92" s="6"/>
      <c r="G92" s="4"/>
      <c r="H92" s="4"/>
      <c r="I92" s="4"/>
      <c r="J92" s="4"/>
      <c r="K92" s="4"/>
      <c r="L92" s="5"/>
      <c r="M92" s="5"/>
      <c r="N92" s="5"/>
      <c r="O92" s="5"/>
      <c r="P92" s="39"/>
      <c r="Q92" s="39"/>
      <c r="S92" s="2"/>
      <c r="T92" s="4"/>
      <c r="U92" s="2"/>
    </row>
    <row r="93" spans="1:21" s="7" customFormat="1" x14ac:dyDescent="0.25">
      <c r="A93" s="47"/>
      <c r="B93" s="66"/>
      <c r="C93" s="10"/>
      <c r="D93" s="10"/>
      <c r="E93" s="10"/>
      <c r="F93" s="6"/>
      <c r="G93" s="4"/>
      <c r="H93" s="4"/>
      <c r="I93" s="4"/>
      <c r="J93" s="4"/>
      <c r="K93" s="4"/>
      <c r="L93" s="5"/>
      <c r="M93" s="5"/>
      <c r="N93" s="5"/>
      <c r="O93" s="5"/>
      <c r="P93" s="39"/>
      <c r="Q93" s="39"/>
      <c r="S93" s="2"/>
      <c r="T93" s="4"/>
      <c r="U93" s="2"/>
    </row>
    <row r="94" spans="1:21" s="7" customFormat="1" x14ac:dyDescent="0.25">
      <c r="A94" s="47"/>
      <c r="B94" s="66"/>
      <c r="C94" s="10"/>
      <c r="D94" s="10"/>
      <c r="E94" s="10"/>
      <c r="F94" s="6"/>
      <c r="G94" s="4"/>
      <c r="H94" s="4"/>
      <c r="I94" s="4"/>
      <c r="J94" s="4"/>
      <c r="K94" s="4"/>
      <c r="L94" s="5"/>
      <c r="M94" s="5"/>
      <c r="N94" s="5"/>
      <c r="O94" s="5"/>
      <c r="P94" s="39"/>
      <c r="Q94" s="39"/>
      <c r="S94" s="2"/>
      <c r="T94" s="4"/>
      <c r="U94" s="2"/>
    </row>
    <row r="95" spans="1:21" s="7" customFormat="1" x14ac:dyDescent="0.25">
      <c r="A95" s="47"/>
      <c r="B95" s="66"/>
      <c r="C95" s="10"/>
      <c r="D95" s="10"/>
      <c r="E95" s="10"/>
      <c r="F95" s="6"/>
      <c r="G95" s="4"/>
      <c r="H95" s="4"/>
      <c r="I95" s="4"/>
      <c r="J95" s="4"/>
      <c r="K95" s="4"/>
      <c r="L95" s="5"/>
      <c r="M95" s="5"/>
      <c r="N95" s="5"/>
      <c r="O95" s="5"/>
      <c r="P95" s="39"/>
      <c r="Q95" s="39"/>
      <c r="S95" s="2"/>
      <c r="T95" s="4"/>
      <c r="U95" s="2"/>
    </row>
    <row r="96" spans="1:21" s="7" customFormat="1" x14ac:dyDescent="0.25">
      <c r="A96" s="47"/>
      <c r="B96" s="66"/>
      <c r="C96" s="10"/>
      <c r="D96" s="10"/>
      <c r="E96" s="10"/>
      <c r="F96" s="6"/>
      <c r="G96" s="4"/>
      <c r="H96" s="4"/>
      <c r="I96" s="4"/>
      <c r="J96" s="4"/>
      <c r="K96" s="4"/>
      <c r="L96" s="5"/>
      <c r="M96" s="5"/>
      <c r="N96" s="5"/>
      <c r="O96" s="5"/>
      <c r="P96" s="39"/>
      <c r="Q96" s="39"/>
      <c r="S96" s="2"/>
      <c r="T96" s="4"/>
      <c r="U96" s="2"/>
    </row>
    <row r="97" spans="1:21" s="7" customFormat="1" x14ac:dyDescent="0.25">
      <c r="A97" s="47"/>
      <c r="B97" s="66"/>
      <c r="C97" s="10"/>
      <c r="D97" s="10"/>
      <c r="E97" s="10"/>
      <c r="F97" s="6"/>
      <c r="G97" s="4"/>
      <c r="H97" s="4"/>
      <c r="I97" s="4"/>
      <c r="J97" s="4"/>
      <c r="K97" s="4"/>
      <c r="L97" s="5"/>
      <c r="M97" s="5"/>
      <c r="N97" s="5"/>
      <c r="O97" s="5"/>
      <c r="P97" s="39"/>
      <c r="Q97" s="39"/>
      <c r="S97" s="2"/>
      <c r="T97" s="4"/>
      <c r="U97" s="2"/>
    </row>
    <row r="98" spans="1:21" s="7" customFormat="1" x14ac:dyDescent="0.25">
      <c r="A98" s="47"/>
      <c r="B98" s="66"/>
      <c r="C98" s="10"/>
      <c r="D98" s="10"/>
      <c r="E98" s="10"/>
      <c r="F98" s="6"/>
      <c r="G98" s="4"/>
      <c r="H98" s="4"/>
      <c r="I98" s="4"/>
      <c r="J98" s="4"/>
      <c r="K98" s="4"/>
      <c r="L98" s="5"/>
      <c r="M98" s="5"/>
      <c r="N98" s="5"/>
      <c r="O98" s="5"/>
      <c r="P98" s="39"/>
      <c r="Q98" s="39"/>
      <c r="S98" s="2"/>
      <c r="T98" s="4"/>
      <c r="U98" s="2"/>
    </row>
    <row r="99" spans="1:21" s="7" customFormat="1" x14ac:dyDescent="0.25">
      <c r="A99" s="47"/>
      <c r="B99" s="66"/>
      <c r="C99" s="10"/>
      <c r="D99" s="10"/>
      <c r="E99" s="10"/>
      <c r="F99" s="6"/>
      <c r="G99" s="4"/>
      <c r="H99" s="4"/>
      <c r="I99" s="4"/>
      <c r="J99" s="4"/>
      <c r="K99" s="4"/>
      <c r="L99" s="5"/>
      <c r="M99" s="5"/>
      <c r="N99" s="5"/>
      <c r="O99" s="5"/>
      <c r="P99" s="39"/>
      <c r="Q99" s="39"/>
      <c r="S99" s="2"/>
      <c r="T99" s="4"/>
      <c r="U99" s="2"/>
    </row>
    <row r="100" spans="1:21" s="7" customFormat="1" x14ac:dyDescent="0.25">
      <c r="A100" s="47"/>
      <c r="B100" s="66"/>
      <c r="C100" s="10"/>
      <c r="D100" s="10"/>
      <c r="E100" s="10"/>
      <c r="F100" s="6"/>
      <c r="G100" s="4"/>
      <c r="H100" s="4"/>
      <c r="I100" s="4"/>
      <c r="J100" s="4"/>
      <c r="K100" s="4"/>
      <c r="L100" s="5"/>
      <c r="M100" s="5"/>
      <c r="N100" s="5"/>
      <c r="O100" s="5"/>
      <c r="P100" s="39"/>
      <c r="Q100" s="39"/>
      <c r="S100" s="2"/>
      <c r="T100" s="4"/>
      <c r="U100" s="2"/>
    </row>
    <row r="101" spans="1:21" s="7" customFormat="1" x14ac:dyDescent="0.25">
      <c r="A101" s="47"/>
      <c r="B101" s="66"/>
      <c r="C101" s="10"/>
      <c r="D101" s="10"/>
      <c r="E101" s="10"/>
      <c r="F101" s="6"/>
      <c r="G101" s="4"/>
      <c r="H101" s="4"/>
      <c r="I101" s="4"/>
      <c r="J101" s="4"/>
      <c r="K101" s="4"/>
      <c r="L101" s="5"/>
      <c r="M101" s="5"/>
      <c r="N101" s="5"/>
      <c r="O101" s="5"/>
      <c r="P101" s="39"/>
      <c r="Q101" s="39"/>
      <c r="S101" s="2"/>
      <c r="T101" s="4"/>
      <c r="U101" s="2"/>
    </row>
    <row r="102" spans="1:21" s="62" customFormat="1" x14ac:dyDescent="0.25">
      <c r="A102" s="47"/>
      <c r="B102" s="66"/>
      <c r="C102" s="10"/>
      <c r="D102" s="10"/>
      <c r="E102" s="10"/>
      <c r="F102" s="6"/>
      <c r="G102" s="4"/>
      <c r="H102" s="4"/>
      <c r="I102" s="4"/>
      <c r="J102" s="4"/>
      <c r="K102" s="4"/>
      <c r="L102" s="5"/>
      <c r="M102" s="5"/>
      <c r="N102" s="5"/>
      <c r="O102" s="5"/>
      <c r="P102" s="39"/>
      <c r="Q102" s="39"/>
      <c r="R102" s="7"/>
      <c r="S102" s="2"/>
      <c r="T102" s="4"/>
      <c r="U102" s="2"/>
    </row>
    <row r="103" spans="1:21" s="62" customFormat="1" x14ac:dyDescent="0.25">
      <c r="A103" s="47"/>
      <c r="B103" s="66"/>
      <c r="C103" s="10"/>
      <c r="D103" s="10"/>
      <c r="E103" s="10"/>
      <c r="F103" s="6"/>
      <c r="G103" s="4"/>
      <c r="H103" s="4"/>
      <c r="I103" s="4"/>
      <c r="J103" s="4"/>
      <c r="K103" s="4"/>
      <c r="L103" s="5"/>
      <c r="M103" s="5"/>
      <c r="N103" s="5"/>
      <c r="O103" s="5"/>
      <c r="P103" s="39"/>
      <c r="Q103" s="39"/>
      <c r="R103" s="7"/>
      <c r="S103" s="2"/>
      <c r="T103" s="4"/>
      <c r="U103" s="2"/>
    </row>
    <row r="104" spans="1:21" s="62" customFormat="1" x14ac:dyDescent="0.25">
      <c r="A104" s="47"/>
      <c r="B104" s="66"/>
      <c r="C104" s="10"/>
      <c r="D104" s="10"/>
      <c r="E104" s="10"/>
      <c r="F104" s="6"/>
      <c r="G104" s="4"/>
      <c r="H104" s="4"/>
      <c r="I104" s="4"/>
      <c r="J104" s="4"/>
      <c r="K104" s="4"/>
      <c r="L104" s="5"/>
      <c r="M104" s="5"/>
      <c r="N104" s="5"/>
      <c r="O104" s="5"/>
      <c r="P104" s="39"/>
      <c r="Q104" s="39"/>
      <c r="R104" s="7"/>
      <c r="S104" s="2"/>
      <c r="T104" s="4"/>
      <c r="U104" s="2"/>
    </row>
    <row r="105" spans="1:21" s="62" customFormat="1" x14ac:dyDescent="0.25">
      <c r="A105" s="47"/>
      <c r="B105" s="66"/>
      <c r="C105" s="10"/>
      <c r="D105" s="10"/>
      <c r="E105" s="10"/>
      <c r="F105" s="6"/>
      <c r="G105" s="4"/>
      <c r="H105" s="4"/>
      <c r="I105" s="4"/>
      <c r="J105" s="4"/>
      <c r="K105" s="4"/>
      <c r="L105" s="5"/>
      <c r="M105" s="5"/>
      <c r="N105" s="5"/>
      <c r="O105" s="5"/>
      <c r="P105" s="39"/>
      <c r="Q105" s="39"/>
      <c r="R105" s="7"/>
      <c r="S105" s="2"/>
      <c r="T105" s="4"/>
      <c r="U105" s="2"/>
    </row>
    <row r="106" spans="1:21" s="62" customFormat="1" x14ac:dyDescent="0.25">
      <c r="A106" s="47"/>
      <c r="B106" s="66"/>
      <c r="C106" s="10"/>
      <c r="D106" s="10"/>
      <c r="E106" s="10"/>
      <c r="F106" s="6"/>
      <c r="G106" s="4"/>
      <c r="H106" s="4"/>
      <c r="I106" s="4"/>
      <c r="J106" s="4"/>
      <c r="K106" s="4"/>
      <c r="L106" s="5"/>
      <c r="M106" s="5"/>
      <c r="N106" s="5"/>
      <c r="O106" s="5"/>
      <c r="P106" s="39"/>
      <c r="Q106" s="39"/>
      <c r="R106" s="7"/>
      <c r="S106" s="2"/>
      <c r="T106" s="4"/>
      <c r="U106" s="2"/>
    </row>
    <row r="107" spans="1:21" s="62" customFormat="1" x14ac:dyDescent="0.25">
      <c r="A107" s="47"/>
      <c r="B107" s="66"/>
      <c r="C107" s="10"/>
      <c r="D107" s="10"/>
      <c r="E107" s="10"/>
      <c r="F107" s="6"/>
      <c r="G107" s="4"/>
      <c r="H107" s="4"/>
      <c r="I107" s="4"/>
      <c r="J107" s="4"/>
      <c r="K107" s="4"/>
      <c r="L107" s="5"/>
      <c r="M107" s="5"/>
      <c r="N107" s="5"/>
      <c r="O107" s="5"/>
      <c r="P107" s="39"/>
      <c r="Q107" s="39"/>
      <c r="R107" s="7"/>
      <c r="S107" s="2"/>
      <c r="T107" s="4"/>
      <c r="U107" s="2"/>
    </row>
    <row r="108" spans="1:21" s="62" customFormat="1" x14ac:dyDescent="0.25">
      <c r="A108" s="47"/>
      <c r="B108" s="66"/>
      <c r="C108" s="10"/>
      <c r="D108" s="10"/>
      <c r="E108" s="10"/>
      <c r="F108" s="6"/>
      <c r="G108" s="4"/>
      <c r="H108" s="4"/>
      <c r="I108" s="4"/>
      <c r="J108" s="4"/>
      <c r="K108" s="4"/>
      <c r="L108" s="5"/>
      <c r="M108" s="5"/>
      <c r="N108" s="5"/>
      <c r="O108" s="5"/>
      <c r="P108" s="39"/>
      <c r="Q108" s="39"/>
      <c r="R108" s="7"/>
      <c r="S108" s="2"/>
      <c r="T108" s="4"/>
      <c r="U108" s="2"/>
    </row>
    <row r="109" spans="1:21" s="62" customFormat="1" x14ac:dyDescent="0.25">
      <c r="A109" s="47"/>
      <c r="B109" s="66"/>
      <c r="C109" s="10"/>
      <c r="D109" s="10"/>
      <c r="E109" s="10"/>
      <c r="F109" s="6"/>
      <c r="G109" s="4"/>
      <c r="H109" s="4"/>
      <c r="I109" s="4"/>
      <c r="J109" s="4"/>
      <c r="K109" s="4"/>
      <c r="L109" s="5"/>
      <c r="M109" s="5"/>
      <c r="N109" s="5"/>
      <c r="O109" s="5"/>
      <c r="P109" s="39"/>
      <c r="Q109" s="39"/>
      <c r="R109" s="7"/>
      <c r="S109" s="2"/>
      <c r="T109" s="4"/>
      <c r="U109" s="2"/>
    </row>
    <row r="110" spans="1:21" s="62" customFormat="1" x14ac:dyDescent="0.25">
      <c r="A110" s="47"/>
      <c r="B110" s="66"/>
      <c r="C110" s="10"/>
      <c r="D110" s="10"/>
      <c r="E110" s="10"/>
      <c r="F110" s="6"/>
      <c r="G110" s="4"/>
      <c r="H110" s="4"/>
      <c r="I110" s="4"/>
      <c r="J110" s="4"/>
      <c r="K110" s="4"/>
      <c r="L110" s="5"/>
      <c r="M110" s="5"/>
      <c r="N110" s="5"/>
      <c r="O110" s="5"/>
      <c r="P110" s="39"/>
      <c r="Q110" s="39"/>
      <c r="R110" s="7"/>
      <c r="S110" s="2"/>
      <c r="T110" s="4"/>
      <c r="U110" s="2"/>
    </row>
    <row r="111" spans="1:21" s="62" customFormat="1" x14ac:dyDescent="0.25">
      <c r="A111" s="47"/>
      <c r="B111" s="66"/>
      <c r="C111" s="10"/>
      <c r="D111" s="10"/>
      <c r="E111" s="10"/>
      <c r="F111" s="6"/>
      <c r="G111" s="4"/>
      <c r="H111" s="4"/>
      <c r="I111" s="4"/>
      <c r="J111" s="4"/>
      <c r="K111" s="4"/>
      <c r="L111" s="5"/>
      <c r="M111" s="5"/>
      <c r="N111" s="5"/>
      <c r="O111" s="5"/>
      <c r="P111" s="39"/>
      <c r="Q111" s="39"/>
      <c r="R111" s="7"/>
      <c r="S111" s="2"/>
      <c r="T111" s="4"/>
      <c r="U111" s="2"/>
    </row>
    <row r="112" spans="1:21" s="62" customFormat="1" x14ac:dyDescent="0.25">
      <c r="A112" s="47"/>
      <c r="B112" s="66"/>
      <c r="C112" s="10"/>
      <c r="D112" s="10"/>
      <c r="E112" s="10"/>
      <c r="F112" s="6"/>
      <c r="G112" s="4"/>
      <c r="H112" s="4"/>
      <c r="I112" s="4"/>
      <c r="J112" s="4"/>
      <c r="K112" s="4"/>
      <c r="L112" s="5"/>
      <c r="M112" s="5"/>
      <c r="N112" s="5"/>
      <c r="O112" s="5"/>
      <c r="P112" s="39"/>
      <c r="Q112" s="39"/>
      <c r="R112" s="7"/>
      <c r="S112" s="2"/>
      <c r="T112" s="4"/>
      <c r="U112" s="2"/>
    </row>
    <row r="113" spans="1:21" s="62" customFormat="1" x14ac:dyDescent="0.25">
      <c r="A113" s="47"/>
      <c r="B113" s="66"/>
      <c r="C113" s="10"/>
      <c r="D113" s="10"/>
      <c r="E113" s="10"/>
      <c r="F113" s="6"/>
      <c r="G113" s="4"/>
      <c r="H113" s="4"/>
      <c r="I113" s="4"/>
      <c r="J113" s="4"/>
      <c r="K113" s="4"/>
      <c r="L113" s="5"/>
      <c r="M113" s="5"/>
      <c r="N113" s="5"/>
      <c r="O113" s="5"/>
      <c r="P113" s="39"/>
      <c r="Q113" s="39"/>
      <c r="R113" s="7"/>
      <c r="S113" s="2"/>
      <c r="T113" s="4"/>
      <c r="U113" s="2"/>
    </row>
    <row r="114" spans="1:21" s="62" customFormat="1" x14ac:dyDescent="0.25">
      <c r="A114" s="47"/>
      <c r="B114" s="66"/>
      <c r="C114" s="10"/>
      <c r="D114" s="10"/>
      <c r="E114" s="10"/>
      <c r="F114" s="6"/>
      <c r="G114" s="4"/>
      <c r="H114" s="4"/>
      <c r="I114" s="4"/>
      <c r="J114" s="4"/>
      <c r="K114" s="4"/>
      <c r="L114" s="5"/>
      <c r="M114" s="5"/>
      <c r="N114" s="5"/>
      <c r="O114" s="5"/>
      <c r="P114" s="39"/>
      <c r="Q114" s="39"/>
      <c r="R114" s="7"/>
      <c r="S114" s="2"/>
      <c r="T114" s="4"/>
      <c r="U114" s="2"/>
    </row>
    <row r="115" spans="1:21" s="62" customFormat="1" x14ac:dyDescent="0.25">
      <c r="A115" s="47"/>
      <c r="B115" s="66"/>
      <c r="C115" s="10"/>
      <c r="D115" s="10"/>
      <c r="E115" s="10"/>
      <c r="F115" s="6"/>
      <c r="G115" s="4"/>
      <c r="H115" s="4"/>
      <c r="I115" s="4"/>
      <c r="J115" s="4"/>
      <c r="K115" s="4"/>
      <c r="L115" s="5"/>
      <c r="M115" s="5"/>
      <c r="N115" s="5"/>
      <c r="O115" s="5"/>
      <c r="P115" s="39"/>
      <c r="Q115" s="39"/>
      <c r="R115" s="7"/>
      <c r="S115" s="2"/>
      <c r="T115" s="4"/>
      <c r="U115" s="2"/>
    </row>
    <row r="116" spans="1:21" s="62" customFormat="1" x14ac:dyDescent="0.25">
      <c r="A116" s="47"/>
      <c r="B116" s="66"/>
      <c r="C116" s="10"/>
      <c r="D116" s="10"/>
      <c r="E116" s="10"/>
      <c r="F116" s="6"/>
      <c r="G116" s="4"/>
      <c r="H116" s="4"/>
      <c r="I116" s="4"/>
      <c r="J116" s="4"/>
      <c r="K116" s="4"/>
      <c r="L116" s="5"/>
      <c r="M116" s="5"/>
      <c r="N116" s="5"/>
      <c r="O116" s="5"/>
      <c r="P116" s="39"/>
      <c r="Q116" s="39"/>
      <c r="R116" s="7"/>
      <c r="S116" s="2"/>
      <c r="T116" s="4"/>
      <c r="U116" s="2"/>
    </row>
    <row r="117" spans="1:21" s="62" customFormat="1" x14ac:dyDescent="0.25">
      <c r="A117" s="47"/>
      <c r="B117" s="66"/>
      <c r="C117" s="10"/>
      <c r="D117" s="10"/>
      <c r="E117" s="10"/>
      <c r="F117" s="6"/>
      <c r="G117" s="4"/>
      <c r="H117" s="4"/>
      <c r="I117" s="4"/>
      <c r="J117" s="4"/>
      <c r="K117" s="4"/>
      <c r="L117" s="5"/>
      <c r="M117" s="5"/>
      <c r="N117" s="5"/>
      <c r="O117" s="5"/>
      <c r="P117" s="39"/>
      <c r="Q117" s="39"/>
      <c r="R117" s="7"/>
      <c r="S117" s="2"/>
      <c r="T117" s="4"/>
      <c r="U117" s="2"/>
    </row>
    <row r="118" spans="1:21" s="62" customFormat="1" x14ac:dyDescent="0.25">
      <c r="A118" s="47"/>
      <c r="B118" s="66"/>
      <c r="C118" s="10"/>
      <c r="D118" s="10"/>
      <c r="E118" s="10"/>
      <c r="F118" s="6"/>
      <c r="G118" s="4"/>
      <c r="H118" s="4"/>
      <c r="I118" s="4"/>
      <c r="J118" s="4"/>
      <c r="K118" s="4"/>
      <c r="L118" s="5"/>
      <c r="M118" s="5"/>
      <c r="N118" s="5"/>
      <c r="O118" s="5"/>
      <c r="P118" s="39"/>
      <c r="Q118" s="39"/>
      <c r="R118" s="7"/>
      <c r="S118" s="2"/>
      <c r="T118" s="4"/>
      <c r="U118" s="2"/>
    </row>
    <row r="119" spans="1:21" s="62" customFormat="1" x14ac:dyDescent="0.25">
      <c r="A119" s="47"/>
      <c r="B119" s="66"/>
      <c r="C119" s="10"/>
      <c r="D119" s="10"/>
      <c r="E119" s="10"/>
      <c r="F119" s="6"/>
      <c r="G119" s="4"/>
      <c r="H119" s="4"/>
      <c r="I119" s="4"/>
      <c r="J119" s="4"/>
      <c r="K119" s="4"/>
      <c r="L119" s="5"/>
      <c r="M119" s="5"/>
      <c r="N119" s="5"/>
      <c r="O119" s="5"/>
      <c r="P119" s="39"/>
      <c r="Q119" s="39"/>
      <c r="R119" s="7"/>
      <c r="S119" s="2"/>
      <c r="T119" s="4"/>
      <c r="U119" s="2"/>
    </row>
    <row r="120" spans="1:21" s="62" customFormat="1" x14ac:dyDescent="0.25">
      <c r="A120" s="47"/>
      <c r="B120" s="66"/>
      <c r="C120" s="10"/>
      <c r="D120" s="10"/>
      <c r="E120" s="10"/>
      <c r="F120" s="6"/>
      <c r="G120" s="4"/>
      <c r="H120" s="4"/>
      <c r="I120" s="4"/>
      <c r="J120" s="4"/>
      <c r="K120" s="4"/>
      <c r="L120" s="5"/>
      <c r="M120" s="5"/>
      <c r="N120" s="5"/>
      <c r="O120" s="5"/>
      <c r="P120" s="39"/>
      <c r="Q120" s="39"/>
      <c r="R120" s="7"/>
      <c r="S120" s="2"/>
      <c r="T120" s="4"/>
      <c r="U120" s="2"/>
    </row>
    <row r="121" spans="1:21" s="62" customFormat="1" x14ac:dyDescent="0.25">
      <c r="A121" s="47"/>
      <c r="B121" s="66"/>
      <c r="C121" s="10"/>
      <c r="D121" s="10"/>
      <c r="E121" s="10"/>
      <c r="F121" s="6"/>
      <c r="G121" s="4"/>
      <c r="H121" s="4"/>
      <c r="I121" s="4"/>
      <c r="J121" s="4"/>
      <c r="K121" s="4"/>
      <c r="L121" s="5"/>
      <c r="M121" s="5"/>
      <c r="N121" s="5"/>
      <c r="O121" s="5"/>
      <c r="P121" s="39"/>
      <c r="Q121" s="39"/>
      <c r="R121" s="7"/>
      <c r="S121" s="2"/>
      <c r="T121" s="4"/>
      <c r="U121" s="2"/>
    </row>
    <row r="122" spans="1:21" s="62" customFormat="1" x14ac:dyDescent="0.25">
      <c r="A122" s="47"/>
      <c r="B122" s="66"/>
      <c r="C122" s="10"/>
      <c r="D122" s="10"/>
      <c r="E122" s="10"/>
      <c r="F122" s="6"/>
      <c r="G122" s="4"/>
      <c r="H122" s="4"/>
      <c r="I122" s="4"/>
      <c r="J122" s="4"/>
      <c r="K122" s="4"/>
      <c r="L122" s="5"/>
      <c r="M122" s="5"/>
      <c r="N122" s="5"/>
      <c r="O122" s="5"/>
      <c r="P122" s="39"/>
      <c r="Q122" s="39"/>
      <c r="R122" s="7"/>
      <c r="S122" s="2"/>
      <c r="T122" s="4"/>
      <c r="U122" s="2"/>
    </row>
    <row r="123" spans="1:21" s="62" customFormat="1" x14ac:dyDescent="0.25">
      <c r="A123" s="47"/>
      <c r="B123" s="66"/>
      <c r="C123" s="10"/>
      <c r="D123" s="10"/>
      <c r="E123" s="10"/>
      <c r="F123" s="6"/>
      <c r="G123" s="4"/>
      <c r="H123" s="4"/>
      <c r="I123" s="4"/>
      <c r="J123" s="4"/>
      <c r="K123" s="4"/>
      <c r="L123" s="5"/>
      <c r="M123" s="5"/>
      <c r="N123" s="5"/>
      <c r="O123" s="5"/>
      <c r="P123" s="39"/>
      <c r="Q123" s="39"/>
      <c r="R123" s="7"/>
      <c r="S123" s="2"/>
      <c r="T123" s="4"/>
      <c r="U123" s="2"/>
    </row>
    <row r="124" spans="1:21" s="62" customFormat="1" x14ac:dyDescent="0.25">
      <c r="A124" s="47"/>
      <c r="B124" s="66"/>
      <c r="C124" s="10"/>
      <c r="D124" s="10"/>
      <c r="E124" s="10"/>
      <c r="F124" s="6"/>
      <c r="G124" s="4"/>
      <c r="H124" s="4"/>
      <c r="I124" s="4"/>
      <c r="J124" s="4"/>
      <c r="K124" s="4"/>
      <c r="L124" s="5"/>
      <c r="M124" s="5"/>
      <c r="N124" s="5"/>
      <c r="O124" s="5"/>
      <c r="P124" s="39"/>
      <c r="Q124" s="39"/>
      <c r="R124" s="7"/>
      <c r="S124" s="2"/>
      <c r="T124" s="4"/>
      <c r="U124" s="2"/>
    </row>
    <row r="125" spans="1:21" s="62" customFormat="1" x14ac:dyDescent="0.25">
      <c r="A125" s="47"/>
      <c r="B125" s="66"/>
      <c r="C125" s="10"/>
      <c r="D125" s="10"/>
      <c r="E125" s="10"/>
      <c r="F125" s="6"/>
      <c r="G125" s="4"/>
      <c r="H125" s="4"/>
      <c r="I125" s="4"/>
      <c r="J125" s="4"/>
      <c r="K125" s="4"/>
      <c r="L125" s="5"/>
      <c r="M125" s="5"/>
      <c r="N125" s="5"/>
      <c r="O125" s="5"/>
      <c r="P125" s="39"/>
      <c r="Q125" s="39"/>
      <c r="R125" s="7"/>
      <c r="S125" s="2"/>
      <c r="T125" s="4"/>
      <c r="U125" s="2"/>
    </row>
    <row r="126" spans="1:21" s="62" customFormat="1" x14ac:dyDescent="0.25">
      <c r="A126" s="47"/>
      <c r="B126" s="66"/>
      <c r="C126" s="10"/>
      <c r="D126" s="10"/>
      <c r="E126" s="10"/>
      <c r="F126" s="6"/>
      <c r="G126" s="4"/>
      <c r="H126" s="4"/>
      <c r="I126" s="4"/>
      <c r="J126" s="4"/>
      <c r="K126" s="4"/>
      <c r="L126" s="5"/>
      <c r="M126" s="5"/>
      <c r="N126" s="5"/>
      <c r="O126" s="5"/>
      <c r="P126" s="39"/>
      <c r="Q126" s="39"/>
      <c r="R126" s="7"/>
      <c r="S126" s="2"/>
      <c r="T126" s="4"/>
      <c r="U126" s="2"/>
    </row>
    <row r="127" spans="1:21" s="62" customFormat="1" x14ac:dyDescent="0.25">
      <c r="A127" s="47"/>
      <c r="B127" s="66"/>
      <c r="C127" s="10"/>
      <c r="D127" s="10"/>
      <c r="E127" s="10"/>
      <c r="F127" s="6"/>
      <c r="G127" s="4"/>
      <c r="H127" s="4"/>
      <c r="I127" s="4"/>
      <c r="J127" s="4"/>
      <c r="K127" s="4"/>
      <c r="L127" s="5"/>
      <c r="M127" s="5"/>
      <c r="N127" s="5"/>
      <c r="O127" s="5"/>
      <c r="P127" s="39"/>
      <c r="Q127" s="39"/>
      <c r="R127" s="7"/>
      <c r="S127" s="2"/>
      <c r="T127" s="4"/>
      <c r="U127" s="2"/>
    </row>
    <row r="128" spans="1:21" s="62" customFormat="1" x14ac:dyDescent="0.25">
      <c r="A128" s="47"/>
      <c r="B128" s="66"/>
      <c r="C128" s="10"/>
      <c r="D128" s="10"/>
      <c r="E128" s="10"/>
      <c r="F128" s="6"/>
      <c r="G128" s="4"/>
      <c r="H128" s="4"/>
      <c r="I128" s="4"/>
      <c r="J128" s="4"/>
      <c r="K128" s="4"/>
      <c r="L128" s="5"/>
      <c r="M128" s="5"/>
      <c r="N128" s="5"/>
      <c r="O128" s="5"/>
      <c r="P128" s="39"/>
      <c r="Q128" s="39"/>
      <c r="R128" s="7"/>
      <c r="S128" s="2"/>
      <c r="T128" s="4"/>
      <c r="U128" s="2"/>
    </row>
    <row r="129" spans="1:21" s="62" customFormat="1" x14ac:dyDescent="0.25">
      <c r="A129" s="47"/>
      <c r="B129" s="66"/>
      <c r="C129" s="10"/>
      <c r="D129" s="10"/>
      <c r="E129" s="10"/>
      <c r="F129" s="6"/>
      <c r="G129" s="4"/>
      <c r="H129" s="4"/>
      <c r="I129" s="4"/>
      <c r="J129" s="4"/>
      <c r="K129" s="4"/>
      <c r="L129" s="5"/>
      <c r="M129" s="5"/>
      <c r="N129" s="5"/>
      <c r="O129" s="5"/>
      <c r="P129" s="39"/>
      <c r="Q129" s="39"/>
      <c r="R129" s="7"/>
      <c r="S129" s="2"/>
      <c r="T129" s="4"/>
      <c r="U129" s="2"/>
    </row>
    <row r="130" spans="1:21" s="62" customFormat="1" x14ac:dyDescent="0.25">
      <c r="A130" s="47"/>
      <c r="B130" s="66"/>
      <c r="C130" s="10"/>
      <c r="D130" s="10"/>
      <c r="E130" s="10"/>
      <c r="F130" s="6"/>
      <c r="G130" s="4"/>
      <c r="H130" s="4"/>
      <c r="I130" s="4"/>
      <c r="J130" s="4"/>
      <c r="K130" s="4"/>
      <c r="L130" s="5"/>
      <c r="M130" s="5"/>
      <c r="N130" s="5"/>
      <c r="O130" s="5"/>
      <c r="P130" s="39"/>
      <c r="Q130" s="39"/>
      <c r="R130" s="7"/>
      <c r="S130" s="2"/>
      <c r="T130" s="4"/>
      <c r="U130" s="2"/>
    </row>
  </sheetData>
  <sheetProtection algorithmName="SHA-512" hashValue="hoLZJ6UIo65srU6b4A2OMjk/zxzCxezI/lroKc9fd6eNsul58KhqrXwRoe9ADCB66FNEsi8mC+ckBHYyYYqpEw==" saltValue="CbsZEeIgQ04aK4hjrVLnng==" spinCount="100000" sheet="1" objects="1" scenarios="1"/>
  <pageMargins left="0.25" right="0.25" top="0.75" bottom="0.75" header="0.3" footer="0.3"/>
  <pageSetup paperSize="9" scale="80" fitToHeight="0" orientation="landscape" r:id="rId1"/>
  <headerFooter>
    <oddHeader>&amp;L&amp;"Arial Narrow,Obyčejné"&amp;10soubor: &amp;F&amp;Rlist: 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9"/>
  <sheetViews>
    <sheetView zoomScaleNormal="100" workbookViewId="0">
      <selection activeCell="L8" sqref="L8"/>
    </sheetView>
  </sheetViews>
  <sheetFormatPr defaultColWidth="9.140625" defaultRowHeight="12.75" x14ac:dyDescent="0.25"/>
  <cols>
    <col min="1" max="1" width="12.140625" style="30" customWidth="1"/>
    <col min="2" max="2" width="7.5703125" style="66" bestFit="1" customWidth="1"/>
    <col min="3" max="3" width="4" style="10" bestFit="1" customWidth="1"/>
    <col min="4" max="4" width="36.42578125" style="10" customWidth="1"/>
    <col min="5" max="5" width="17.5703125" style="10" customWidth="1"/>
    <col min="6" max="6" width="11.5703125" style="6" customWidth="1"/>
    <col min="7" max="11" width="3.42578125" style="4" bestFit="1" customWidth="1"/>
    <col min="12" max="16" width="9.140625" style="5" customWidth="1"/>
    <col min="17" max="17" width="9.85546875" style="142" customWidth="1"/>
    <col min="18" max="18" width="10.85546875" style="142" customWidth="1"/>
    <col min="19" max="19" width="9.5703125" style="2" bestFit="1" customWidth="1"/>
    <col min="20" max="20" width="9.42578125" style="4" bestFit="1" customWidth="1"/>
    <col min="21" max="21" width="16" style="2" customWidth="1"/>
    <col min="22" max="23" width="9.140625" style="1"/>
    <col min="24" max="30" width="9.42578125" style="1" bestFit="1" customWidth="1"/>
    <col min="31" max="16384" width="9.140625" style="1"/>
  </cols>
  <sheetData>
    <row r="1" spans="1:21" s="141" customFormat="1" ht="27" customHeight="1" x14ac:dyDescent="0.25">
      <c r="A1" s="248" t="s">
        <v>73</v>
      </c>
      <c r="B1" s="133"/>
      <c r="C1" s="134"/>
      <c r="D1" s="134"/>
      <c r="E1" s="134"/>
      <c r="F1" s="135"/>
      <c r="G1" s="136"/>
      <c r="H1" s="136"/>
      <c r="I1" s="136"/>
      <c r="J1" s="136"/>
      <c r="K1" s="136"/>
      <c r="L1" s="137"/>
      <c r="M1" s="137"/>
      <c r="N1" s="137"/>
      <c r="O1" s="137"/>
      <c r="P1" s="138"/>
      <c r="Q1" s="138"/>
      <c r="R1" s="139"/>
      <c r="S1" s="140"/>
      <c r="T1" s="136"/>
      <c r="U1" s="140"/>
    </row>
    <row r="2" spans="1:21" s="141" customFormat="1" ht="27" customHeight="1" x14ac:dyDescent="0.25">
      <c r="A2" s="132" t="s">
        <v>76</v>
      </c>
      <c r="B2" s="133"/>
      <c r="C2" s="134"/>
      <c r="D2" s="134"/>
      <c r="E2" s="134"/>
      <c r="F2" s="135"/>
      <c r="G2" s="136"/>
      <c r="H2" s="136"/>
      <c r="I2" s="136"/>
      <c r="J2" s="136"/>
      <c r="K2" s="136"/>
      <c r="L2" s="137"/>
      <c r="M2" s="137"/>
      <c r="N2" s="137"/>
      <c r="O2" s="137"/>
      <c r="P2" s="138"/>
      <c r="Q2" s="138"/>
      <c r="R2" s="139"/>
      <c r="S2" s="140"/>
      <c r="T2" s="136"/>
      <c r="U2" s="140"/>
    </row>
    <row r="3" spans="1:21" ht="25.5" x14ac:dyDescent="0.25">
      <c r="B3" s="130" t="s">
        <v>71</v>
      </c>
      <c r="C3" s="131"/>
      <c r="D3" s="131" t="s">
        <v>72</v>
      </c>
    </row>
    <row r="4" spans="1:21" ht="13.5" thickBot="1" x14ac:dyDescent="0.3"/>
    <row r="5" spans="1:21" ht="25.5" x14ac:dyDescent="0.25">
      <c r="A5" s="29" t="s">
        <v>48</v>
      </c>
      <c r="B5" s="63"/>
      <c r="C5" s="27"/>
      <c r="D5" s="31"/>
      <c r="E5" s="27"/>
      <c r="F5" s="20"/>
      <c r="G5" s="19" t="s">
        <v>25</v>
      </c>
      <c r="H5" s="19" t="s">
        <v>25</v>
      </c>
      <c r="I5" s="19" t="s">
        <v>25</v>
      </c>
      <c r="J5" s="19" t="s">
        <v>25</v>
      </c>
      <c r="K5" s="19" t="s">
        <v>25</v>
      </c>
      <c r="L5" s="143"/>
      <c r="M5" s="144" t="s">
        <v>49</v>
      </c>
      <c r="N5" s="144" t="s">
        <v>49</v>
      </c>
      <c r="O5" s="144" t="s">
        <v>49</v>
      </c>
      <c r="P5" s="144" t="s">
        <v>49</v>
      </c>
      <c r="Q5" s="144" t="s">
        <v>49</v>
      </c>
      <c r="R5" s="144" t="s">
        <v>50</v>
      </c>
      <c r="S5" s="145"/>
      <c r="T5" s="2"/>
      <c r="U5" s="1"/>
    </row>
    <row r="6" spans="1:21" ht="39" thickBot="1" x14ac:dyDescent="0.3">
      <c r="A6" s="78" t="s">
        <v>3</v>
      </c>
      <c r="B6" s="64" t="s">
        <v>22</v>
      </c>
      <c r="C6" s="23" t="s">
        <v>21</v>
      </c>
      <c r="D6" s="23" t="s">
        <v>4</v>
      </c>
      <c r="E6" s="23" t="s">
        <v>1</v>
      </c>
      <c r="F6" s="22" t="s">
        <v>5</v>
      </c>
      <c r="G6" s="21">
        <v>1</v>
      </c>
      <c r="H6" s="21">
        <v>2</v>
      </c>
      <c r="I6" s="21">
        <v>3</v>
      </c>
      <c r="J6" s="21">
        <v>4</v>
      </c>
      <c r="K6" s="21">
        <v>5</v>
      </c>
      <c r="L6" s="146" t="s">
        <v>20</v>
      </c>
      <c r="M6" s="147">
        <v>1</v>
      </c>
      <c r="N6" s="147">
        <v>2</v>
      </c>
      <c r="O6" s="147">
        <v>3</v>
      </c>
      <c r="P6" s="147">
        <v>4</v>
      </c>
      <c r="Q6" s="147">
        <v>5</v>
      </c>
      <c r="R6" s="146"/>
      <c r="S6" s="148" t="s">
        <v>38</v>
      </c>
      <c r="T6" s="2"/>
      <c r="U6" s="1"/>
    </row>
    <row r="7" spans="1:21" ht="13.5" thickBot="1" x14ac:dyDescent="0.3">
      <c r="A7" s="149" t="s">
        <v>13</v>
      </c>
      <c r="B7" s="150"/>
      <c r="C7" s="151"/>
      <c r="D7" s="152"/>
      <c r="E7" s="151"/>
      <c r="F7" s="153"/>
      <c r="G7" s="154"/>
      <c r="H7" s="154"/>
      <c r="I7" s="154"/>
      <c r="J7" s="154"/>
      <c r="K7" s="154"/>
      <c r="L7" s="155"/>
      <c r="M7" s="156">
        <f>M8+M9+M14+M15</f>
        <v>0</v>
      </c>
      <c r="N7" s="156">
        <f>N8+N9+N14+N15</f>
        <v>0</v>
      </c>
      <c r="O7" s="156">
        <f t="shared" ref="O7:Q7" si="0">O8+O9+O14+O15</f>
        <v>0</v>
      </c>
      <c r="P7" s="156">
        <f t="shared" si="0"/>
        <v>0</v>
      </c>
      <c r="Q7" s="156">
        <f t="shared" si="0"/>
        <v>0</v>
      </c>
      <c r="R7" s="156">
        <f t="shared" ref="R7" si="1">SUM(R8:R8)</f>
        <v>0</v>
      </c>
      <c r="S7" s="157"/>
      <c r="T7" s="2"/>
      <c r="U7" s="1"/>
    </row>
    <row r="8" spans="1:21" ht="15.75" thickBot="1" x14ac:dyDescent="0.3">
      <c r="A8" s="158"/>
      <c r="B8" s="159">
        <v>260</v>
      </c>
      <c r="C8" s="160" t="s">
        <v>24</v>
      </c>
      <c r="D8" s="161" t="s">
        <v>65</v>
      </c>
      <c r="E8" s="160"/>
      <c r="F8" s="162" t="s">
        <v>28</v>
      </c>
      <c r="G8" s="163">
        <v>1</v>
      </c>
      <c r="H8" s="163">
        <v>1</v>
      </c>
      <c r="I8" s="163">
        <v>1</v>
      </c>
      <c r="J8" s="163">
        <v>1</v>
      </c>
      <c r="K8" s="163">
        <v>1</v>
      </c>
      <c r="L8" s="243"/>
      <c r="M8" s="164">
        <f>$L8*G8*$B8</f>
        <v>0</v>
      </c>
      <c r="N8" s="164">
        <f>$L8*H8*$B8</f>
        <v>0</v>
      </c>
      <c r="O8" s="164">
        <f t="shared" ref="O8" si="2">$L8*I8*$B8</f>
        <v>0</v>
      </c>
      <c r="P8" s="164">
        <f t="shared" ref="P8" si="3">$L8*J8*$B8</f>
        <v>0</v>
      </c>
      <c r="Q8" s="164">
        <f t="shared" ref="Q8" si="4">$L8*K8*$B8</f>
        <v>0</v>
      </c>
      <c r="R8" s="164">
        <f t="shared" ref="R8" si="5">SUM(M8:Q8)</f>
        <v>0</v>
      </c>
      <c r="S8" s="165">
        <v>30</v>
      </c>
      <c r="T8" s="2"/>
      <c r="U8" s="1"/>
    </row>
    <row r="9" spans="1:21" ht="15" x14ac:dyDescent="0.25">
      <c r="A9" s="166"/>
      <c r="B9" s="167">
        <v>260</v>
      </c>
      <c r="C9" s="168" t="s">
        <v>24</v>
      </c>
      <c r="D9" s="169" t="s">
        <v>61</v>
      </c>
      <c r="E9" s="169"/>
      <c r="F9" s="170"/>
      <c r="G9" s="171"/>
      <c r="H9" s="171"/>
      <c r="I9" s="172">
        <v>1</v>
      </c>
      <c r="J9" s="171"/>
      <c r="K9" s="171"/>
      <c r="L9" s="173"/>
      <c r="M9" s="174">
        <f t="shared" ref="M9:R9" si="6">SUM(M10:M13)</f>
        <v>0</v>
      </c>
      <c r="N9" s="174">
        <f t="shared" si="6"/>
        <v>0</v>
      </c>
      <c r="O9" s="174">
        <f t="shared" si="6"/>
        <v>0</v>
      </c>
      <c r="P9" s="174">
        <f t="shared" si="6"/>
        <v>0</v>
      </c>
      <c r="Q9" s="174">
        <f t="shared" si="6"/>
        <v>0</v>
      </c>
      <c r="R9" s="174">
        <f t="shared" si="6"/>
        <v>0</v>
      </c>
      <c r="S9" s="175"/>
      <c r="T9" s="2"/>
      <c r="U9" s="1"/>
    </row>
    <row r="10" spans="1:21" ht="78.75" x14ac:dyDescent="0.25">
      <c r="A10" s="176"/>
      <c r="B10" s="177">
        <f>B9</f>
        <v>260</v>
      </c>
      <c r="C10" s="178" t="s">
        <v>24</v>
      </c>
      <c r="D10" s="178" t="s">
        <v>63</v>
      </c>
      <c r="E10" s="178" t="s">
        <v>62</v>
      </c>
      <c r="F10" s="179" t="s">
        <v>66</v>
      </c>
      <c r="G10" s="180"/>
      <c r="H10" s="180"/>
      <c r="I10" s="180"/>
      <c r="J10" s="180"/>
      <c r="K10" s="180"/>
      <c r="L10" s="181"/>
      <c r="M10" s="182">
        <f t="shared" ref="M10:Q13" si="7">$L10*G10*$B10</f>
        <v>0</v>
      </c>
      <c r="N10" s="182">
        <f t="shared" si="7"/>
        <v>0</v>
      </c>
      <c r="O10" s="182">
        <f t="shared" si="7"/>
        <v>0</v>
      </c>
      <c r="P10" s="182">
        <f t="shared" si="7"/>
        <v>0</v>
      </c>
      <c r="Q10" s="182">
        <f t="shared" si="7"/>
        <v>0</v>
      </c>
      <c r="R10" s="182">
        <f t="shared" ref="R10:R11" si="8">SUM(M10:Q10)</f>
        <v>0</v>
      </c>
      <c r="S10" s="183"/>
      <c r="T10" s="2"/>
      <c r="U10" s="1"/>
    </row>
    <row r="11" spans="1:21" ht="15" x14ac:dyDescent="0.25">
      <c r="A11" s="176">
        <v>185804311</v>
      </c>
      <c r="B11" s="177"/>
      <c r="C11" s="178" t="s">
        <v>23</v>
      </c>
      <c r="D11" s="178" t="s">
        <v>41</v>
      </c>
      <c r="E11" s="178"/>
      <c r="F11" s="179"/>
      <c r="G11" s="180"/>
      <c r="H11" s="180"/>
      <c r="I11" s="180"/>
      <c r="J11" s="180"/>
      <c r="K11" s="180"/>
      <c r="L11" s="244"/>
      <c r="M11" s="182">
        <f t="shared" si="7"/>
        <v>0</v>
      </c>
      <c r="N11" s="182">
        <f t="shared" si="7"/>
        <v>0</v>
      </c>
      <c r="O11" s="182">
        <f t="shared" si="7"/>
        <v>0</v>
      </c>
      <c r="P11" s="182">
        <f t="shared" si="7"/>
        <v>0</v>
      </c>
      <c r="Q11" s="182">
        <f t="shared" si="7"/>
        <v>0</v>
      </c>
      <c r="R11" s="182">
        <f t="shared" si="8"/>
        <v>0</v>
      </c>
      <c r="S11" s="183"/>
      <c r="T11" s="2"/>
      <c r="U11" s="1"/>
    </row>
    <row r="12" spans="1:21" ht="25.5" x14ac:dyDescent="0.25">
      <c r="A12" s="176">
        <v>185851121</v>
      </c>
      <c r="B12" s="177"/>
      <c r="C12" s="178" t="s">
        <v>23</v>
      </c>
      <c r="D12" s="178" t="s">
        <v>42</v>
      </c>
      <c r="E12" s="178"/>
      <c r="F12" s="179"/>
      <c r="G12" s="180"/>
      <c r="H12" s="180"/>
      <c r="I12" s="180"/>
      <c r="J12" s="180"/>
      <c r="K12" s="180"/>
      <c r="L12" s="244"/>
      <c r="M12" s="182">
        <f>$L12*G12*$B12</f>
        <v>0</v>
      </c>
      <c r="N12" s="182">
        <f t="shared" si="7"/>
        <v>0</v>
      </c>
      <c r="O12" s="182">
        <f t="shared" si="7"/>
        <v>0</v>
      </c>
      <c r="P12" s="182">
        <f t="shared" si="7"/>
        <v>0</v>
      </c>
      <c r="Q12" s="182">
        <f t="shared" si="7"/>
        <v>0</v>
      </c>
      <c r="R12" s="182">
        <f>SUM(M12:Q12)</f>
        <v>0</v>
      </c>
      <c r="S12" s="183"/>
      <c r="T12" s="2"/>
      <c r="U12" s="1"/>
    </row>
    <row r="13" spans="1:21" ht="13.5" thickBot="1" x14ac:dyDescent="0.3">
      <c r="A13" s="184" t="s">
        <v>60</v>
      </c>
      <c r="B13" s="185">
        <f>0.15*B9</f>
        <v>39</v>
      </c>
      <c r="C13" s="186"/>
      <c r="D13" s="187"/>
      <c r="E13" s="186"/>
      <c r="F13" s="188" t="s">
        <v>28</v>
      </c>
      <c r="G13" s="189"/>
      <c r="H13" s="189"/>
      <c r="I13" s="189">
        <v>1</v>
      </c>
      <c r="J13" s="189"/>
      <c r="K13" s="189"/>
      <c r="L13" s="190">
        <f>L12+L11</f>
        <v>0</v>
      </c>
      <c r="M13" s="191">
        <f t="shared" ref="M13" si="9">$L13*G13*$B13</f>
        <v>0</v>
      </c>
      <c r="N13" s="191">
        <f t="shared" si="7"/>
        <v>0</v>
      </c>
      <c r="O13" s="191">
        <f t="shared" si="7"/>
        <v>0</v>
      </c>
      <c r="P13" s="191">
        <f t="shared" si="7"/>
        <v>0</v>
      </c>
      <c r="Q13" s="191">
        <f t="shared" si="7"/>
        <v>0</v>
      </c>
      <c r="R13" s="191">
        <f t="shared" ref="R13" si="10">SUM(M13:Q13)</f>
        <v>0</v>
      </c>
      <c r="S13" s="192"/>
      <c r="T13" s="2"/>
      <c r="U13" s="1"/>
    </row>
    <row r="14" spans="1:21" ht="25.5" x14ac:dyDescent="0.25">
      <c r="A14" s="166"/>
      <c r="B14" s="167">
        <f t="shared" ref="B14" si="11">$B$8</f>
        <v>260</v>
      </c>
      <c r="C14" s="168" t="s">
        <v>24</v>
      </c>
      <c r="D14" s="168" t="s">
        <v>68</v>
      </c>
      <c r="E14" s="168"/>
      <c r="F14" s="193" t="s">
        <v>28</v>
      </c>
      <c r="G14" s="172"/>
      <c r="H14" s="172"/>
      <c r="I14" s="172"/>
      <c r="J14" s="172"/>
      <c r="K14" s="172">
        <v>1</v>
      </c>
      <c r="L14" s="245"/>
      <c r="M14" s="174">
        <f t="shared" ref="M14" si="12">$L14*G14*$B14</f>
        <v>0</v>
      </c>
      <c r="N14" s="174">
        <f t="shared" ref="N14" si="13">$L14*H14*$B14</f>
        <v>0</v>
      </c>
      <c r="O14" s="174">
        <f t="shared" ref="O14" si="14">$L14*I14*$B14</f>
        <v>0</v>
      </c>
      <c r="P14" s="174">
        <f t="shared" ref="P14" si="15">$L14*J14*$B14</f>
        <v>0</v>
      </c>
      <c r="Q14" s="174">
        <f t="shared" ref="Q14" si="16">$L14*K14*$B14</f>
        <v>0</v>
      </c>
      <c r="R14" s="174">
        <f t="shared" ref="R14" si="17">SUM(M14:Q14)</f>
        <v>0</v>
      </c>
      <c r="S14" s="175"/>
      <c r="T14" s="2"/>
      <c r="U14" s="1"/>
    </row>
    <row r="15" spans="1:21" ht="26.25" thickBot="1" x14ac:dyDescent="0.3">
      <c r="A15" s="184"/>
      <c r="B15" s="185">
        <f>B8*0.05*0.1</f>
        <v>1.3</v>
      </c>
      <c r="C15" s="186" t="s">
        <v>23</v>
      </c>
      <c r="D15" s="186" t="s">
        <v>67</v>
      </c>
      <c r="E15" s="186"/>
      <c r="F15" s="188"/>
      <c r="G15" s="189"/>
      <c r="H15" s="189"/>
      <c r="I15" s="189"/>
      <c r="J15" s="189"/>
      <c r="K15" s="189">
        <v>1</v>
      </c>
      <c r="L15" s="246"/>
      <c r="M15" s="191">
        <f>G15*L15</f>
        <v>0</v>
      </c>
      <c r="N15" s="191">
        <f>L15*H15</f>
        <v>0</v>
      </c>
      <c r="O15" s="191">
        <f>I15*L15</f>
        <v>0</v>
      </c>
      <c r="P15" s="191">
        <f>J15*L15</f>
        <v>0</v>
      </c>
      <c r="Q15" s="191">
        <f>K15*L15</f>
        <v>0</v>
      </c>
      <c r="R15" s="191">
        <f>SUM(M15:Q15)</f>
        <v>0</v>
      </c>
      <c r="S15" s="192"/>
      <c r="T15" s="2"/>
      <c r="U15" s="1"/>
    </row>
    <row r="16" spans="1:21" ht="13.5" thickBot="1" x14ac:dyDescent="0.3">
      <c r="B16" s="194"/>
      <c r="L16" s="195"/>
      <c r="M16" s="195"/>
      <c r="N16" s="195"/>
      <c r="O16" s="195"/>
      <c r="P16" s="195"/>
      <c r="Q16" s="196"/>
      <c r="R16" s="196"/>
      <c r="T16" s="2"/>
      <c r="U16" s="1"/>
    </row>
    <row r="17" spans="1:21" x14ac:dyDescent="0.25">
      <c r="A17" s="29" t="s">
        <v>59</v>
      </c>
      <c r="B17" s="197"/>
      <c r="C17" s="151" t="s">
        <v>0</v>
      </c>
      <c r="D17" s="152" t="s">
        <v>15</v>
      </c>
      <c r="E17" s="25"/>
      <c r="F17" s="18"/>
      <c r="G17" s="8"/>
      <c r="H17" s="8"/>
      <c r="I17" s="8"/>
      <c r="J17" s="8"/>
      <c r="K17" s="8"/>
      <c r="L17" s="247"/>
      <c r="M17" s="198">
        <f t="shared" ref="M17:R17" si="18">SUM(M18:M19)</f>
        <v>0</v>
      </c>
      <c r="N17" s="198">
        <f t="shared" si="18"/>
        <v>0</v>
      </c>
      <c r="O17" s="198">
        <f t="shared" si="18"/>
        <v>0</v>
      </c>
      <c r="P17" s="198">
        <f t="shared" si="18"/>
        <v>0</v>
      </c>
      <c r="Q17" s="198">
        <f t="shared" si="18"/>
        <v>0</v>
      </c>
      <c r="R17" s="198">
        <f t="shared" si="18"/>
        <v>0</v>
      </c>
      <c r="S17" s="157"/>
      <c r="T17" s="2"/>
      <c r="U17" s="1"/>
    </row>
    <row r="18" spans="1:21" x14ac:dyDescent="0.25">
      <c r="A18" s="199"/>
      <c r="B18" s="108">
        <v>2</v>
      </c>
      <c r="C18" s="200" t="s">
        <v>0</v>
      </c>
      <c r="D18" s="200"/>
      <c r="E18" s="200"/>
      <c r="F18" s="95" t="s">
        <v>29</v>
      </c>
      <c r="G18" s="96">
        <v>1</v>
      </c>
      <c r="H18" s="96">
        <v>1</v>
      </c>
      <c r="I18" s="96">
        <v>1</v>
      </c>
      <c r="J18" s="96">
        <v>1</v>
      </c>
      <c r="K18" s="96">
        <v>1</v>
      </c>
      <c r="L18" s="201">
        <f>L17</f>
        <v>0</v>
      </c>
      <c r="M18" s="202">
        <f t="shared" ref="M18" si="19">$L18*G18*$B18</f>
        <v>0</v>
      </c>
      <c r="N18" s="202">
        <f t="shared" ref="N18" si="20">$L18*H18*$B18</f>
        <v>0</v>
      </c>
      <c r="O18" s="202">
        <f t="shared" ref="O18" si="21">$L18*I18*$B18</f>
        <v>0</v>
      </c>
      <c r="P18" s="202">
        <f t="shared" ref="P18" si="22">$L18*J18*$B18</f>
        <v>0</v>
      </c>
      <c r="Q18" s="202">
        <f t="shared" ref="Q18" si="23">$L18*K18*$B18</f>
        <v>0</v>
      </c>
      <c r="R18" s="202">
        <f t="shared" ref="R18" si="24">SUM(M18:Q18)</f>
        <v>0</v>
      </c>
      <c r="S18" s="203">
        <v>5</v>
      </c>
      <c r="T18" s="2"/>
      <c r="U18" s="1"/>
    </row>
    <row r="19" spans="1:21" ht="13.5" thickBot="1" x14ac:dyDescent="0.3">
      <c r="A19" s="97"/>
      <c r="B19" s="204">
        <f>$B$18</f>
        <v>2</v>
      </c>
      <c r="C19" s="26" t="s">
        <v>0</v>
      </c>
      <c r="D19" s="26"/>
      <c r="E19" s="98"/>
      <c r="F19" s="99" t="s">
        <v>34</v>
      </c>
      <c r="G19" s="100">
        <v>1</v>
      </c>
      <c r="H19" s="100">
        <v>1</v>
      </c>
      <c r="I19" s="100">
        <v>1</v>
      </c>
      <c r="J19" s="100">
        <v>1</v>
      </c>
      <c r="K19" s="100">
        <v>1</v>
      </c>
      <c r="L19" s="205">
        <f>L17</f>
        <v>0</v>
      </c>
      <c r="M19" s="206">
        <f>$L19*G19*B19</f>
        <v>0</v>
      </c>
      <c r="N19" s="206">
        <f>$L19*H19*B19</f>
        <v>0</v>
      </c>
      <c r="O19" s="206">
        <f>$L19*I19*B19</f>
        <v>0</v>
      </c>
      <c r="P19" s="206">
        <f>$L19*J19*B19</f>
        <v>0</v>
      </c>
      <c r="Q19" s="206">
        <f>$L19*K19*B19</f>
        <v>0</v>
      </c>
      <c r="R19" s="206">
        <f>SUM(M19:Q19)</f>
        <v>0</v>
      </c>
      <c r="S19" s="104"/>
      <c r="T19" s="2"/>
      <c r="U19" s="1"/>
    </row>
    <row r="20" spans="1:21" ht="13.5" thickBot="1" x14ac:dyDescent="0.3">
      <c r="L20" s="195"/>
      <c r="M20" s="195"/>
      <c r="N20" s="195"/>
      <c r="O20" s="195"/>
      <c r="P20" s="195"/>
      <c r="Q20" s="196"/>
      <c r="R20" s="196"/>
      <c r="T20" s="2"/>
      <c r="U20" s="1"/>
    </row>
    <row r="21" spans="1:21" ht="26.45" customHeight="1" x14ac:dyDescent="0.25">
      <c r="A21" s="299" t="s">
        <v>14</v>
      </c>
      <c r="B21" s="300"/>
      <c r="C21" s="301"/>
      <c r="D21" s="152" t="s">
        <v>64</v>
      </c>
      <c r="E21" s="25"/>
      <c r="F21" s="18"/>
      <c r="G21" s="8"/>
      <c r="H21" s="8"/>
      <c r="I21" s="8"/>
      <c r="J21" s="8"/>
      <c r="K21" s="8"/>
      <c r="L21" s="247"/>
      <c r="M21" s="198">
        <f t="shared" ref="M21:R21" si="25">SUM(M22:M23)</f>
        <v>0</v>
      </c>
      <c r="N21" s="198">
        <f t="shared" si="25"/>
        <v>0</v>
      </c>
      <c r="O21" s="198">
        <f t="shared" si="25"/>
        <v>0</v>
      </c>
      <c r="P21" s="198">
        <f t="shared" si="25"/>
        <v>0</v>
      </c>
      <c r="Q21" s="198">
        <f t="shared" si="25"/>
        <v>0</v>
      </c>
      <c r="R21" s="198">
        <f t="shared" si="25"/>
        <v>0</v>
      </c>
      <c r="S21" s="157"/>
      <c r="T21" s="2"/>
      <c r="U21" s="1"/>
    </row>
    <row r="22" spans="1:21" x14ac:dyDescent="0.25">
      <c r="A22" s="101"/>
      <c r="B22" s="108">
        <v>8</v>
      </c>
      <c r="C22" s="9" t="s">
        <v>0</v>
      </c>
      <c r="D22" s="207"/>
      <c r="E22" s="102"/>
      <c r="F22" s="95" t="s">
        <v>29</v>
      </c>
      <c r="G22" s="96">
        <v>1</v>
      </c>
      <c r="H22" s="96">
        <v>1</v>
      </c>
      <c r="I22" s="96">
        <v>1</v>
      </c>
      <c r="J22" s="96">
        <v>1</v>
      </c>
      <c r="K22" s="96">
        <v>1</v>
      </c>
      <c r="L22" s="201">
        <f>L21</f>
        <v>0</v>
      </c>
      <c r="M22" s="202">
        <f t="shared" ref="M22:Q23" si="26">$L22*G22*$B22</f>
        <v>0</v>
      </c>
      <c r="N22" s="202">
        <f t="shared" si="26"/>
        <v>0</v>
      </c>
      <c r="O22" s="202">
        <f t="shared" si="26"/>
        <v>0</v>
      </c>
      <c r="P22" s="202">
        <f t="shared" si="26"/>
        <v>0</v>
      </c>
      <c r="Q22" s="202">
        <f t="shared" si="26"/>
        <v>0</v>
      </c>
      <c r="R22" s="202">
        <f t="shared" ref="R22:R23" si="27">SUM(M22:Q22)</f>
        <v>0</v>
      </c>
      <c r="S22" s="203">
        <v>5</v>
      </c>
      <c r="T22" s="2"/>
      <c r="U22" s="1"/>
    </row>
    <row r="23" spans="1:21" ht="13.5" thickBot="1" x14ac:dyDescent="0.3">
      <c r="A23" s="97"/>
      <c r="B23" s="103">
        <f>B22</f>
        <v>8</v>
      </c>
      <c r="C23" s="98" t="s">
        <v>0</v>
      </c>
      <c r="D23" s="98"/>
      <c r="E23" s="26"/>
      <c r="F23" s="99" t="s">
        <v>34</v>
      </c>
      <c r="G23" s="100">
        <v>1</v>
      </c>
      <c r="H23" s="100">
        <v>1</v>
      </c>
      <c r="I23" s="100">
        <v>1</v>
      </c>
      <c r="J23" s="100">
        <v>1</v>
      </c>
      <c r="K23" s="100">
        <v>1</v>
      </c>
      <c r="L23" s="205">
        <f>L21</f>
        <v>0</v>
      </c>
      <c r="M23" s="206">
        <f t="shared" si="26"/>
        <v>0</v>
      </c>
      <c r="N23" s="206">
        <f t="shared" si="26"/>
        <v>0</v>
      </c>
      <c r="O23" s="206">
        <f t="shared" si="26"/>
        <v>0</v>
      </c>
      <c r="P23" s="206">
        <f t="shared" si="26"/>
        <v>0</v>
      </c>
      <c r="Q23" s="206">
        <f t="shared" si="26"/>
        <v>0</v>
      </c>
      <c r="R23" s="206">
        <f t="shared" si="27"/>
        <v>0</v>
      </c>
      <c r="S23" s="104"/>
      <c r="T23" s="2"/>
      <c r="U23" s="1"/>
    </row>
    <row r="24" spans="1:21" s="12" customFormat="1" x14ac:dyDescent="0.25">
      <c r="A24" s="15"/>
      <c r="B24" s="67"/>
      <c r="C24" s="13"/>
      <c r="D24" s="14"/>
      <c r="E24" s="14"/>
      <c r="F24" s="11"/>
      <c r="L24" s="38"/>
      <c r="M24" s="38"/>
      <c r="N24" s="38"/>
      <c r="O24" s="38"/>
      <c r="P24" s="38"/>
      <c r="Q24" s="43"/>
      <c r="R24" s="43"/>
      <c r="S24" s="3"/>
      <c r="U24" s="1"/>
    </row>
    <row r="25" spans="1:21" s="12" customFormat="1" x14ac:dyDescent="0.25">
      <c r="A25" s="15" t="s">
        <v>7</v>
      </c>
      <c r="B25" s="68"/>
      <c r="C25" s="13"/>
      <c r="D25" s="13"/>
      <c r="E25" s="14"/>
      <c r="F25" s="11"/>
      <c r="L25" s="38"/>
      <c r="M25" s="38"/>
      <c r="N25" s="38"/>
      <c r="O25" s="38"/>
      <c r="P25" s="38"/>
      <c r="Q25" s="43"/>
      <c r="R25" s="43"/>
      <c r="S25" s="3"/>
      <c r="U25" s="1"/>
    </row>
    <row r="28" spans="1:21" x14ac:dyDescent="0.25">
      <c r="A28" s="47"/>
    </row>
    <row r="29" spans="1:21" x14ac:dyDescent="0.25">
      <c r="A29" s="47"/>
    </row>
    <row r="30" spans="1:21" ht="13.5" thickBot="1" x14ac:dyDescent="0.3">
      <c r="A30" s="47"/>
      <c r="B30" s="74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1" x14ac:dyDescent="0.25">
      <c r="A31" s="208" t="str">
        <f>A5</f>
        <v>Plán údržby</v>
      </c>
      <c r="B31" s="209"/>
      <c r="C31" s="210"/>
      <c r="D31" s="210"/>
      <c r="E31" s="210"/>
      <c r="F31" s="210"/>
      <c r="G31" s="210" t="str">
        <f t="shared" ref="G31:K32" si="28">G5</f>
        <v>rok</v>
      </c>
      <c r="H31" s="210" t="str">
        <f t="shared" si="28"/>
        <v>rok</v>
      </c>
      <c r="I31" s="210" t="str">
        <f t="shared" si="28"/>
        <v>rok</v>
      </c>
      <c r="J31" s="210" t="str">
        <f t="shared" si="28"/>
        <v>rok</v>
      </c>
      <c r="K31" s="210" t="str">
        <f t="shared" si="28"/>
        <v>rok</v>
      </c>
      <c r="L31" s="210"/>
      <c r="M31" s="211" t="str">
        <f t="shared" ref="M31:R32" si="29">M5</f>
        <v>Cena za rok</v>
      </c>
      <c r="N31" s="211" t="str">
        <f t="shared" si="29"/>
        <v>Cena za rok</v>
      </c>
      <c r="O31" s="211" t="str">
        <f t="shared" si="29"/>
        <v>Cena za rok</v>
      </c>
      <c r="P31" s="211" t="str">
        <f t="shared" si="29"/>
        <v>Cena za rok</v>
      </c>
      <c r="Q31" s="211" t="str">
        <f t="shared" si="29"/>
        <v>Cena za rok</v>
      </c>
      <c r="R31" s="211" t="str">
        <f t="shared" si="29"/>
        <v>Celkem 5 let</v>
      </c>
      <c r="S31" s="212"/>
    </row>
    <row r="32" spans="1:21" ht="13.5" thickBot="1" x14ac:dyDescent="0.3">
      <c r="A32" s="213" t="str">
        <f>A6</f>
        <v>technologie</v>
      </c>
      <c r="B32" s="214"/>
      <c r="C32" s="215"/>
      <c r="D32" s="215" t="str">
        <f>D6</f>
        <v>práce</v>
      </c>
      <c r="E32" s="215"/>
      <c r="F32" s="215" t="str">
        <f>F6</f>
        <v>počet opakování</v>
      </c>
      <c r="G32" s="215">
        <f t="shared" si="28"/>
        <v>1</v>
      </c>
      <c r="H32" s="215">
        <f t="shared" si="28"/>
        <v>2</v>
      </c>
      <c r="I32" s="215">
        <f t="shared" si="28"/>
        <v>3</v>
      </c>
      <c r="J32" s="215">
        <f t="shared" si="28"/>
        <v>4</v>
      </c>
      <c r="K32" s="215">
        <f t="shared" si="28"/>
        <v>5</v>
      </c>
      <c r="L32" s="215" t="str">
        <f>L6</f>
        <v>cena/m.j.</v>
      </c>
      <c r="M32" s="216">
        <f t="shared" si="29"/>
        <v>1</v>
      </c>
      <c r="N32" s="216">
        <f t="shared" si="29"/>
        <v>2</v>
      </c>
      <c r="O32" s="216">
        <f t="shared" si="29"/>
        <v>3</v>
      </c>
      <c r="P32" s="216">
        <f t="shared" si="29"/>
        <v>4</v>
      </c>
      <c r="Q32" s="216">
        <f t="shared" si="29"/>
        <v>5</v>
      </c>
      <c r="R32" s="216">
        <f t="shared" si="29"/>
        <v>0</v>
      </c>
      <c r="S32" s="217"/>
    </row>
    <row r="33" spans="1:19" x14ac:dyDescent="0.25">
      <c r="A33" s="218" t="str">
        <f>A7</f>
        <v>Dlažba s distanční spárou</v>
      </c>
      <c r="B33" s="219"/>
      <c r="C33" s="220"/>
      <c r="D33" s="220" t="s">
        <v>44</v>
      </c>
      <c r="E33" s="220"/>
      <c r="F33" s="220"/>
      <c r="G33" s="220"/>
      <c r="H33" s="220"/>
      <c r="I33" s="220"/>
      <c r="J33" s="220"/>
      <c r="K33" s="220"/>
      <c r="L33" s="220"/>
      <c r="M33" s="221">
        <f>SUM(M34:M37)</f>
        <v>0</v>
      </c>
      <c r="N33" s="221">
        <f t="shared" ref="N33:R33" si="30">SUM(N34:N37)</f>
        <v>0</v>
      </c>
      <c r="O33" s="221">
        <f t="shared" si="30"/>
        <v>0</v>
      </c>
      <c r="P33" s="221">
        <f t="shared" si="30"/>
        <v>0</v>
      </c>
      <c r="Q33" s="221">
        <f t="shared" si="30"/>
        <v>0</v>
      </c>
      <c r="R33" s="221">
        <f t="shared" si="30"/>
        <v>0</v>
      </c>
      <c r="S33" s="222"/>
    </row>
    <row r="34" spans="1:19" x14ac:dyDescent="0.25">
      <c r="A34" s="223"/>
      <c r="B34" s="224"/>
      <c r="C34" s="225"/>
      <c r="D34" s="226" t="str">
        <f>D8</f>
        <v xml:space="preserve">vizuální kontrola stupně kolmatace </v>
      </c>
      <c r="E34" s="226"/>
      <c r="F34" s="226"/>
      <c r="G34" s="226">
        <v>1</v>
      </c>
      <c r="H34" s="226">
        <v>1</v>
      </c>
      <c r="I34" s="226">
        <v>1</v>
      </c>
      <c r="J34" s="226">
        <v>1</v>
      </c>
      <c r="K34" s="226">
        <v>1</v>
      </c>
      <c r="L34" s="226"/>
      <c r="M34" s="227">
        <f t="shared" ref="M34:Q35" si="31">M8</f>
        <v>0</v>
      </c>
      <c r="N34" s="227">
        <f t="shared" si="31"/>
        <v>0</v>
      </c>
      <c r="O34" s="227">
        <f t="shared" si="31"/>
        <v>0</v>
      </c>
      <c r="P34" s="227">
        <f t="shared" si="31"/>
        <v>0</v>
      </c>
      <c r="Q34" s="227">
        <f t="shared" si="31"/>
        <v>0</v>
      </c>
      <c r="R34" s="227">
        <f>R7</f>
        <v>0</v>
      </c>
      <c r="S34" s="228"/>
    </row>
    <row r="35" spans="1:19" x14ac:dyDescent="0.25">
      <c r="A35" s="223"/>
      <c r="B35" s="224"/>
      <c r="C35" s="225"/>
      <c r="D35" s="226" t="str">
        <f>D9</f>
        <v>proplach pro odstranění kolmatace</v>
      </c>
      <c r="E35" s="226"/>
      <c r="F35" s="226"/>
      <c r="G35" s="226"/>
      <c r="H35" s="226"/>
      <c r="I35" s="226">
        <v>1</v>
      </c>
      <c r="J35" s="226"/>
      <c r="K35" s="226"/>
      <c r="L35" s="226"/>
      <c r="M35" s="227">
        <f t="shared" si="31"/>
        <v>0</v>
      </c>
      <c r="N35" s="227">
        <f t="shared" si="31"/>
        <v>0</v>
      </c>
      <c r="O35" s="227">
        <f t="shared" si="31"/>
        <v>0</v>
      </c>
      <c r="P35" s="227">
        <f t="shared" si="31"/>
        <v>0</v>
      </c>
      <c r="Q35" s="227">
        <f t="shared" si="31"/>
        <v>0</v>
      </c>
      <c r="R35" s="227">
        <f>R9</f>
        <v>0</v>
      </c>
      <c r="S35" s="228"/>
    </row>
    <row r="36" spans="1:19" x14ac:dyDescent="0.25">
      <c r="A36" s="223"/>
      <c r="B36" s="224"/>
      <c r="C36" s="225"/>
      <c r="D36" s="226" t="str">
        <f>D14</f>
        <v xml:space="preserve">odstranění materiálu široké spáry a následná výměna spárovacího kameniva fr 4/8 mm </v>
      </c>
      <c r="E36" s="226"/>
      <c r="F36" s="226"/>
      <c r="G36" s="226"/>
      <c r="H36" s="226"/>
      <c r="I36" s="226"/>
      <c r="J36" s="226"/>
      <c r="K36" s="226">
        <v>1</v>
      </c>
      <c r="L36" s="226"/>
      <c r="M36" s="227">
        <f t="shared" ref="M36:R37" si="32">M14</f>
        <v>0</v>
      </c>
      <c r="N36" s="227">
        <f t="shared" si="32"/>
        <v>0</v>
      </c>
      <c r="O36" s="227">
        <f t="shared" si="32"/>
        <v>0</v>
      </c>
      <c r="P36" s="227">
        <f t="shared" si="32"/>
        <v>0</v>
      </c>
      <c r="Q36" s="227">
        <f t="shared" si="32"/>
        <v>0</v>
      </c>
      <c r="R36" s="227">
        <f t="shared" si="32"/>
        <v>0</v>
      </c>
      <c r="S36" s="228"/>
    </row>
    <row r="37" spans="1:19" x14ac:dyDescent="0.25">
      <c r="A37" s="223"/>
      <c r="B37" s="224"/>
      <c r="C37" s="225"/>
      <c r="D37" s="226" t="str">
        <f>D15</f>
        <v>kamenivo fr 4/8 mm (spára 10% plochy, výška zásypu 50 mm)</v>
      </c>
      <c r="E37" s="226"/>
      <c r="F37" s="226"/>
      <c r="G37" s="226"/>
      <c r="H37" s="226"/>
      <c r="I37" s="226"/>
      <c r="J37" s="226"/>
      <c r="K37" s="226">
        <v>1</v>
      </c>
      <c r="L37" s="226"/>
      <c r="M37" s="227">
        <f t="shared" si="32"/>
        <v>0</v>
      </c>
      <c r="N37" s="227">
        <f t="shared" si="32"/>
        <v>0</v>
      </c>
      <c r="O37" s="227">
        <f t="shared" si="32"/>
        <v>0</v>
      </c>
      <c r="P37" s="227">
        <f t="shared" si="32"/>
        <v>0</v>
      </c>
      <c r="Q37" s="227">
        <f t="shared" si="32"/>
        <v>0</v>
      </c>
      <c r="R37" s="227">
        <f t="shared" si="32"/>
        <v>0</v>
      </c>
      <c r="S37" s="228"/>
    </row>
    <row r="38" spans="1:19" x14ac:dyDescent="0.25">
      <c r="A38" s="223" t="str">
        <f>A17</f>
        <v>Dřevěná ochrana báze</v>
      </c>
      <c r="B38" s="224"/>
      <c r="C38" s="225"/>
      <c r="D38" s="225" t="str">
        <f>D17</f>
        <v>vizuální kontrola, v případě nutnosti oprava</v>
      </c>
      <c r="E38" s="225"/>
      <c r="F38" s="225"/>
      <c r="G38" s="225">
        <v>2</v>
      </c>
      <c r="H38" s="225">
        <v>2</v>
      </c>
      <c r="I38" s="225">
        <v>2</v>
      </c>
      <c r="J38" s="225">
        <v>2</v>
      </c>
      <c r="K38" s="225">
        <v>2</v>
      </c>
      <c r="L38" s="229">
        <f>L18</f>
        <v>0</v>
      </c>
      <c r="M38" s="230">
        <f t="shared" ref="M38:R38" si="33">M17</f>
        <v>0</v>
      </c>
      <c r="N38" s="230">
        <f t="shared" si="33"/>
        <v>0</v>
      </c>
      <c r="O38" s="230">
        <f t="shared" si="33"/>
        <v>0</v>
      </c>
      <c r="P38" s="230">
        <f t="shared" si="33"/>
        <v>0</v>
      </c>
      <c r="Q38" s="230">
        <f t="shared" si="33"/>
        <v>0</v>
      </c>
      <c r="R38" s="230">
        <f t="shared" si="33"/>
        <v>0</v>
      </c>
      <c r="S38" s="228"/>
    </row>
    <row r="39" spans="1:19" ht="25.5" customHeight="1" thickBot="1" x14ac:dyDescent="0.3">
      <c r="A39" s="302" t="str">
        <f>A21</f>
        <v>Revizní šachty pro kontrolu strukturního substrátu</v>
      </c>
      <c r="B39" s="303"/>
      <c r="C39" s="303"/>
      <c r="D39" s="231" t="str">
        <f>D21</f>
        <v>vizuální kontrola funkčnosti poklopu</v>
      </c>
      <c r="E39" s="231"/>
      <c r="F39" s="231"/>
      <c r="G39" s="231">
        <v>2</v>
      </c>
      <c r="H39" s="231">
        <v>2</v>
      </c>
      <c r="I39" s="231">
        <v>2</v>
      </c>
      <c r="J39" s="231">
        <v>2</v>
      </c>
      <c r="K39" s="231">
        <v>2</v>
      </c>
      <c r="L39" s="232">
        <f>L23</f>
        <v>0</v>
      </c>
      <c r="M39" s="233">
        <f t="shared" ref="M39:R39" si="34">M21</f>
        <v>0</v>
      </c>
      <c r="N39" s="233">
        <f t="shared" si="34"/>
        <v>0</v>
      </c>
      <c r="O39" s="233">
        <f t="shared" si="34"/>
        <v>0</v>
      </c>
      <c r="P39" s="233">
        <f t="shared" si="34"/>
        <v>0</v>
      </c>
      <c r="Q39" s="233">
        <f t="shared" si="34"/>
        <v>0</v>
      </c>
      <c r="R39" s="233">
        <f t="shared" si="34"/>
        <v>0</v>
      </c>
      <c r="S39" s="234"/>
    </row>
    <row r="40" spans="1:19" ht="13.5" thickBot="1" x14ac:dyDescent="0.3">
      <c r="A40" s="235" t="s">
        <v>69</v>
      </c>
      <c r="B40" s="236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8">
        <f>M39+M38+M33</f>
        <v>0</v>
      </c>
      <c r="N40" s="238">
        <f t="shared" ref="N40:R40" si="35">N39+N38+N33</f>
        <v>0</v>
      </c>
      <c r="O40" s="238">
        <f t="shared" si="35"/>
        <v>0</v>
      </c>
      <c r="P40" s="238">
        <f t="shared" si="35"/>
        <v>0</v>
      </c>
      <c r="Q40" s="238">
        <f t="shared" si="35"/>
        <v>0</v>
      </c>
      <c r="R40" s="238">
        <f t="shared" si="35"/>
        <v>0</v>
      </c>
      <c r="S40" s="239"/>
    </row>
    <row r="41" spans="1:19" x14ac:dyDescent="0.25">
      <c r="A41" s="47"/>
      <c r="D41" s="47"/>
    </row>
    <row r="42" spans="1:19" x14ac:dyDescent="0.25">
      <c r="A42" s="47"/>
    </row>
    <row r="43" spans="1:19" x14ac:dyDescent="0.25">
      <c r="A43" s="47"/>
      <c r="L43" s="5" t="s">
        <v>44</v>
      </c>
      <c r="M43" s="240">
        <f t="shared" ref="M43:Q43" si="36">M40</f>
        <v>0</v>
      </c>
      <c r="N43" s="240">
        <f t="shared" si="36"/>
        <v>0</v>
      </c>
      <c r="O43" s="240">
        <f t="shared" si="36"/>
        <v>0</v>
      </c>
      <c r="P43" s="240">
        <f t="shared" si="36"/>
        <v>0</v>
      </c>
      <c r="Q43" s="240">
        <f t="shared" si="36"/>
        <v>0</v>
      </c>
      <c r="R43" s="240">
        <f>R40</f>
        <v>0</v>
      </c>
    </row>
    <row r="44" spans="1:19" x14ac:dyDescent="0.25">
      <c r="A44" s="47"/>
      <c r="M44" s="142"/>
      <c r="N44" s="142"/>
      <c r="O44" s="142"/>
      <c r="P44" s="142"/>
    </row>
    <row r="45" spans="1:19" ht="13.5" thickBot="1" x14ac:dyDescent="0.3">
      <c r="A45" s="47"/>
      <c r="L45" s="142" t="s">
        <v>45</v>
      </c>
      <c r="M45" s="241">
        <f t="shared" ref="M45:Q45" si="37">M43/100*21</f>
        <v>0</v>
      </c>
      <c r="N45" s="241">
        <f t="shared" si="37"/>
        <v>0</v>
      </c>
      <c r="O45" s="241">
        <f t="shared" si="37"/>
        <v>0</v>
      </c>
      <c r="P45" s="241">
        <f t="shared" si="37"/>
        <v>0</v>
      </c>
      <c r="Q45" s="241">
        <f t="shared" si="37"/>
        <v>0</v>
      </c>
      <c r="R45" s="241">
        <f>R43/100*21</f>
        <v>0</v>
      </c>
    </row>
    <row r="46" spans="1:19" x14ac:dyDescent="0.25">
      <c r="A46" s="47"/>
      <c r="L46" s="242" t="s">
        <v>46</v>
      </c>
      <c r="M46" s="240">
        <f t="shared" ref="M46:Q46" si="38">M45+M43</f>
        <v>0</v>
      </c>
      <c r="N46" s="240">
        <f t="shared" si="38"/>
        <v>0</v>
      </c>
      <c r="O46" s="240">
        <f t="shared" si="38"/>
        <v>0</v>
      </c>
      <c r="P46" s="240">
        <f t="shared" si="38"/>
        <v>0</v>
      </c>
      <c r="Q46" s="240">
        <f t="shared" si="38"/>
        <v>0</v>
      </c>
      <c r="R46" s="240">
        <f>R45+R43</f>
        <v>0</v>
      </c>
    </row>
    <row r="47" spans="1:19" x14ac:dyDescent="0.25">
      <c r="A47" s="47"/>
    </row>
    <row r="48" spans="1:19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  <row r="79" spans="1:1" x14ac:dyDescent="0.25">
      <c r="A79" s="47"/>
    </row>
  </sheetData>
  <sheetProtection algorithmName="SHA-512" hashValue="lysxK+aoJ1LnJnPxNKZKFogSdiPrygCT2tmKYkHS5NNf9h4hazwdaREpLQXmXxlPKY+CI4RD9i5gebzyrEPsQQ==" saltValue="8r6cPXzYDjHYYuGzDnEeHw==" spinCount="100000" sheet="1" objects="1" scenarios="1"/>
  <mergeCells count="2">
    <mergeCell ref="A21:C21"/>
    <mergeCell ref="A39:C39"/>
  </mergeCells>
  <pageMargins left="0.25" right="0.25" top="0.75" bottom="0.75" header="0.3" footer="0.3"/>
  <pageSetup paperSize="9" scale="75" fitToHeight="0" orientation="landscape" r:id="rId1"/>
  <headerFooter>
    <oddHeader>&amp;L&amp;"Arial Narrow,Obyčejné"&amp;10soubor: &amp;F&amp;Rlist: &amp;A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Plán následné péče o stromy</vt:lpstr>
      <vt:lpstr>Plán ostatní údržby zeleně </vt:lpstr>
      <vt:lpstr>'Plán následné péče o stromy'!Názvy_tisku</vt:lpstr>
      <vt:lpstr>'Plán ostatní údržby zeleně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 Pollertová</dc:creator>
  <cp:lastModifiedBy>Martina Hofmanová</cp:lastModifiedBy>
  <cp:lastPrinted>2025-07-14T14:49:08Z</cp:lastPrinted>
  <dcterms:created xsi:type="dcterms:W3CDTF">2018-09-19T07:38:55Z</dcterms:created>
  <dcterms:modified xsi:type="dcterms:W3CDTF">2025-07-16T08:28:18Z</dcterms:modified>
</cp:coreProperties>
</file>