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F:\Zakázky\2025\Digitry\25-050 Knihovna ČL\"/>
    </mc:Choice>
  </mc:AlternateContent>
  <bookViews>
    <workbookView xWindow="0" yWindow="0" windowWidth="0" windowHeight="0"/>
  </bookViews>
  <sheets>
    <sheet name="Rekapitulace stavby" sheetId="1" r:id="rId1"/>
    <sheet name="2024-018 - MONTÁŽNÍ ZAJIŠ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'2024-018 - MONTÁŽNÍ ZAJIŠ...'!$C$124:$K$332</definedName>
    <definedName name="_xlnm.Print_Area" localSheetId="1">'2024-018 - MONTÁŽNÍ ZAJIŠ...'!$C$4:$J$76,'2024-018 - MONTÁŽNÍ ZAJIŠ...'!$C$82:$J$108,'2024-018 - MONTÁŽNÍ ZAJIŠ...'!$C$114:$J$332</definedName>
    <definedName name="_xlnm.Print_Titles" localSheetId="1">'2024-018 - MONTÁŽNÍ ZAJIŠ...'!$124:$124</definedName>
    <definedName name="_xlnm.Print_Area" localSheetId="2">'Seznam figur'!$C$4:$G$87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326"/>
  <c r="BH326"/>
  <c r="BG326"/>
  <c r="BF326"/>
  <c r="T326"/>
  <c r="T325"/>
  <c r="R326"/>
  <c r="R325"/>
  <c r="P326"/>
  <c r="P325"/>
  <c r="BI321"/>
  <c r="BH321"/>
  <c r="BG321"/>
  <c r="BF321"/>
  <c r="T321"/>
  <c r="T320"/>
  <c r="R321"/>
  <c r="R320"/>
  <c r="P321"/>
  <c r="P320"/>
  <c r="BI313"/>
  <c r="BH313"/>
  <c r="BG313"/>
  <c r="BF313"/>
  <c r="T313"/>
  <c r="R313"/>
  <c r="P313"/>
  <c r="BI304"/>
  <c r="BH304"/>
  <c r="BG304"/>
  <c r="BF304"/>
  <c r="T304"/>
  <c r="R304"/>
  <c r="P304"/>
  <c r="BI301"/>
  <c r="BH301"/>
  <c r="BG301"/>
  <c r="BF301"/>
  <c r="T301"/>
  <c r="R301"/>
  <c r="P301"/>
  <c r="BI294"/>
  <c r="BH294"/>
  <c r="BG294"/>
  <c r="BF294"/>
  <c r="T294"/>
  <c r="R294"/>
  <c r="P294"/>
  <c r="BI275"/>
  <c r="BH275"/>
  <c r="BG275"/>
  <c r="BF275"/>
  <c r="T275"/>
  <c r="T274"/>
  <c r="R275"/>
  <c r="R274"/>
  <c r="P275"/>
  <c r="P274"/>
  <c r="BI268"/>
  <c r="BH268"/>
  <c r="BG268"/>
  <c r="BF268"/>
  <c r="T268"/>
  <c r="R268"/>
  <c r="P268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10"/>
  <c r="BH210"/>
  <c r="BG210"/>
  <c r="BF210"/>
  <c r="T210"/>
  <c r="R210"/>
  <c r="P210"/>
  <c r="BI208"/>
  <c r="BH208"/>
  <c r="BG208"/>
  <c r="BF208"/>
  <c r="T208"/>
  <c r="R208"/>
  <c r="P208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T171"/>
  <c r="R172"/>
  <c r="R171"/>
  <c r="P172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0"/>
  <c r="BH140"/>
  <c r="BG140"/>
  <c r="BF140"/>
  <c r="T140"/>
  <c r="R140"/>
  <c r="P140"/>
  <c r="BI128"/>
  <c r="BH128"/>
  <c r="BG128"/>
  <c r="BF128"/>
  <c r="T128"/>
  <c r="T127"/>
  <c r="R128"/>
  <c r="R127"/>
  <c r="P128"/>
  <c r="P127"/>
  <c r="J122"/>
  <c r="J121"/>
  <c r="F121"/>
  <c r="F119"/>
  <c r="E117"/>
  <c r="J90"/>
  <c r="J89"/>
  <c r="F89"/>
  <c r="F87"/>
  <c r="E85"/>
  <c r="J16"/>
  <c r="E16"/>
  <c r="F90"/>
  <c r="J15"/>
  <c r="J10"/>
  <c r="J119"/>
  <c i="1" r="L90"/>
  <c r="AM90"/>
  <c r="AM89"/>
  <c r="L89"/>
  <c r="AM87"/>
  <c r="L87"/>
  <c r="L85"/>
  <c r="L84"/>
  <c i="2" r="BK321"/>
  <c r="J294"/>
  <c r="J244"/>
  <c r="J208"/>
  <c r="BK175"/>
  <c r="BK168"/>
  <c r="BK140"/>
  <c r="BK294"/>
  <c r="BK242"/>
  <c r="BK166"/>
  <c r="J313"/>
  <c r="BK268"/>
  <c r="J179"/>
  <c r="J168"/>
  <c r="BK155"/>
  <c r="BK301"/>
  <c r="J251"/>
  <c r="J166"/>
  <c r="BK151"/>
  <c r="BK326"/>
  <c r="BK251"/>
  <c r="J242"/>
  <c r="J240"/>
  <c r="J172"/>
  <c r="J159"/>
  <c i="1" r="AS94"/>
  <c i="2" r="J247"/>
  <c r="BK179"/>
  <c r="J140"/>
  <c r="BK304"/>
  <c r="BK240"/>
  <c r="BK177"/>
  <c r="BK167"/>
  <c r="J128"/>
  <c r="J275"/>
  <c r="BK172"/>
  <c r="BK163"/>
  <c r="J326"/>
  <c r="J304"/>
  <c r="BK247"/>
  <c r="BK210"/>
  <c r="J177"/>
  <c r="J170"/>
  <c r="J151"/>
  <c r="BK128"/>
  <c r="J301"/>
  <c r="BK244"/>
  <c r="BK170"/>
  <c r="J163"/>
  <c r="J321"/>
  <c r="BK275"/>
  <c r="BK208"/>
  <c r="J175"/>
  <c r="BK159"/>
  <c r="BK313"/>
  <c r="J268"/>
  <c r="J210"/>
  <c r="J167"/>
  <c r="J155"/>
  <c l="1" r="P139"/>
  <c r="P126"/>
  <c r="BK165"/>
  <c r="J165"/>
  <c r="J98"/>
  <c r="BK139"/>
  <c r="J139"/>
  <c r="J97"/>
  <c r="T139"/>
  <c r="T126"/>
  <c r="T165"/>
  <c r="P174"/>
  <c r="P173"/>
  <c r="R174"/>
  <c r="R173"/>
  <c r="P246"/>
  <c r="R246"/>
  <c r="BK293"/>
  <c r="J293"/>
  <c r="J105"/>
  <c r="R293"/>
  <c r="R139"/>
  <c r="R126"/>
  <c r="P165"/>
  <c r="R165"/>
  <c r="BK174"/>
  <c r="J174"/>
  <c r="J101"/>
  <c r="T174"/>
  <c r="T173"/>
  <c r="BK246"/>
  <c r="J246"/>
  <c r="J103"/>
  <c r="T246"/>
  <c r="P293"/>
  <c r="T293"/>
  <c r="BK127"/>
  <c r="J127"/>
  <c r="J96"/>
  <c r="BK274"/>
  <c r="J274"/>
  <c r="J104"/>
  <c r="BK171"/>
  <c r="J171"/>
  <c r="J99"/>
  <c r="BK320"/>
  <c r="J320"/>
  <c r="J106"/>
  <c r="BK325"/>
  <c r="J325"/>
  <c r="J107"/>
  <c r="J87"/>
  <c r="BE128"/>
  <c r="BE167"/>
  <c r="BE168"/>
  <c r="BE170"/>
  <c r="BE175"/>
  <c r="BE179"/>
  <c r="BE240"/>
  <c r="BE244"/>
  <c r="F122"/>
  <c r="BE163"/>
  <c r="BE242"/>
  <c r="BE247"/>
  <c r="BE140"/>
  <c r="BE151"/>
  <c r="BE159"/>
  <c r="BE166"/>
  <c r="BE172"/>
  <c r="BE208"/>
  <c r="BE210"/>
  <c r="BE251"/>
  <c r="BE268"/>
  <c r="BE301"/>
  <c r="BE304"/>
  <c r="BE155"/>
  <c r="BE177"/>
  <c r="BE275"/>
  <c r="BE294"/>
  <c r="BE313"/>
  <c r="BE321"/>
  <c r="BE326"/>
  <c r="F35"/>
  <c i="1" r="BD95"/>
  <c r="BD94"/>
  <c r="W33"/>
  <c i="2" r="F33"/>
  <c i="1" r="BB95"/>
  <c r="BB94"/>
  <c r="AX94"/>
  <c i="2" r="F34"/>
  <c i="1" r="BC95"/>
  <c r="BC94"/>
  <c r="W32"/>
  <c i="2" r="F32"/>
  <c i="1" r="BA95"/>
  <c r="BA94"/>
  <c r="AW94"/>
  <c r="AK30"/>
  <c i="2" r="J32"/>
  <c i="1" r="AW95"/>
  <c i="2" l="1" r="T245"/>
  <c r="T125"/>
  <c r="R245"/>
  <c r="R125"/>
  <c r="P245"/>
  <c r="P125"/>
  <c i="1" r="AU95"/>
  <c i="2" r="BK126"/>
  <c r="J126"/>
  <c r="J95"/>
  <c r="BK173"/>
  <c r="J173"/>
  <c r="J100"/>
  <c r="BK245"/>
  <c r="J245"/>
  <c r="J102"/>
  <c i="1" r="AY94"/>
  <c r="W30"/>
  <c r="W31"/>
  <c i="2" r="J31"/>
  <c i="1" r="AV95"/>
  <c r="AT95"/>
  <c i="2" r="F31"/>
  <c i="1" r="AZ95"/>
  <c r="AZ94"/>
  <c r="W29"/>
  <c r="AU94"/>
  <c i="2" l="1" r="BK125"/>
  <c r="J125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<sst xmlns="http://schemas.openxmlformats.org/spreadsheetml/2006/main">
  <si>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</si>
  <si>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</si>
  <si>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</si>
  <si>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</si>
  <si>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</si>
  <si>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{596ee558-227e-41e1-98a3-0581e8c3b5d7}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</si>
  <si>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</si>
  <si>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</si>
  <si>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</si>
  <si>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</si>
  <si>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</si>
  <si>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</si>
  <si>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</si>
  <si>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</si>
  <si>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2024-018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</si>
  <si>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</si>
  <si>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</si>
  <si>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MONTÁŽNÍ ZAJIŠTĚNÍ HAVARIJNÍHO STAVU OBJEKTU - KNIHOVNA ČESKÁ LÍPA</t>
  </si>
  <si>
    <t>KSO:</t>
  </si>
  <si>
    <t>CC-CZ:</t>
  </si>
  <si>
    <t>Místo:</t>
  </si>
  <si>
    <t>ulice Prokopa Holého č.p. 158, 159</t>
  </si>
  <si>
    <t>Datum:</t>
  </si>
  <si>
    <t>11. 6. 2025</t>
  </si>
  <si>
    <t>Zadavatel:</t>
  </si>
  <si>
    <t>IČ:</t>
  </si>
  <si>
    <t>Město Česká Lípa</t>
  </si>
  <si>
    <t>DIČ:</t>
  </si>
  <si>
    <t>Uchazeč:</t>
  </si>
  <si>
    <t>Vyplň údaj</t>
  </si>
  <si>
    <t>Projektant:</t>
  </si>
  <si>
    <t>DigiTry Art Technologies s.r.o.</t>
  </si>
  <si>
    <t>True</t>
  </si>
  <si>
    <t>Zpracovatel:</t>
  </si>
  <si>
    <t>Ing. Jan Duben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</si>
  <si>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</si>
  <si>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</si>
  <si>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</si>
  <si>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</si>
  <si>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</si>
  <si>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</si>
  <si>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</si>
  <si>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</si>
  <si>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</si>
  <si>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</si>
  <si>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</si>
  <si>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</si>
  <si>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</si>
  <si>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</si>
  <si>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</si>
  <si>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</si>
  <si>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</si>
  <si>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</si>
  <si>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</si>
  <si>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</si>
  <si>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</si>
  <si>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</si>
  <si>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</si>
  <si>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</si>
  <si>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</si>
  <si>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</si>
  <si>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</si>
  <si>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</si>
  <si>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</si>
  <si>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</si>
  <si>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</si>
  <si>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</si>
  <si>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</si>
  <si>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</si>
  <si>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</si>
  <si>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</si>
  <si>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</si>
  <si>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</si>
  <si>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</si>
  <si>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</si>
  <si>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</si>
  <si>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</si>
  <si>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</si>
  <si>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</si>
  <si>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</si>
  <si>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</si>
  <si>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</si>
  <si>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</si>
  <si>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tes224</t>
  </si>
  <si>
    <t>1244,45</t>
  </si>
  <si>
    <t>2</t>
  </si>
  <si>
    <t>tes2</t>
  </si>
  <si>
    <t>25,611</t>
  </si>
  <si>
    <t>KRYCÍ LIST SOUPISU PRACÍ</t>
  </si>
  <si>
    <t>tes120</t>
  </si>
  <si>
    <t>668,5</t>
  </si>
  <si>
    <t>tes1</t>
  </si>
  <si>
    <t>7,862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</si>
  <si>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</si>
  <si>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</si>
  <si>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</si>
  <si>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</si>
  <si>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</si>
  <si>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</si>
  <si>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</si>
  <si>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</si>
  <si>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</si>
  <si>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</si>
  <si>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</si>
  <si>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</si>
  <si>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</si>
  <si>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</si>
  <si>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</si>
  <si>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</si>
  <si>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</si>
  <si>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</si>
  <si>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</si>
  <si>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</si>
  <si>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</si>
  <si>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</si>
  <si>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</si>
  <si>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</si>
  <si>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</si>
  <si>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</si>
  <si>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</si>
  <si>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</si>
  <si>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</si>
  <si>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</si>
  <si>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</si>
  <si>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</si>
  <si>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</si>
  <si>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</si>
  <si>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</si>
  <si>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</si>
  <si>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</si>
  <si>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</t>
  </si>
  <si>
    <t>m2</t>
  </si>
  <si>
    <t>4</t>
  </si>
  <si>
    <t>1982655038</t>
  </si>
  <si>
    <t>VV</t>
  </si>
  <si>
    <t>"dle výkazu prvků - vazba A.1" 3*0,5*0,5</t>
  </si>
  <si>
    <t>"dle výkazu prvků - vazba A.2" 3*0,5*0,5</t>
  </si>
  <si>
    <t>"dle výkazu prvků - vazba A.3" 3*0,5*0,5</t>
  </si>
  <si>
    <t>"dle výkazu prvků - vazba B.1" 14*0,5*0,5</t>
  </si>
  <si>
    <t>"dle výkazu prvků - vazba B.2" 3*0,5*0,5</t>
  </si>
  <si>
    <t>"dle výkazu prvků - vazba B" 6*0,5*0,5</t>
  </si>
  <si>
    <t>"dle výkazu prvků - vazba C.1" 6*0,5*0,5</t>
  </si>
  <si>
    <t>"dle výkazu prvků - vazba C.2" 6*0,5*0,5</t>
  </si>
  <si>
    <t>"dle výkazu prvků - vazba D" 15*0,5*0,5</t>
  </si>
  <si>
    <t>Součet</t>
  </si>
  <si>
    <t>9</t>
  </si>
  <si>
    <t>Ostatní konstrukce a práce, bourání</t>
  </si>
  <si>
    <t>953921115</t>
  </si>
  <si>
    <t>Dlaždice betonové 500x500 mm kladené na sucho</t>
  </si>
  <si>
    <t>kus</t>
  </si>
  <si>
    <t>-888041686</t>
  </si>
  <si>
    <t>"dle výkazu prvků - vazba A.1" 3</t>
  </si>
  <si>
    <t>"dle výkazu prvků - vazba A.2" 3</t>
  </si>
  <si>
    <t>"dle výkazu prvků - vazba A.3" 3</t>
  </si>
  <si>
    <t>"dle výkazu prvků - vazba B.1" 14</t>
  </si>
  <si>
    <t>"dle výkazu prvků - vazba B.2" 3</t>
  </si>
  <si>
    <t>"dle výkazu prvků - vazba B" 6</t>
  </si>
  <si>
    <t>"dle výkazu prvků - vazba C.1" 6</t>
  </si>
  <si>
    <t>"dle výkazu prvků - vazba C.2" 6</t>
  </si>
  <si>
    <t>"dle výkazu prvků - vazba D" 15</t>
  </si>
  <si>
    <t>3</t>
  </si>
  <si>
    <t>985622311</t>
  </si>
  <si>
    <t>Spínání objektů - vložení a dodání táhla ze závitových tyčí D do 20 mm</t>
  </si>
  <si>
    <t>m</t>
  </si>
  <si>
    <t>2054440375</t>
  </si>
  <si>
    <t>"dle výkazu prvků - nová ocelová táhla" 2*8</t>
  </si>
  <si>
    <t>"dle výkazu prvků - nahrazení stávajících ocelových táhel" 50*1</t>
  </si>
  <si>
    <t>985622411</t>
  </si>
  <si>
    <t>Spínání objektů - kotevní oblast pro táhlo s vysekáním a zapravením s deskou do 300x300x25 mm</t>
  </si>
  <si>
    <t>1805751234</t>
  </si>
  <si>
    <t>"dle výkazu prvků - nová ocelová táhla" 2</t>
  </si>
  <si>
    <t>"dle výkazu prvků - nahrazení stávajících ocelových táhel" 50</t>
  </si>
  <si>
    <t>5</t>
  </si>
  <si>
    <t>985622490</t>
  </si>
  <si>
    <t>Příplatek k cenám spínání objektů táhly za práci ve stísněném prostoru</t>
  </si>
  <si>
    <t>-642495397</t>
  </si>
  <si>
    <t>6</t>
  </si>
  <si>
    <t>985622499</t>
  </si>
  <si>
    <t>Odstranění stávajících táhel</t>
  </si>
  <si>
    <t>46623189</t>
  </si>
  <si>
    <t>"dle výkazu prvků - nahrazení stávajících ocelových táhel" 100</t>
  </si>
  <si>
    <t>997</t>
  </si>
  <si>
    <t>Doprava suti a vybouraných hmot</t>
  </si>
  <si>
    <t>7</t>
  </si>
  <si>
    <t>997013151</t>
  </si>
  <si>
    <t>Vnitrostaveništní doprava suti a vybouraných hmot pro budovy v do 6 m s omezením mechanizace</t>
  </si>
  <si>
    <t>t</t>
  </si>
  <si>
    <t>-1480353018</t>
  </si>
  <si>
    <t>8</t>
  </si>
  <si>
    <t>997013501</t>
  </si>
  <si>
    <t>Odvoz suti a vybouraných hmot na skládku nebo meziskládku do 1 km se složením</t>
  </si>
  <si>
    <t>1822776137</t>
  </si>
  <si>
    <t>997013509</t>
  </si>
  <si>
    <t>Příplatek k odvozu suti a vybouraných hmot na skládku ZKD 1 km přes 1 km</t>
  </si>
  <si>
    <t>-489272956</t>
  </si>
  <si>
    <t>20,217*5 'Přepočtené koeficientem množství</t>
  </si>
  <si>
    <t>10</t>
  </si>
  <si>
    <t>997013811</t>
  </si>
  <si>
    <t>Poplatek za uložení na skládce (skládkovné) stavebního odpadu dřevěného kód odpadu 17 02 01</t>
  </si>
  <si>
    <t>762555851</t>
  </si>
  <si>
    <t>998</t>
  </si>
  <si>
    <t>Přesun hmot</t>
  </si>
  <si>
    <t>11</t>
  </si>
  <si>
    <t>998011008</t>
  </si>
  <si>
    <t>Přesun hmot pro budovy zděné s omezením mechanizace pro budovy v do 6 m</t>
  </si>
  <si>
    <t>-1895208137</t>
  </si>
  <si>
    <t>PSV</t>
  </si>
  <si>
    <t>Práce a dodávky PSV</t>
  </si>
  <si>
    <t>762</t>
  </si>
  <si>
    <t>Konstrukce tesařské</t>
  </si>
  <si>
    <t>762711810</t>
  </si>
  <si>
    <t>Demontáž prostorových vázaných kcí z hraněného řeziva průřezové pl do 120 cm2</t>
  </si>
  <si>
    <t>16</t>
  </si>
  <si>
    <t>1313359254</t>
  </si>
  <si>
    <t>13</t>
  </si>
  <si>
    <t>762711820</t>
  </si>
  <si>
    <t>Demontáž prostorových vázaných kcí z hraněného řeziva průřezové pl přes 120 do 224 cm2</t>
  </si>
  <si>
    <t>-604552801</t>
  </si>
  <si>
    <t>14</t>
  </si>
  <si>
    <t>762713110</t>
  </si>
  <si>
    <t>Montáž prostorové vázané kce pomocí tesařských spojů z hraněného řeziva průřezové pl do 120 cm2</t>
  </si>
  <si>
    <t>-1412432914</t>
  </si>
  <si>
    <t>"dle výkazu prvků - vazba A.1" 1,5*4+3*2</t>
  </si>
  <si>
    <t>"dle výkazu prvků - vazba A.2" 1,5*4+3*2</t>
  </si>
  <si>
    <t>"dle výkazu prvků - vazba A.3" 1,5*4+3*2</t>
  </si>
  <si>
    <t>"dle výkazu prvků - vazba A" 3*4</t>
  </si>
  <si>
    <t>"dle výkazu prvků - vazba B.1" (1,5*4+3,5*2)*4,5</t>
  </si>
  <si>
    <t>"dle výkazu prvků - vazba B.2" 3*4</t>
  </si>
  <si>
    <t>"dle výkazu prvků - vazba B.1+B.2" 3*6</t>
  </si>
  <si>
    <t>"dle výkazu prvků - vazba B.3" (1*4+3,5*2)*2</t>
  </si>
  <si>
    <t>"dle výkazu prvků - vazba B" 3*2</t>
  </si>
  <si>
    <t>"dle výkazu prvků - vazba C.1" (1*4+3,5*2)*2</t>
  </si>
  <si>
    <t>"dle výkazu prvků - vazba C.2" (1,5*4+3,5*2)*2</t>
  </si>
  <si>
    <t>"dle výkazu prvků - vazba C" 3*4*2</t>
  </si>
  <si>
    <t>"dle výkazu prvků - vazba D" (3*2+2,5*4)*5+3*8+4*4</t>
  </si>
  <si>
    <t>"dle výkazu prvků - vazba E.1+E.2+E.4+E.5" (4*2+2,5*2)*4</t>
  </si>
  <si>
    <t>"dle výkazu prvků - vazba E.3" 4*2+2,5*2</t>
  </si>
  <si>
    <t>"dle výkazu prvků - vazba E" 4*8</t>
  </si>
  <si>
    <t>"dle výkazu prvků - vazba F" 1,5*4*2</t>
  </si>
  <si>
    <t>"dle výkazu prvků - vazba G.1+G.2+G.4+G.5" (4*2+2,5*2)*4</t>
  </si>
  <si>
    <t>"dle výkazu prvků - vazba G.3" 4*2+2,5*2</t>
  </si>
  <si>
    <t>"dle výkazu prvků - vazba G" 4*8</t>
  </si>
  <si>
    <t>"dle výkazu prvků - vazba H" 4*2+2,5*4</t>
  </si>
  <si>
    <t>"dle výkazu prvků - vazba I" 2,5*2</t>
  </si>
  <si>
    <t>"dle výkazu prvků - vazba J.1+J.2" (1,5*4+3*2)*2</t>
  </si>
  <si>
    <t>"dle výkazu prvků - vazba J.4+J.5" (1*4+2,5*2)*2</t>
  </si>
  <si>
    <t>"dle výkazu prvků - vazba J.3" 4*2+2,5*2</t>
  </si>
  <si>
    <t>"dle výkazu prvků - vazba J" 2,5*4</t>
  </si>
  <si>
    <t>"dle výkazu prvků - vazba 1.A" (1,5*2+1,5*2)*3</t>
  </si>
  <si>
    <t>15</t>
  </si>
  <si>
    <t>M</t>
  </si>
  <si>
    <t>60512125</t>
  </si>
  <si>
    <t>hranol stavební řezivo průřezu do 120cm2 do dl 6m</t>
  </si>
  <si>
    <t>m3</t>
  </si>
  <si>
    <t>32</t>
  </si>
  <si>
    <t>-2144124586</t>
  </si>
  <si>
    <t>tes120*0,08*0,14*1,05</t>
  </si>
  <si>
    <t>762713120</t>
  </si>
  <si>
    <t>Montáž prostorové vázané kce pomocí tesařských spojů z hraněného řeziva průřezové pl přes 120 do 224 cm2</t>
  </si>
  <si>
    <t>-2000363771</t>
  </si>
  <si>
    <t>"dle výkazu prvků - vazba A.1" 1,5*3+2,5*2+1*2+1,5*1+1,5*2+1,5*2+1,5*2</t>
  </si>
  <si>
    <t>"dle výkazu prvků - vazba A.2" 1,5*3+2,5*2+1*2+1,5*1+1,5*2+1,5*2+1,5*2</t>
  </si>
  <si>
    <t>"dle výkazu prvků - vazba A.3" 1,5*3+2,5*2+1*2+1,5*1+1,5*2+1,5*2+1,5*2</t>
  </si>
  <si>
    <t>"dle výkazu prvků - vazba A" 2,5*6+3*2+3*4+3*8</t>
  </si>
  <si>
    <t>"dle výkazu prvků - vazba B.1" (1,5*3+2*3+1*2+2*1+2*2+2*2+1,5*2)*4,5</t>
  </si>
  <si>
    <t>"dle výkazu prvků - vazba B.2" 2*2+3,5*6</t>
  </si>
  <si>
    <t>"dle výkazu prvků - vazba B.1+B.2" 3*6+3*3+3*6+3*12</t>
  </si>
  <si>
    <t>"dle výkazu prvků - vazba B.3" (2*3+2,5*2+1*2+1,5*1+1,5*2+1,5*2+1,5*2)*2</t>
  </si>
  <si>
    <t>"dle výkazu prvků - vazba B" 1,5*3+3*1+3,5*2+2,5*4</t>
  </si>
  <si>
    <t>"dle výkazu prvků - vazba C.1" (1,5*3+2*3+1*2+2*1+1,5*2+1,5*2+1,5*2)*2</t>
  </si>
  <si>
    <t>"dle výkazu prvků - vazba C.2" (1,5*3+2*3+1*2+2*1+2*2+2*2+1,5*2)*2</t>
  </si>
  <si>
    <t>"dle výkazu prvků - vazba C" 2,5*6+3*2+3*4+3*8</t>
  </si>
  <si>
    <t>"dle výkazu prvků - vazba D" (3*3+3*2)*5+2,5*6+2,5*6+4*2+4*8</t>
  </si>
  <si>
    <t>"dle výkazu prvků - vazba E.1+E.2+E.4+E.5" (3*3+3*1+1*3+1*2)*4</t>
  </si>
  <si>
    <t>"dle výkazu prvků - vazba E.3" 2,5*1+4*3</t>
  </si>
  <si>
    <t>"dle výkazu prvků - vazba E" 1,5*6+2,5*6+3*6</t>
  </si>
  <si>
    <t>"dle výkazu prvků - vazba F" (2*2+2,5*1+1*1+1*2+1*2+1*2+2*1)*2</t>
  </si>
  <si>
    <t>"dle výkazu prvků - vazba G.1+G.2+G.4+G.5" (3*3+3*1+1*3+1*2)*4</t>
  </si>
  <si>
    <t>"dle výkazu prvků - vazba G.3" 2,5*1+4*3</t>
  </si>
  <si>
    <t>"dle výkazu prvků - vazba G" 1,5*6+2,5*6+3*6</t>
  </si>
  <si>
    <t>"dle výkazu prvků - vazba H" 1,5*5+2,5*3+1*2+2,5*1+1*4+2*4+2*2+2,5*3</t>
  </si>
  <si>
    <t>"dle výkazu prvků - vazba I" 2*3+3,5*1+1,5*1+1*2+1*2+1,5*2+2,5*1</t>
  </si>
  <si>
    <t>"dle výkazu prvků - vazba J.1+J.2" (2*3+2,5*2+1*2+1,5*1+1,5*2+1,5*2+1,5*2)*2</t>
  </si>
  <si>
    <t>"dle výkazu prvků - vazba J.4+J.5" (2*3+2*2+1*2+1,5*1+1,5*2+1,5*2+1*2)*2</t>
  </si>
  <si>
    <t>"dle výkazu prvků - vazba J.3" 2,5*1+4*3</t>
  </si>
  <si>
    <t>"dle výkazu prvků - vazba J" 1,5*6+2,5*2+2,5*4+2,5*8</t>
  </si>
  <si>
    <t>"dle výkazu prvků - vazba K" 6*2+5,05*4</t>
  </si>
  <si>
    <t>"dle výkazu prvků - vazba 1.B" 1*1+1,5*2+1*1</t>
  </si>
  <si>
    <t>Součet3</t>
  </si>
  <si>
    <t>17</t>
  </si>
  <si>
    <t>60512130</t>
  </si>
  <si>
    <t>hranol stavební řezivo průřezu do 224cm2 do dl 6m</t>
  </si>
  <si>
    <t>-1928930076</t>
  </si>
  <si>
    <t>tes224*0,14*0,14*1,05</t>
  </si>
  <si>
    <t>18</t>
  </si>
  <si>
    <t>762795000</t>
  </si>
  <si>
    <t>Spojovací prostředky pro montáž prostorových vázaných kcí</t>
  </si>
  <si>
    <t>1908009287</t>
  </si>
  <si>
    <t>tes1+tes2</t>
  </si>
  <si>
    <t>19</t>
  </si>
  <si>
    <t>998762111</t>
  </si>
  <si>
    <t>Přesun hmot tonážní pro kce tesařské s omezením mechanizace v objektech v do 6 m</t>
  </si>
  <si>
    <t>2042633825</t>
  </si>
  <si>
    <t>VRN</t>
  </si>
  <si>
    <t>Vedlejší rozpočtové náklady</t>
  </si>
  <si>
    <t>VRN1</t>
  </si>
  <si>
    <t>Průzkumné, zeměměřičské a projektové práce</t>
  </si>
  <si>
    <t>20</t>
  </si>
  <si>
    <t>01324400R</t>
  </si>
  <si>
    <t>Dokumentace a inženýrská činnost před zahájením stavby</t>
  </si>
  <si>
    <t>Kč</t>
  </si>
  <si>
    <t>1024</t>
  </si>
  <si>
    <t>-1781266920</t>
  </si>
  <si>
    <t>zhotovitel je povinen</t>
  </si>
  <si>
    <t>zajistit vyjádření o existenci inženýrských sítí a k práci v jejich ochanných pásmech u dotčených správců inženýrských sít</t>
  </si>
  <si>
    <t>013254000</t>
  </si>
  <si>
    <t>Dokumentace skutečného provedení stavby</t>
  </si>
  <si>
    <t>1516242932</t>
  </si>
  <si>
    <t>a) vypracovat projektovou dokumentaci skutečného provedení stavby (dále také jen „DSPS“). Dokumentace skutečného provedení stavby bude předána objedna</t>
  </si>
  <si>
    <t>a editovatelném formátu DWG;</t>
  </si>
  <si>
    <t>b) vypracovat DSPS dokončeného díla podle následujících zásad:</t>
  </si>
  <si>
    <t>• do projektové dokumentace pro provádění stavby a výrobní dokumentace dle odst. 2.5.1 všech stavebních objektů a provozních souborů zřetelně vyznačit</t>
  </si>
  <si>
    <t>• ty části projektové dokumentace pro provádění stavby a výrobní dokumentace,</t>
  </si>
  <si>
    <t>u kterých nedošlo k žádným změnám, označit nápisem „beze změn“;</t>
  </si>
  <si>
    <t>• každý výkres dokumentace skutečného provedení stavby opatřit jménem a příjmením osoby, která změny zakreslila, jejím podpisem a razítkem zhotovitele</t>
  </si>
  <si>
    <t>• u výkresů obsahujících změnu proti projektu pro provádění stavby přiložit i doklad, ze kterého bude vyplývat projednání změny s odpovědnou osobou</t>
  </si>
  <si>
    <t>objednatele a její souhlasné stanovisko</t>
  </si>
  <si>
    <t xml:space="preserve">• v rámci dokumentace skutečného provedení stavby vyhotovit i celkovou situaci včetně přívodů, přípojek, komunikací, podzemních i nadzemních vedení v </t>
  </si>
  <si>
    <t>areálu staveniště s údaji o hloubkách uložení sítí</t>
  </si>
  <si>
    <t>• vyhotovenou dokumentaci skutečného provedení stavby připravit k potvrzení stavebním úřadem a ve všech svých částech výrazně označit</t>
  </si>
  <si>
    <t>„dokumentace skutečného provedení“ a opatřit razítkem a podpisem odpovědného a oprávněného zástupce zhotovitele. V případě připomínek stavebního úřadu</t>
  </si>
  <si>
    <t>v rámci schvalovacího řízení zhotovitel bezúplatně doplnit, event. bezúplatně přepracovat, dotčenou část dokumentace skutečného provedení stavby</t>
  </si>
  <si>
    <t>22</t>
  </si>
  <si>
    <t>01327400R</t>
  </si>
  <si>
    <t>Fotodokumentace provádění díla</t>
  </si>
  <si>
    <t>1782073613</t>
  </si>
  <si>
    <t xml:space="preserve">a) zajistit průběžnou fotodokumentaci provádění díla – zhotovitel zajistí a předá objednateli průběžnou fotodokumentaci realizace díla v 1 digitálním </t>
  </si>
  <si>
    <t>vyhotovení</t>
  </si>
  <si>
    <t>b) fotodokumentace bude dokladovat průběh díla a bude zejména dokumentovat části stavby a konstrukce před jejich zakrytím</t>
  </si>
  <si>
    <t>VRN3</t>
  </si>
  <si>
    <t>Zařízení staveniště</t>
  </si>
  <si>
    <t>23</t>
  </si>
  <si>
    <t>030001000</t>
  </si>
  <si>
    <t>-212108225</t>
  </si>
  <si>
    <t>a) vybudovat a zajistit zařízení staveniště a jeho provoz, údržbu a likvidaci v souladu s platnými právními předpisy, včetně případného zajištění</t>
  </si>
  <si>
    <t>ohlášení dle zákona</t>
  </si>
  <si>
    <t>č. 183/2006 Sb., o územním plánování a stavebním řádu, ve znění pozdějších předpisů (dále jen „stavební zákon“);</t>
  </si>
  <si>
    <t>b) zajistit staveništní napojovací body energií (vody a energií), jejich měření a jejich úhradu, přičemž místo napojení určí objednatel a dále</t>
  </si>
  <si>
    <t>vybudovat, provozovat, udržovat</t>
  </si>
  <si>
    <t>a zlikvidovat staveništní přípojky;</t>
  </si>
  <si>
    <t>c) provést celkový úklid stavby a dotčeného okolí, provést likvidaci zařízení staveniště</t>
  </si>
  <si>
    <t>do 5 kalendářních dnů ode dne předání hotového díla bez vad a nedodělků;</t>
  </si>
  <si>
    <t>d) dodat, skladovat, spravovat a zabudovat včetně montáže veškeré díly, materiály</t>
  </si>
  <si>
    <t>a zařízení týkající se veřejné zakázky;</t>
  </si>
  <si>
    <t>e) zajistit veškerá technická a organizační opatření související s bezpečností a ochranou lidí a majetku (zejména chodců a vozidel v místech dotčených</t>
  </si>
  <si>
    <t>stavbou)</t>
  </si>
  <si>
    <t>f) zajistit bezpečnost práce a ochranu životního prostředí;</t>
  </si>
  <si>
    <t>g) dodržovat bezpečnostní předpisy, zohlednit bezpečnostní a provozní hygienické požadavky;</t>
  </si>
  <si>
    <t>h) zajistit staveniště proti přístupu nepovolaných osob.</t>
  </si>
  <si>
    <t>VRN4</t>
  </si>
  <si>
    <t>Inženýrská činnost</t>
  </si>
  <si>
    <t>24</t>
  </si>
  <si>
    <t>04300200R</t>
  </si>
  <si>
    <t>Revize a zkoušky</t>
  </si>
  <si>
    <t>-331309010</t>
  </si>
  <si>
    <t>a) zajistit a provést nutné zkoušky dle ČSN, případně dle jiných norem, vztahujících</t>
  </si>
  <si>
    <t>se k prováděnému dílu včetně pořízení protokolů s výsledky zkoušek;</t>
  </si>
  <si>
    <t>b) zajistit atesty a doklady o požadovaných vlastnostech výrobků (např. dle zákona č. 22/1997 Sb., o technických požadavcích na výrobky a o změně a</t>
  </si>
  <si>
    <t>doplnění některých zákonů – prohlášení o shodě)</t>
  </si>
  <si>
    <t>25</t>
  </si>
  <si>
    <t>04319400R</t>
  </si>
  <si>
    <t>Kontrola napnutí táhla</t>
  </si>
  <si>
    <t>-803422155</t>
  </si>
  <si>
    <t>50 ks nových táhel</t>
  </si>
  <si>
    <t>26</t>
  </si>
  <si>
    <t>045002000</t>
  </si>
  <si>
    <t>Kompletační činnost</t>
  </si>
  <si>
    <t>-1634695379</t>
  </si>
  <si>
    <t>a) předložit všechny potřebné dokumenty, v určených termínech odstranit případné závady uvedené v zápisu z předání stavby a účastnit se kontrolních</t>
  </si>
  <si>
    <t>dnů</t>
  </si>
  <si>
    <t xml:space="preserve">b) předat protokolárně objednateli všechny doklady o dokončené stavbě, zejména prohlášení o shodě, atesty, výsledky zkoušek, revizí, a certifikáty na </t>
  </si>
  <si>
    <t>všechny použité materiály</t>
  </si>
  <si>
    <t>a zařízení (ve kterých se nebudou vyskytovat závady) a další doklady, související s plněním předmětu zakázky, které jsou nezbytné k závěrečné kontroln</t>
  </si>
  <si>
    <t>kontrolní prohlídce stavby po dokončení stavby;</t>
  </si>
  <si>
    <t>27</t>
  </si>
  <si>
    <t>045303000</t>
  </si>
  <si>
    <t>Koordinační činnost</t>
  </si>
  <si>
    <t>-1661122948</t>
  </si>
  <si>
    <t>a) zajistit koordinační činnosti poddodavatelů zhotovitele;</t>
  </si>
  <si>
    <t>b) zajistit a provést všechna nezbytná opatření pro zajištění dočasné ochrany stávajících konstrukcí proti poškození při bouracích a montážních prací</t>
  </si>
  <si>
    <t>c) zajistit a provést všechna nezbytná opatření organizačního a stavebně technologického charakteru k řádnému provedení předmětu díla;</t>
  </si>
  <si>
    <t>d) zajistit potřebná či úřady stanovená opatření nutná k provedení veřejné zakázky</t>
  </si>
  <si>
    <t>VRN5</t>
  </si>
  <si>
    <t>Finanční náklady</t>
  </si>
  <si>
    <t>28</t>
  </si>
  <si>
    <t>051002000</t>
  </si>
  <si>
    <t>Pojištění stavby</t>
  </si>
  <si>
    <t>995412413</t>
  </si>
  <si>
    <t>zajistit si pojištění odpovědnosti za škodu v souladu s odst. 12.1. této smlouvy o dílo.</t>
  </si>
  <si>
    <t>VRN7</t>
  </si>
  <si>
    <t>Provozní vlivy</t>
  </si>
  <si>
    <t>29</t>
  </si>
  <si>
    <t>07100200R</t>
  </si>
  <si>
    <t>Provozní a územní vlivy</t>
  </si>
  <si>
    <t>1081347731</t>
  </si>
  <si>
    <t>a) uvést pozemky, jejichž úpravy nejsou součástí díla, ale budou stavbou dotčeny,</t>
  </si>
  <si>
    <t>po ukončení prací neprodleně do původního stavu;</t>
  </si>
  <si>
    <t>b) zajistit opatření k dočasné ochraně konstrukcí a staveb sousedících s prostory staveniště</t>
  </si>
  <si>
    <t>a opatření k ochraně a zabezpečení strojů a materiálů na staveništi.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</si>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</sst>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2024-018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MONTÁŽNÍ ZAJIŠTĚNÍ HAVARIJNÍHO STAVU OBJEKTU - KNIHOVNA ČESKÁ LÍPA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ulice Prokopa Holého č.p. 158, 159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11. 6. 2025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Česká Lípa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DigiTry Art Technologies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Jan Duben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37.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'2024-018 - MONTÁŽNÍ ZAJIŠ...'!J28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'2024-018 - MONTÁŽNÍ ZAJIŠ...'!P125</f>
        <v>0</v>
      </c>
      <c r="AV95" s="127">
        <f>'2024-018 - MONTÁŽNÍ ZAJIŠ...'!J31</f>
        <v>0</v>
      </c>
      <c r="AW95" s="127">
        <f>'2024-018 - MONTÁŽNÍ ZAJIŠ...'!J32</f>
        <v>0</v>
      </c>
      <c r="AX95" s="127">
        <f>'2024-018 - MONTÁŽNÍ ZAJIŠ...'!J33</f>
        <v>0</v>
      </c>
      <c r="AY95" s="127">
        <f>'2024-018 - MONTÁŽNÍ ZAJIŠ...'!J34</f>
        <v>0</v>
      </c>
      <c r="AZ95" s="127">
        <f>'2024-018 - MONTÁŽNÍ ZAJIŠ...'!F31</f>
        <v>0</v>
      </c>
      <c r="BA95" s="127">
        <f>'2024-018 - MONTÁŽNÍ ZAJIŠ...'!F32</f>
        <v>0</v>
      </c>
      <c r="BB95" s="127">
        <f>'2024-018 - MONTÁŽNÍ ZAJIŠ...'!F33</f>
        <v>0</v>
      </c>
      <c r="BC95" s="127">
        <f>'2024-018 - MONTÁŽNÍ ZAJIŠ...'!F34</f>
        <v>0</v>
      </c>
      <c r="BD95" s="129">
        <f>'2024-018 - MONTÁŽNÍ ZAJIŠ...'!F35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zwoYyCOKKkS6GTkepUWfLijWBdqOa5pghuaUdtWkGpuey49LfiuJdBw6M08RH8XTz3UQzucyA9q8beJTxLNAXQ==" hashValue="/DHdLSbYz/0jhyBo0o40+cWdVrkag5YSHkx9H6lcF5ShOTIpC4AfB98ZKl6LGjCj/VQyivy818HZATPUxKl3Q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-018 - MONTÁŽNÍ ZAJI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31" t="s">
        <v>83</v>
      </c>
      <c r="BA2" s="131" t="s">
        <v>1</v>
      </c>
      <c r="BB2" s="131" t="s">
        <v>1</v>
      </c>
      <c r="BC2" s="131" t="s">
        <v>84</v>
      </c>
      <c r="BD2" s="131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  <c r="AZ3" s="131" t="s">
        <v>86</v>
      </c>
      <c r="BA3" s="131" t="s">
        <v>1</v>
      </c>
      <c r="BB3" s="131" t="s">
        <v>1</v>
      </c>
      <c r="BC3" s="131" t="s">
        <v>87</v>
      </c>
      <c r="BD3" s="131" t="s">
        <v>85</v>
      </c>
    </row>
    <row r="4" s="1" customFormat="1" ht="24.96" customHeight="1">
      <c r="B4" s="20"/>
      <c r="D4" s="134" t="s">
        <v>88</v>
      </c>
      <c r="L4" s="20"/>
      <c r="M4" s="135" t="s">
        <v>10</v>
      </c>
      <c r="AT4" s="17" t="s">
        <v>4</v>
      </c>
      <c r="AZ4" s="131" t="s">
        <v>89</v>
      </c>
      <c r="BA4" s="131" t="s">
        <v>1</v>
      </c>
      <c r="BB4" s="131" t="s">
        <v>1</v>
      </c>
      <c r="BC4" s="131" t="s">
        <v>90</v>
      </c>
      <c r="BD4" s="131" t="s">
        <v>85</v>
      </c>
    </row>
    <row r="5" s="1" customFormat="1" ht="6.96" customHeight="1">
      <c r="B5" s="20"/>
      <c r="L5" s="20"/>
      <c r="AZ5" s="131" t="s">
        <v>91</v>
      </c>
      <c r="BA5" s="131" t="s">
        <v>1</v>
      </c>
      <c r="BB5" s="131" t="s">
        <v>1</v>
      </c>
      <c r="BC5" s="131" t="s">
        <v>92</v>
      </c>
      <c r="BD5" s="131" t="s">
        <v>85</v>
      </c>
    </row>
    <row r="6" s="2" customFormat="1" ht="12" customHeight="1">
      <c r="A6" s="38"/>
      <c r="B6" s="44"/>
      <c r="C6" s="38"/>
      <c r="D6" s="136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7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6" t="s">
        <v>18</v>
      </c>
      <c r="E9" s="38"/>
      <c r="F9" s="138" t="s">
        <v>1</v>
      </c>
      <c r="G9" s="38"/>
      <c r="H9" s="38"/>
      <c r="I9" s="136" t="s">
        <v>19</v>
      </c>
      <c r="J9" s="138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6" t="s">
        <v>20</v>
      </c>
      <c r="E10" s="38"/>
      <c r="F10" s="138" t="s">
        <v>21</v>
      </c>
      <c r="G10" s="38"/>
      <c r="H10" s="38"/>
      <c r="I10" s="136" t="s">
        <v>22</v>
      </c>
      <c r="J10" s="139" t="str">
        <f>'Rekapitulace stavby'!AN8</f>
        <v>11. 6. 2025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24</v>
      </c>
      <c r="E12" s="38"/>
      <c r="F12" s="38"/>
      <c r="G12" s="38"/>
      <c r="H12" s="38"/>
      <c r="I12" s="136" t="s">
        <v>25</v>
      </c>
      <c r="J12" s="138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8" t="s">
        <v>26</v>
      </c>
      <c r="F13" s="38"/>
      <c r="G13" s="38"/>
      <c r="H13" s="38"/>
      <c r="I13" s="136" t="s">
        <v>27</v>
      </c>
      <c r="J13" s="138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6" t="s">
        <v>28</v>
      </c>
      <c r="E15" s="38"/>
      <c r="F15" s="38"/>
      <c r="G15" s="38"/>
      <c r="H15" s="38"/>
      <c r="I15" s="136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8"/>
      <c r="G16" s="138"/>
      <c r="H16" s="138"/>
      <c r="I16" s="136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6" t="s">
        <v>30</v>
      </c>
      <c r="E18" s="38"/>
      <c r="F18" s="38"/>
      <c r="G18" s="38"/>
      <c r="H18" s="38"/>
      <c r="I18" s="136" t="s">
        <v>25</v>
      </c>
      <c r="J18" s="138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8" t="s">
        <v>31</v>
      </c>
      <c r="F19" s="38"/>
      <c r="G19" s="38"/>
      <c r="H19" s="38"/>
      <c r="I19" s="136" t="s">
        <v>27</v>
      </c>
      <c r="J19" s="138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6" t="s">
        <v>33</v>
      </c>
      <c r="E21" s="38"/>
      <c r="F21" s="38"/>
      <c r="G21" s="38"/>
      <c r="H21" s="38"/>
      <c r="I21" s="136" t="s">
        <v>25</v>
      </c>
      <c r="J21" s="138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8" t="s">
        <v>34</v>
      </c>
      <c r="F22" s="38"/>
      <c r="G22" s="38"/>
      <c r="H22" s="38"/>
      <c r="I22" s="136" t="s">
        <v>27</v>
      </c>
      <c r="J22" s="138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6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4"/>
      <c r="E27" s="144"/>
      <c r="F27" s="144"/>
      <c r="G27" s="144"/>
      <c r="H27" s="144"/>
      <c r="I27" s="144"/>
      <c r="J27" s="144"/>
      <c r="K27" s="144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5" t="s">
        <v>36</v>
      </c>
      <c r="E28" s="38"/>
      <c r="F28" s="38"/>
      <c r="G28" s="38"/>
      <c r="H28" s="38"/>
      <c r="I28" s="38"/>
      <c r="J28" s="146">
        <f>ROUND(J125,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4"/>
      <c r="E29" s="144"/>
      <c r="F29" s="144"/>
      <c r="G29" s="144"/>
      <c r="H29" s="144"/>
      <c r="I29" s="144"/>
      <c r="J29" s="144"/>
      <c r="K29" s="14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7" t="s">
        <v>38</v>
      </c>
      <c r="G30" s="38"/>
      <c r="H30" s="38"/>
      <c r="I30" s="147" t="s">
        <v>37</v>
      </c>
      <c r="J30" s="147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8" t="s">
        <v>40</v>
      </c>
      <c r="E31" s="136" t="s">
        <v>41</v>
      </c>
      <c r="F31" s="149">
        <f>ROUND((SUM(BE125:BE332)),  2)</f>
        <v>0</v>
      </c>
      <c r="G31" s="38"/>
      <c r="H31" s="38"/>
      <c r="I31" s="150">
        <v>0.20999999999999999</v>
      </c>
      <c r="J31" s="149">
        <f>ROUND(((SUM(BE125:BE332))*I31),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6" t="s">
        <v>42</v>
      </c>
      <c r="F32" s="149">
        <f>ROUND((SUM(BF125:BF332)),  2)</f>
        <v>0</v>
      </c>
      <c r="G32" s="38"/>
      <c r="H32" s="38"/>
      <c r="I32" s="150">
        <v>0.12</v>
      </c>
      <c r="J32" s="149">
        <f>ROUND(((SUM(BF125:BF332))*I32),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6" t="s">
        <v>43</v>
      </c>
      <c r="F33" s="149">
        <f>ROUND((SUM(BG125:BG332)),  2)</f>
        <v>0</v>
      </c>
      <c r="G33" s="38"/>
      <c r="H33" s="38"/>
      <c r="I33" s="150">
        <v>0.20999999999999999</v>
      </c>
      <c r="J33" s="149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6" t="s">
        <v>44</v>
      </c>
      <c r="F34" s="149">
        <f>ROUND((SUM(BH125:BH332)),  2)</f>
        <v>0</v>
      </c>
      <c r="G34" s="38"/>
      <c r="H34" s="38"/>
      <c r="I34" s="150">
        <v>0.12</v>
      </c>
      <c r="J34" s="149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49">
        <f>ROUND((SUM(BI125:BI332)),  2)</f>
        <v>0</v>
      </c>
      <c r="G35" s="38"/>
      <c r="H35" s="38"/>
      <c r="I35" s="150">
        <v>0</v>
      </c>
      <c r="J35" s="149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1"/>
      <c r="D37" s="152" t="s">
        <v>46</v>
      </c>
      <c r="E37" s="153"/>
      <c r="F37" s="153"/>
      <c r="G37" s="154" t="s">
        <v>47</v>
      </c>
      <c r="H37" s="155" t="s">
        <v>48</v>
      </c>
      <c r="I37" s="153"/>
      <c r="J37" s="156">
        <f>SUM(J28:J35)</f>
        <v>0</v>
      </c>
      <c r="K37" s="157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MONTÁŽNÍ ZAJIŠTĚNÍ HAVARIJNÍHO STAVU OBJEKTU - KNIHOVNA ČESKÁ LÍPA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ulice Prokopa Holého č.p. 158, 159</v>
      </c>
      <c r="G87" s="40"/>
      <c r="H87" s="40"/>
      <c r="I87" s="32" t="s">
        <v>22</v>
      </c>
      <c r="J87" s="79" t="str">
        <f>IF(J10="","",J10)</f>
        <v>11. 6. 2025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24</v>
      </c>
      <c r="D89" s="40"/>
      <c r="E89" s="40"/>
      <c r="F89" s="27" t="str">
        <f>E13</f>
        <v>Město Česká Lípa</v>
      </c>
      <c r="G89" s="40"/>
      <c r="H89" s="40"/>
      <c r="I89" s="32" t="s">
        <v>30</v>
      </c>
      <c r="J89" s="36" t="str">
        <f>E19</f>
        <v>DigiTry Art Technologies s.r.o.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Ing. Jan Duben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9" t="s">
        <v>94</v>
      </c>
      <c r="D92" s="170"/>
      <c r="E92" s="170"/>
      <c r="F92" s="170"/>
      <c r="G92" s="170"/>
      <c r="H92" s="170"/>
      <c r="I92" s="170"/>
      <c r="J92" s="171" t="s">
        <v>95</v>
      </c>
      <c r="K92" s="17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2" t="s">
        <v>96</v>
      </c>
      <c r="D94" s="40"/>
      <c r="E94" s="40"/>
      <c r="F94" s="40"/>
      <c r="G94" s="40"/>
      <c r="H94" s="40"/>
      <c r="I94" s="40"/>
      <c r="J94" s="110">
        <f>J125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97</v>
      </c>
    </row>
    <row r="95" s="9" customFormat="1" ht="24.96" customHeight="1">
      <c r="A95" s="9"/>
      <c r="B95" s="173"/>
      <c r="C95" s="174"/>
      <c r="D95" s="175" t="s">
        <v>98</v>
      </c>
      <c r="E95" s="176"/>
      <c r="F95" s="176"/>
      <c r="G95" s="176"/>
      <c r="H95" s="176"/>
      <c r="I95" s="176"/>
      <c r="J95" s="177">
        <f>J126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99</v>
      </c>
      <c r="E96" s="182"/>
      <c r="F96" s="182"/>
      <c r="G96" s="182"/>
      <c r="H96" s="182"/>
      <c r="I96" s="182"/>
      <c r="J96" s="183">
        <f>J127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J139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101</v>
      </c>
      <c r="E98" s="182"/>
      <c r="F98" s="182"/>
      <c r="G98" s="182"/>
      <c r="H98" s="182"/>
      <c r="I98" s="182"/>
      <c r="J98" s="183">
        <f>J165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102</v>
      </c>
      <c r="E99" s="182"/>
      <c r="F99" s="182"/>
      <c r="G99" s="182"/>
      <c r="H99" s="182"/>
      <c r="I99" s="182"/>
      <c r="J99" s="183">
        <f>J171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3"/>
      <c r="C100" s="174"/>
      <c r="D100" s="175" t="s">
        <v>103</v>
      </c>
      <c r="E100" s="176"/>
      <c r="F100" s="176"/>
      <c r="G100" s="176"/>
      <c r="H100" s="176"/>
      <c r="I100" s="176"/>
      <c r="J100" s="177">
        <f>J173</f>
        <v>0</v>
      </c>
      <c r="K100" s="174"/>
      <c r="L100" s="17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9"/>
      <c r="C101" s="180"/>
      <c r="D101" s="181" t="s">
        <v>104</v>
      </c>
      <c r="E101" s="182"/>
      <c r="F101" s="182"/>
      <c r="G101" s="182"/>
      <c r="H101" s="182"/>
      <c r="I101" s="182"/>
      <c r="J101" s="183">
        <f>J174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3"/>
      <c r="C102" s="174"/>
      <c r="D102" s="175" t="s">
        <v>105</v>
      </c>
      <c r="E102" s="176"/>
      <c r="F102" s="176"/>
      <c r="G102" s="176"/>
      <c r="H102" s="176"/>
      <c r="I102" s="176"/>
      <c r="J102" s="177">
        <f>J245</f>
        <v>0</v>
      </c>
      <c r="K102" s="174"/>
      <c r="L102" s="17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9"/>
      <c r="C103" s="180"/>
      <c r="D103" s="181" t="s">
        <v>106</v>
      </c>
      <c r="E103" s="182"/>
      <c r="F103" s="182"/>
      <c r="G103" s="182"/>
      <c r="H103" s="182"/>
      <c r="I103" s="182"/>
      <c r="J103" s="183">
        <f>J246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9"/>
      <c r="C104" s="180"/>
      <c r="D104" s="181" t="s">
        <v>107</v>
      </c>
      <c r="E104" s="182"/>
      <c r="F104" s="182"/>
      <c r="G104" s="182"/>
      <c r="H104" s="182"/>
      <c r="I104" s="182"/>
      <c r="J104" s="183">
        <f>J274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9"/>
      <c r="C105" s="180"/>
      <c r="D105" s="181" t="s">
        <v>108</v>
      </c>
      <c r="E105" s="182"/>
      <c r="F105" s="182"/>
      <c r="G105" s="182"/>
      <c r="H105" s="182"/>
      <c r="I105" s="182"/>
      <c r="J105" s="183">
        <f>J293</f>
        <v>0</v>
      </c>
      <c r="K105" s="180"/>
      <c r="L105" s="18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9"/>
      <c r="C106" s="180"/>
      <c r="D106" s="181" t="s">
        <v>109</v>
      </c>
      <c r="E106" s="182"/>
      <c r="F106" s="182"/>
      <c r="G106" s="182"/>
      <c r="H106" s="182"/>
      <c r="I106" s="182"/>
      <c r="J106" s="183">
        <f>J320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9"/>
      <c r="C107" s="180"/>
      <c r="D107" s="181" t="s">
        <v>110</v>
      </c>
      <c r="E107" s="182"/>
      <c r="F107" s="182"/>
      <c r="G107" s="182"/>
      <c r="H107" s="182"/>
      <c r="I107" s="182"/>
      <c r="J107" s="183">
        <f>J325</f>
        <v>0</v>
      </c>
      <c r="K107" s="180"/>
      <c r="L107" s="18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E7</f>
        <v>MONTÁŽNÍ ZAJIŠTĚNÍ HAVARIJNÍHO STAVU OBJEKTU - KNIHOVNA ČESKÁ LÍPA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F10</f>
        <v>ulice Prokopa Holého č.p. 158, 159</v>
      </c>
      <c r="G119" s="40"/>
      <c r="H119" s="40"/>
      <c r="I119" s="32" t="s">
        <v>22</v>
      </c>
      <c r="J119" s="79" t="str">
        <f>IF(J10="","",J10)</f>
        <v>11. 6. 2025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E13</f>
        <v>Město Česká Lípa</v>
      </c>
      <c r="G121" s="40"/>
      <c r="H121" s="40"/>
      <c r="I121" s="32" t="s">
        <v>30</v>
      </c>
      <c r="J121" s="36" t="str">
        <f>E19</f>
        <v>DigiTry Art Technologies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IF(E16="","",E16)</f>
        <v>Vyplň údaj</v>
      </c>
      <c r="G122" s="40"/>
      <c r="H122" s="40"/>
      <c r="I122" s="32" t="s">
        <v>33</v>
      </c>
      <c r="J122" s="36" t="str">
        <f>E22</f>
        <v>Ing. Jan Duben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85"/>
      <c r="B124" s="186"/>
      <c r="C124" s="187" t="s">
        <v>112</v>
      </c>
      <c r="D124" s="188" t="s">
        <v>61</v>
      </c>
      <c r="E124" s="188" t="s">
        <v>57</v>
      </c>
      <c r="F124" s="188" t="s">
        <v>58</v>
      </c>
      <c r="G124" s="188" t="s">
        <v>113</v>
      </c>
      <c r="H124" s="188" t="s">
        <v>114</v>
      </c>
      <c r="I124" s="188" t="s">
        <v>115</v>
      </c>
      <c r="J124" s="189" t="s">
        <v>95</v>
      </c>
      <c r="K124" s="190" t="s">
        <v>116</v>
      </c>
      <c r="L124" s="191"/>
      <c r="M124" s="100" t="s">
        <v>1</v>
      </c>
      <c r="N124" s="101" t="s">
        <v>40</v>
      </c>
      <c r="O124" s="101" t="s">
        <v>117</v>
      </c>
      <c r="P124" s="101" t="s">
        <v>118</v>
      </c>
      <c r="Q124" s="101" t="s">
        <v>119</v>
      </c>
      <c r="R124" s="101" t="s">
        <v>120</v>
      </c>
      <c r="S124" s="101" t="s">
        <v>121</v>
      </c>
      <c r="T124" s="102" t="s">
        <v>122</v>
      </c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</row>
    <row r="125" s="2" customFormat="1" ht="22.8" customHeight="1">
      <c r="A125" s="38"/>
      <c r="B125" s="39"/>
      <c r="C125" s="107" t="s">
        <v>123</v>
      </c>
      <c r="D125" s="40"/>
      <c r="E125" s="40"/>
      <c r="F125" s="40"/>
      <c r="G125" s="40"/>
      <c r="H125" s="40"/>
      <c r="I125" s="40"/>
      <c r="J125" s="192">
        <f>BK125</f>
        <v>0</v>
      </c>
      <c r="K125" s="40"/>
      <c r="L125" s="44"/>
      <c r="M125" s="103"/>
      <c r="N125" s="193"/>
      <c r="O125" s="104"/>
      <c r="P125" s="194">
        <f>P126+P173+P245</f>
        <v>0</v>
      </c>
      <c r="Q125" s="104"/>
      <c r="R125" s="194">
        <f>R126+R173+R245</f>
        <v>27.772743039999998</v>
      </c>
      <c r="S125" s="104"/>
      <c r="T125" s="195">
        <f>T126+T173+T245</f>
        <v>20.216750000000001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97</v>
      </c>
      <c r="BK125" s="196">
        <f>BK126+BK173+BK245</f>
        <v>0</v>
      </c>
    </row>
    <row r="126" s="12" customFormat="1" ht="25.92" customHeight="1">
      <c r="A126" s="12"/>
      <c r="B126" s="197"/>
      <c r="C126" s="198"/>
      <c r="D126" s="199" t="s">
        <v>75</v>
      </c>
      <c r="E126" s="200" t="s">
        <v>124</v>
      </c>
      <c r="F126" s="200" t="s">
        <v>125</v>
      </c>
      <c r="G126" s="198"/>
      <c r="H126" s="198"/>
      <c r="I126" s="201"/>
      <c r="J126" s="202">
        <f>BK126</f>
        <v>0</v>
      </c>
      <c r="K126" s="198"/>
      <c r="L126" s="203"/>
      <c r="M126" s="204"/>
      <c r="N126" s="205"/>
      <c r="O126" s="205"/>
      <c r="P126" s="206">
        <f>P127+P139+P165+P171</f>
        <v>0</v>
      </c>
      <c r="Q126" s="205"/>
      <c r="R126" s="206">
        <f>R127+R139+R165+R171</f>
        <v>8.6101199999999984</v>
      </c>
      <c r="S126" s="205"/>
      <c r="T126" s="207">
        <f>T127+T139+T165+T171</f>
        <v>3.76125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81</v>
      </c>
      <c r="AT126" s="209" t="s">
        <v>75</v>
      </c>
      <c r="AU126" s="209" t="s">
        <v>76</v>
      </c>
      <c r="AY126" s="208" t="s">
        <v>126</v>
      </c>
      <c r="BK126" s="210">
        <f>BK127+BK139+BK165+BK171</f>
        <v>0</v>
      </c>
    </row>
    <row r="127" s="12" customFormat="1" ht="22.8" customHeight="1">
      <c r="A127" s="12"/>
      <c r="B127" s="197"/>
      <c r="C127" s="198"/>
      <c r="D127" s="199" t="s">
        <v>75</v>
      </c>
      <c r="E127" s="211" t="s">
        <v>81</v>
      </c>
      <c r="F127" s="211" t="s">
        <v>127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f>SUM(P128:P138)</f>
        <v>0</v>
      </c>
      <c r="Q127" s="205"/>
      <c r="R127" s="206">
        <f>SUM(R128:R138)</f>
        <v>0</v>
      </c>
      <c r="S127" s="205"/>
      <c r="T127" s="207">
        <f>SUM(T128:T138)</f>
        <v>3.76125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81</v>
      </c>
      <c r="AT127" s="209" t="s">
        <v>75</v>
      </c>
      <c r="AU127" s="209" t="s">
        <v>81</v>
      </c>
      <c r="AY127" s="208" t="s">
        <v>126</v>
      </c>
      <c r="BK127" s="210">
        <f>SUM(BK128:BK138)</f>
        <v>0</v>
      </c>
    </row>
    <row r="128" s="2" customFormat="1" ht="24.15" customHeight="1">
      <c r="A128" s="38"/>
      <c r="B128" s="39"/>
      <c r="C128" s="213" t="s">
        <v>81</v>
      </c>
      <c r="D128" s="213" t="s">
        <v>128</v>
      </c>
      <c r="E128" s="214" t="s">
        <v>129</v>
      </c>
      <c r="F128" s="215" t="s">
        <v>130</v>
      </c>
      <c r="G128" s="216" t="s">
        <v>131</v>
      </c>
      <c r="H128" s="217">
        <v>14.75</v>
      </c>
      <c r="I128" s="218"/>
      <c r="J128" s="219">
        <f>ROUND(I128*H128,2)</f>
        <v>0</v>
      </c>
      <c r="K128" s="220"/>
      <c r="L128" s="44"/>
      <c r="M128" s="221" t="s">
        <v>1</v>
      </c>
      <c r="N128" s="222" t="s">
        <v>41</v>
      </c>
      <c r="O128" s="91"/>
      <c r="P128" s="223">
        <f>O128*H128</f>
        <v>0</v>
      </c>
      <c r="Q128" s="223">
        <v>0</v>
      </c>
      <c r="R128" s="223">
        <f>Q128*H128</f>
        <v>0</v>
      </c>
      <c r="S128" s="223">
        <v>0.255</v>
      </c>
      <c r="T128" s="224">
        <f>S128*H128</f>
        <v>3.76125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5" t="s">
        <v>132</v>
      </c>
      <c r="AT128" s="225" t="s">
        <v>128</v>
      </c>
      <c r="AU128" s="225" t="s">
        <v>85</v>
      </c>
      <c r="AY128" s="17" t="s">
        <v>126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7" t="s">
        <v>81</v>
      </c>
      <c r="BK128" s="226">
        <f>ROUND(I128*H128,2)</f>
        <v>0</v>
      </c>
      <c r="BL128" s="17" t="s">
        <v>132</v>
      </c>
      <c r="BM128" s="225" t="s">
        <v>133</v>
      </c>
    </row>
    <row r="129" s="13" customFormat="1">
      <c r="A129" s="13"/>
      <c r="B129" s="227"/>
      <c r="C129" s="228"/>
      <c r="D129" s="229" t="s">
        <v>134</v>
      </c>
      <c r="E129" s="230" t="s">
        <v>1</v>
      </c>
      <c r="F129" s="231" t="s">
        <v>135</v>
      </c>
      <c r="G129" s="228"/>
      <c r="H129" s="232">
        <v>0.75</v>
      </c>
      <c r="I129" s="233"/>
      <c r="J129" s="228"/>
      <c r="K129" s="228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134</v>
      </c>
      <c r="AU129" s="238" t="s">
        <v>85</v>
      </c>
      <c r="AV129" s="13" t="s">
        <v>85</v>
      </c>
      <c r="AW129" s="13" t="s">
        <v>32</v>
      </c>
      <c r="AX129" s="13" t="s">
        <v>76</v>
      </c>
      <c r="AY129" s="238" t="s">
        <v>126</v>
      </c>
    </row>
    <row r="130" s="13" customFormat="1">
      <c r="A130" s="13"/>
      <c r="B130" s="227"/>
      <c r="C130" s="228"/>
      <c r="D130" s="229" t="s">
        <v>134</v>
      </c>
      <c r="E130" s="230" t="s">
        <v>1</v>
      </c>
      <c r="F130" s="231" t="s">
        <v>136</v>
      </c>
      <c r="G130" s="228"/>
      <c r="H130" s="232">
        <v>0.75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134</v>
      </c>
      <c r="AU130" s="238" t="s">
        <v>85</v>
      </c>
      <c r="AV130" s="13" t="s">
        <v>85</v>
      </c>
      <c r="AW130" s="13" t="s">
        <v>32</v>
      </c>
      <c r="AX130" s="13" t="s">
        <v>76</v>
      </c>
      <c r="AY130" s="238" t="s">
        <v>126</v>
      </c>
    </row>
    <row r="131" s="13" customFormat="1">
      <c r="A131" s="13"/>
      <c r="B131" s="227"/>
      <c r="C131" s="228"/>
      <c r="D131" s="229" t="s">
        <v>134</v>
      </c>
      <c r="E131" s="230" t="s">
        <v>1</v>
      </c>
      <c r="F131" s="231" t="s">
        <v>137</v>
      </c>
      <c r="G131" s="228"/>
      <c r="H131" s="232">
        <v>0.75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134</v>
      </c>
      <c r="AU131" s="238" t="s">
        <v>85</v>
      </c>
      <c r="AV131" s="13" t="s">
        <v>85</v>
      </c>
      <c r="AW131" s="13" t="s">
        <v>32</v>
      </c>
      <c r="AX131" s="13" t="s">
        <v>76</v>
      </c>
      <c r="AY131" s="238" t="s">
        <v>126</v>
      </c>
    </row>
    <row r="132" s="13" customFormat="1">
      <c r="A132" s="13"/>
      <c r="B132" s="227"/>
      <c r="C132" s="228"/>
      <c r="D132" s="229" t="s">
        <v>134</v>
      </c>
      <c r="E132" s="230" t="s">
        <v>1</v>
      </c>
      <c r="F132" s="231" t="s">
        <v>138</v>
      </c>
      <c r="G132" s="228"/>
      <c r="H132" s="232">
        <v>3.5</v>
      </c>
      <c r="I132" s="233"/>
      <c r="J132" s="228"/>
      <c r="K132" s="228"/>
      <c r="L132" s="234"/>
      <c r="M132" s="235"/>
      <c r="N132" s="236"/>
      <c r="O132" s="236"/>
      <c r="P132" s="236"/>
      <c r="Q132" s="236"/>
      <c r="R132" s="236"/>
      <c r="S132" s="236"/>
      <c r="T132" s="23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8" t="s">
        <v>134</v>
      </c>
      <c r="AU132" s="238" t="s">
        <v>85</v>
      </c>
      <c r="AV132" s="13" t="s">
        <v>85</v>
      </c>
      <c r="AW132" s="13" t="s">
        <v>32</v>
      </c>
      <c r="AX132" s="13" t="s">
        <v>76</v>
      </c>
      <c r="AY132" s="238" t="s">
        <v>126</v>
      </c>
    </row>
    <row r="133" s="13" customFormat="1">
      <c r="A133" s="13"/>
      <c r="B133" s="227"/>
      <c r="C133" s="228"/>
      <c r="D133" s="229" t="s">
        <v>134</v>
      </c>
      <c r="E133" s="230" t="s">
        <v>1</v>
      </c>
      <c r="F133" s="231" t="s">
        <v>139</v>
      </c>
      <c r="G133" s="228"/>
      <c r="H133" s="232">
        <v>0.75</v>
      </c>
      <c r="I133" s="233"/>
      <c r="J133" s="228"/>
      <c r="K133" s="228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134</v>
      </c>
      <c r="AU133" s="238" t="s">
        <v>85</v>
      </c>
      <c r="AV133" s="13" t="s">
        <v>85</v>
      </c>
      <c r="AW133" s="13" t="s">
        <v>32</v>
      </c>
      <c r="AX133" s="13" t="s">
        <v>76</v>
      </c>
      <c r="AY133" s="238" t="s">
        <v>126</v>
      </c>
    </row>
    <row r="134" s="13" customFormat="1">
      <c r="A134" s="13"/>
      <c r="B134" s="227"/>
      <c r="C134" s="228"/>
      <c r="D134" s="229" t="s">
        <v>134</v>
      </c>
      <c r="E134" s="230" t="s">
        <v>1</v>
      </c>
      <c r="F134" s="231" t="s">
        <v>140</v>
      </c>
      <c r="G134" s="228"/>
      <c r="H134" s="232">
        <v>1.5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134</v>
      </c>
      <c r="AU134" s="238" t="s">
        <v>85</v>
      </c>
      <c r="AV134" s="13" t="s">
        <v>85</v>
      </c>
      <c r="AW134" s="13" t="s">
        <v>32</v>
      </c>
      <c r="AX134" s="13" t="s">
        <v>76</v>
      </c>
      <c r="AY134" s="238" t="s">
        <v>126</v>
      </c>
    </row>
    <row r="135" s="13" customFormat="1">
      <c r="A135" s="13"/>
      <c r="B135" s="227"/>
      <c r="C135" s="228"/>
      <c r="D135" s="229" t="s">
        <v>134</v>
      </c>
      <c r="E135" s="230" t="s">
        <v>1</v>
      </c>
      <c r="F135" s="231" t="s">
        <v>141</v>
      </c>
      <c r="G135" s="228"/>
      <c r="H135" s="232">
        <v>1.5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134</v>
      </c>
      <c r="AU135" s="238" t="s">
        <v>85</v>
      </c>
      <c r="AV135" s="13" t="s">
        <v>85</v>
      </c>
      <c r="AW135" s="13" t="s">
        <v>32</v>
      </c>
      <c r="AX135" s="13" t="s">
        <v>76</v>
      </c>
      <c r="AY135" s="238" t="s">
        <v>126</v>
      </c>
    </row>
    <row r="136" s="13" customFormat="1">
      <c r="A136" s="13"/>
      <c r="B136" s="227"/>
      <c r="C136" s="228"/>
      <c r="D136" s="229" t="s">
        <v>134</v>
      </c>
      <c r="E136" s="230" t="s">
        <v>1</v>
      </c>
      <c r="F136" s="231" t="s">
        <v>142</v>
      </c>
      <c r="G136" s="228"/>
      <c r="H136" s="232">
        <v>1.5</v>
      </c>
      <c r="I136" s="233"/>
      <c r="J136" s="228"/>
      <c r="K136" s="228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134</v>
      </c>
      <c r="AU136" s="238" t="s">
        <v>85</v>
      </c>
      <c r="AV136" s="13" t="s">
        <v>85</v>
      </c>
      <c r="AW136" s="13" t="s">
        <v>32</v>
      </c>
      <c r="AX136" s="13" t="s">
        <v>76</v>
      </c>
      <c r="AY136" s="238" t="s">
        <v>126</v>
      </c>
    </row>
    <row r="137" s="13" customFormat="1">
      <c r="A137" s="13"/>
      <c r="B137" s="227"/>
      <c r="C137" s="228"/>
      <c r="D137" s="229" t="s">
        <v>134</v>
      </c>
      <c r="E137" s="230" t="s">
        <v>1</v>
      </c>
      <c r="F137" s="231" t="s">
        <v>143</v>
      </c>
      <c r="G137" s="228"/>
      <c r="H137" s="232">
        <v>3.75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134</v>
      </c>
      <c r="AU137" s="238" t="s">
        <v>85</v>
      </c>
      <c r="AV137" s="13" t="s">
        <v>85</v>
      </c>
      <c r="AW137" s="13" t="s">
        <v>32</v>
      </c>
      <c r="AX137" s="13" t="s">
        <v>76</v>
      </c>
      <c r="AY137" s="238" t="s">
        <v>126</v>
      </c>
    </row>
    <row r="138" s="14" customFormat="1">
      <c r="A138" s="14"/>
      <c r="B138" s="239"/>
      <c r="C138" s="240"/>
      <c r="D138" s="229" t="s">
        <v>134</v>
      </c>
      <c r="E138" s="241" t="s">
        <v>1</v>
      </c>
      <c r="F138" s="242" t="s">
        <v>144</v>
      </c>
      <c r="G138" s="240"/>
      <c r="H138" s="243">
        <v>14.75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134</v>
      </c>
      <c r="AU138" s="249" t="s">
        <v>85</v>
      </c>
      <c r="AV138" s="14" t="s">
        <v>132</v>
      </c>
      <c r="AW138" s="14" t="s">
        <v>32</v>
      </c>
      <c r="AX138" s="14" t="s">
        <v>81</v>
      </c>
      <c r="AY138" s="249" t="s">
        <v>126</v>
      </c>
    </row>
    <row r="139" s="12" customFormat="1" ht="22.8" customHeight="1">
      <c r="A139" s="12"/>
      <c r="B139" s="197"/>
      <c r="C139" s="198"/>
      <c r="D139" s="199" t="s">
        <v>75</v>
      </c>
      <c r="E139" s="211" t="s">
        <v>145</v>
      </c>
      <c r="F139" s="211" t="s">
        <v>146</v>
      </c>
      <c r="G139" s="198"/>
      <c r="H139" s="198"/>
      <c r="I139" s="201"/>
      <c r="J139" s="212">
        <f>BK139</f>
        <v>0</v>
      </c>
      <c r="K139" s="198"/>
      <c r="L139" s="203"/>
      <c r="M139" s="204"/>
      <c r="N139" s="205"/>
      <c r="O139" s="205"/>
      <c r="P139" s="206">
        <f>SUM(P140:P164)</f>
        <v>0</v>
      </c>
      <c r="Q139" s="205"/>
      <c r="R139" s="206">
        <f>SUM(R140:R164)</f>
        <v>8.6101199999999984</v>
      </c>
      <c r="S139" s="205"/>
      <c r="T139" s="207">
        <f>SUM(T140:T164)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81</v>
      </c>
      <c r="AT139" s="209" t="s">
        <v>75</v>
      </c>
      <c r="AU139" s="209" t="s">
        <v>81</v>
      </c>
      <c r="AY139" s="208" t="s">
        <v>126</v>
      </c>
      <c r="BK139" s="210">
        <f>SUM(BK140:BK164)</f>
        <v>0</v>
      </c>
    </row>
    <row r="140" s="2" customFormat="1" ht="21.75" customHeight="1">
      <c r="A140" s="38"/>
      <c r="B140" s="39"/>
      <c r="C140" s="213" t="s">
        <v>85</v>
      </c>
      <c r="D140" s="213" t="s">
        <v>128</v>
      </c>
      <c r="E140" s="214" t="s">
        <v>147</v>
      </c>
      <c r="F140" s="215" t="s">
        <v>148</v>
      </c>
      <c r="G140" s="216" t="s">
        <v>149</v>
      </c>
      <c r="H140" s="217">
        <v>59</v>
      </c>
      <c r="I140" s="218"/>
      <c r="J140" s="219">
        <f>ROUND(I140*H140,2)</f>
        <v>0</v>
      </c>
      <c r="K140" s="220"/>
      <c r="L140" s="44"/>
      <c r="M140" s="221" t="s">
        <v>1</v>
      </c>
      <c r="N140" s="222" t="s">
        <v>41</v>
      </c>
      <c r="O140" s="91"/>
      <c r="P140" s="223">
        <f>O140*H140</f>
        <v>0</v>
      </c>
      <c r="Q140" s="223">
        <v>0.033000000000000002</v>
      </c>
      <c r="R140" s="223">
        <f>Q140*H140</f>
        <v>1.9470000000000001</v>
      </c>
      <c r="S140" s="223">
        <v>0</v>
      </c>
      <c r="T140" s="22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5" t="s">
        <v>132</v>
      </c>
      <c r="AT140" s="225" t="s">
        <v>128</v>
      </c>
      <c r="AU140" s="225" t="s">
        <v>85</v>
      </c>
      <c r="AY140" s="17" t="s">
        <v>126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7" t="s">
        <v>81</v>
      </c>
      <c r="BK140" s="226">
        <f>ROUND(I140*H140,2)</f>
        <v>0</v>
      </c>
      <c r="BL140" s="17" t="s">
        <v>132</v>
      </c>
      <c r="BM140" s="225" t="s">
        <v>150</v>
      </c>
    </row>
    <row r="141" s="13" customFormat="1">
      <c r="A141" s="13"/>
      <c r="B141" s="227"/>
      <c r="C141" s="228"/>
      <c r="D141" s="229" t="s">
        <v>134</v>
      </c>
      <c r="E141" s="230" t="s">
        <v>1</v>
      </c>
      <c r="F141" s="231" t="s">
        <v>151</v>
      </c>
      <c r="G141" s="228"/>
      <c r="H141" s="232">
        <v>3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134</v>
      </c>
      <c r="AU141" s="238" t="s">
        <v>85</v>
      </c>
      <c r="AV141" s="13" t="s">
        <v>85</v>
      </c>
      <c r="AW141" s="13" t="s">
        <v>32</v>
      </c>
      <c r="AX141" s="13" t="s">
        <v>76</v>
      </c>
      <c r="AY141" s="238" t="s">
        <v>126</v>
      </c>
    </row>
    <row r="142" s="13" customFormat="1">
      <c r="A142" s="13"/>
      <c r="B142" s="227"/>
      <c r="C142" s="228"/>
      <c r="D142" s="229" t="s">
        <v>134</v>
      </c>
      <c r="E142" s="230" t="s">
        <v>1</v>
      </c>
      <c r="F142" s="231" t="s">
        <v>152</v>
      </c>
      <c r="G142" s="228"/>
      <c r="H142" s="232">
        <v>3</v>
      </c>
      <c r="I142" s="233"/>
      <c r="J142" s="228"/>
      <c r="K142" s="228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134</v>
      </c>
      <c r="AU142" s="238" t="s">
        <v>85</v>
      </c>
      <c r="AV142" s="13" t="s">
        <v>85</v>
      </c>
      <c r="AW142" s="13" t="s">
        <v>32</v>
      </c>
      <c r="AX142" s="13" t="s">
        <v>76</v>
      </c>
      <c r="AY142" s="238" t="s">
        <v>126</v>
      </c>
    </row>
    <row r="143" s="13" customFormat="1">
      <c r="A143" s="13"/>
      <c r="B143" s="227"/>
      <c r="C143" s="228"/>
      <c r="D143" s="229" t="s">
        <v>134</v>
      </c>
      <c r="E143" s="230" t="s">
        <v>1</v>
      </c>
      <c r="F143" s="231" t="s">
        <v>153</v>
      </c>
      <c r="G143" s="228"/>
      <c r="H143" s="232">
        <v>3</v>
      </c>
      <c r="I143" s="233"/>
      <c r="J143" s="228"/>
      <c r="K143" s="228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134</v>
      </c>
      <c r="AU143" s="238" t="s">
        <v>85</v>
      </c>
      <c r="AV143" s="13" t="s">
        <v>85</v>
      </c>
      <c r="AW143" s="13" t="s">
        <v>32</v>
      </c>
      <c r="AX143" s="13" t="s">
        <v>76</v>
      </c>
      <c r="AY143" s="238" t="s">
        <v>126</v>
      </c>
    </row>
    <row r="144" s="13" customFormat="1">
      <c r="A144" s="13"/>
      <c r="B144" s="227"/>
      <c r="C144" s="228"/>
      <c r="D144" s="229" t="s">
        <v>134</v>
      </c>
      <c r="E144" s="230" t="s">
        <v>1</v>
      </c>
      <c r="F144" s="231" t="s">
        <v>154</v>
      </c>
      <c r="G144" s="228"/>
      <c r="H144" s="232">
        <v>14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134</v>
      </c>
      <c r="AU144" s="238" t="s">
        <v>85</v>
      </c>
      <c r="AV144" s="13" t="s">
        <v>85</v>
      </c>
      <c r="AW144" s="13" t="s">
        <v>32</v>
      </c>
      <c r="AX144" s="13" t="s">
        <v>76</v>
      </c>
      <c r="AY144" s="238" t="s">
        <v>126</v>
      </c>
    </row>
    <row r="145" s="13" customFormat="1">
      <c r="A145" s="13"/>
      <c r="B145" s="227"/>
      <c r="C145" s="228"/>
      <c r="D145" s="229" t="s">
        <v>134</v>
      </c>
      <c r="E145" s="230" t="s">
        <v>1</v>
      </c>
      <c r="F145" s="231" t="s">
        <v>155</v>
      </c>
      <c r="G145" s="228"/>
      <c r="H145" s="232">
        <v>3</v>
      </c>
      <c r="I145" s="233"/>
      <c r="J145" s="228"/>
      <c r="K145" s="228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134</v>
      </c>
      <c r="AU145" s="238" t="s">
        <v>85</v>
      </c>
      <c r="AV145" s="13" t="s">
        <v>85</v>
      </c>
      <c r="AW145" s="13" t="s">
        <v>32</v>
      </c>
      <c r="AX145" s="13" t="s">
        <v>76</v>
      </c>
      <c r="AY145" s="238" t="s">
        <v>126</v>
      </c>
    </row>
    <row r="146" s="13" customFormat="1">
      <c r="A146" s="13"/>
      <c r="B146" s="227"/>
      <c r="C146" s="228"/>
      <c r="D146" s="229" t="s">
        <v>134</v>
      </c>
      <c r="E146" s="230" t="s">
        <v>1</v>
      </c>
      <c r="F146" s="231" t="s">
        <v>156</v>
      </c>
      <c r="G146" s="228"/>
      <c r="H146" s="232">
        <v>6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134</v>
      </c>
      <c r="AU146" s="238" t="s">
        <v>85</v>
      </c>
      <c r="AV146" s="13" t="s">
        <v>85</v>
      </c>
      <c r="AW146" s="13" t="s">
        <v>32</v>
      </c>
      <c r="AX146" s="13" t="s">
        <v>76</v>
      </c>
      <c r="AY146" s="238" t="s">
        <v>126</v>
      </c>
    </row>
    <row r="147" s="13" customFormat="1">
      <c r="A147" s="13"/>
      <c r="B147" s="227"/>
      <c r="C147" s="228"/>
      <c r="D147" s="229" t="s">
        <v>134</v>
      </c>
      <c r="E147" s="230" t="s">
        <v>1</v>
      </c>
      <c r="F147" s="231" t="s">
        <v>157</v>
      </c>
      <c r="G147" s="228"/>
      <c r="H147" s="232">
        <v>6</v>
      </c>
      <c r="I147" s="233"/>
      <c r="J147" s="228"/>
      <c r="K147" s="228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134</v>
      </c>
      <c r="AU147" s="238" t="s">
        <v>85</v>
      </c>
      <c r="AV147" s="13" t="s">
        <v>85</v>
      </c>
      <c r="AW147" s="13" t="s">
        <v>32</v>
      </c>
      <c r="AX147" s="13" t="s">
        <v>76</v>
      </c>
      <c r="AY147" s="238" t="s">
        <v>126</v>
      </c>
    </row>
    <row r="148" s="13" customFormat="1">
      <c r="A148" s="13"/>
      <c r="B148" s="227"/>
      <c r="C148" s="228"/>
      <c r="D148" s="229" t="s">
        <v>134</v>
      </c>
      <c r="E148" s="230" t="s">
        <v>1</v>
      </c>
      <c r="F148" s="231" t="s">
        <v>158</v>
      </c>
      <c r="G148" s="228"/>
      <c r="H148" s="232">
        <v>6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134</v>
      </c>
      <c r="AU148" s="238" t="s">
        <v>85</v>
      </c>
      <c r="AV148" s="13" t="s">
        <v>85</v>
      </c>
      <c r="AW148" s="13" t="s">
        <v>32</v>
      </c>
      <c r="AX148" s="13" t="s">
        <v>76</v>
      </c>
      <c r="AY148" s="238" t="s">
        <v>126</v>
      </c>
    </row>
    <row r="149" s="13" customFormat="1">
      <c r="A149" s="13"/>
      <c r="B149" s="227"/>
      <c r="C149" s="228"/>
      <c r="D149" s="229" t="s">
        <v>134</v>
      </c>
      <c r="E149" s="230" t="s">
        <v>1</v>
      </c>
      <c r="F149" s="231" t="s">
        <v>159</v>
      </c>
      <c r="G149" s="228"/>
      <c r="H149" s="232">
        <v>15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134</v>
      </c>
      <c r="AU149" s="238" t="s">
        <v>85</v>
      </c>
      <c r="AV149" s="13" t="s">
        <v>85</v>
      </c>
      <c r="AW149" s="13" t="s">
        <v>32</v>
      </c>
      <c r="AX149" s="13" t="s">
        <v>76</v>
      </c>
      <c r="AY149" s="238" t="s">
        <v>126</v>
      </c>
    </row>
    <row r="150" s="14" customFormat="1">
      <c r="A150" s="14"/>
      <c r="B150" s="239"/>
      <c r="C150" s="240"/>
      <c r="D150" s="229" t="s">
        <v>134</v>
      </c>
      <c r="E150" s="241" t="s">
        <v>1</v>
      </c>
      <c r="F150" s="242" t="s">
        <v>144</v>
      </c>
      <c r="G150" s="240"/>
      <c r="H150" s="243">
        <v>59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134</v>
      </c>
      <c r="AU150" s="249" t="s">
        <v>85</v>
      </c>
      <c r="AV150" s="14" t="s">
        <v>132</v>
      </c>
      <c r="AW150" s="14" t="s">
        <v>32</v>
      </c>
      <c r="AX150" s="14" t="s">
        <v>81</v>
      </c>
      <c r="AY150" s="249" t="s">
        <v>126</v>
      </c>
    </row>
    <row r="151" s="2" customFormat="1" ht="24.15" customHeight="1">
      <c r="A151" s="38"/>
      <c r="B151" s="39"/>
      <c r="C151" s="213" t="s">
        <v>160</v>
      </c>
      <c r="D151" s="213" t="s">
        <v>128</v>
      </c>
      <c r="E151" s="214" t="s">
        <v>161</v>
      </c>
      <c r="F151" s="215" t="s">
        <v>162</v>
      </c>
      <c r="G151" s="216" t="s">
        <v>163</v>
      </c>
      <c r="H151" s="217">
        <v>66</v>
      </c>
      <c r="I151" s="218"/>
      <c r="J151" s="219">
        <f>ROUND(I151*H151,2)</f>
        <v>0</v>
      </c>
      <c r="K151" s="220"/>
      <c r="L151" s="44"/>
      <c r="M151" s="221" t="s">
        <v>1</v>
      </c>
      <c r="N151" s="222" t="s">
        <v>41</v>
      </c>
      <c r="O151" s="91"/>
      <c r="P151" s="223">
        <f>O151*H151</f>
        <v>0</v>
      </c>
      <c r="Q151" s="223">
        <v>0.0032200000000000002</v>
      </c>
      <c r="R151" s="223">
        <f>Q151*H151</f>
        <v>0.21252000000000001</v>
      </c>
      <c r="S151" s="223">
        <v>0</v>
      </c>
      <c r="T151" s="22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5" t="s">
        <v>132</v>
      </c>
      <c r="AT151" s="225" t="s">
        <v>128</v>
      </c>
      <c r="AU151" s="225" t="s">
        <v>85</v>
      </c>
      <c r="AY151" s="17" t="s">
        <v>126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7" t="s">
        <v>81</v>
      </c>
      <c r="BK151" s="226">
        <f>ROUND(I151*H151,2)</f>
        <v>0</v>
      </c>
      <c r="BL151" s="17" t="s">
        <v>132</v>
      </c>
      <c r="BM151" s="225" t="s">
        <v>164</v>
      </c>
    </row>
    <row r="152" s="13" customFormat="1">
      <c r="A152" s="13"/>
      <c r="B152" s="227"/>
      <c r="C152" s="228"/>
      <c r="D152" s="229" t="s">
        <v>134</v>
      </c>
      <c r="E152" s="230" t="s">
        <v>1</v>
      </c>
      <c r="F152" s="231" t="s">
        <v>165</v>
      </c>
      <c r="G152" s="228"/>
      <c r="H152" s="232">
        <v>16</v>
      </c>
      <c r="I152" s="233"/>
      <c r="J152" s="228"/>
      <c r="K152" s="228"/>
      <c r="L152" s="234"/>
      <c r="M152" s="235"/>
      <c r="N152" s="236"/>
      <c r="O152" s="236"/>
      <c r="P152" s="236"/>
      <c r="Q152" s="236"/>
      <c r="R152" s="236"/>
      <c r="S152" s="236"/>
      <c r="T152" s="23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134</v>
      </c>
      <c r="AU152" s="238" t="s">
        <v>85</v>
      </c>
      <c r="AV152" s="13" t="s">
        <v>85</v>
      </c>
      <c r="AW152" s="13" t="s">
        <v>32</v>
      </c>
      <c r="AX152" s="13" t="s">
        <v>76</v>
      </c>
      <c r="AY152" s="238" t="s">
        <v>126</v>
      </c>
    </row>
    <row r="153" s="13" customFormat="1">
      <c r="A153" s="13"/>
      <c r="B153" s="227"/>
      <c r="C153" s="228"/>
      <c r="D153" s="229" t="s">
        <v>134</v>
      </c>
      <c r="E153" s="230" t="s">
        <v>1</v>
      </c>
      <c r="F153" s="231" t="s">
        <v>166</v>
      </c>
      <c r="G153" s="228"/>
      <c r="H153" s="232">
        <v>50</v>
      </c>
      <c r="I153" s="233"/>
      <c r="J153" s="228"/>
      <c r="K153" s="228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134</v>
      </c>
      <c r="AU153" s="238" t="s">
        <v>85</v>
      </c>
      <c r="AV153" s="13" t="s">
        <v>85</v>
      </c>
      <c r="AW153" s="13" t="s">
        <v>32</v>
      </c>
      <c r="AX153" s="13" t="s">
        <v>76</v>
      </c>
      <c r="AY153" s="238" t="s">
        <v>126</v>
      </c>
    </row>
    <row r="154" s="14" customFormat="1">
      <c r="A154" s="14"/>
      <c r="B154" s="239"/>
      <c r="C154" s="240"/>
      <c r="D154" s="229" t="s">
        <v>134</v>
      </c>
      <c r="E154" s="241" t="s">
        <v>1</v>
      </c>
      <c r="F154" s="242" t="s">
        <v>144</v>
      </c>
      <c r="G154" s="240"/>
      <c r="H154" s="243">
        <v>66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134</v>
      </c>
      <c r="AU154" s="249" t="s">
        <v>85</v>
      </c>
      <c r="AV154" s="14" t="s">
        <v>132</v>
      </c>
      <c r="AW154" s="14" t="s">
        <v>32</v>
      </c>
      <c r="AX154" s="14" t="s">
        <v>81</v>
      </c>
      <c r="AY154" s="249" t="s">
        <v>126</v>
      </c>
    </row>
    <row r="155" s="2" customFormat="1" ht="33" customHeight="1">
      <c r="A155" s="38"/>
      <c r="B155" s="39"/>
      <c r="C155" s="213" t="s">
        <v>132</v>
      </c>
      <c r="D155" s="213" t="s">
        <v>128</v>
      </c>
      <c r="E155" s="214" t="s">
        <v>167</v>
      </c>
      <c r="F155" s="215" t="s">
        <v>168</v>
      </c>
      <c r="G155" s="216" t="s">
        <v>149</v>
      </c>
      <c r="H155" s="217">
        <v>52</v>
      </c>
      <c r="I155" s="218"/>
      <c r="J155" s="219">
        <f>ROUND(I155*H155,2)</f>
        <v>0</v>
      </c>
      <c r="K155" s="220"/>
      <c r="L155" s="44"/>
      <c r="M155" s="221" t="s">
        <v>1</v>
      </c>
      <c r="N155" s="222" t="s">
        <v>41</v>
      </c>
      <c r="O155" s="91"/>
      <c r="P155" s="223">
        <f>O155*H155</f>
        <v>0</v>
      </c>
      <c r="Q155" s="223">
        <v>0.12404999999999999</v>
      </c>
      <c r="R155" s="223">
        <f>Q155*H155</f>
        <v>6.4505999999999997</v>
      </c>
      <c r="S155" s="223">
        <v>0</v>
      </c>
      <c r="T155" s="22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5" t="s">
        <v>132</v>
      </c>
      <c r="AT155" s="225" t="s">
        <v>128</v>
      </c>
      <c r="AU155" s="225" t="s">
        <v>85</v>
      </c>
      <c r="AY155" s="17" t="s">
        <v>126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7" t="s">
        <v>81</v>
      </c>
      <c r="BK155" s="226">
        <f>ROUND(I155*H155,2)</f>
        <v>0</v>
      </c>
      <c r="BL155" s="17" t="s">
        <v>132</v>
      </c>
      <c r="BM155" s="225" t="s">
        <v>169</v>
      </c>
    </row>
    <row r="156" s="13" customFormat="1">
      <c r="A156" s="13"/>
      <c r="B156" s="227"/>
      <c r="C156" s="228"/>
      <c r="D156" s="229" t="s">
        <v>134</v>
      </c>
      <c r="E156" s="230" t="s">
        <v>1</v>
      </c>
      <c r="F156" s="231" t="s">
        <v>170</v>
      </c>
      <c r="G156" s="228"/>
      <c r="H156" s="232">
        <v>2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134</v>
      </c>
      <c r="AU156" s="238" t="s">
        <v>85</v>
      </c>
      <c r="AV156" s="13" t="s">
        <v>85</v>
      </c>
      <c r="AW156" s="13" t="s">
        <v>32</v>
      </c>
      <c r="AX156" s="13" t="s">
        <v>76</v>
      </c>
      <c r="AY156" s="238" t="s">
        <v>126</v>
      </c>
    </row>
    <row r="157" s="13" customFormat="1">
      <c r="A157" s="13"/>
      <c r="B157" s="227"/>
      <c r="C157" s="228"/>
      <c r="D157" s="229" t="s">
        <v>134</v>
      </c>
      <c r="E157" s="230" t="s">
        <v>1</v>
      </c>
      <c r="F157" s="231" t="s">
        <v>171</v>
      </c>
      <c r="G157" s="228"/>
      <c r="H157" s="232">
        <v>50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134</v>
      </c>
      <c r="AU157" s="238" t="s">
        <v>85</v>
      </c>
      <c r="AV157" s="13" t="s">
        <v>85</v>
      </c>
      <c r="AW157" s="13" t="s">
        <v>32</v>
      </c>
      <c r="AX157" s="13" t="s">
        <v>76</v>
      </c>
      <c r="AY157" s="238" t="s">
        <v>126</v>
      </c>
    </row>
    <row r="158" s="14" customFormat="1">
      <c r="A158" s="14"/>
      <c r="B158" s="239"/>
      <c r="C158" s="240"/>
      <c r="D158" s="229" t="s">
        <v>134</v>
      </c>
      <c r="E158" s="241" t="s">
        <v>1</v>
      </c>
      <c r="F158" s="242" t="s">
        <v>144</v>
      </c>
      <c r="G158" s="240"/>
      <c r="H158" s="243">
        <v>52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134</v>
      </c>
      <c r="AU158" s="249" t="s">
        <v>85</v>
      </c>
      <c r="AV158" s="14" t="s">
        <v>132</v>
      </c>
      <c r="AW158" s="14" t="s">
        <v>32</v>
      </c>
      <c r="AX158" s="14" t="s">
        <v>81</v>
      </c>
      <c r="AY158" s="249" t="s">
        <v>126</v>
      </c>
    </row>
    <row r="159" s="2" customFormat="1" ht="24.15" customHeight="1">
      <c r="A159" s="38"/>
      <c r="B159" s="39"/>
      <c r="C159" s="213" t="s">
        <v>172</v>
      </c>
      <c r="D159" s="213" t="s">
        <v>128</v>
      </c>
      <c r="E159" s="214" t="s">
        <v>173</v>
      </c>
      <c r="F159" s="215" t="s">
        <v>174</v>
      </c>
      <c r="G159" s="216" t="s">
        <v>163</v>
      </c>
      <c r="H159" s="217">
        <v>66</v>
      </c>
      <c r="I159" s="218"/>
      <c r="J159" s="219">
        <f>ROUND(I159*H159,2)</f>
        <v>0</v>
      </c>
      <c r="K159" s="220"/>
      <c r="L159" s="44"/>
      <c r="M159" s="221" t="s">
        <v>1</v>
      </c>
      <c r="N159" s="222" t="s">
        <v>41</v>
      </c>
      <c r="O159" s="91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5" t="s">
        <v>132</v>
      </c>
      <c r="AT159" s="225" t="s">
        <v>128</v>
      </c>
      <c r="AU159" s="225" t="s">
        <v>85</v>
      </c>
      <c r="AY159" s="17" t="s">
        <v>126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7" t="s">
        <v>81</v>
      </c>
      <c r="BK159" s="226">
        <f>ROUND(I159*H159,2)</f>
        <v>0</v>
      </c>
      <c r="BL159" s="17" t="s">
        <v>132</v>
      </c>
      <c r="BM159" s="225" t="s">
        <v>175</v>
      </c>
    </row>
    <row r="160" s="13" customFormat="1">
      <c r="A160" s="13"/>
      <c r="B160" s="227"/>
      <c r="C160" s="228"/>
      <c r="D160" s="229" t="s">
        <v>134</v>
      </c>
      <c r="E160" s="230" t="s">
        <v>1</v>
      </c>
      <c r="F160" s="231" t="s">
        <v>165</v>
      </c>
      <c r="G160" s="228"/>
      <c r="H160" s="232">
        <v>16</v>
      </c>
      <c r="I160" s="233"/>
      <c r="J160" s="228"/>
      <c r="K160" s="228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134</v>
      </c>
      <c r="AU160" s="238" t="s">
        <v>85</v>
      </c>
      <c r="AV160" s="13" t="s">
        <v>85</v>
      </c>
      <c r="AW160" s="13" t="s">
        <v>32</v>
      </c>
      <c r="AX160" s="13" t="s">
        <v>76</v>
      </c>
      <c r="AY160" s="238" t="s">
        <v>126</v>
      </c>
    </row>
    <row r="161" s="13" customFormat="1">
      <c r="A161" s="13"/>
      <c r="B161" s="227"/>
      <c r="C161" s="228"/>
      <c r="D161" s="229" t="s">
        <v>134</v>
      </c>
      <c r="E161" s="230" t="s">
        <v>1</v>
      </c>
      <c r="F161" s="231" t="s">
        <v>166</v>
      </c>
      <c r="G161" s="228"/>
      <c r="H161" s="232">
        <v>50</v>
      </c>
      <c r="I161" s="233"/>
      <c r="J161" s="228"/>
      <c r="K161" s="228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134</v>
      </c>
      <c r="AU161" s="238" t="s">
        <v>85</v>
      </c>
      <c r="AV161" s="13" t="s">
        <v>85</v>
      </c>
      <c r="AW161" s="13" t="s">
        <v>32</v>
      </c>
      <c r="AX161" s="13" t="s">
        <v>76</v>
      </c>
      <c r="AY161" s="238" t="s">
        <v>126</v>
      </c>
    </row>
    <row r="162" s="14" customFormat="1">
      <c r="A162" s="14"/>
      <c r="B162" s="239"/>
      <c r="C162" s="240"/>
      <c r="D162" s="229" t="s">
        <v>134</v>
      </c>
      <c r="E162" s="241" t="s">
        <v>1</v>
      </c>
      <c r="F162" s="242" t="s">
        <v>144</v>
      </c>
      <c r="G162" s="240"/>
      <c r="H162" s="243">
        <v>66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9" t="s">
        <v>134</v>
      </c>
      <c r="AU162" s="249" t="s">
        <v>85</v>
      </c>
      <c r="AV162" s="14" t="s">
        <v>132</v>
      </c>
      <c r="AW162" s="14" t="s">
        <v>32</v>
      </c>
      <c r="AX162" s="14" t="s">
        <v>81</v>
      </c>
      <c r="AY162" s="249" t="s">
        <v>126</v>
      </c>
    </row>
    <row r="163" s="2" customFormat="1" ht="16.5" customHeight="1">
      <c r="A163" s="38"/>
      <c r="B163" s="39"/>
      <c r="C163" s="213" t="s">
        <v>176</v>
      </c>
      <c r="D163" s="213" t="s">
        <v>128</v>
      </c>
      <c r="E163" s="214" t="s">
        <v>177</v>
      </c>
      <c r="F163" s="215" t="s">
        <v>178</v>
      </c>
      <c r="G163" s="216" t="s">
        <v>149</v>
      </c>
      <c r="H163" s="217">
        <v>100</v>
      </c>
      <c r="I163" s="218"/>
      <c r="J163" s="219">
        <f>ROUND(I163*H163,2)</f>
        <v>0</v>
      </c>
      <c r="K163" s="220"/>
      <c r="L163" s="44"/>
      <c r="M163" s="221" t="s">
        <v>1</v>
      </c>
      <c r="N163" s="222" t="s">
        <v>41</v>
      </c>
      <c r="O163" s="91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132</v>
      </c>
      <c r="AT163" s="225" t="s">
        <v>128</v>
      </c>
      <c r="AU163" s="225" t="s">
        <v>85</v>
      </c>
      <c r="AY163" s="17" t="s">
        <v>126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81</v>
      </c>
      <c r="BK163" s="226">
        <f>ROUND(I163*H163,2)</f>
        <v>0</v>
      </c>
      <c r="BL163" s="17" t="s">
        <v>132</v>
      </c>
      <c r="BM163" s="225" t="s">
        <v>179</v>
      </c>
    </row>
    <row r="164" s="13" customFormat="1">
      <c r="A164" s="13"/>
      <c r="B164" s="227"/>
      <c r="C164" s="228"/>
      <c r="D164" s="229" t="s">
        <v>134</v>
      </c>
      <c r="E164" s="230" t="s">
        <v>1</v>
      </c>
      <c r="F164" s="231" t="s">
        <v>180</v>
      </c>
      <c r="G164" s="228"/>
      <c r="H164" s="232">
        <v>100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134</v>
      </c>
      <c r="AU164" s="238" t="s">
        <v>85</v>
      </c>
      <c r="AV164" s="13" t="s">
        <v>85</v>
      </c>
      <c r="AW164" s="13" t="s">
        <v>32</v>
      </c>
      <c r="AX164" s="13" t="s">
        <v>81</v>
      </c>
      <c r="AY164" s="238" t="s">
        <v>126</v>
      </c>
    </row>
    <row r="165" s="12" customFormat="1" ht="22.8" customHeight="1">
      <c r="A165" s="12"/>
      <c r="B165" s="197"/>
      <c r="C165" s="198"/>
      <c r="D165" s="199" t="s">
        <v>75</v>
      </c>
      <c r="E165" s="211" t="s">
        <v>181</v>
      </c>
      <c r="F165" s="211" t="s">
        <v>182</v>
      </c>
      <c r="G165" s="198"/>
      <c r="H165" s="198"/>
      <c r="I165" s="201"/>
      <c r="J165" s="212">
        <f>BK165</f>
        <v>0</v>
      </c>
      <c r="K165" s="198"/>
      <c r="L165" s="203"/>
      <c r="M165" s="204"/>
      <c r="N165" s="205"/>
      <c r="O165" s="205"/>
      <c r="P165" s="206">
        <f>SUM(P166:P170)</f>
        <v>0</v>
      </c>
      <c r="Q165" s="205"/>
      <c r="R165" s="206">
        <f>SUM(R166:R170)</f>
        <v>0</v>
      </c>
      <c r="S165" s="205"/>
      <c r="T165" s="207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8" t="s">
        <v>81</v>
      </c>
      <c r="AT165" s="209" t="s">
        <v>75</v>
      </c>
      <c r="AU165" s="209" t="s">
        <v>81</v>
      </c>
      <c r="AY165" s="208" t="s">
        <v>126</v>
      </c>
      <c r="BK165" s="210">
        <f>SUM(BK166:BK170)</f>
        <v>0</v>
      </c>
    </row>
    <row r="166" s="2" customFormat="1" ht="33" customHeight="1">
      <c r="A166" s="38"/>
      <c r="B166" s="39"/>
      <c r="C166" s="213" t="s">
        <v>183</v>
      </c>
      <c r="D166" s="213" t="s">
        <v>128</v>
      </c>
      <c r="E166" s="214" t="s">
        <v>184</v>
      </c>
      <c r="F166" s="215" t="s">
        <v>185</v>
      </c>
      <c r="G166" s="216" t="s">
        <v>186</v>
      </c>
      <c r="H166" s="217">
        <v>20.216999999999999</v>
      </c>
      <c r="I166" s="218"/>
      <c r="J166" s="219">
        <f>ROUND(I166*H166,2)</f>
        <v>0</v>
      </c>
      <c r="K166" s="220"/>
      <c r="L166" s="44"/>
      <c r="M166" s="221" t="s">
        <v>1</v>
      </c>
      <c r="N166" s="222" t="s">
        <v>41</v>
      </c>
      <c r="O166" s="91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5" t="s">
        <v>132</v>
      </c>
      <c r="AT166" s="225" t="s">
        <v>128</v>
      </c>
      <c r="AU166" s="225" t="s">
        <v>85</v>
      </c>
      <c r="AY166" s="17" t="s">
        <v>126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7" t="s">
        <v>81</v>
      </c>
      <c r="BK166" s="226">
        <f>ROUND(I166*H166,2)</f>
        <v>0</v>
      </c>
      <c r="BL166" s="17" t="s">
        <v>132</v>
      </c>
      <c r="BM166" s="225" t="s">
        <v>187</v>
      </c>
    </row>
    <row r="167" s="2" customFormat="1" ht="24.15" customHeight="1">
      <c r="A167" s="38"/>
      <c r="B167" s="39"/>
      <c r="C167" s="213" t="s">
        <v>188</v>
      </c>
      <c r="D167" s="213" t="s">
        <v>128</v>
      </c>
      <c r="E167" s="214" t="s">
        <v>189</v>
      </c>
      <c r="F167" s="215" t="s">
        <v>190</v>
      </c>
      <c r="G167" s="216" t="s">
        <v>186</v>
      </c>
      <c r="H167" s="217">
        <v>20.216999999999999</v>
      </c>
      <c r="I167" s="218"/>
      <c r="J167" s="219">
        <f>ROUND(I167*H167,2)</f>
        <v>0</v>
      </c>
      <c r="K167" s="220"/>
      <c r="L167" s="44"/>
      <c r="M167" s="221" t="s">
        <v>1</v>
      </c>
      <c r="N167" s="222" t="s">
        <v>41</v>
      </c>
      <c r="O167" s="91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5" t="s">
        <v>132</v>
      </c>
      <c r="AT167" s="225" t="s">
        <v>128</v>
      </c>
      <c r="AU167" s="225" t="s">
        <v>85</v>
      </c>
      <c r="AY167" s="17" t="s">
        <v>126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7" t="s">
        <v>81</v>
      </c>
      <c r="BK167" s="226">
        <f>ROUND(I167*H167,2)</f>
        <v>0</v>
      </c>
      <c r="BL167" s="17" t="s">
        <v>132</v>
      </c>
      <c r="BM167" s="225" t="s">
        <v>191</v>
      </c>
    </row>
    <row r="168" s="2" customFormat="1" ht="24.15" customHeight="1">
      <c r="A168" s="38"/>
      <c r="B168" s="39"/>
      <c r="C168" s="213" t="s">
        <v>145</v>
      </c>
      <c r="D168" s="213" t="s">
        <v>128</v>
      </c>
      <c r="E168" s="214" t="s">
        <v>192</v>
      </c>
      <c r="F168" s="215" t="s">
        <v>193</v>
      </c>
      <c r="G168" s="216" t="s">
        <v>186</v>
      </c>
      <c r="H168" s="217">
        <v>101.08499999999999</v>
      </c>
      <c r="I168" s="218"/>
      <c r="J168" s="219">
        <f>ROUND(I168*H168,2)</f>
        <v>0</v>
      </c>
      <c r="K168" s="220"/>
      <c r="L168" s="44"/>
      <c r="M168" s="221" t="s">
        <v>1</v>
      </c>
      <c r="N168" s="222" t="s">
        <v>41</v>
      </c>
      <c r="O168" s="91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5" t="s">
        <v>132</v>
      </c>
      <c r="AT168" s="225" t="s">
        <v>128</v>
      </c>
      <c r="AU168" s="225" t="s">
        <v>85</v>
      </c>
      <c r="AY168" s="17" t="s">
        <v>126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7" t="s">
        <v>81</v>
      </c>
      <c r="BK168" s="226">
        <f>ROUND(I168*H168,2)</f>
        <v>0</v>
      </c>
      <c r="BL168" s="17" t="s">
        <v>132</v>
      </c>
      <c r="BM168" s="225" t="s">
        <v>194</v>
      </c>
    </row>
    <row r="169" s="13" customFormat="1">
      <c r="A169" s="13"/>
      <c r="B169" s="227"/>
      <c r="C169" s="228"/>
      <c r="D169" s="229" t="s">
        <v>134</v>
      </c>
      <c r="E169" s="228"/>
      <c r="F169" s="231" t="s">
        <v>195</v>
      </c>
      <c r="G169" s="228"/>
      <c r="H169" s="232">
        <v>101.08499999999999</v>
      </c>
      <c r="I169" s="233"/>
      <c r="J169" s="228"/>
      <c r="K169" s="228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134</v>
      </c>
      <c r="AU169" s="238" t="s">
        <v>85</v>
      </c>
      <c r="AV169" s="13" t="s">
        <v>85</v>
      </c>
      <c r="AW169" s="13" t="s">
        <v>4</v>
      </c>
      <c r="AX169" s="13" t="s">
        <v>81</v>
      </c>
      <c r="AY169" s="238" t="s">
        <v>126</v>
      </c>
    </row>
    <row r="170" s="2" customFormat="1" ht="33" customHeight="1">
      <c r="A170" s="38"/>
      <c r="B170" s="39"/>
      <c r="C170" s="213" t="s">
        <v>196</v>
      </c>
      <c r="D170" s="213" t="s">
        <v>128</v>
      </c>
      <c r="E170" s="214" t="s">
        <v>197</v>
      </c>
      <c r="F170" s="215" t="s">
        <v>198</v>
      </c>
      <c r="G170" s="216" t="s">
        <v>186</v>
      </c>
      <c r="H170" s="217">
        <v>20.216999999999999</v>
      </c>
      <c r="I170" s="218"/>
      <c r="J170" s="219">
        <f>ROUND(I170*H170,2)</f>
        <v>0</v>
      </c>
      <c r="K170" s="220"/>
      <c r="L170" s="44"/>
      <c r="M170" s="221" t="s">
        <v>1</v>
      </c>
      <c r="N170" s="222" t="s">
        <v>41</v>
      </c>
      <c r="O170" s="91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5" t="s">
        <v>132</v>
      </c>
      <c r="AT170" s="225" t="s">
        <v>128</v>
      </c>
      <c r="AU170" s="225" t="s">
        <v>85</v>
      </c>
      <c r="AY170" s="17" t="s">
        <v>126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7" t="s">
        <v>81</v>
      </c>
      <c r="BK170" s="226">
        <f>ROUND(I170*H170,2)</f>
        <v>0</v>
      </c>
      <c r="BL170" s="17" t="s">
        <v>132</v>
      </c>
      <c r="BM170" s="225" t="s">
        <v>199</v>
      </c>
    </row>
    <row r="171" s="12" customFormat="1" ht="22.8" customHeight="1">
      <c r="A171" s="12"/>
      <c r="B171" s="197"/>
      <c r="C171" s="198"/>
      <c r="D171" s="199" t="s">
        <v>75</v>
      </c>
      <c r="E171" s="211" t="s">
        <v>200</v>
      </c>
      <c r="F171" s="211" t="s">
        <v>201</v>
      </c>
      <c r="G171" s="198"/>
      <c r="H171" s="198"/>
      <c r="I171" s="201"/>
      <c r="J171" s="212">
        <f>BK171</f>
        <v>0</v>
      </c>
      <c r="K171" s="198"/>
      <c r="L171" s="203"/>
      <c r="M171" s="204"/>
      <c r="N171" s="205"/>
      <c r="O171" s="205"/>
      <c r="P171" s="206">
        <f>P172</f>
        <v>0</v>
      </c>
      <c r="Q171" s="205"/>
      <c r="R171" s="206">
        <f>R172</f>
        <v>0</v>
      </c>
      <c r="S171" s="205"/>
      <c r="T171" s="207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8" t="s">
        <v>81</v>
      </c>
      <c r="AT171" s="209" t="s">
        <v>75</v>
      </c>
      <c r="AU171" s="209" t="s">
        <v>81</v>
      </c>
      <c r="AY171" s="208" t="s">
        <v>126</v>
      </c>
      <c r="BK171" s="210">
        <f>BK172</f>
        <v>0</v>
      </c>
    </row>
    <row r="172" s="2" customFormat="1" ht="24.15" customHeight="1">
      <c r="A172" s="38"/>
      <c r="B172" s="39"/>
      <c r="C172" s="213" t="s">
        <v>202</v>
      </c>
      <c r="D172" s="213" t="s">
        <v>128</v>
      </c>
      <c r="E172" s="214" t="s">
        <v>203</v>
      </c>
      <c r="F172" s="215" t="s">
        <v>204</v>
      </c>
      <c r="G172" s="216" t="s">
        <v>186</v>
      </c>
      <c r="H172" s="217">
        <v>8.6099999999999994</v>
      </c>
      <c r="I172" s="218"/>
      <c r="J172" s="219">
        <f>ROUND(I172*H172,2)</f>
        <v>0</v>
      </c>
      <c r="K172" s="220"/>
      <c r="L172" s="44"/>
      <c r="M172" s="221" t="s">
        <v>1</v>
      </c>
      <c r="N172" s="222" t="s">
        <v>41</v>
      </c>
      <c r="O172" s="91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5" t="s">
        <v>132</v>
      </c>
      <c r="AT172" s="225" t="s">
        <v>128</v>
      </c>
      <c r="AU172" s="225" t="s">
        <v>85</v>
      </c>
      <c r="AY172" s="17" t="s">
        <v>126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7" t="s">
        <v>81</v>
      </c>
      <c r="BK172" s="226">
        <f>ROUND(I172*H172,2)</f>
        <v>0</v>
      </c>
      <c r="BL172" s="17" t="s">
        <v>132</v>
      </c>
      <c r="BM172" s="225" t="s">
        <v>205</v>
      </c>
    </row>
    <row r="173" s="12" customFormat="1" ht="25.92" customHeight="1">
      <c r="A173" s="12"/>
      <c r="B173" s="197"/>
      <c r="C173" s="198"/>
      <c r="D173" s="199" t="s">
        <v>75</v>
      </c>
      <c r="E173" s="200" t="s">
        <v>206</v>
      </c>
      <c r="F173" s="200" t="s">
        <v>207</v>
      </c>
      <c r="G173" s="198"/>
      <c r="H173" s="198"/>
      <c r="I173" s="201"/>
      <c r="J173" s="202">
        <f>BK173</f>
        <v>0</v>
      </c>
      <c r="K173" s="198"/>
      <c r="L173" s="203"/>
      <c r="M173" s="204"/>
      <c r="N173" s="205"/>
      <c r="O173" s="205"/>
      <c r="P173" s="206">
        <f>P174</f>
        <v>0</v>
      </c>
      <c r="Q173" s="205"/>
      <c r="R173" s="206">
        <f>R174</f>
        <v>19.16262304</v>
      </c>
      <c r="S173" s="205"/>
      <c r="T173" s="207">
        <f>T174</f>
        <v>16.455500000000001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8" t="s">
        <v>85</v>
      </c>
      <c r="AT173" s="209" t="s">
        <v>75</v>
      </c>
      <c r="AU173" s="209" t="s">
        <v>76</v>
      </c>
      <c r="AY173" s="208" t="s">
        <v>126</v>
      </c>
      <c r="BK173" s="210">
        <f>BK174</f>
        <v>0</v>
      </c>
    </row>
    <row r="174" s="12" customFormat="1" ht="22.8" customHeight="1">
      <c r="A174" s="12"/>
      <c r="B174" s="197"/>
      <c r="C174" s="198"/>
      <c r="D174" s="199" t="s">
        <v>75</v>
      </c>
      <c r="E174" s="211" t="s">
        <v>208</v>
      </c>
      <c r="F174" s="211" t="s">
        <v>209</v>
      </c>
      <c r="G174" s="198"/>
      <c r="H174" s="198"/>
      <c r="I174" s="201"/>
      <c r="J174" s="212">
        <f>BK174</f>
        <v>0</v>
      </c>
      <c r="K174" s="198"/>
      <c r="L174" s="203"/>
      <c r="M174" s="204"/>
      <c r="N174" s="205"/>
      <c r="O174" s="205"/>
      <c r="P174" s="206">
        <f>SUM(P175:P244)</f>
        <v>0</v>
      </c>
      <c r="Q174" s="205"/>
      <c r="R174" s="206">
        <f>SUM(R175:R244)</f>
        <v>19.16262304</v>
      </c>
      <c r="S174" s="205"/>
      <c r="T174" s="207">
        <f>SUM(T175:T244)</f>
        <v>16.455500000000001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8" t="s">
        <v>85</v>
      </c>
      <c r="AT174" s="209" t="s">
        <v>75</v>
      </c>
      <c r="AU174" s="209" t="s">
        <v>81</v>
      </c>
      <c r="AY174" s="208" t="s">
        <v>126</v>
      </c>
      <c r="BK174" s="210">
        <f>SUM(BK175:BK244)</f>
        <v>0</v>
      </c>
    </row>
    <row r="175" s="2" customFormat="1" ht="24.15" customHeight="1">
      <c r="A175" s="38"/>
      <c r="B175" s="39"/>
      <c r="C175" s="213" t="s">
        <v>8</v>
      </c>
      <c r="D175" s="213" t="s">
        <v>128</v>
      </c>
      <c r="E175" s="214" t="s">
        <v>210</v>
      </c>
      <c r="F175" s="215" t="s">
        <v>211</v>
      </c>
      <c r="G175" s="216" t="s">
        <v>163</v>
      </c>
      <c r="H175" s="217">
        <v>668.5</v>
      </c>
      <c r="I175" s="218"/>
      <c r="J175" s="219">
        <f>ROUND(I175*H175,2)</f>
        <v>0</v>
      </c>
      <c r="K175" s="220"/>
      <c r="L175" s="44"/>
      <c r="M175" s="221" t="s">
        <v>1</v>
      </c>
      <c r="N175" s="222" t="s">
        <v>41</v>
      </c>
      <c r="O175" s="91"/>
      <c r="P175" s="223">
        <f>O175*H175</f>
        <v>0</v>
      </c>
      <c r="Q175" s="223">
        <v>0</v>
      </c>
      <c r="R175" s="223">
        <f>Q175*H175</f>
        <v>0</v>
      </c>
      <c r="S175" s="223">
        <v>0.0060000000000000001</v>
      </c>
      <c r="T175" s="224">
        <f>S175*H175</f>
        <v>4.0110000000000001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5" t="s">
        <v>212</v>
      </c>
      <c r="AT175" s="225" t="s">
        <v>128</v>
      </c>
      <c r="AU175" s="225" t="s">
        <v>85</v>
      </c>
      <c r="AY175" s="17" t="s">
        <v>126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7" t="s">
        <v>81</v>
      </c>
      <c r="BK175" s="226">
        <f>ROUND(I175*H175,2)</f>
        <v>0</v>
      </c>
      <c r="BL175" s="17" t="s">
        <v>212</v>
      </c>
      <c r="BM175" s="225" t="s">
        <v>213</v>
      </c>
    </row>
    <row r="176" s="13" customFormat="1">
      <c r="A176" s="13"/>
      <c r="B176" s="227"/>
      <c r="C176" s="228"/>
      <c r="D176" s="229" t="s">
        <v>134</v>
      </c>
      <c r="E176" s="230" t="s">
        <v>1</v>
      </c>
      <c r="F176" s="231" t="s">
        <v>89</v>
      </c>
      <c r="G176" s="228"/>
      <c r="H176" s="232">
        <v>668.5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134</v>
      </c>
      <c r="AU176" s="238" t="s">
        <v>85</v>
      </c>
      <c r="AV176" s="13" t="s">
        <v>85</v>
      </c>
      <c r="AW176" s="13" t="s">
        <v>32</v>
      </c>
      <c r="AX176" s="13" t="s">
        <v>81</v>
      </c>
      <c r="AY176" s="238" t="s">
        <v>126</v>
      </c>
    </row>
    <row r="177" s="2" customFormat="1" ht="24.15" customHeight="1">
      <c r="A177" s="38"/>
      <c r="B177" s="39"/>
      <c r="C177" s="213" t="s">
        <v>214</v>
      </c>
      <c r="D177" s="213" t="s">
        <v>128</v>
      </c>
      <c r="E177" s="214" t="s">
        <v>215</v>
      </c>
      <c r="F177" s="215" t="s">
        <v>216</v>
      </c>
      <c r="G177" s="216" t="s">
        <v>163</v>
      </c>
      <c r="H177" s="217">
        <v>1244.4500000000001</v>
      </c>
      <c r="I177" s="218"/>
      <c r="J177" s="219">
        <f>ROUND(I177*H177,2)</f>
        <v>0</v>
      </c>
      <c r="K177" s="220"/>
      <c r="L177" s="44"/>
      <c r="M177" s="221" t="s">
        <v>1</v>
      </c>
      <c r="N177" s="222" t="s">
        <v>41</v>
      </c>
      <c r="O177" s="91"/>
      <c r="P177" s="223">
        <f>O177*H177</f>
        <v>0</v>
      </c>
      <c r="Q177" s="223">
        <v>0</v>
      </c>
      <c r="R177" s="223">
        <f>Q177*H177</f>
        <v>0</v>
      </c>
      <c r="S177" s="223">
        <v>0.01</v>
      </c>
      <c r="T177" s="224">
        <f>S177*H177</f>
        <v>12.444500000000001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5" t="s">
        <v>212</v>
      </c>
      <c r="AT177" s="225" t="s">
        <v>128</v>
      </c>
      <c r="AU177" s="225" t="s">
        <v>85</v>
      </c>
      <c r="AY177" s="17" t="s">
        <v>126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7" t="s">
        <v>81</v>
      </c>
      <c r="BK177" s="226">
        <f>ROUND(I177*H177,2)</f>
        <v>0</v>
      </c>
      <c r="BL177" s="17" t="s">
        <v>212</v>
      </c>
      <c r="BM177" s="225" t="s">
        <v>217</v>
      </c>
    </row>
    <row r="178" s="13" customFormat="1">
      <c r="A178" s="13"/>
      <c r="B178" s="227"/>
      <c r="C178" s="228"/>
      <c r="D178" s="229" t="s">
        <v>134</v>
      </c>
      <c r="E178" s="230" t="s">
        <v>1</v>
      </c>
      <c r="F178" s="231" t="s">
        <v>83</v>
      </c>
      <c r="G178" s="228"/>
      <c r="H178" s="232">
        <v>1244.4500000000001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134</v>
      </c>
      <c r="AU178" s="238" t="s">
        <v>85</v>
      </c>
      <c r="AV178" s="13" t="s">
        <v>85</v>
      </c>
      <c r="AW178" s="13" t="s">
        <v>32</v>
      </c>
      <c r="AX178" s="13" t="s">
        <v>81</v>
      </c>
      <c r="AY178" s="238" t="s">
        <v>126</v>
      </c>
    </row>
    <row r="179" s="2" customFormat="1" ht="33" customHeight="1">
      <c r="A179" s="38"/>
      <c r="B179" s="39"/>
      <c r="C179" s="213" t="s">
        <v>218</v>
      </c>
      <c r="D179" s="213" t="s">
        <v>128</v>
      </c>
      <c r="E179" s="214" t="s">
        <v>219</v>
      </c>
      <c r="F179" s="215" t="s">
        <v>220</v>
      </c>
      <c r="G179" s="216" t="s">
        <v>163</v>
      </c>
      <c r="H179" s="217">
        <v>668.5</v>
      </c>
      <c r="I179" s="218"/>
      <c r="J179" s="219">
        <f>ROUND(I179*H179,2)</f>
        <v>0</v>
      </c>
      <c r="K179" s="220"/>
      <c r="L179" s="44"/>
      <c r="M179" s="221" t="s">
        <v>1</v>
      </c>
      <c r="N179" s="222" t="s">
        <v>41</v>
      </c>
      <c r="O179" s="91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5" t="s">
        <v>212</v>
      </c>
      <c r="AT179" s="225" t="s">
        <v>128</v>
      </c>
      <c r="AU179" s="225" t="s">
        <v>85</v>
      </c>
      <c r="AY179" s="17" t="s">
        <v>126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7" t="s">
        <v>81</v>
      </c>
      <c r="BK179" s="226">
        <f>ROUND(I179*H179,2)</f>
        <v>0</v>
      </c>
      <c r="BL179" s="17" t="s">
        <v>212</v>
      </c>
      <c r="BM179" s="225" t="s">
        <v>221</v>
      </c>
    </row>
    <row r="180" s="13" customFormat="1">
      <c r="A180" s="13"/>
      <c r="B180" s="227"/>
      <c r="C180" s="228"/>
      <c r="D180" s="229" t="s">
        <v>134</v>
      </c>
      <c r="E180" s="230" t="s">
        <v>1</v>
      </c>
      <c r="F180" s="231" t="s">
        <v>222</v>
      </c>
      <c r="G180" s="228"/>
      <c r="H180" s="232">
        <v>12</v>
      </c>
      <c r="I180" s="233"/>
      <c r="J180" s="228"/>
      <c r="K180" s="228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134</v>
      </c>
      <c r="AU180" s="238" t="s">
        <v>85</v>
      </c>
      <c r="AV180" s="13" t="s">
        <v>85</v>
      </c>
      <c r="AW180" s="13" t="s">
        <v>32</v>
      </c>
      <c r="AX180" s="13" t="s">
        <v>76</v>
      </c>
      <c r="AY180" s="238" t="s">
        <v>126</v>
      </c>
    </row>
    <row r="181" s="13" customFormat="1">
      <c r="A181" s="13"/>
      <c r="B181" s="227"/>
      <c r="C181" s="228"/>
      <c r="D181" s="229" t="s">
        <v>134</v>
      </c>
      <c r="E181" s="230" t="s">
        <v>1</v>
      </c>
      <c r="F181" s="231" t="s">
        <v>223</v>
      </c>
      <c r="G181" s="228"/>
      <c r="H181" s="232">
        <v>12</v>
      </c>
      <c r="I181" s="233"/>
      <c r="J181" s="228"/>
      <c r="K181" s="228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134</v>
      </c>
      <c r="AU181" s="238" t="s">
        <v>85</v>
      </c>
      <c r="AV181" s="13" t="s">
        <v>85</v>
      </c>
      <c r="AW181" s="13" t="s">
        <v>32</v>
      </c>
      <c r="AX181" s="13" t="s">
        <v>76</v>
      </c>
      <c r="AY181" s="238" t="s">
        <v>126</v>
      </c>
    </row>
    <row r="182" s="13" customFormat="1">
      <c r="A182" s="13"/>
      <c r="B182" s="227"/>
      <c r="C182" s="228"/>
      <c r="D182" s="229" t="s">
        <v>134</v>
      </c>
      <c r="E182" s="230" t="s">
        <v>1</v>
      </c>
      <c r="F182" s="231" t="s">
        <v>224</v>
      </c>
      <c r="G182" s="228"/>
      <c r="H182" s="232">
        <v>12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134</v>
      </c>
      <c r="AU182" s="238" t="s">
        <v>85</v>
      </c>
      <c r="AV182" s="13" t="s">
        <v>85</v>
      </c>
      <c r="AW182" s="13" t="s">
        <v>32</v>
      </c>
      <c r="AX182" s="13" t="s">
        <v>76</v>
      </c>
      <c r="AY182" s="238" t="s">
        <v>126</v>
      </c>
    </row>
    <row r="183" s="13" customFormat="1">
      <c r="A183" s="13"/>
      <c r="B183" s="227"/>
      <c r="C183" s="228"/>
      <c r="D183" s="229" t="s">
        <v>134</v>
      </c>
      <c r="E183" s="230" t="s">
        <v>1</v>
      </c>
      <c r="F183" s="231" t="s">
        <v>225</v>
      </c>
      <c r="G183" s="228"/>
      <c r="H183" s="232">
        <v>12</v>
      </c>
      <c r="I183" s="233"/>
      <c r="J183" s="228"/>
      <c r="K183" s="228"/>
      <c r="L183" s="234"/>
      <c r="M183" s="235"/>
      <c r="N183" s="236"/>
      <c r="O183" s="236"/>
      <c r="P183" s="236"/>
      <c r="Q183" s="236"/>
      <c r="R183" s="236"/>
      <c r="S183" s="236"/>
      <c r="T183" s="23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8" t="s">
        <v>134</v>
      </c>
      <c r="AU183" s="238" t="s">
        <v>85</v>
      </c>
      <c r="AV183" s="13" t="s">
        <v>85</v>
      </c>
      <c r="AW183" s="13" t="s">
        <v>32</v>
      </c>
      <c r="AX183" s="13" t="s">
        <v>76</v>
      </c>
      <c r="AY183" s="238" t="s">
        <v>126</v>
      </c>
    </row>
    <row r="184" s="13" customFormat="1">
      <c r="A184" s="13"/>
      <c r="B184" s="227"/>
      <c r="C184" s="228"/>
      <c r="D184" s="229" t="s">
        <v>134</v>
      </c>
      <c r="E184" s="230" t="s">
        <v>1</v>
      </c>
      <c r="F184" s="231" t="s">
        <v>226</v>
      </c>
      <c r="G184" s="228"/>
      <c r="H184" s="232">
        <v>58.5</v>
      </c>
      <c r="I184" s="233"/>
      <c r="J184" s="228"/>
      <c r="K184" s="228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134</v>
      </c>
      <c r="AU184" s="238" t="s">
        <v>85</v>
      </c>
      <c r="AV184" s="13" t="s">
        <v>85</v>
      </c>
      <c r="AW184" s="13" t="s">
        <v>32</v>
      </c>
      <c r="AX184" s="13" t="s">
        <v>76</v>
      </c>
      <c r="AY184" s="238" t="s">
        <v>126</v>
      </c>
    </row>
    <row r="185" s="13" customFormat="1">
      <c r="A185" s="13"/>
      <c r="B185" s="227"/>
      <c r="C185" s="228"/>
      <c r="D185" s="229" t="s">
        <v>134</v>
      </c>
      <c r="E185" s="230" t="s">
        <v>1</v>
      </c>
      <c r="F185" s="231" t="s">
        <v>227</v>
      </c>
      <c r="G185" s="228"/>
      <c r="H185" s="232">
        <v>12</v>
      </c>
      <c r="I185" s="233"/>
      <c r="J185" s="228"/>
      <c r="K185" s="228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134</v>
      </c>
      <c r="AU185" s="238" t="s">
        <v>85</v>
      </c>
      <c r="AV185" s="13" t="s">
        <v>85</v>
      </c>
      <c r="AW185" s="13" t="s">
        <v>32</v>
      </c>
      <c r="AX185" s="13" t="s">
        <v>76</v>
      </c>
      <c r="AY185" s="238" t="s">
        <v>126</v>
      </c>
    </row>
    <row r="186" s="13" customFormat="1">
      <c r="A186" s="13"/>
      <c r="B186" s="227"/>
      <c r="C186" s="228"/>
      <c r="D186" s="229" t="s">
        <v>134</v>
      </c>
      <c r="E186" s="230" t="s">
        <v>1</v>
      </c>
      <c r="F186" s="231" t="s">
        <v>228</v>
      </c>
      <c r="G186" s="228"/>
      <c r="H186" s="232">
        <v>18</v>
      </c>
      <c r="I186" s="233"/>
      <c r="J186" s="228"/>
      <c r="K186" s="228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134</v>
      </c>
      <c r="AU186" s="238" t="s">
        <v>85</v>
      </c>
      <c r="AV186" s="13" t="s">
        <v>85</v>
      </c>
      <c r="AW186" s="13" t="s">
        <v>32</v>
      </c>
      <c r="AX186" s="13" t="s">
        <v>76</v>
      </c>
      <c r="AY186" s="238" t="s">
        <v>126</v>
      </c>
    </row>
    <row r="187" s="13" customFormat="1">
      <c r="A187" s="13"/>
      <c r="B187" s="227"/>
      <c r="C187" s="228"/>
      <c r="D187" s="229" t="s">
        <v>134</v>
      </c>
      <c r="E187" s="230" t="s">
        <v>1</v>
      </c>
      <c r="F187" s="231" t="s">
        <v>229</v>
      </c>
      <c r="G187" s="228"/>
      <c r="H187" s="232">
        <v>22</v>
      </c>
      <c r="I187" s="233"/>
      <c r="J187" s="228"/>
      <c r="K187" s="228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134</v>
      </c>
      <c r="AU187" s="238" t="s">
        <v>85</v>
      </c>
      <c r="AV187" s="13" t="s">
        <v>85</v>
      </c>
      <c r="AW187" s="13" t="s">
        <v>32</v>
      </c>
      <c r="AX187" s="13" t="s">
        <v>76</v>
      </c>
      <c r="AY187" s="238" t="s">
        <v>126</v>
      </c>
    </row>
    <row r="188" s="13" customFormat="1">
      <c r="A188" s="13"/>
      <c r="B188" s="227"/>
      <c r="C188" s="228"/>
      <c r="D188" s="229" t="s">
        <v>134</v>
      </c>
      <c r="E188" s="230" t="s">
        <v>1</v>
      </c>
      <c r="F188" s="231" t="s">
        <v>230</v>
      </c>
      <c r="G188" s="228"/>
      <c r="H188" s="232">
        <v>6</v>
      </c>
      <c r="I188" s="233"/>
      <c r="J188" s="228"/>
      <c r="K188" s="228"/>
      <c r="L188" s="234"/>
      <c r="M188" s="235"/>
      <c r="N188" s="236"/>
      <c r="O188" s="236"/>
      <c r="P188" s="236"/>
      <c r="Q188" s="236"/>
      <c r="R188" s="236"/>
      <c r="S188" s="236"/>
      <c r="T188" s="23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8" t="s">
        <v>134</v>
      </c>
      <c r="AU188" s="238" t="s">
        <v>85</v>
      </c>
      <c r="AV188" s="13" t="s">
        <v>85</v>
      </c>
      <c r="AW188" s="13" t="s">
        <v>32</v>
      </c>
      <c r="AX188" s="13" t="s">
        <v>76</v>
      </c>
      <c r="AY188" s="238" t="s">
        <v>126</v>
      </c>
    </row>
    <row r="189" s="13" customFormat="1">
      <c r="A189" s="13"/>
      <c r="B189" s="227"/>
      <c r="C189" s="228"/>
      <c r="D189" s="229" t="s">
        <v>134</v>
      </c>
      <c r="E189" s="230" t="s">
        <v>1</v>
      </c>
      <c r="F189" s="231" t="s">
        <v>231</v>
      </c>
      <c r="G189" s="228"/>
      <c r="H189" s="232">
        <v>22</v>
      </c>
      <c r="I189" s="233"/>
      <c r="J189" s="228"/>
      <c r="K189" s="228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134</v>
      </c>
      <c r="AU189" s="238" t="s">
        <v>85</v>
      </c>
      <c r="AV189" s="13" t="s">
        <v>85</v>
      </c>
      <c r="AW189" s="13" t="s">
        <v>32</v>
      </c>
      <c r="AX189" s="13" t="s">
        <v>76</v>
      </c>
      <c r="AY189" s="238" t="s">
        <v>126</v>
      </c>
    </row>
    <row r="190" s="13" customFormat="1">
      <c r="A190" s="13"/>
      <c r="B190" s="227"/>
      <c r="C190" s="228"/>
      <c r="D190" s="229" t="s">
        <v>134</v>
      </c>
      <c r="E190" s="230" t="s">
        <v>1</v>
      </c>
      <c r="F190" s="231" t="s">
        <v>232</v>
      </c>
      <c r="G190" s="228"/>
      <c r="H190" s="232">
        <v>26</v>
      </c>
      <c r="I190" s="233"/>
      <c r="J190" s="228"/>
      <c r="K190" s="228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134</v>
      </c>
      <c r="AU190" s="238" t="s">
        <v>85</v>
      </c>
      <c r="AV190" s="13" t="s">
        <v>85</v>
      </c>
      <c r="AW190" s="13" t="s">
        <v>32</v>
      </c>
      <c r="AX190" s="13" t="s">
        <v>76</v>
      </c>
      <c r="AY190" s="238" t="s">
        <v>126</v>
      </c>
    </row>
    <row r="191" s="13" customFormat="1">
      <c r="A191" s="13"/>
      <c r="B191" s="227"/>
      <c r="C191" s="228"/>
      <c r="D191" s="229" t="s">
        <v>134</v>
      </c>
      <c r="E191" s="230" t="s">
        <v>1</v>
      </c>
      <c r="F191" s="231" t="s">
        <v>233</v>
      </c>
      <c r="G191" s="228"/>
      <c r="H191" s="232">
        <v>24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134</v>
      </c>
      <c r="AU191" s="238" t="s">
        <v>85</v>
      </c>
      <c r="AV191" s="13" t="s">
        <v>85</v>
      </c>
      <c r="AW191" s="13" t="s">
        <v>32</v>
      </c>
      <c r="AX191" s="13" t="s">
        <v>76</v>
      </c>
      <c r="AY191" s="238" t="s">
        <v>126</v>
      </c>
    </row>
    <row r="192" s="13" customFormat="1">
      <c r="A192" s="13"/>
      <c r="B192" s="227"/>
      <c r="C192" s="228"/>
      <c r="D192" s="229" t="s">
        <v>134</v>
      </c>
      <c r="E192" s="230" t="s">
        <v>1</v>
      </c>
      <c r="F192" s="231" t="s">
        <v>234</v>
      </c>
      <c r="G192" s="228"/>
      <c r="H192" s="232">
        <v>120</v>
      </c>
      <c r="I192" s="233"/>
      <c r="J192" s="228"/>
      <c r="K192" s="228"/>
      <c r="L192" s="234"/>
      <c r="M192" s="235"/>
      <c r="N192" s="236"/>
      <c r="O192" s="236"/>
      <c r="P192" s="236"/>
      <c r="Q192" s="236"/>
      <c r="R192" s="236"/>
      <c r="S192" s="236"/>
      <c r="T192" s="23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8" t="s">
        <v>134</v>
      </c>
      <c r="AU192" s="238" t="s">
        <v>85</v>
      </c>
      <c r="AV192" s="13" t="s">
        <v>85</v>
      </c>
      <c r="AW192" s="13" t="s">
        <v>32</v>
      </c>
      <c r="AX192" s="13" t="s">
        <v>76</v>
      </c>
      <c r="AY192" s="238" t="s">
        <v>126</v>
      </c>
    </row>
    <row r="193" s="13" customFormat="1">
      <c r="A193" s="13"/>
      <c r="B193" s="227"/>
      <c r="C193" s="228"/>
      <c r="D193" s="229" t="s">
        <v>134</v>
      </c>
      <c r="E193" s="230" t="s">
        <v>1</v>
      </c>
      <c r="F193" s="231" t="s">
        <v>235</v>
      </c>
      <c r="G193" s="228"/>
      <c r="H193" s="232">
        <v>52</v>
      </c>
      <c r="I193" s="233"/>
      <c r="J193" s="228"/>
      <c r="K193" s="228"/>
      <c r="L193" s="234"/>
      <c r="M193" s="235"/>
      <c r="N193" s="236"/>
      <c r="O193" s="236"/>
      <c r="P193" s="236"/>
      <c r="Q193" s="236"/>
      <c r="R193" s="236"/>
      <c r="S193" s="236"/>
      <c r="T193" s="23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8" t="s">
        <v>134</v>
      </c>
      <c r="AU193" s="238" t="s">
        <v>85</v>
      </c>
      <c r="AV193" s="13" t="s">
        <v>85</v>
      </c>
      <c r="AW193" s="13" t="s">
        <v>32</v>
      </c>
      <c r="AX193" s="13" t="s">
        <v>76</v>
      </c>
      <c r="AY193" s="238" t="s">
        <v>126</v>
      </c>
    </row>
    <row r="194" s="13" customFormat="1">
      <c r="A194" s="13"/>
      <c r="B194" s="227"/>
      <c r="C194" s="228"/>
      <c r="D194" s="229" t="s">
        <v>134</v>
      </c>
      <c r="E194" s="230" t="s">
        <v>1</v>
      </c>
      <c r="F194" s="231" t="s">
        <v>236</v>
      </c>
      <c r="G194" s="228"/>
      <c r="H194" s="232">
        <v>13</v>
      </c>
      <c r="I194" s="233"/>
      <c r="J194" s="228"/>
      <c r="K194" s="228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134</v>
      </c>
      <c r="AU194" s="238" t="s">
        <v>85</v>
      </c>
      <c r="AV194" s="13" t="s">
        <v>85</v>
      </c>
      <c r="AW194" s="13" t="s">
        <v>32</v>
      </c>
      <c r="AX194" s="13" t="s">
        <v>76</v>
      </c>
      <c r="AY194" s="238" t="s">
        <v>126</v>
      </c>
    </row>
    <row r="195" s="13" customFormat="1">
      <c r="A195" s="13"/>
      <c r="B195" s="227"/>
      <c r="C195" s="228"/>
      <c r="D195" s="229" t="s">
        <v>134</v>
      </c>
      <c r="E195" s="230" t="s">
        <v>1</v>
      </c>
      <c r="F195" s="231" t="s">
        <v>237</v>
      </c>
      <c r="G195" s="228"/>
      <c r="H195" s="232">
        <v>32</v>
      </c>
      <c r="I195" s="233"/>
      <c r="J195" s="228"/>
      <c r="K195" s="228"/>
      <c r="L195" s="234"/>
      <c r="M195" s="235"/>
      <c r="N195" s="236"/>
      <c r="O195" s="236"/>
      <c r="P195" s="236"/>
      <c r="Q195" s="236"/>
      <c r="R195" s="236"/>
      <c r="S195" s="236"/>
      <c r="T195" s="23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8" t="s">
        <v>134</v>
      </c>
      <c r="AU195" s="238" t="s">
        <v>85</v>
      </c>
      <c r="AV195" s="13" t="s">
        <v>85</v>
      </c>
      <c r="AW195" s="13" t="s">
        <v>32</v>
      </c>
      <c r="AX195" s="13" t="s">
        <v>76</v>
      </c>
      <c r="AY195" s="238" t="s">
        <v>126</v>
      </c>
    </row>
    <row r="196" s="13" customFormat="1">
      <c r="A196" s="13"/>
      <c r="B196" s="227"/>
      <c r="C196" s="228"/>
      <c r="D196" s="229" t="s">
        <v>134</v>
      </c>
      <c r="E196" s="230" t="s">
        <v>1</v>
      </c>
      <c r="F196" s="231" t="s">
        <v>238</v>
      </c>
      <c r="G196" s="228"/>
      <c r="H196" s="232">
        <v>12</v>
      </c>
      <c r="I196" s="233"/>
      <c r="J196" s="228"/>
      <c r="K196" s="228"/>
      <c r="L196" s="234"/>
      <c r="M196" s="235"/>
      <c r="N196" s="236"/>
      <c r="O196" s="236"/>
      <c r="P196" s="236"/>
      <c r="Q196" s="236"/>
      <c r="R196" s="236"/>
      <c r="S196" s="236"/>
      <c r="T196" s="23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8" t="s">
        <v>134</v>
      </c>
      <c r="AU196" s="238" t="s">
        <v>85</v>
      </c>
      <c r="AV196" s="13" t="s">
        <v>85</v>
      </c>
      <c r="AW196" s="13" t="s">
        <v>32</v>
      </c>
      <c r="AX196" s="13" t="s">
        <v>76</v>
      </c>
      <c r="AY196" s="238" t="s">
        <v>126</v>
      </c>
    </row>
    <row r="197" s="13" customFormat="1">
      <c r="A197" s="13"/>
      <c r="B197" s="227"/>
      <c r="C197" s="228"/>
      <c r="D197" s="229" t="s">
        <v>134</v>
      </c>
      <c r="E197" s="230" t="s">
        <v>1</v>
      </c>
      <c r="F197" s="231" t="s">
        <v>239</v>
      </c>
      <c r="G197" s="228"/>
      <c r="H197" s="232">
        <v>52</v>
      </c>
      <c r="I197" s="233"/>
      <c r="J197" s="228"/>
      <c r="K197" s="228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134</v>
      </c>
      <c r="AU197" s="238" t="s">
        <v>85</v>
      </c>
      <c r="AV197" s="13" t="s">
        <v>85</v>
      </c>
      <c r="AW197" s="13" t="s">
        <v>32</v>
      </c>
      <c r="AX197" s="13" t="s">
        <v>76</v>
      </c>
      <c r="AY197" s="238" t="s">
        <v>126</v>
      </c>
    </row>
    <row r="198" s="13" customFormat="1">
      <c r="A198" s="13"/>
      <c r="B198" s="227"/>
      <c r="C198" s="228"/>
      <c r="D198" s="229" t="s">
        <v>134</v>
      </c>
      <c r="E198" s="230" t="s">
        <v>1</v>
      </c>
      <c r="F198" s="231" t="s">
        <v>240</v>
      </c>
      <c r="G198" s="228"/>
      <c r="H198" s="232">
        <v>13</v>
      </c>
      <c r="I198" s="233"/>
      <c r="J198" s="228"/>
      <c r="K198" s="228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134</v>
      </c>
      <c r="AU198" s="238" t="s">
        <v>85</v>
      </c>
      <c r="AV198" s="13" t="s">
        <v>85</v>
      </c>
      <c r="AW198" s="13" t="s">
        <v>32</v>
      </c>
      <c r="AX198" s="13" t="s">
        <v>76</v>
      </c>
      <c r="AY198" s="238" t="s">
        <v>126</v>
      </c>
    </row>
    <row r="199" s="13" customFormat="1">
      <c r="A199" s="13"/>
      <c r="B199" s="227"/>
      <c r="C199" s="228"/>
      <c r="D199" s="229" t="s">
        <v>134</v>
      </c>
      <c r="E199" s="230" t="s">
        <v>1</v>
      </c>
      <c r="F199" s="231" t="s">
        <v>241</v>
      </c>
      <c r="G199" s="228"/>
      <c r="H199" s="232">
        <v>32</v>
      </c>
      <c r="I199" s="233"/>
      <c r="J199" s="228"/>
      <c r="K199" s="228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134</v>
      </c>
      <c r="AU199" s="238" t="s">
        <v>85</v>
      </c>
      <c r="AV199" s="13" t="s">
        <v>85</v>
      </c>
      <c r="AW199" s="13" t="s">
        <v>32</v>
      </c>
      <c r="AX199" s="13" t="s">
        <v>76</v>
      </c>
      <c r="AY199" s="238" t="s">
        <v>126</v>
      </c>
    </row>
    <row r="200" s="13" customFormat="1">
      <c r="A200" s="13"/>
      <c r="B200" s="227"/>
      <c r="C200" s="228"/>
      <c r="D200" s="229" t="s">
        <v>134</v>
      </c>
      <c r="E200" s="230" t="s">
        <v>1</v>
      </c>
      <c r="F200" s="231" t="s">
        <v>242</v>
      </c>
      <c r="G200" s="228"/>
      <c r="H200" s="232">
        <v>18</v>
      </c>
      <c r="I200" s="233"/>
      <c r="J200" s="228"/>
      <c r="K200" s="228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134</v>
      </c>
      <c r="AU200" s="238" t="s">
        <v>85</v>
      </c>
      <c r="AV200" s="13" t="s">
        <v>85</v>
      </c>
      <c r="AW200" s="13" t="s">
        <v>32</v>
      </c>
      <c r="AX200" s="13" t="s">
        <v>76</v>
      </c>
      <c r="AY200" s="238" t="s">
        <v>126</v>
      </c>
    </row>
    <row r="201" s="13" customFormat="1">
      <c r="A201" s="13"/>
      <c r="B201" s="227"/>
      <c r="C201" s="228"/>
      <c r="D201" s="229" t="s">
        <v>134</v>
      </c>
      <c r="E201" s="230" t="s">
        <v>1</v>
      </c>
      <c r="F201" s="231" t="s">
        <v>243</v>
      </c>
      <c r="G201" s="228"/>
      <c r="H201" s="232">
        <v>5</v>
      </c>
      <c r="I201" s="233"/>
      <c r="J201" s="228"/>
      <c r="K201" s="228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134</v>
      </c>
      <c r="AU201" s="238" t="s">
        <v>85</v>
      </c>
      <c r="AV201" s="13" t="s">
        <v>85</v>
      </c>
      <c r="AW201" s="13" t="s">
        <v>32</v>
      </c>
      <c r="AX201" s="13" t="s">
        <v>76</v>
      </c>
      <c r="AY201" s="238" t="s">
        <v>126</v>
      </c>
    </row>
    <row r="202" s="13" customFormat="1">
      <c r="A202" s="13"/>
      <c r="B202" s="227"/>
      <c r="C202" s="228"/>
      <c r="D202" s="229" t="s">
        <v>134</v>
      </c>
      <c r="E202" s="230" t="s">
        <v>1</v>
      </c>
      <c r="F202" s="231" t="s">
        <v>244</v>
      </c>
      <c r="G202" s="228"/>
      <c r="H202" s="232">
        <v>24</v>
      </c>
      <c r="I202" s="233"/>
      <c r="J202" s="228"/>
      <c r="K202" s="228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134</v>
      </c>
      <c r="AU202" s="238" t="s">
        <v>85</v>
      </c>
      <c r="AV202" s="13" t="s">
        <v>85</v>
      </c>
      <c r="AW202" s="13" t="s">
        <v>32</v>
      </c>
      <c r="AX202" s="13" t="s">
        <v>76</v>
      </c>
      <c r="AY202" s="238" t="s">
        <v>126</v>
      </c>
    </row>
    <row r="203" s="13" customFormat="1">
      <c r="A203" s="13"/>
      <c r="B203" s="227"/>
      <c r="C203" s="228"/>
      <c r="D203" s="229" t="s">
        <v>134</v>
      </c>
      <c r="E203" s="230" t="s">
        <v>1</v>
      </c>
      <c r="F203" s="231" t="s">
        <v>245</v>
      </c>
      <c r="G203" s="228"/>
      <c r="H203" s="232">
        <v>18</v>
      </c>
      <c r="I203" s="233"/>
      <c r="J203" s="228"/>
      <c r="K203" s="228"/>
      <c r="L203" s="234"/>
      <c r="M203" s="235"/>
      <c r="N203" s="236"/>
      <c r="O203" s="236"/>
      <c r="P203" s="236"/>
      <c r="Q203" s="236"/>
      <c r="R203" s="236"/>
      <c r="S203" s="236"/>
      <c r="T203" s="23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8" t="s">
        <v>134</v>
      </c>
      <c r="AU203" s="238" t="s">
        <v>85</v>
      </c>
      <c r="AV203" s="13" t="s">
        <v>85</v>
      </c>
      <c r="AW203" s="13" t="s">
        <v>32</v>
      </c>
      <c r="AX203" s="13" t="s">
        <v>76</v>
      </c>
      <c r="AY203" s="238" t="s">
        <v>126</v>
      </c>
    </row>
    <row r="204" s="13" customFormat="1">
      <c r="A204" s="13"/>
      <c r="B204" s="227"/>
      <c r="C204" s="228"/>
      <c r="D204" s="229" t="s">
        <v>134</v>
      </c>
      <c r="E204" s="230" t="s">
        <v>1</v>
      </c>
      <c r="F204" s="231" t="s">
        <v>246</v>
      </c>
      <c r="G204" s="228"/>
      <c r="H204" s="232">
        <v>13</v>
      </c>
      <c r="I204" s="233"/>
      <c r="J204" s="228"/>
      <c r="K204" s="228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134</v>
      </c>
      <c r="AU204" s="238" t="s">
        <v>85</v>
      </c>
      <c r="AV204" s="13" t="s">
        <v>85</v>
      </c>
      <c r="AW204" s="13" t="s">
        <v>32</v>
      </c>
      <c r="AX204" s="13" t="s">
        <v>76</v>
      </c>
      <c r="AY204" s="238" t="s">
        <v>126</v>
      </c>
    </row>
    <row r="205" s="13" customFormat="1">
      <c r="A205" s="13"/>
      <c r="B205" s="227"/>
      <c r="C205" s="228"/>
      <c r="D205" s="229" t="s">
        <v>134</v>
      </c>
      <c r="E205" s="230" t="s">
        <v>1</v>
      </c>
      <c r="F205" s="231" t="s">
        <v>247</v>
      </c>
      <c r="G205" s="228"/>
      <c r="H205" s="232">
        <v>10</v>
      </c>
      <c r="I205" s="233"/>
      <c r="J205" s="228"/>
      <c r="K205" s="228"/>
      <c r="L205" s="234"/>
      <c r="M205" s="235"/>
      <c r="N205" s="236"/>
      <c r="O205" s="236"/>
      <c r="P205" s="236"/>
      <c r="Q205" s="236"/>
      <c r="R205" s="236"/>
      <c r="S205" s="236"/>
      <c r="T205" s="23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8" t="s">
        <v>134</v>
      </c>
      <c r="AU205" s="238" t="s">
        <v>85</v>
      </c>
      <c r="AV205" s="13" t="s">
        <v>85</v>
      </c>
      <c r="AW205" s="13" t="s">
        <v>32</v>
      </c>
      <c r="AX205" s="13" t="s">
        <v>76</v>
      </c>
      <c r="AY205" s="238" t="s">
        <v>126</v>
      </c>
    </row>
    <row r="206" s="13" customFormat="1">
      <c r="A206" s="13"/>
      <c r="B206" s="227"/>
      <c r="C206" s="228"/>
      <c r="D206" s="229" t="s">
        <v>134</v>
      </c>
      <c r="E206" s="230" t="s">
        <v>1</v>
      </c>
      <c r="F206" s="231" t="s">
        <v>248</v>
      </c>
      <c r="G206" s="228"/>
      <c r="H206" s="232">
        <v>18</v>
      </c>
      <c r="I206" s="233"/>
      <c r="J206" s="228"/>
      <c r="K206" s="228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134</v>
      </c>
      <c r="AU206" s="238" t="s">
        <v>85</v>
      </c>
      <c r="AV206" s="13" t="s">
        <v>85</v>
      </c>
      <c r="AW206" s="13" t="s">
        <v>32</v>
      </c>
      <c r="AX206" s="13" t="s">
        <v>76</v>
      </c>
      <c r="AY206" s="238" t="s">
        <v>126</v>
      </c>
    </row>
    <row r="207" s="14" customFormat="1">
      <c r="A207" s="14"/>
      <c r="B207" s="239"/>
      <c r="C207" s="240"/>
      <c r="D207" s="229" t="s">
        <v>134</v>
      </c>
      <c r="E207" s="241" t="s">
        <v>89</v>
      </c>
      <c r="F207" s="242" t="s">
        <v>144</v>
      </c>
      <c r="G207" s="240"/>
      <c r="H207" s="243">
        <v>668.5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134</v>
      </c>
      <c r="AU207" s="249" t="s">
        <v>85</v>
      </c>
      <c r="AV207" s="14" t="s">
        <v>132</v>
      </c>
      <c r="AW207" s="14" t="s">
        <v>32</v>
      </c>
      <c r="AX207" s="14" t="s">
        <v>81</v>
      </c>
      <c r="AY207" s="249" t="s">
        <v>126</v>
      </c>
    </row>
    <row r="208" s="2" customFormat="1" ht="21.75" customHeight="1">
      <c r="A208" s="38"/>
      <c r="B208" s="39"/>
      <c r="C208" s="250" t="s">
        <v>249</v>
      </c>
      <c r="D208" s="250" t="s">
        <v>250</v>
      </c>
      <c r="E208" s="251" t="s">
        <v>251</v>
      </c>
      <c r="F208" s="252" t="s">
        <v>252</v>
      </c>
      <c r="G208" s="253" t="s">
        <v>253</v>
      </c>
      <c r="H208" s="254">
        <v>7.8620000000000001</v>
      </c>
      <c r="I208" s="255"/>
      <c r="J208" s="256">
        <f>ROUND(I208*H208,2)</f>
        <v>0</v>
      </c>
      <c r="K208" s="257"/>
      <c r="L208" s="258"/>
      <c r="M208" s="259" t="s">
        <v>1</v>
      </c>
      <c r="N208" s="260" t="s">
        <v>41</v>
      </c>
      <c r="O208" s="91"/>
      <c r="P208" s="223">
        <f>O208*H208</f>
        <v>0</v>
      </c>
      <c r="Q208" s="223">
        <v>0.55000000000000004</v>
      </c>
      <c r="R208" s="223">
        <f>Q208*H208</f>
        <v>4.3241000000000005</v>
      </c>
      <c r="S208" s="223">
        <v>0</v>
      </c>
      <c r="T208" s="22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5" t="s">
        <v>254</v>
      </c>
      <c r="AT208" s="225" t="s">
        <v>250</v>
      </c>
      <c r="AU208" s="225" t="s">
        <v>85</v>
      </c>
      <c r="AY208" s="17" t="s">
        <v>126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7" t="s">
        <v>81</v>
      </c>
      <c r="BK208" s="226">
        <f>ROUND(I208*H208,2)</f>
        <v>0</v>
      </c>
      <c r="BL208" s="17" t="s">
        <v>212</v>
      </c>
      <c r="BM208" s="225" t="s">
        <v>255</v>
      </c>
    </row>
    <row r="209" s="13" customFormat="1">
      <c r="A209" s="13"/>
      <c r="B209" s="227"/>
      <c r="C209" s="228"/>
      <c r="D209" s="229" t="s">
        <v>134</v>
      </c>
      <c r="E209" s="230" t="s">
        <v>91</v>
      </c>
      <c r="F209" s="231" t="s">
        <v>256</v>
      </c>
      <c r="G209" s="228"/>
      <c r="H209" s="232">
        <v>7.8620000000000001</v>
      </c>
      <c r="I209" s="233"/>
      <c r="J209" s="228"/>
      <c r="K209" s="228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134</v>
      </c>
      <c r="AU209" s="238" t="s">
        <v>85</v>
      </c>
      <c r="AV209" s="13" t="s">
        <v>85</v>
      </c>
      <c r="AW209" s="13" t="s">
        <v>32</v>
      </c>
      <c r="AX209" s="13" t="s">
        <v>81</v>
      </c>
      <c r="AY209" s="238" t="s">
        <v>126</v>
      </c>
    </row>
    <row r="210" s="2" customFormat="1" ht="33" customHeight="1">
      <c r="A210" s="38"/>
      <c r="B210" s="39"/>
      <c r="C210" s="213" t="s">
        <v>212</v>
      </c>
      <c r="D210" s="213" t="s">
        <v>128</v>
      </c>
      <c r="E210" s="214" t="s">
        <v>257</v>
      </c>
      <c r="F210" s="215" t="s">
        <v>258</v>
      </c>
      <c r="G210" s="216" t="s">
        <v>163</v>
      </c>
      <c r="H210" s="217">
        <v>1244.4500000000001</v>
      </c>
      <c r="I210" s="218"/>
      <c r="J210" s="219">
        <f>ROUND(I210*H210,2)</f>
        <v>0</v>
      </c>
      <c r="K210" s="220"/>
      <c r="L210" s="44"/>
      <c r="M210" s="221" t="s">
        <v>1</v>
      </c>
      <c r="N210" s="222" t="s">
        <v>41</v>
      </c>
      <c r="O210" s="91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5" t="s">
        <v>212</v>
      </c>
      <c r="AT210" s="225" t="s">
        <v>128</v>
      </c>
      <c r="AU210" s="225" t="s">
        <v>85</v>
      </c>
      <c r="AY210" s="17" t="s">
        <v>126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7" t="s">
        <v>81</v>
      </c>
      <c r="BK210" s="226">
        <f>ROUND(I210*H210,2)</f>
        <v>0</v>
      </c>
      <c r="BL210" s="17" t="s">
        <v>212</v>
      </c>
      <c r="BM210" s="225" t="s">
        <v>259</v>
      </c>
    </row>
    <row r="211" s="13" customFormat="1">
      <c r="A211" s="13"/>
      <c r="B211" s="227"/>
      <c r="C211" s="228"/>
      <c r="D211" s="229" t="s">
        <v>134</v>
      </c>
      <c r="E211" s="230" t="s">
        <v>1</v>
      </c>
      <c r="F211" s="231" t="s">
        <v>260</v>
      </c>
      <c r="G211" s="228"/>
      <c r="H211" s="232">
        <v>22</v>
      </c>
      <c r="I211" s="233"/>
      <c r="J211" s="228"/>
      <c r="K211" s="228"/>
      <c r="L211" s="234"/>
      <c r="M211" s="235"/>
      <c r="N211" s="236"/>
      <c r="O211" s="236"/>
      <c r="P211" s="236"/>
      <c r="Q211" s="236"/>
      <c r="R211" s="236"/>
      <c r="S211" s="236"/>
      <c r="T211" s="23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8" t="s">
        <v>134</v>
      </c>
      <c r="AU211" s="238" t="s">
        <v>85</v>
      </c>
      <c r="AV211" s="13" t="s">
        <v>85</v>
      </c>
      <c r="AW211" s="13" t="s">
        <v>32</v>
      </c>
      <c r="AX211" s="13" t="s">
        <v>76</v>
      </c>
      <c r="AY211" s="238" t="s">
        <v>126</v>
      </c>
    </row>
    <row r="212" s="13" customFormat="1">
      <c r="A212" s="13"/>
      <c r="B212" s="227"/>
      <c r="C212" s="228"/>
      <c r="D212" s="229" t="s">
        <v>134</v>
      </c>
      <c r="E212" s="230" t="s">
        <v>1</v>
      </c>
      <c r="F212" s="231" t="s">
        <v>261</v>
      </c>
      <c r="G212" s="228"/>
      <c r="H212" s="232">
        <v>22</v>
      </c>
      <c r="I212" s="233"/>
      <c r="J212" s="228"/>
      <c r="K212" s="228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134</v>
      </c>
      <c r="AU212" s="238" t="s">
        <v>85</v>
      </c>
      <c r="AV212" s="13" t="s">
        <v>85</v>
      </c>
      <c r="AW212" s="13" t="s">
        <v>32</v>
      </c>
      <c r="AX212" s="13" t="s">
        <v>76</v>
      </c>
      <c r="AY212" s="238" t="s">
        <v>126</v>
      </c>
    </row>
    <row r="213" s="13" customFormat="1">
      <c r="A213" s="13"/>
      <c r="B213" s="227"/>
      <c r="C213" s="228"/>
      <c r="D213" s="229" t="s">
        <v>134</v>
      </c>
      <c r="E213" s="230" t="s">
        <v>1</v>
      </c>
      <c r="F213" s="231" t="s">
        <v>262</v>
      </c>
      <c r="G213" s="228"/>
      <c r="H213" s="232">
        <v>22</v>
      </c>
      <c r="I213" s="233"/>
      <c r="J213" s="228"/>
      <c r="K213" s="228"/>
      <c r="L213" s="234"/>
      <c r="M213" s="235"/>
      <c r="N213" s="236"/>
      <c r="O213" s="236"/>
      <c r="P213" s="236"/>
      <c r="Q213" s="236"/>
      <c r="R213" s="236"/>
      <c r="S213" s="236"/>
      <c r="T213" s="23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8" t="s">
        <v>134</v>
      </c>
      <c r="AU213" s="238" t="s">
        <v>85</v>
      </c>
      <c r="AV213" s="13" t="s">
        <v>85</v>
      </c>
      <c r="AW213" s="13" t="s">
        <v>32</v>
      </c>
      <c r="AX213" s="13" t="s">
        <v>76</v>
      </c>
      <c r="AY213" s="238" t="s">
        <v>126</v>
      </c>
    </row>
    <row r="214" s="13" customFormat="1">
      <c r="A214" s="13"/>
      <c r="B214" s="227"/>
      <c r="C214" s="228"/>
      <c r="D214" s="229" t="s">
        <v>134</v>
      </c>
      <c r="E214" s="230" t="s">
        <v>1</v>
      </c>
      <c r="F214" s="231" t="s">
        <v>263</v>
      </c>
      <c r="G214" s="228"/>
      <c r="H214" s="232">
        <v>57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8" t="s">
        <v>134</v>
      </c>
      <c r="AU214" s="238" t="s">
        <v>85</v>
      </c>
      <c r="AV214" s="13" t="s">
        <v>85</v>
      </c>
      <c r="AW214" s="13" t="s">
        <v>32</v>
      </c>
      <c r="AX214" s="13" t="s">
        <v>76</v>
      </c>
      <c r="AY214" s="238" t="s">
        <v>126</v>
      </c>
    </row>
    <row r="215" s="13" customFormat="1">
      <c r="A215" s="13"/>
      <c r="B215" s="227"/>
      <c r="C215" s="228"/>
      <c r="D215" s="229" t="s">
        <v>134</v>
      </c>
      <c r="E215" s="230" t="s">
        <v>1</v>
      </c>
      <c r="F215" s="231" t="s">
        <v>264</v>
      </c>
      <c r="G215" s="228"/>
      <c r="H215" s="232">
        <v>114.75</v>
      </c>
      <c r="I215" s="233"/>
      <c r="J215" s="228"/>
      <c r="K215" s="228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134</v>
      </c>
      <c r="AU215" s="238" t="s">
        <v>85</v>
      </c>
      <c r="AV215" s="13" t="s">
        <v>85</v>
      </c>
      <c r="AW215" s="13" t="s">
        <v>32</v>
      </c>
      <c r="AX215" s="13" t="s">
        <v>76</v>
      </c>
      <c r="AY215" s="238" t="s">
        <v>126</v>
      </c>
    </row>
    <row r="216" s="13" customFormat="1">
      <c r="A216" s="13"/>
      <c r="B216" s="227"/>
      <c r="C216" s="228"/>
      <c r="D216" s="229" t="s">
        <v>134</v>
      </c>
      <c r="E216" s="230" t="s">
        <v>1</v>
      </c>
      <c r="F216" s="231" t="s">
        <v>265</v>
      </c>
      <c r="G216" s="228"/>
      <c r="H216" s="232">
        <v>25</v>
      </c>
      <c r="I216" s="233"/>
      <c r="J216" s="228"/>
      <c r="K216" s="228"/>
      <c r="L216" s="234"/>
      <c r="M216" s="235"/>
      <c r="N216" s="236"/>
      <c r="O216" s="236"/>
      <c r="P216" s="236"/>
      <c r="Q216" s="236"/>
      <c r="R216" s="236"/>
      <c r="S216" s="236"/>
      <c r="T216" s="23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8" t="s">
        <v>134</v>
      </c>
      <c r="AU216" s="238" t="s">
        <v>85</v>
      </c>
      <c r="AV216" s="13" t="s">
        <v>85</v>
      </c>
      <c r="AW216" s="13" t="s">
        <v>32</v>
      </c>
      <c r="AX216" s="13" t="s">
        <v>76</v>
      </c>
      <c r="AY216" s="238" t="s">
        <v>126</v>
      </c>
    </row>
    <row r="217" s="13" customFormat="1">
      <c r="A217" s="13"/>
      <c r="B217" s="227"/>
      <c r="C217" s="228"/>
      <c r="D217" s="229" t="s">
        <v>134</v>
      </c>
      <c r="E217" s="230" t="s">
        <v>1</v>
      </c>
      <c r="F217" s="231" t="s">
        <v>266</v>
      </c>
      <c r="G217" s="228"/>
      <c r="H217" s="232">
        <v>81</v>
      </c>
      <c r="I217" s="233"/>
      <c r="J217" s="228"/>
      <c r="K217" s="228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134</v>
      </c>
      <c r="AU217" s="238" t="s">
        <v>85</v>
      </c>
      <c r="AV217" s="13" t="s">
        <v>85</v>
      </c>
      <c r="AW217" s="13" t="s">
        <v>32</v>
      </c>
      <c r="AX217" s="13" t="s">
        <v>76</v>
      </c>
      <c r="AY217" s="238" t="s">
        <v>126</v>
      </c>
    </row>
    <row r="218" s="13" customFormat="1">
      <c r="A218" s="13"/>
      <c r="B218" s="227"/>
      <c r="C218" s="228"/>
      <c r="D218" s="229" t="s">
        <v>134</v>
      </c>
      <c r="E218" s="230" t="s">
        <v>1</v>
      </c>
      <c r="F218" s="231" t="s">
        <v>267</v>
      </c>
      <c r="G218" s="228"/>
      <c r="H218" s="232">
        <v>47</v>
      </c>
      <c r="I218" s="233"/>
      <c r="J218" s="228"/>
      <c r="K218" s="228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134</v>
      </c>
      <c r="AU218" s="238" t="s">
        <v>85</v>
      </c>
      <c r="AV218" s="13" t="s">
        <v>85</v>
      </c>
      <c r="AW218" s="13" t="s">
        <v>32</v>
      </c>
      <c r="AX218" s="13" t="s">
        <v>76</v>
      </c>
      <c r="AY218" s="238" t="s">
        <v>126</v>
      </c>
    </row>
    <row r="219" s="13" customFormat="1">
      <c r="A219" s="13"/>
      <c r="B219" s="227"/>
      <c r="C219" s="228"/>
      <c r="D219" s="229" t="s">
        <v>134</v>
      </c>
      <c r="E219" s="230" t="s">
        <v>1</v>
      </c>
      <c r="F219" s="231" t="s">
        <v>268</v>
      </c>
      <c r="G219" s="228"/>
      <c r="H219" s="232">
        <v>24.5</v>
      </c>
      <c r="I219" s="233"/>
      <c r="J219" s="228"/>
      <c r="K219" s="228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134</v>
      </c>
      <c r="AU219" s="238" t="s">
        <v>85</v>
      </c>
      <c r="AV219" s="13" t="s">
        <v>85</v>
      </c>
      <c r="AW219" s="13" t="s">
        <v>32</v>
      </c>
      <c r="AX219" s="13" t="s">
        <v>76</v>
      </c>
      <c r="AY219" s="238" t="s">
        <v>126</v>
      </c>
    </row>
    <row r="220" s="13" customFormat="1">
      <c r="A220" s="13"/>
      <c r="B220" s="227"/>
      <c r="C220" s="228"/>
      <c r="D220" s="229" t="s">
        <v>134</v>
      </c>
      <c r="E220" s="230" t="s">
        <v>1</v>
      </c>
      <c r="F220" s="231" t="s">
        <v>269</v>
      </c>
      <c r="G220" s="228"/>
      <c r="H220" s="232">
        <v>47</v>
      </c>
      <c r="I220" s="233"/>
      <c r="J220" s="228"/>
      <c r="K220" s="228"/>
      <c r="L220" s="234"/>
      <c r="M220" s="235"/>
      <c r="N220" s="236"/>
      <c r="O220" s="236"/>
      <c r="P220" s="236"/>
      <c r="Q220" s="236"/>
      <c r="R220" s="236"/>
      <c r="S220" s="236"/>
      <c r="T220" s="23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8" t="s">
        <v>134</v>
      </c>
      <c r="AU220" s="238" t="s">
        <v>85</v>
      </c>
      <c r="AV220" s="13" t="s">
        <v>85</v>
      </c>
      <c r="AW220" s="13" t="s">
        <v>32</v>
      </c>
      <c r="AX220" s="13" t="s">
        <v>76</v>
      </c>
      <c r="AY220" s="238" t="s">
        <v>126</v>
      </c>
    </row>
    <row r="221" s="13" customFormat="1">
      <c r="A221" s="13"/>
      <c r="B221" s="227"/>
      <c r="C221" s="228"/>
      <c r="D221" s="229" t="s">
        <v>134</v>
      </c>
      <c r="E221" s="230" t="s">
        <v>1</v>
      </c>
      <c r="F221" s="231" t="s">
        <v>270</v>
      </c>
      <c r="G221" s="228"/>
      <c r="H221" s="232">
        <v>51</v>
      </c>
      <c r="I221" s="233"/>
      <c r="J221" s="228"/>
      <c r="K221" s="228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134</v>
      </c>
      <c r="AU221" s="238" t="s">
        <v>85</v>
      </c>
      <c r="AV221" s="13" t="s">
        <v>85</v>
      </c>
      <c r="AW221" s="13" t="s">
        <v>32</v>
      </c>
      <c r="AX221" s="13" t="s">
        <v>76</v>
      </c>
      <c r="AY221" s="238" t="s">
        <v>126</v>
      </c>
    </row>
    <row r="222" s="13" customFormat="1">
      <c r="A222" s="13"/>
      <c r="B222" s="227"/>
      <c r="C222" s="228"/>
      <c r="D222" s="229" t="s">
        <v>134</v>
      </c>
      <c r="E222" s="230" t="s">
        <v>1</v>
      </c>
      <c r="F222" s="231" t="s">
        <v>271</v>
      </c>
      <c r="G222" s="228"/>
      <c r="H222" s="232">
        <v>57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134</v>
      </c>
      <c r="AU222" s="238" t="s">
        <v>85</v>
      </c>
      <c r="AV222" s="13" t="s">
        <v>85</v>
      </c>
      <c r="AW222" s="13" t="s">
        <v>32</v>
      </c>
      <c r="AX222" s="13" t="s">
        <v>76</v>
      </c>
      <c r="AY222" s="238" t="s">
        <v>126</v>
      </c>
    </row>
    <row r="223" s="13" customFormat="1">
      <c r="A223" s="13"/>
      <c r="B223" s="227"/>
      <c r="C223" s="228"/>
      <c r="D223" s="229" t="s">
        <v>134</v>
      </c>
      <c r="E223" s="230" t="s">
        <v>1</v>
      </c>
      <c r="F223" s="231" t="s">
        <v>272</v>
      </c>
      <c r="G223" s="228"/>
      <c r="H223" s="232">
        <v>145</v>
      </c>
      <c r="I223" s="233"/>
      <c r="J223" s="228"/>
      <c r="K223" s="228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134</v>
      </c>
      <c r="AU223" s="238" t="s">
        <v>85</v>
      </c>
      <c r="AV223" s="13" t="s">
        <v>85</v>
      </c>
      <c r="AW223" s="13" t="s">
        <v>32</v>
      </c>
      <c r="AX223" s="13" t="s">
        <v>76</v>
      </c>
      <c r="AY223" s="238" t="s">
        <v>126</v>
      </c>
    </row>
    <row r="224" s="13" customFormat="1">
      <c r="A224" s="13"/>
      <c r="B224" s="227"/>
      <c r="C224" s="228"/>
      <c r="D224" s="229" t="s">
        <v>134</v>
      </c>
      <c r="E224" s="230" t="s">
        <v>1</v>
      </c>
      <c r="F224" s="231" t="s">
        <v>273</v>
      </c>
      <c r="G224" s="228"/>
      <c r="H224" s="232">
        <v>68</v>
      </c>
      <c r="I224" s="233"/>
      <c r="J224" s="228"/>
      <c r="K224" s="228"/>
      <c r="L224" s="234"/>
      <c r="M224" s="235"/>
      <c r="N224" s="236"/>
      <c r="O224" s="236"/>
      <c r="P224" s="236"/>
      <c r="Q224" s="236"/>
      <c r="R224" s="236"/>
      <c r="S224" s="236"/>
      <c r="T224" s="23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8" t="s">
        <v>134</v>
      </c>
      <c r="AU224" s="238" t="s">
        <v>85</v>
      </c>
      <c r="AV224" s="13" t="s">
        <v>85</v>
      </c>
      <c r="AW224" s="13" t="s">
        <v>32</v>
      </c>
      <c r="AX224" s="13" t="s">
        <v>76</v>
      </c>
      <c r="AY224" s="238" t="s">
        <v>126</v>
      </c>
    </row>
    <row r="225" s="13" customFormat="1">
      <c r="A225" s="13"/>
      <c r="B225" s="227"/>
      <c r="C225" s="228"/>
      <c r="D225" s="229" t="s">
        <v>134</v>
      </c>
      <c r="E225" s="230" t="s">
        <v>1</v>
      </c>
      <c r="F225" s="231" t="s">
        <v>274</v>
      </c>
      <c r="G225" s="228"/>
      <c r="H225" s="232">
        <v>14.5</v>
      </c>
      <c r="I225" s="233"/>
      <c r="J225" s="228"/>
      <c r="K225" s="228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134</v>
      </c>
      <c r="AU225" s="238" t="s">
        <v>85</v>
      </c>
      <c r="AV225" s="13" t="s">
        <v>85</v>
      </c>
      <c r="AW225" s="13" t="s">
        <v>32</v>
      </c>
      <c r="AX225" s="13" t="s">
        <v>76</v>
      </c>
      <c r="AY225" s="238" t="s">
        <v>126</v>
      </c>
    </row>
    <row r="226" s="13" customFormat="1">
      <c r="A226" s="13"/>
      <c r="B226" s="227"/>
      <c r="C226" s="228"/>
      <c r="D226" s="229" t="s">
        <v>134</v>
      </c>
      <c r="E226" s="230" t="s">
        <v>1</v>
      </c>
      <c r="F226" s="231" t="s">
        <v>275</v>
      </c>
      <c r="G226" s="228"/>
      <c r="H226" s="232">
        <v>42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8" t="s">
        <v>134</v>
      </c>
      <c r="AU226" s="238" t="s">
        <v>85</v>
      </c>
      <c r="AV226" s="13" t="s">
        <v>85</v>
      </c>
      <c r="AW226" s="13" t="s">
        <v>32</v>
      </c>
      <c r="AX226" s="13" t="s">
        <v>76</v>
      </c>
      <c r="AY226" s="238" t="s">
        <v>126</v>
      </c>
    </row>
    <row r="227" s="13" customFormat="1">
      <c r="A227" s="13"/>
      <c r="B227" s="227"/>
      <c r="C227" s="228"/>
      <c r="D227" s="229" t="s">
        <v>134</v>
      </c>
      <c r="E227" s="230" t="s">
        <v>1</v>
      </c>
      <c r="F227" s="231" t="s">
        <v>276</v>
      </c>
      <c r="G227" s="228"/>
      <c r="H227" s="232">
        <v>31</v>
      </c>
      <c r="I227" s="233"/>
      <c r="J227" s="228"/>
      <c r="K227" s="228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134</v>
      </c>
      <c r="AU227" s="238" t="s">
        <v>85</v>
      </c>
      <c r="AV227" s="13" t="s">
        <v>85</v>
      </c>
      <c r="AW227" s="13" t="s">
        <v>32</v>
      </c>
      <c r="AX227" s="13" t="s">
        <v>76</v>
      </c>
      <c r="AY227" s="238" t="s">
        <v>126</v>
      </c>
    </row>
    <row r="228" s="13" customFormat="1">
      <c r="A228" s="13"/>
      <c r="B228" s="227"/>
      <c r="C228" s="228"/>
      <c r="D228" s="229" t="s">
        <v>134</v>
      </c>
      <c r="E228" s="230" t="s">
        <v>1</v>
      </c>
      <c r="F228" s="231" t="s">
        <v>277</v>
      </c>
      <c r="G228" s="228"/>
      <c r="H228" s="232">
        <v>68</v>
      </c>
      <c r="I228" s="233"/>
      <c r="J228" s="228"/>
      <c r="K228" s="228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134</v>
      </c>
      <c r="AU228" s="238" t="s">
        <v>85</v>
      </c>
      <c r="AV228" s="13" t="s">
        <v>85</v>
      </c>
      <c r="AW228" s="13" t="s">
        <v>32</v>
      </c>
      <c r="AX228" s="13" t="s">
        <v>76</v>
      </c>
      <c r="AY228" s="238" t="s">
        <v>126</v>
      </c>
    </row>
    <row r="229" s="13" customFormat="1">
      <c r="A229" s="13"/>
      <c r="B229" s="227"/>
      <c r="C229" s="228"/>
      <c r="D229" s="229" t="s">
        <v>134</v>
      </c>
      <c r="E229" s="230" t="s">
        <v>1</v>
      </c>
      <c r="F229" s="231" t="s">
        <v>278</v>
      </c>
      <c r="G229" s="228"/>
      <c r="H229" s="232">
        <v>14.5</v>
      </c>
      <c r="I229" s="233"/>
      <c r="J229" s="228"/>
      <c r="K229" s="228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134</v>
      </c>
      <c r="AU229" s="238" t="s">
        <v>85</v>
      </c>
      <c r="AV229" s="13" t="s">
        <v>85</v>
      </c>
      <c r="AW229" s="13" t="s">
        <v>32</v>
      </c>
      <c r="AX229" s="13" t="s">
        <v>76</v>
      </c>
      <c r="AY229" s="238" t="s">
        <v>126</v>
      </c>
    </row>
    <row r="230" s="13" customFormat="1">
      <c r="A230" s="13"/>
      <c r="B230" s="227"/>
      <c r="C230" s="228"/>
      <c r="D230" s="229" t="s">
        <v>134</v>
      </c>
      <c r="E230" s="230" t="s">
        <v>1</v>
      </c>
      <c r="F230" s="231" t="s">
        <v>279</v>
      </c>
      <c r="G230" s="228"/>
      <c r="H230" s="232">
        <v>42</v>
      </c>
      <c r="I230" s="233"/>
      <c r="J230" s="228"/>
      <c r="K230" s="228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134</v>
      </c>
      <c r="AU230" s="238" t="s">
        <v>85</v>
      </c>
      <c r="AV230" s="13" t="s">
        <v>85</v>
      </c>
      <c r="AW230" s="13" t="s">
        <v>32</v>
      </c>
      <c r="AX230" s="13" t="s">
        <v>76</v>
      </c>
      <c r="AY230" s="238" t="s">
        <v>126</v>
      </c>
    </row>
    <row r="231" s="13" customFormat="1">
      <c r="A231" s="13"/>
      <c r="B231" s="227"/>
      <c r="C231" s="228"/>
      <c r="D231" s="229" t="s">
        <v>134</v>
      </c>
      <c r="E231" s="230" t="s">
        <v>1</v>
      </c>
      <c r="F231" s="231" t="s">
        <v>280</v>
      </c>
      <c r="G231" s="228"/>
      <c r="H231" s="232">
        <v>43</v>
      </c>
      <c r="I231" s="233"/>
      <c r="J231" s="228"/>
      <c r="K231" s="228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134</v>
      </c>
      <c r="AU231" s="238" t="s">
        <v>85</v>
      </c>
      <c r="AV231" s="13" t="s">
        <v>85</v>
      </c>
      <c r="AW231" s="13" t="s">
        <v>32</v>
      </c>
      <c r="AX231" s="13" t="s">
        <v>76</v>
      </c>
      <c r="AY231" s="238" t="s">
        <v>126</v>
      </c>
    </row>
    <row r="232" s="13" customFormat="1">
      <c r="A232" s="13"/>
      <c r="B232" s="227"/>
      <c r="C232" s="228"/>
      <c r="D232" s="229" t="s">
        <v>134</v>
      </c>
      <c r="E232" s="230" t="s">
        <v>1</v>
      </c>
      <c r="F232" s="231" t="s">
        <v>281</v>
      </c>
      <c r="G232" s="228"/>
      <c r="H232" s="232">
        <v>20.5</v>
      </c>
      <c r="I232" s="233"/>
      <c r="J232" s="228"/>
      <c r="K232" s="228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134</v>
      </c>
      <c r="AU232" s="238" t="s">
        <v>85</v>
      </c>
      <c r="AV232" s="13" t="s">
        <v>85</v>
      </c>
      <c r="AW232" s="13" t="s">
        <v>32</v>
      </c>
      <c r="AX232" s="13" t="s">
        <v>76</v>
      </c>
      <c r="AY232" s="238" t="s">
        <v>126</v>
      </c>
    </row>
    <row r="233" s="13" customFormat="1">
      <c r="A233" s="13"/>
      <c r="B233" s="227"/>
      <c r="C233" s="228"/>
      <c r="D233" s="229" t="s">
        <v>134</v>
      </c>
      <c r="E233" s="230" t="s">
        <v>1</v>
      </c>
      <c r="F233" s="231" t="s">
        <v>282</v>
      </c>
      <c r="G233" s="228"/>
      <c r="H233" s="232">
        <v>47</v>
      </c>
      <c r="I233" s="233"/>
      <c r="J233" s="228"/>
      <c r="K233" s="228"/>
      <c r="L233" s="234"/>
      <c r="M233" s="235"/>
      <c r="N233" s="236"/>
      <c r="O233" s="236"/>
      <c r="P233" s="236"/>
      <c r="Q233" s="236"/>
      <c r="R233" s="236"/>
      <c r="S233" s="236"/>
      <c r="T233" s="23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8" t="s">
        <v>134</v>
      </c>
      <c r="AU233" s="238" t="s">
        <v>85</v>
      </c>
      <c r="AV233" s="13" t="s">
        <v>85</v>
      </c>
      <c r="AW233" s="13" t="s">
        <v>32</v>
      </c>
      <c r="AX233" s="13" t="s">
        <v>76</v>
      </c>
      <c r="AY233" s="238" t="s">
        <v>126</v>
      </c>
    </row>
    <row r="234" s="13" customFormat="1">
      <c r="A234" s="13"/>
      <c r="B234" s="227"/>
      <c r="C234" s="228"/>
      <c r="D234" s="229" t="s">
        <v>134</v>
      </c>
      <c r="E234" s="230" t="s">
        <v>1</v>
      </c>
      <c r="F234" s="231" t="s">
        <v>283</v>
      </c>
      <c r="G234" s="228"/>
      <c r="H234" s="232">
        <v>43</v>
      </c>
      <c r="I234" s="233"/>
      <c r="J234" s="228"/>
      <c r="K234" s="228"/>
      <c r="L234" s="234"/>
      <c r="M234" s="235"/>
      <c r="N234" s="236"/>
      <c r="O234" s="236"/>
      <c r="P234" s="236"/>
      <c r="Q234" s="236"/>
      <c r="R234" s="236"/>
      <c r="S234" s="236"/>
      <c r="T234" s="23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8" t="s">
        <v>134</v>
      </c>
      <c r="AU234" s="238" t="s">
        <v>85</v>
      </c>
      <c r="AV234" s="13" t="s">
        <v>85</v>
      </c>
      <c r="AW234" s="13" t="s">
        <v>32</v>
      </c>
      <c r="AX234" s="13" t="s">
        <v>76</v>
      </c>
      <c r="AY234" s="238" t="s">
        <v>126</v>
      </c>
    </row>
    <row r="235" s="13" customFormat="1">
      <c r="A235" s="13"/>
      <c r="B235" s="227"/>
      <c r="C235" s="228"/>
      <c r="D235" s="229" t="s">
        <v>134</v>
      </c>
      <c r="E235" s="230" t="s">
        <v>1</v>
      </c>
      <c r="F235" s="231" t="s">
        <v>284</v>
      </c>
      <c r="G235" s="228"/>
      <c r="H235" s="232">
        <v>14.5</v>
      </c>
      <c r="I235" s="233"/>
      <c r="J235" s="228"/>
      <c r="K235" s="228"/>
      <c r="L235" s="234"/>
      <c r="M235" s="235"/>
      <c r="N235" s="236"/>
      <c r="O235" s="236"/>
      <c r="P235" s="236"/>
      <c r="Q235" s="236"/>
      <c r="R235" s="236"/>
      <c r="S235" s="236"/>
      <c r="T235" s="23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8" t="s">
        <v>134</v>
      </c>
      <c r="AU235" s="238" t="s">
        <v>85</v>
      </c>
      <c r="AV235" s="13" t="s">
        <v>85</v>
      </c>
      <c r="AW235" s="13" t="s">
        <v>32</v>
      </c>
      <c r="AX235" s="13" t="s">
        <v>76</v>
      </c>
      <c r="AY235" s="238" t="s">
        <v>126</v>
      </c>
    </row>
    <row r="236" s="13" customFormat="1">
      <c r="A236" s="13"/>
      <c r="B236" s="227"/>
      <c r="C236" s="228"/>
      <c r="D236" s="229" t="s">
        <v>134</v>
      </c>
      <c r="E236" s="230" t="s">
        <v>1</v>
      </c>
      <c r="F236" s="231" t="s">
        <v>285</v>
      </c>
      <c r="G236" s="228"/>
      <c r="H236" s="232">
        <v>44</v>
      </c>
      <c r="I236" s="233"/>
      <c r="J236" s="228"/>
      <c r="K236" s="228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134</v>
      </c>
      <c r="AU236" s="238" t="s">
        <v>85</v>
      </c>
      <c r="AV236" s="13" t="s">
        <v>85</v>
      </c>
      <c r="AW236" s="13" t="s">
        <v>32</v>
      </c>
      <c r="AX236" s="13" t="s">
        <v>76</v>
      </c>
      <c r="AY236" s="238" t="s">
        <v>126</v>
      </c>
    </row>
    <row r="237" s="13" customFormat="1">
      <c r="A237" s="13"/>
      <c r="B237" s="227"/>
      <c r="C237" s="228"/>
      <c r="D237" s="229" t="s">
        <v>134</v>
      </c>
      <c r="E237" s="230" t="s">
        <v>1</v>
      </c>
      <c r="F237" s="231" t="s">
        <v>286</v>
      </c>
      <c r="G237" s="228"/>
      <c r="H237" s="232">
        <v>32.200000000000003</v>
      </c>
      <c r="I237" s="233"/>
      <c r="J237" s="228"/>
      <c r="K237" s="228"/>
      <c r="L237" s="234"/>
      <c r="M237" s="235"/>
      <c r="N237" s="236"/>
      <c r="O237" s="236"/>
      <c r="P237" s="236"/>
      <c r="Q237" s="236"/>
      <c r="R237" s="236"/>
      <c r="S237" s="236"/>
      <c r="T237" s="23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8" t="s">
        <v>134</v>
      </c>
      <c r="AU237" s="238" t="s">
        <v>85</v>
      </c>
      <c r="AV237" s="13" t="s">
        <v>85</v>
      </c>
      <c r="AW237" s="13" t="s">
        <v>32</v>
      </c>
      <c r="AX237" s="13" t="s">
        <v>76</v>
      </c>
      <c r="AY237" s="238" t="s">
        <v>126</v>
      </c>
    </row>
    <row r="238" s="13" customFormat="1">
      <c r="A238" s="13"/>
      <c r="B238" s="227"/>
      <c r="C238" s="228"/>
      <c r="D238" s="229" t="s">
        <v>134</v>
      </c>
      <c r="E238" s="230" t="s">
        <v>1</v>
      </c>
      <c r="F238" s="231" t="s">
        <v>287</v>
      </c>
      <c r="G238" s="228"/>
      <c r="H238" s="232">
        <v>5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134</v>
      </c>
      <c r="AU238" s="238" t="s">
        <v>85</v>
      </c>
      <c r="AV238" s="13" t="s">
        <v>85</v>
      </c>
      <c r="AW238" s="13" t="s">
        <v>32</v>
      </c>
      <c r="AX238" s="13" t="s">
        <v>76</v>
      </c>
      <c r="AY238" s="238" t="s">
        <v>126</v>
      </c>
    </row>
    <row r="239" s="14" customFormat="1">
      <c r="A239" s="14"/>
      <c r="B239" s="239"/>
      <c r="C239" s="240"/>
      <c r="D239" s="229" t="s">
        <v>134</v>
      </c>
      <c r="E239" s="241" t="s">
        <v>83</v>
      </c>
      <c r="F239" s="242" t="s">
        <v>288</v>
      </c>
      <c r="G239" s="240"/>
      <c r="H239" s="243">
        <v>1244.4500000000001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134</v>
      </c>
      <c r="AU239" s="249" t="s">
        <v>85</v>
      </c>
      <c r="AV239" s="14" t="s">
        <v>132</v>
      </c>
      <c r="AW239" s="14" t="s">
        <v>32</v>
      </c>
      <c r="AX239" s="14" t="s">
        <v>81</v>
      </c>
      <c r="AY239" s="249" t="s">
        <v>126</v>
      </c>
    </row>
    <row r="240" s="2" customFormat="1" ht="21.75" customHeight="1">
      <c r="A240" s="38"/>
      <c r="B240" s="39"/>
      <c r="C240" s="250" t="s">
        <v>289</v>
      </c>
      <c r="D240" s="250" t="s">
        <v>250</v>
      </c>
      <c r="E240" s="251" t="s">
        <v>290</v>
      </c>
      <c r="F240" s="252" t="s">
        <v>291</v>
      </c>
      <c r="G240" s="253" t="s">
        <v>253</v>
      </c>
      <c r="H240" s="254">
        <v>25.611000000000001</v>
      </c>
      <c r="I240" s="255"/>
      <c r="J240" s="256">
        <f>ROUND(I240*H240,2)</f>
        <v>0</v>
      </c>
      <c r="K240" s="257"/>
      <c r="L240" s="258"/>
      <c r="M240" s="259" t="s">
        <v>1</v>
      </c>
      <c r="N240" s="260" t="s">
        <v>41</v>
      </c>
      <c r="O240" s="91"/>
      <c r="P240" s="223">
        <f>O240*H240</f>
        <v>0</v>
      </c>
      <c r="Q240" s="223">
        <v>0.55000000000000004</v>
      </c>
      <c r="R240" s="223">
        <f>Q240*H240</f>
        <v>14.086050000000002</v>
      </c>
      <c r="S240" s="223">
        <v>0</v>
      </c>
      <c r="T240" s="22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5" t="s">
        <v>254</v>
      </c>
      <c r="AT240" s="225" t="s">
        <v>250</v>
      </c>
      <c r="AU240" s="225" t="s">
        <v>85</v>
      </c>
      <c r="AY240" s="17" t="s">
        <v>126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7" t="s">
        <v>81</v>
      </c>
      <c r="BK240" s="226">
        <f>ROUND(I240*H240,2)</f>
        <v>0</v>
      </c>
      <c r="BL240" s="17" t="s">
        <v>212</v>
      </c>
      <c r="BM240" s="225" t="s">
        <v>292</v>
      </c>
    </row>
    <row r="241" s="13" customFormat="1">
      <c r="A241" s="13"/>
      <c r="B241" s="227"/>
      <c r="C241" s="228"/>
      <c r="D241" s="229" t="s">
        <v>134</v>
      </c>
      <c r="E241" s="230" t="s">
        <v>86</v>
      </c>
      <c r="F241" s="231" t="s">
        <v>293</v>
      </c>
      <c r="G241" s="228"/>
      <c r="H241" s="232">
        <v>25.611000000000001</v>
      </c>
      <c r="I241" s="233"/>
      <c r="J241" s="228"/>
      <c r="K241" s="228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134</v>
      </c>
      <c r="AU241" s="238" t="s">
        <v>85</v>
      </c>
      <c r="AV241" s="13" t="s">
        <v>85</v>
      </c>
      <c r="AW241" s="13" t="s">
        <v>32</v>
      </c>
      <c r="AX241" s="13" t="s">
        <v>81</v>
      </c>
      <c r="AY241" s="238" t="s">
        <v>126</v>
      </c>
    </row>
    <row r="242" s="2" customFormat="1" ht="24.15" customHeight="1">
      <c r="A242" s="38"/>
      <c r="B242" s="39"/>
      <c r="C242" s="213" t="s">
        <v>294</v>
      </c>
      <c r="D242" s="213" t="s">
        <v>128</v>
      </c>
      <c r="E242" s="214" t="s">
        <v>295</v>
      </c>
      <c r="F242" s="215" t="s">
        <v>296</v>
      </c>
      <c r="G242" s="216" t="s">
        <v>253</v>
      </c>
      <c r="H242" s="217">
        <v>33.472999999999999</v>
      </c>
      <c r="I242" s="218"/>
      <c r="J242" s="219">
        <f>ROUND(I242*H242,2)</f>
        <v>0</v>
      </c>
      <c r="K242" s="220"/>
      <c r="L242" s="44"/>
      <c r="M242" s="221" t="s">
        <v>1</v>
      </c>
      <c r="N242" s="222" t="s">
        <v>41</v>
      </c>
      <c r="O242" s="91"/>
      <c r="P242" s="223">
        <f>O242*H242</f>
        <v>0</v>
      </c>
      <c r="Q242" s="223">
        <v>0.02248</v>
      </c>
      <c r="R242" s="223">
        <f>Q242*H242</f>
        <v>0.75247303999999993</v>
      </c>
      <c r="S242" s="223">
        <v>0</v>
      </c>
      <c r="T242" s="22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5" t="s">
        <v>212</v>
      </c>
      <c r="AT242" s="225" t="s">
        <v>128</v>
      </c>
      <c r="AU242" s="225" t="s">
        <v>85</v>
      </c>
      <c r="AY242" s="17" t="s">
        <v>126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7" t="s">
        <v>81</v>
      </c>
      <c r="BK242" s="226">
        <f>ROUND(I242*H242,2)</f>
        <v>0</v>
      </c>
      <c r="BL242" s="17" t="s">
        <v>212</v>
      </c>
      <c r="BM242" s="225" t="s">
        <v>297</v>
      </c>
    </row>
    <row r="243" s="13" customFormat="1">
      <c r="A243" s="13"/>
      <c r="B243" s="227"/>
      <c r="C243" s="228"/>
      <c r="D243" s="229" t="s">
        <v>134</v>
      </c>
      <c r="E243" s="230" t="s">
        <v>1</v>
      </c>
      <c r="F243" s="231" t="s">
        <v>298</v>
      </c>
      <c r="G243" s="228"/>
      <c r="H243" s="232">
        <v>33.472999999999999</v>
      </c>
      <c r="I243" s="233"/>
      <c r="J243" s="228"/>
      <c r="K243" s="228"/>
      <c r="L243" s="234"/>
      <c r="M243" s="235"/>
      <c r="N243" s="236"/>
      <c r="O243" s="236"/>
      <c r="P243" s="236"/>
      <c r="Q243" s="236"/>
      <c r="R243" s="236"/>
      <c r="S243" s="236"/>
      <c r="T243" s="23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8" t="s">
        <v>134</v>
      </c>
      <c r="AU243" s="238" t="s">
        <v>85</v>
      </c>
      <c r="AV243" s="13" t="s">
        <v>85</v>
      </c>
      <c r="AW243" s="13" t="s">
        <v>32</v>
      </c>
      <c r="AX243" s="13" t="s">
        <v>81</v>
      </c>
      <c r="AY243" s="238" t="s">
        <v>126</v>
      </c>
    </row>
    <row r="244" s="2" customFormat="1" ht="24.15" customHeight="1">
      <c r="A244" s="38"/>
      <c r="B244" s="39"/>
      <c r="C244" s="213" t="s">
        <v>299</v>
      </c>
      <c r="D244" s="213" t="s">
        <v>128</v>
      </c>
      <c r="E244" s="214" t="s">
        <v>300</v>
      </c>
      <c r="F244" s="215" t="s">
        <v>301</v>
      </c>
      <c r="G244" s="216" t="s">
        <v>186</v>
      </c>
      <c r="H244" s="217">
        <v>19.163</v>
      </c>
      <c r="I244" s="218"/>
      <c r="J244" s="219">
        <f>ROUND(I244*H244,2)</f>
        <v>0</v>
      </c>
      <c r="K244" s="220"/>
      <c r="L244" s="44"/>
      <c r="M244" s="221" t="s">
        <v>1</v>
      </c>
      <c r="N244" s="222" t="s">
        <v>41</v>
      </c>
      <c r="O244" s="91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5" t="s">
        <v>212</v>
      </c>
      <c r="AT244" s="225" t="s">
        <v>128</v>
      </c>
      <c r="AU244" s="225" t="s">
        <v>85</v>
      </c>
      <c r="AY244" s="17" t="s">
        <v>126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7" t="s">
        <v>81</v>
      </c>
      <c r="BK244" s="226">
        <f>ROUND(I244*H244,2)</f>
        <v>0</v>
      </c>
      <c r="BL244" s="17" t="s">
        <v>212</v>
      </c>
      <c r="BM244" s="225" t="s">
        <v>302</v>
      </c>
    </row>
    <row r="245" s="12" customFormat="1" ht="25.92" customHeight="1">
      <c r="A245" s="12"/>
      <c r="B245" s="197"/>
      <c r="C245" s="198"/>
      <c r="D245" s="199" t="s">
        <v>75</v>
      </c>
      <c r="E245" s="200" t="s">
        <v>303</v>
      </c>
      <c r="F245" s="200" t="s">
        <v>304</v>
      </c>
      <c r="G245" s="198"/>
      <c r="H245" s="198"/>
      <c r="I245" s="201"/>
      <c r="J245" s="202">
        <f>BK245</f>
        <v>0</v>
      </c>
      <c r="K245" s="198"/>
      <c r="L245" s="203"/>
      <c r="M245" s="204"/>
      <c r="N245" s="205"/>
      <c r="O245" s="205"/>
      <c r="P245" s="206">
        <f>P246+P274+P293+P320+P325</f>
        <v>0</v>
      </c>
      <c r="Q245" s="205"/>
      <c r="R245" s="206">
        <f>R246+R274+R293+R320+R325</f>
        <v>0</v>
      </c>
      <c r="S245" s="205"/>
      <c r="T245" s="207">
        <f>T246+T274+T293+T320+T325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172</v>
      </c>
      <c r="AT245" s="209" t="s">
        <v>75</v>
      </c>
      <c r="AU245" s="209" t="s">
        <v>76</v>
      </c>
      <c r="AY245" s="208" t="s">
        <v>126</v>
      </c>
      <c r="BK245" s="210">
        <f>BK246+BK274+BK293+BK320+BK325</f>
        <v>0</v>
      </c>
    </row>
    <row r="246" s="12" customFormat="1" ht="22.8" customHeight="1">
      <c r="A246" s="12"/>
      <c r="B246" s="197"/>
      <c r="C246" s="198"/>
      <c r="D246" s="199" t="s">
        <v>75</v>
      </c>
      <c r="E246" s="211" t="s">
        <v>305</v>
      </c>
      <c r="F246" s="211" t="s">
        <v>306</v>
      </c>
      <c r="G246" s="198"/>
      <c r="H246" s="198"/>
      <c r="I246" s="201"/>
      <c r="J246" s="212">
        <f>BK246</f>
        <v>0</v>
      </c>
      <c r="K246" s="198"/>
      <c r="L246" s="203"/>
      <c r="M246" s="204"/>
      <c r="N246" s="205"/>
      <c r="O246" s="205"/>
      <c r="P246" s="206">
        <f>SUM(P247:P273)</f>
        <v>0</v>
      </c>
      <c r="Q246" s="205"/>
      <c r="R246" s="206">
        <f>SUM(R247:R273)</f>
        <v>0</v>
      </c>
      <c r="S246" s="205"/>
      <c r="T246" s="207">
        <f>SUM(T247:T273)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8" t="s">
        <v>172</v>
      </c>
      <c r="AT246" s="209" t="s">
        <v>75</v>
      </c>
      <c r="AU246" s="209" t="s">
        <v>81</v>
      </c>
      <c r="AY246" s="208" t="s">
        <v>126</v>
      </c>
      <c r="BK246" s="210">
        <f>SUM(BK247:BK273)</f>
        <v>0</v>
      </c>
    </row>
    <row r="247" s="2" customFormat="1" ht="24.15" customHeight="1">
      <c r="A247" s="38"/>
      <c r="B247" s="39"/>
      <c r="C247" s="213" t="s">
        <v>307</v>
      </c>
      <c r="D247" s="213" t="s">
        <v>128</v>
      </c>
      <c r="E247" s="214" t="s">
        <v>308</v>
      </c>
      <c r="F247" s="215" t="s">
        <v>309</v>
      </c>
      <c r="G247" s="216" t="s">
        <v>310</v>
      </c>
      <c r="H247" s="217">
        <v>1</v>
      </c>
      <c r="I247" s="218"/>
      <c r="J247" s="219">
        <f>ROUND(I247*H247,2)</f>
        <v>0</v>
      </c>
      <c r="K247" s="220"/>
      <c r="L247" s="44"/>
      <c r="M247" s="221" t="s">
        <v>1</v>
      </c>
      <c r="N247" s="222" t="s">
        <v>41</v>
      </c>
      <c r="O247" s="91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5" t="s">
        <v>311</v>
      </c>
      <c r="AT247" s="225" t="s">
        <v>128</v>
      </c>
      <c r="AU247" s="225" t="s">
        <v>85</v>
      </c>
      <c r="AY247" s="17" t="s">
        <v>126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7" t="s">
        <v>81</v>
      </c>
      <c r="BK247" s="226">
        <f>ROUND(I247*H247,2)</f>
        <v>0</v>
      </c>
      <c r="BL247" s="17" t="s">
        <v>311</v>
      </c>
      <c r="BM247" s="225" t="s">
        <v>312</v>
      </c>
    </row>
    <row r="248" s="15" customFormat="1">
      <c r="A248" s="15"/>
      <c r="B248" s="261"/>
      <c r="C248" s="262"/>
      <c r="D248" s="229" t="s">
        <v>134</v>
      </c>
      <c r="E248" s="263" t="s">
        <v>1</v>
      </c>
      <c r="F248" s="264" t="s">
        <v>313</v>
      </c>
      <c r="G248" s="262"/>
      <c r="H248" s="263" t="s">
        <v>1</v>
      </c>
      <c r="I248" s="265"/>
      <c r="J248" s="262"/>
      <c r="K248" s="262"/>
      <c r="L248" s="266"/>
      <c r="M248" s="267"/>
      <c r="N248" s="268"/>
      <c r="O248" s="268"/>
      <c r="P248" s="268"/>
      <c r="Q248" s="268"/>
      <c r="R248" s="268"/>
      <c r="S248" s="268"/>
      <c r="T248" s="26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0" t="s">
        <v>134</v>
      </c>
      <c r="AU248" s="270" t="s">
        <v>85</v>
      </c>
      <c r="AV248" s="15" t="s">
        <v>81</v>
      </c>
      <c r="AW248" s="15" t="s">
        <v>32</v>
      </c>
      <c r="AX248" s="15" t="s">
        <v>76</v>
      </c>
      <c r="AY248" s="270" t="s">
        <v>126</v>
      </c>
    </row>
    <row r="249" s="15" customFormat="1">
      <c r="A249" s="15"/>
      <c r="B249" s="261"/>
      <c r="C249" s="262"/>
      <c r="D249" s="229" t="s">
        <v>134</v>
      </c>
      <c r="E249" s="263" t="s">
        <v>1</v>
      </c>
      <c r="F249" s="264" t="s">
        <v>314</v>
      </c>
      <c r="G249" s="262"/>
      <c r="H249" s="263" t="s">
        <v>1</v>
      </c>
      <c r="I249" s="265"/>
      <c r="J249" s="262"/>
      <c r="K249" s="262"/>
      <c r="L249" s="266"/>
      <c r="M249" s="267"/>
      <c r="N249" s="268"/>
      <c r="O249" s="268"/>
      <c r="P249" s="268"/>
      <c r="Q249" s="268"/>
      <c r="R249" s="268"/>
      <c r="S249" s="268"/>
      <c r="T249" s="26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0" t="s">
        <v>134</v>
      </c>
      <c r="AU249" s="270" t="s">
        <v>85</v>
      </c>
      <c r="AV249" s="15" t="s">
        <v>81</v>
      </c>
      <c r="AW249" s="15" t="s">
        <v>32</v>
      </c>
      <c r="AX249" s="15" t="s">
        <v>76</v>
      </c>
      <c r="AY249" s="270" t="s">
        <v>126</v>
      </c>
    </row>
    <row r="250" s="13" customFormat="1">
      <c r="A250" s="13"/>
      <c r="B250" s="227"/>
      <c r="C250" s="228"/>
      <c r="D250" s="229" t="s">
        <v>134</v>
      </c>
      <c r="E250" s="230" t="s">
        <v>1</v>
      </c>
      <c r="F250" s="231" t="s">
        <v>81</v>
      </c>
      <c r="G250" s="228"/>
      <c r="H250" s="232">
        <v>1</v>
      </c>
      <c r="I250" s="233"/>
      <c r="J250" s="228"/>
      <c r="K250" s="228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134</v>
      </c>
      <c r="AU250" s="238" t="s">
        <v>85</v>
      </c>
      <c r="AV250" s="13" t="s">
        <v>85</v>
      </c>
      <c r="AW250" s="13" t="s">
        <v>32</v>
      </c>
      <c r="AX250" s="13" t="s">
        <v>81</v>
      </c>
      <c r="AY250" s="238" t="s">
        <v>126</v>
      </c>
    </row>
    <row r="251" s="2" customFormat="1" ht="16.5" customHeight="1">
      <c r="A251" s="38"/>
      <c r="B251" s="39"/>
      <c r="C251" s="213" t="s">
        <v>7</v>
      </c>
      <c r="D251" s="213" t="s">
        <v>128</v>
      </c>
      <c r="E251" s="214" t="s">
        <v>315</v>
      </c>
      <c r="F251" s="215" t="s">
        <v>316</v>
      </c>
      <c r="G251" s="216" t="s">
        <v>310</v>
      </c>
      <c r="H251" s="217">
        <v>1</v>
      </c>
      <c r="I251" s="218"/>
      <c r="J251" s="219">
        <f>ROUND(I251*H251,2)</f>
        <v>0</v>
      </c>
      <c r="K251" s="220"/>
      <c r="L251" s="44"/>
      <c r="M251" s="221" t="s">
        <v>1</v>
      </c>
      <c r="N251" s="222" t="s">
        <v>41</v>
      </c>
      <c r="O251" s="91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5" t="s">
        <v>311</v>
      </c>
      <c r="AT251" s="225" t="s">
        <v>128</v>
      </c>
      <c r="AU251" s="225" t="s">
        <v>85</v>
      </c>
      <c r="AY251" s="17" t="s">
        <v>126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7" t="s">
        <v>81</v>
      </c>
      <c r="BK251" s="226">
        <f>ROUND(I251*H251,2)</f>
        <v>0</v>
      </c>
      <c r="BL251" s="17" t="s">
        <v>311</v>
      </c>
      <c r="BM251" s="225" t="s">
        <v>317</v>
      </c>
    </row>
    <row r="252" s="15" customFormat="1">
      <c r="A252" s="15"/>
      <c r="B252" s="261"/>
      <c r="C252" s="262"/>
      <c r="D252" s="229" t="s">
        <v>134</v>
      </c>
      <c r="E252" s="263" t="s">
        <v>1</v>
      </c>
      <c r="F252" s="264" t="s">
        <v>313</v>
      </c>
      <c r="G252" s="262"/>
      <c r="H252" s="263" t="s">
        <v>1</v>
      </c>
      <c r="I252" s="265"/>
      <c r="J252" s="262"/>
      <c r="K252" s="262"/>
      <c r="L252" s="266"/>
      <c r="M252" s="267"/>
      <c r="N252" s="268"/>
      <c r="O252" s="268"/>
      <c r="P252" s="268"/>
      <c r="Q252" s="268"/>
      <c r="R252" s="268"/>
      <c r="S252" s="268"/>
      <c r="T252" s="269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0" t="s">
        <v>134</v>
      </c>
      <c r="AU252" s="270" t="s">
        <v>85</v>
      </c>
      <c r="AV252" s="15" t="s">
        <v>81</v>
      </c>
      <c r="AW252" s="15" t="s">
        <v>32</v>
      </c>
      <c r="AX252" s="15" t="s">
        <v>76</v>
      </c>
      <c r="AY252" s="270" t="s">
        <v>126</v>
      </c>
    </row>
    <row r="253" s="15" customFormat="1">
      <c r="A253" s="15"/>
      <c r="B253" s="261"/>
      <c r="C253" s="262"/>
      <c r="D253" s="229" t="s">
        <v>134</v>
      </c>
      <c r="E253" s="263" t="s">
        <v>1</v>
      </c>
      <c r="F253" s="264" t="s">
        <v>318</v>
      </c>
      <c r="G253" s="262"/>
      <c r="H253" s="263" t="s">
        <v>1</v>
      </c>
      <c r="I253" s="265"/>
      <c r="J253" s="262"/>
      <c r="K253" s="262"/>
      <c r="L253" s="266"/>
      <c r="M253" s="267"/>
      <c r="N253" s="268"/>
      <c r="O253" s="268"/>
      <c r="P253" s="268"/>
      <c r="Q253" s="268"/>
      <c r="R253" s="268"/>
      <c r="S253" s="268"/>
      <c r="T253" s="269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0" t="s">
        <v>134</v>
      </c>
      <c r="AU253" s="270" t="s">
        <v>85</v>
      </c>
      <c r="AV253" s="15" t="s">
        <v>81</v>
      </c>
      <c r="AW253" s="15" t="s">
        <v>32</v>
      </c>
      <c r="AX253" s="15" t="s">
        <v>76</v>
      </c>
      <c r="AY253" s="270" t="s">
        <v>126</v>
      </c>
    </row>
    <row r="254" s="15" customFormat="1">
      <c r="A254" s="15"/>
      <c r="B254" s="261"/>
      <c r="C254" s="262"/>
      <c r="D254" s="229" t="s">
        <v>134</v>
      </c>
      <c r="E254" s="263" t="s">
        <v>1</v>
      </c>
      <c r="F254" s="264" t="s">
        <v>319</v>
      </c>
      <c r="G254" s="262"/>
      <c r="H254" s="263" t="s">
        <v>1</v>
      </c>
      <c r="I254" s="265"/>
      <c r="J254" s="262"/>
      <c r="K254" s="262"/>
      <c r="L254" s="266"/>
      <c r="M254" s="267"/>
      <c r="N254" s="268"/>
      <c r="O254" s="268"/>
      <c r="P254" s="268"/>
      <c r="Q254" s="268"/>
      <c r="R254" s="268"/>
      <c r="S254" s="268"/>
      <c r="T254" s="26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0" t="s">
        <v>134</v>
      </c>
      <c r="AU254" s="270" t="s">
        <v>85</v>
      </c>
      <c r="AV254" s="15" t="s">
        <v>81</v>
      </c>
      <c r="AW254" s="15" t="s">
        <v>32</v>
      </c>
      <c r="AX254" s="15" t="s">
        <v>76</v>
      </c>
      <c r="AY254" s="270" t="s">
        <v>126</v>
      </c>
    </row>
    <row r="255" s="15" customFormat="1">
      <c r="A255" s="15"/>
      <c r="B255" s="261"/>
      <c r="C255" s="262"/>
      <c r="D255" s="229" t="s">
        <v>134</v>
      </c>
      <c r="E255" s="263" t="s">
        <v>1</v>
      </c>
      <c r="F255" s="264" t="s">
        <v>320</v>
      </c>
      <c r="G255" s="262"/>
      <c r="H255" s="263" t="s">
        <v>1</v>
      </c>
      <c r="I255" s="265"/>
      <c r="J255" s="262"/>
      <c r="K255" s="262"/>
      <c r="L255" s="266"/>
      <c r="M255" s="267"/>
      <c r="N255" s="268"/>
      <c r="O255" s="268"/>
      <c r="P255" s="268"/>
      <c r="Q255" s="268"/>
      <c r="R255" s="268"/>
      <c r="S255" s="268"/>
      <c r="T255" s="269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0" t="s">
        <v>134</v>
      </c>
      <c r="AU255" s="270" t="s">
        <v>85</v>
      </c>
      <c r="AV255" s="15" t="s">
        <v>81</v>
      </c>
      <c r="AW255" s="15" t="s">
        <v>32</v>
      </c>
      <c r="AX255" s="15" t="s">
        <v>76</v>
      </c>
      <c r="AY255" s="270" t="s">
        <v>126</v>
      </c>
    </row>
    <row r="256" s="15" customFormat="1">
      <c r="A256" s="15"/>
      <c r="B256" s="261"/>
      <c r="C256" s="262"/>
      <c r="D256" s="229" t="s">
        <v>134</v>
      </c>
      <c r="E256" s="263" t="s">
        <v>1</v>
      </c>
      <c r="F256" s="264" t="s">
        <v>321</v>
      </c>
      <c r="G256" s="262"/>
      <c r="H256" s="263" t="s">
        <v>1</v>
      </c>
      <c r="I256" s="265"/>
      <c r="J256" s="262"/>
      <c r="K256" s="262"/>
      <c r="L256" s="266"/>
      <c r="M256" s="267"/>
      <c r="N256" s="268"/>
      <c r="O256" s="268"/>
      <c r="P256" s="268"/>
      <c r="Q256" s="268"/>
      <c r="R256" s="268"/>
      <c r="S256" s="268"/>
      <c r="T256" s="269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0" t="s">
        <v>134</v>
      </c>
      <c r="AU256" s="270" t="s">
        <v>85</v>
      </c>
      <c r="AV256" s="15" t="s">
        <v>81</v>
      </c>
      <c r="AW256" s="15" t="s">
        <v>32</v>
      </c>
      <c r="AX256" s="15" t="s">
        <v>76</v>
      </c>
      <c r="AY256" s="270" t="s">
        <v>126</v>
      </c>
    </row>
    <row r="257" s="15" customFormat="1">
      <c r="A257" s="15"/>
      <c r="B257" s="261"/>
      <c r="C257" s="262"/>
      <c r="D257" s="229" t="s">
        <v>134</v>
      </c>
      <c r="E257" s="263" t="s">
        <v>1</v>
      </c>
      <c r="F257" s="264" t="s">
        <v>322</v>
      </c>
      <c r="G257" s="262"/>
      <c r="H257" s="263" t="s">
        <v>1</v>
      </c>
      <c r="I257" s="265"/>
      <c r="J257" s="262"/>
      <c r="K257" s="262"/>
      <c r="L257" s="266"/>
      <c r="M257" s="267"/>
      <c r="N257" s="268"/>
      <c r="O257" s="268"/>
      <c r="P257" s="268"/>
      <c r="Q257" s="268"/>
      <c r="R257" s="268"/>
      <c r="S257" s="268"/>
      <c r="T257" s="269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0" t="s">
        <v>134</v>
      </c>
      <c r="AU257" s="270" t="s">
        <v>85</v>
      </c>
      <c r="AV257" s="15" t="s">
        <v>81</v>
      </c>
      <c r="AW257" s="15" t="s">
        <v>32</v>
      </c>
      <c r="AX257" s="15" t="s">
        <v>76</v>
      </c>
      <c r="AY257" s="270" t="s">
        <v>126</v>
      </c>
    </row>
    <row r="258" s="15" customFormat="1">
      <c r="A258" s="15"/>
      <c r="B258" s="261"/>
      <c r="C258" s="262"/>
      <c r="D258" s="229" t="s">
        <v>134</v>
      </c>
      <c r="E258" s="263" t="s">
        <v>1</v>
      </c>
      <c r="F258" s="264" t="s">
        <v>323</v>
      </c>
      <c r="G258" s="262"/>
      <c r="H258" s="263" t="s">
        <v>1</v>
      </c>
      <c r="I258" s="265"/>
      <c r="J258" s="262"/>
      <c r="K258" s="262"/>
      <c r="L258" s="266"/>
      <c r="M258" s="267"/>
      <c r="N258" s="268"/>
      <c r="O258" s="268"/>
      <c r="P258" s="268"/>
      <c r="Q258" s="268"/>
      <c r="R258" s="268"/>
      <c r="S258" s="268"/>
      <c r="T258" s="269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0" t="s">
        <v>134</v>
      </c>
      <c r="AU258" s="270" t="s">
        <v>85</v>
      </c>
      <c r="AV258" s="15" t="s">
        <v>81</v>
      </c>
      <c r="AW258" s="15" t="s">
        <v>32</v>
      </c>
      <c r="AX258" s="15" t="s">
        <v>76</v>
      </c>
      <c r="AY258" s="270" t="s">
        <v>126</v>
      </c>
    </row>
    <row r="259" s="15" customFormat="1">
      <c r="A259" s="15"/>
      <c r="B259" s="261"/>
      <c r="C259" s="262"/>
      <c r="D259" s="229" t="s">
        <v>134</v>
      </c>
      <c r="E259" s="263" t="s">
        <v>1</v>
      </c>
      <c r="F259" s="264" t="s">
        <v>324</v>
      </c>
      <c r="G259" s="262"/>
      <c r="H259" s="263" t="s">
        <v>1</v>
      </c>
      <c r="I259" s="265"/>
      <c r="J259" s="262"/>
      <c r="K259" s="262"/>
      <c r="L259" s="266"/>
      <c r="M259" s="267"/>
      <c r="N259" s="268"/>
      <c r="O259" s="268"/>
      <c r="P259" s="268"/>
      <c r="Q259" s="268"/>
      <c r="R259" s="268"/>
      <c r="S259" s="268"/>
      <c r="T259" s="269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0" t="s">
        <v>134</v>
      </c>
      <c r="AU259" s="270" t="s">
        <v>85</v>
      </c>
      <c r="AV259" s="15" t="s">
        <v>81</v>
      </c>
      <c r="AW259" s="15" t="s">
        <v>32</v>
      </c>
      <c r="AX259" s="15" t="s">
        <v>76</v>
      </c>
      <c r="AY259" s="270" t="s">
        <v>126</v>
      </c>
    </row>
    <row r="260" s="15" customFormat="1">
      <c r="A260" s="15"/>
      <c r="B260" s="261"/>
      <c r="C260" s="262"/>
      <c r="D260" s="229" t="s">
        <v>134</v>
      </c>
      <c r="E260" s="263" t="s">
        <v>1</v>
      </c>
      <c r="F260" s="264" t="s">
        <v>325</v>
      </c>
      <c r="G260" s="262"/>
      <c r="H260" s="263" t="s">
        <v>1</v>
      </c>
      <c r="I260" s="265"/>
      <c r="J260" s="262"/>
      <c r="K260" s="262"/>
      <c r="L260" s="266"/>
      <c r="M260" s="267"/>
      <c r="N260" s="268"/>
      <c r="O260" s="268"/>
      <c r="P260" s="268"/>
      <c r="Q260" s="268"/>
      <c r="R260" s="268"/>
      <c r="S260" s="268"/>
      <c r="T260" s="269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0" t="s">
        <v>134</v>
      </c>
      <c r="AU260" s="270" t="s">
        <v>85</v>
      </c>
      <c r="AV260" s="15" t="s">
        <v>81</v>
      </c>
      <c r="AW260" s="15" t="s">
        <v>32</v>
      </c>
      <c r="AX260" s="15" t="s">
        <v>76</v>
      </c>
      <c r="AY260" s="270" t="s">
        <v>126</v>
      </c>
    </row>
    <row r="261" s="15" customFormat="1">
      <c r="A261" s="15"/>
      <c r="B261" s="261"/>
      <c r="C261" s="262"/>
      <c r="D261" s="229" t="s">
        <v>134</v>
      </c>
      <c r="E261" s="263" t="s">
        <v>1</v>
      </c>
      <c r="F261" s="264" t="s">
        <v>326</v>
      </c>
      <c r="G261" s="262"/>
      <c r="H261" s="263" t="s">
        <v>1</v>
      </c>
      <c r="I261" s="265"/>
      <c r="J261" s="262"/>
      <c r="K261" s="262"/>
      <c r="L261" s="266"/>
      <c r="M261" s="267"/>
      <c r="N261" s="268"/>
      <c r="O261" s="268"/>
      <c r="P261" s="268"/>
      <c r="Q261" s="268"/>
      <c r="R261" s="268"/>
      <c r="S261" s="268"/>
      <c r="T261" s="26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0" t="s">
        <v>134</v>
      </c>
      <c r="AU261" s="270" t="s">
        <v>85</v>
      </c>
      <c r="AV261" s="15" t="s">
        <v>81</v>
      </c>
      <c r="AW261" s="15" t="s">
        <v>32</v>
      </c>
      <c r="AX261" s="15" t="s">
        <v>76</v>
      </c>
      <c r="AY261" s="270" t="s">
        <v>126</v>
      </c>
    </row>
    <row r="262" s="15" customFormat="1">
      <c r="A262" s="15"/>
      <c r="B262" s="261"/>
      <c r="C262" s="262"/>
      <c r="D262" s="229" t="s">
        <v>134</v>
      </c>
      <c r="E262" s="263" t="s">
        <v>1</v>
      </c>
      <c r="F262" s="264" t="s">
        <v>327</v>
      </c>
      <c r="G262" s="262"/>
      <c r="H262" s="263" t="s">
        <v>1</v>
      </c>
      <c r="I262" s="265"/>
      <c r="J262" s="262"/>
      <c r="K262" s="262"/>
      <c r="L262" s="266"/>
      <c r="M262" s="267"/>
      <c r="N262" s="268"/>
      <c r="O262" s="268"/>
      <c r="P262" s="268"/>
      <c r="Q262" s="268"/>
      <c r="R262" s="268"/>
      <c r="S262" s="268"/>
      <c r="T262" s="26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0" t="s">
        <v>134</v>
      </c>
      <c r="AU262" s="270" t="s">
        <v>85</v>
      </c>
      <c r="AV262" s="15" t="s">
        <v>81</v>
      </c>
      <c r="AW262" s="15" t="s">
        <v>32</v>
      </c>
      <c r="AX262" s="15" t="s">
        <v>76</v>
      </c>
      <c r="AY262" s="270" t="s">
        <v>126</v>
      </c>
    </row>
    <row r="263" s="15" customFormat="1">
      <c r="A263" s="15"/>
      <c r="B263" s="261"/>
      <c r="C263" s="262"/>
      <c r="D263" s="229" t="s">
        <v>134</v>
      </c>
      <c r="E263" s="263" t="s">
        <v>1</v>
      </c>
      <c r="F263" s="264" t="s">
        <v>328</v>
      </c>
      <c r="G263" s="262"/>
      <c r="H263" s="263" t="s">
        <v>1</v>
      </c>
      <c r="I263" s="265"/>
      <c r="J263" s="262"/>
      <c r="K263" s="262"/>
      <c r="L263" s="266"/>
      <c r="M263" s="267"/>
      <c r="N263" s="268"/>
      <c r="O263" s="268"/>
      <c r="P263" s="268"/>
      <c r="Q263" s="268"/>
      <c r="R263" s="268"/>
      <c r="S263" s="268"/>
      <c r="T263" s="269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0" t="s">
        <v>134</v>
      </c>
      <c r="AU263" s="270" t="s">
        <v>85</v>
      </c>
      <c r="AV263" s="15" t="s">
        <v>81</v>
      </c>
      <c r="AW263" s="15" t="s">
        <v>32</v>
      </c>
      <c r="AX263" s="15" t="s">
        <v>76</v>
      </c>
      <c r="AY263" s="270" t="s">
        <v>126</v>
      </c>
    </row>
    <row r="264" s="15" customFormat="1">
      <c r="A264" s="15"/>
      <c r="B264" s="261"/>
      <c r="C264" s="262"/>
      <c r="D264" s="229" t="s">
        <v>134</v>
      </c>
      <c r="E264" s="263" t="s">
        <v>1</v>
      </c>
      <c r="F264" s="264" t="s">
        <v>329</v>
      </c>
      <c r="G264" s="262"/>
      <c r="H264" s="263" t="s">
        <v>1</v>
      </c>
      <c r="I264" s="265"/>
      <c r="J264" s="262"/>
      <c r="K264" s="262"/>
      <c r="L264" s="266"/>
      <c r="M264" s="267"/>
      <c r="N264" s="268"/>
      <c r="O264" s="268"/>
      <c r="P264" s="268"/>
      <c r="Q264" s="268"/>
      <c r="R264" s="268"/>
      <c r="S264" s="268"/>
      <c r="T264" s="26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0" t="s">
        <v>134</v>
      </c>
      <c r="AU264" s="270" t="s">
        <v>85</v>
      </c>
      <c r="AV264" s="15" t="s">
        <v>81</v>
      </c>
      <c r="AW264" s="15" t="s">
        <v>32</v>
      </c>
      <c r="AX264" s="15" t="s">
        <v>76</v>
      </c>
      <c r="AY264" s="270" t="s">
        <v>126</v>
      </c>
    </row>
    <row r="265" s="15" customFormat="1">
      <c r="A265" s="15"/>
      <c r="B265" s="261"/>
      <c r="C265" s="262"/>
      <c r="D265" s="229" t="s">
        <v>134</v>
      </c>
      <c r="E265" s="263" t="s">
        <v>1</v>
      </c>
      <c r="F265" s="264" t="s">
        <v>330</v>
      </c>
      <c r="G265" s="262"/>
      <c r="H265" s="263" t="s">
        <v>1</v>
      </c>
      <c r="I265" s="265"/>
      <c r="J265" s="262"/>
      <c r="K265" s="262"/>
      <c r="L265" s="266"/>
      <c r="M265" s="267"/>
      <c r="N265" s="268"/>
      <c r="O265" s="268"/>
      <c r="P265" s="268"/>
      <c r="Q265" s="268"/>
      <c r="R265" s="268"/>
      <c r="S265" s="268"/>
      <c r="T265" s="269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0" t="s">
        <v>134</v>
      </c>
      <c r="AU265" s="270" t="s">
        <v>85</v>
      </c>
      <c r="AV265" s="15" t="s">
        <v>81</v>
      </c>
      <c r="AW265" s="15" t="s">
        <v>32</v>
      </c>
      <c r="AX265" s="15" t="s">
        <v>76</v>
      </c>
      <c r="AY265" s="270" t="s">
        <v>126</v>
      </c>
    </row>
    <row r="266" s="15" customFormat="1">
      <c r="A266" s="15"/>
      <c r="B266" s="261"/>
      <c r="C266" s="262"/>
      <c r="D266" s="229" t="s">
        <v>134</v>
      </c>
      <c r="E266" s="263" t="s">
        <v>1</v>
      </c>
      <c r="F266" s="264" t="s">
        <v>331</v>
      </c>
      <c r="G266" s="262"/>
      <c r="H266" s="263" t="s">
        <v>1</v>
      </c>
      <c r="I266" s="265"/>
      <c r="J266" s="262"/>
      <c r="K266" s="262"/>
      <c r="L266" s="266"/>
      <c r="M266" s="267"/>
      <c r="N266" s="268"/>
      <c r="O266" s="268"/>
      <c r="P266" s="268"/>
      <c r="Q266" s="268"/>
      <c r="R266" s="268"/>
      <c r="S266" s="268"/>
      <c r="T266" s="269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0" t="s">
        <v>134</v>
      </c>
      <c r="AU266" s="270" t="s">
        <v>85</v>
      </c>
      <c r="AV266" s="15" t="s">
        <v>81</v>
      </c>
      <c r="AW266" s="15" t="s">
        <v>32</v>
      </c>
      <c r="AX266" s="15" t="s">
        <v>76</v>
      </c>
      <c r="AY266" s="270" t="s">
        <v>126</v>
      </c>
    </row>
    <row r="267" s="13" customFormat="1">
      <c r="A267" s="13"/>
      <c r="B267" s="227"/>
      <c r="C267" s="228"/>
      <c r="D267" s="229" t="s">
        <v>134</v>
      </c>
      <c r="E267" s="230" t="s">
        <v>1</v>
      </c>
      <c r="F267" s="231" t="s">
        <v>81</v>
      </c>
      <c r="G267" s="228"/>
      <c r="H267" s="232">
        <v>1</v>
      </c>
      <c r="I267" s="233"/>
      <c r="J267" s="228"/>
      <c r="K267" s="228"/>
      <c r="L267" s="234"/>
      <c r="M267" s="235"/>
      <c r="N267" s="236"/>
      <c r="O267" s="236"/>
      <c r="P267" s="236"/>
      <c r="Q267" s="236"/>
      <c r="R267" s="236"/>
      <c r="S267" s="236"/>
      <c r="T267" s="23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8" t="s">
        <v>134</v>
      </c>
      <c r="AU267" s="238" t="s">
        <v>85</v>
      </c>
      <c r="AV267" s="13" t="s">
        <v>85</v>
      </c>
      <c r="AW267" s="13" t="s">
        <v>32</v>
      </c>
      <c r="AX267" s="13" t="s">
        <v>81</v>
      </c>
      <c r="AY267" s="238" t="s">
        <v>126</v>
      </c>
    </row>
    <row r="268" s="2" customFormat="1" ht="16.5" customHeight="1">
      <c r="A268" s="38"/>
      <c r="B268" s="39"/>
      <c r="C268" s="213" t="s">
        <v>332</v>
      </c>
      <c r="D268" s="213" t="s">
        <v>128</v>
      </c>
      <c r="E268" s="214" t="s">
        <v>333</v>
      </c>
      <c r="F268" s="215" t="s">
        <v>334</v>
      </c>
      <c r="G268" s="216" t="s">
        <v>310</v>
      </c>
      <c r="H268" s="217">
        <v>1</v>
      </c>
      <c r="I268" s="218"/>
      <c r="J268" s="219">
        <f>ROUND(I268*H268,2)</f>
        <v>0</v>
      </c>
      <c r="K268" s="220"/>
      <c r="L268" s="44"/>
      <c r="M268" s="221" t="s">
        <v>1</v>
      </c>
      <c r="N268" s="222" t="s">
        <v>41</v>
      </c>
      <c r="O268" s="91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5" t="s">
        <v>311</v>
      </c>
      <c r="AT268" s="225" t="s">
        <v>128</v>
      </c>
      <c r="AU268" s="225" t="s">
        <v>85</v>
      </c>
      <c r="AY268" s="17" t="s">
        <v>126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7" t="s">
        <v>81</v>
      </c>
      <c r="BK268" s="226">
        <f>ROUND(I268*H268,2)</f>
        <v>0</v>
      </c>
      <c r="BL268" s="17" t="s">
        <v>311</v>
      </c>
      <c r="BM268" s="225" t="s">
        <v>335</v>
      </c>
    </row>
    <row r="269" s="15" customFormat="1">
      <c r="A269" s="15"/>
      <c r="B269" s="261"/>
      <c r="C269" s="262"/>
      <c r="D269" s="229" t="s">
        <v>134</v>
      </c>
      <c r="E269" s="263" t="s">
        <v>1</v>
      </c>
      <c r="F269" s="264" t="s">
        <v>313</v>
      </c>
      <c r="G269" s="262"/>
      <c r="H269" s="263" t="s">
        <v>1</v>
      </c>
      <c r="I269" s="265"/>
      <c r="J269" s="262"/>
      <c r="K269" s="262"/>
      <c r="L269" s="266"/>
      <c r="M269" s="267"/>
      <c r="N269" s="268"/>
      <c r="O269" s="268"/>
      <c r="P269" s="268"/>
      <c r="Q269" s="268"/>
      <c r="R269" s="268"/>
      <c r="S269" s="268"/>
      <c r="T269" s="269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0" t="s">
        <v>134</v>
      </c>
      <c r="AU269" s="270" t="s">
        <v>85</v>
      </c>
      <c r="AV269" s="15" t="s">
        <v>81</v>
      </c>
      <c r="AW269" s="15" t="s">
        <v>32</v>
      </c>
      <c r="AX269" s="15" t="s">
        <v>76</v>
      </c>
      <c r="AY269" s="270" t="s">
        <v>126</v>
      </c>
    </row>
    <row r="270" s="15" customFormat="1">
      <c r="A270" s="15"/>
      <c r="B270" s="261"/>
      <c r="C270" s="262"/>
      <c r="D270" s="229" t="s">
        <v>134</v>
      </c>
      <c r="E270" s="263" t="s">
        <v>1</v>
      </c>
      <c r="F270" s="264" t="s">
        <v>336</v>
      </c>
      <c r="G270" s="262"/>
      <c r="H270" s="263" t="s">
        <v>1</v>
      </c>
      <c r="I270" s="265"/>
      <c r="J270" s="262"/>
      <c r="K270" s="262"/>
      <c r="L270" s="266"/>
      <c r="M270" s="267"/>
      <c r="N270" s="268"/>
      <c r="O270" s="268"/>
      <c r="P270" s="268"/>
      <c r="Q270" s="268"/>
      <c r="R270" s="268"/>
      <c r="S270" s="268"/>
      <c r="T270" s="26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0" t="s">
        <v>134</v>
      </c>
      <c r="AU270" s="270" t="s">
        <v>85</v>
      </c>
      <c r="AV270" s="15" t="s">
        <v>81</v>
      </c>
      <c r="AW270" s="15" t="s">
        <v>32</v>
      </c>
      <c r="AX270" s="15" t="s">
        <v>76</v>
      </c>
      <c r="AY270" s="270" t="s">
        <v>126</v>
      </c>
    </row>
    <row r="271" s="15" customFormat="1">
      <c r="A271" s="15"/>
      <c r="B271" s="261"/>
      <c r="C271" s="262"/>
      <c r="D271" s="229" t="s">
        <v>134</v>
      </c>
      <c r="E271" s="263" t="s">
        <v>1</v>
      </c>
      <c r="F271" s="264" t="s">
        <v>337</v>
      </c>
      <c r="G271" s="262"/>
      <c r="H271" s="263" t="s">
        <v>1</v>
      </c>
      <c r="I271" s="265"/>
      <c r="J271" s="262"/>
      <c r="K271" s="262"/>
      <c r="L271" s="266"/>
      <c r="M271" s="267"/>
      <c r="N271" s="268"/>
      <c r="O271" s="268"/>
      <c r="P271" s="268"/>
      <c r="Q271" s="268"/>
      <c r="R271" s="268"/>
      <c r="S271" s="268"/>
      <c r="T271" s="269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0" t="s">
        <v>134</v>
      </c>
      <c r="AU271" s="270" t="s">
        <v>85</v>
      </c>
      <c r="AV271" s="15" t="s">
        <v>81</v>
      </c>
      <c r="AW271" s="15" t="s">
        <v>32</v>
      </c>
      <c r="AX271" s="15" t="s">
        <v>76</v>
      </c>
      <c r="AY271" s="270" t="s">
        <v>126</v>
      </c>
    </row>
    <row r="272" s="15" customFormat="1">
      <c r="A272" s="15"/>
      <c r="B272" s="261"/>
      <c r="C272" s="262"/>
      <c r="D272" s="229" t="s">
        <v>134</v>
      </c>
      <c r="E272" s="263" t="s">
        <v>1</v>
      </c>
      <c r="F272" s="264" t="s">
        <v>338</v>
      </c>
      <c r="G272" s="262"/>
      <c r="H272" s="263" t="s">
        <v>1</v>
      </c>
      <c r="I272" s="265"/>
      <c r="J272" s="262"/>
      <c r="K272" s="262"/>
      <c r="L272" s="266"/>
      <c r="M272" s="267"/>
      <c r="N272" s="268"/>
      <c r="O272" s="268"/>
      <c r="P272" s="268"/>
      <c r="Q272" s="268"/>
      <c r="R272" s="268"/>
      <c r="S272" s="268"/>
      <c r="T272" s="269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0" t="s">
        <v>134</v>
      </c>
      <c r="AU272" s="270" t="s">
        <v>85</v>
      </c>
      <c r="AV272" s="15" t="s">
        <v>81</v>
      </c>
      <c r="AW272" s="15" t="s">
        <v>32</v>
      </c>
      <c r="AX272" s="15" t="s">
        <v>76</v>
      </c>
      <c r="AY272" s="270" t="s">
        <v>126</v>
      </c>
    </row>
    <row r="273" s="13" customFormat="1">
      <c r="A273" s="13"/>
      <c r="B273" s="227"/>
      <c r="C273" s="228"/>
      <c r="D273" s="229" t="s">
        <v>134</v>
      </c>
      <c r="E273" s="230" t="s">
        <v>1</v>
      </c>
      <c r="F273" s="231" t="s">
        <v>81</v>
      </c>
      <c r="G273" s="228"/>
      <c r="H273" s="232">
        <v>1</v>
      </c>
      <c r="I273" s="233"/>
      <c r="J273" s="228"/>
      <c r="K273" s="228"/>
      <c r="L273" s="234"/>
      <c r="M273" s="235"/>
      <c r="N273" s="236"/>
      <c r="O273" s="236"/>
      <c r="P273" s="236"/>
      <c r="Q273" s="236"/>
      <c r="R273" s="236"/>
      <c r="S273" s="236"/>
      <c r="T273" s="23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8" t="s">
        <v>134</v>
      </c>
      <c r="AU273" s="238" t="s">
        <v>85</v>
      </c>
      <c r="AV273" s="13" t="s">
        <v>85</v>
      </c>
      <c r="AW273" s="13" t="s">
        <v>32</v>
      </c>
      <c r="AX273" s="13" t="s">
        <v>81</v>
      </c>
      <c r="AY273" s="238" t="s">
        <v>126</v>
      </c>
    </row>
    <row r="274" s="12" customFormat="1" ht="22.8" customHeight="1">
      <c r="A274" s="12"/>
      <c r="B274" s="197"/>
      <c r="C274" s="198"/>
      <c r="D274" s="199" t="s">
        <v>75</v>
      </c>
      <c r="E274" s="211" t="s">
        <v>339</v>
      </c>
      <c r="F274" s="211" t="s">
        <v>340</v>
      </c>
      <c r="G274" s="198"/>
      <c r="H274" s="198"/>
      <c r="I274" s="201"/>
      <c r="J274" s="212">
        <f>BK274</f>
        <v>0</v>
      </c>
      <c r="K274" s="198"/>
      <c r="L274" s="203"/>
      <c r="M274" s="204"/>
      <c r="N274" s="205"/>
      <c r="O274" s="205"/>
      <c r="P274" s="206">
        <f>SUM(P275:P292)</f>
        <v>0</v>
      </c>
      <c r="Q274" s="205"/>
      <c r="R274" s="206">
        <f>SUM(R275:R292)</f>
        <v>0</v>
      </c>
      <c r="S274" s="205"/>
      <c r="T274" s="207">
        <f>SUM(T275:T292)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8" t="s">
        <v>172</v>
      </c>
      <c r="AT274" s="209" t="s">
        <v>75</v>
      </c>
      <c r="AU274" s="209" t="s">
        <v>81</v>
      </c>
      <c r="AY274" s="208" t="s">
        <v>126</v>
      </c>
      <c r="BK274" s="210">
        <f>SUM(BK275:BK292)</f>
        <v>0</v>
      </c>
    </row>
    <row r="275" s="2" customFormat="1" ht="16.5" customHeight="1">
      <c r="A275" s="38"/>
      <c r="B275" s="39"/>
      <c r="C275" s="213" t="s">
        <v>341</v>
      </c>
      <c r="D275" s="213" t="s">
        <v>128</v>
      </c>
      <c r="E275" s="214" t="s">
        <v>342</v>
      </c>
      <c r="F275" s="215" t="s">
        <v>340</v>
      </c>
      <c r="G275" s="216" t="s">
        <v>310</v>
      </c>
      <c r="H275" s="217">
        <v>1</v>
      </c>
      <c r="I275" s="218"/>
      <c r="J275" s="219">
        <f>ROUND(I275*H275,2)</f>
        <v>0</v>
      </c>
      <c r="K275" s="220"/>
      <c r="L275" s="44"/>
      <c r="M275" s="221" t="s">
        <v>1</v>
      </c>
      <c r="N275" s="222" t="s">
        <v>41</v>
      </c>
      <c r="O275" s="91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5" t="s">
        <v>311</v>
      </c>
      <c r="AT275" s="225" t="s">
        <v>128</v>
      </c>
      <c r="AU275" s="225" t="s">
        <v>85</v>
      </c>
      <c r="AY275" s="17" t="s">
        <v>126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7" t="s">
        <v>81</v>
      </c>
      <c r="BK275" s="226">
        <f>ROUND(I275*H275,2)</f>
        <v>0</v>
      </c>
      <c r="BL275" s="17" t="s">
        <v>311</v>
      </c>
      <c r="BM275" s="225" t="s">
        <v>343</v>
      </c>
    </row>
    <row r="276" s="15" customFormat="1">
      <c r="A276" s="15"/>
      <c r="B276" s="261"/>
      <c r="C276" s="262"/>
      <c r="D276" s="229" t="s">
        <v>134</v>
      </c>
      <c r="E276" s="263" t="s">
        <v>1</v>
      </c>
      <c r="F276" s="264" t="s">
        <v>313</v>
      </c>
      <c r="G276" s="262"/>
      <c r="H276" s="263" t="s">
        <v>1</v>
      </c>
      <c r="I276" s="265"/>
      <c r="J276" s="262"/>
      <c r="K276" s="262"/>
      <c r="L276" s="266"/>
      <c r="M276" s="267"/>
      <c r="N276" s="268"/>
      <c r="O276" s="268"/>
      <c r="P276" s="268"/>
      <c r="Q276" s="268"/>
      <c r="R276" s="268"/>
      <c r="S276" s="268"/>
      <c r="T276" s="269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0" t="s">
        <v>134</v>
      </c>
      <c r="AU276" s="270" t="s">
        <v>85</v>
      </c>
      <c r="AV276" s="15" t="s">
        <v>81</v>
      </c>
      <c r="AW276" s="15" t="s">
        <v>32</v>
      </c>
      <c r="AX276" s="15" t="s">
        <v>76</v>
      </c>
      <c r="AY276" s="270" t="s">
        <v>126</v>
      </c>
    </row>
    <row r="277" s="15" customFormat="1">
      <c r="A277" s="15"/>
      <c r="B277" s="261"/>
      <c r="C277" s="262"/>
      <c r="D277" s="229" t="s">
        <v>134</v>
      </c>
      <c r="E277" s="263" t="s">
        <v>1</v>
      </c>
      <c r="F277" s="264" t="s">
        <v>344</v>
      </c>
      <c r="G277" s="262"/>
      <c r="H277" s="263" t="s">
        <v>1</v>
      </c>
      <c r="I277" s="265"/>
      <c r="J277" s="262"/>
      <c r="K277" s="262"/>
      <c r="L277" s="266"/>
      <c r="M277" s="267"/>
      <c r="N277" s="268"/>
      <c r="O277" s="268"/>
      <c r="P277" s="268"/>
      <c r="Q277" s="268"/>
      <c r="R277" s="268"/>
      <c r="S277" s="268"/>
      <c r="T277" s="26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0" t="s">
        <v>134</v>
      </c>
      <c r="AU277" s="270" t="s">
        <v>85</v>
      </c>
      <c r="AV277" s="15" t="s">
        <v>81</v>
      </c>
      <c r="AW277" s="15" t="s">
        <v>32</v>
      </c>
      <c r="AX277" s="15" t="s">
        <v>76</v>
      </c>
      <c r="AY277" s="270" t="s">
        <v>126</v>
      </c>
    </row>
    <row r="278" s="15" customFormat="1">
      <c r="A278" s="15"/>
      <c r="B278" s="261"/>
      <c r="C278" s="262"/>
      <c r="D278" s="229" t="s">
        <v>134</v>
      </c>
      <c r="E278" s="263" t="s">
        <v>1</v>
      </c>
      <c r="F278" s="264" t="s">
        <v>345</v>
      </c>
      <c r="G278" s="262"/>
      <c r="H278" s="263" t="s">
        <v>1</v>
      </c>
      <c r="I278" s="265"/>
      <c r="J278" s="262"/>
      <c r="K278" s="262"/>
      <c r="L278" s="266"/>
      <c r="M278" s="267"/>
      <c r="N278" s="268"/>
      <c r="O278" s="268"/>
      <c r="P278" s="268"/>
      <c r="Q278" s="268"/>
      <c r="R278" s="268"/>
      <c r="S278" s="268"/>
      <c r="T278" s="269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0" t="s">
        <v>134</v>
      </c>
      <c r="AU278" s="270" t="s">
        <v>85</v>
      </c>
      <c r="AV278" s="15" t="s">
        <v>81</v>
      </c>
      <c r="AW278" s="15" t="s">
        <v>32</v>
      </c>
      <c r="AX278" s="15" t="s">
        <v>76</v>
      </c>
      <c r="AY278" s="270" t="s">
        <v>126</v>
      </c>
    </row>
    <row r="279" s="15" customFormat="1">
      <c r="A279" s="15"/>
      <c r="B279" s="261"/>
      <c r="C279" s="262"/>
      <c r="D279" s="229" t="s">
        <v>134</v>
      </c>
      <c r="E279" s="263" t="s">
        <v>1</v>
      </c>
      <c r="F279" s="264" t="s">
        <v>346</v>
      </c>
      <c r="G279" s="262"/>
      <c r="H279" s="263" t="s">
        <v>1</v>
      </c>
      <c r="I279" s="265"/>
      <c r="J279" s="262"/>
      <c r="K279" s="262"/>
      <c r="L279" s="266"/>
      <c r="M279" s="267"/>
      <c r="N279" s="268"/>
      <c r="O279" s="268"/>
      <c r="P279" s="268"/>
      <c r="Q279" s="268"/>
      <c r="R279" s="268"/>
      <c r="S279" s="268"/>
      <c r="T279" s="269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0" t="s">
        <v>134</v>
      </c>
      <c r="AU279" s="270" t="s">
        <v>85</v>
      </c>
      <c r="AV279" s="15" t="s">
        <v>81</v>
      </c>
      <c r="AW279" s="15" t="s">
        <v>32</v>
      </c>
      <c r="AX279" s="15" t="s">
        <v>76</v>
      </c>
      <c r="AY279" s="270" t="s">
        <v>126</v>
      </c>
    </row>
    <row r="280" s="15" customFormat="1">
      <c r="A280" s="15"/>
      <c r="B280" s="261"/>
      <c r="C280" s="262"/>
      <c r="D280" s="229" t="s">
        <v>134</v>
      </c>
      <c r="E280" s="263" t="s">
        <v>1</v>
      </c>
      <c r="F280" s="264" t="s">
        <v>347</v>
      </c>
      <c r="G280" s="262"/>
      <c r="H280" s="263" t="s">
        <v>1</v>
      </c>
      <c r="I280" s="265"/>
      <c r="J280" s="262"/>
      <c r="K280" s="262"/>
      <c r="L280" s="266"/>
      <c r="M280" s="267"/>
      <c r="N280" s="268"/>
      <c r="O280" s="268"/>
      <c r="P280" s="268"/>
      <c r="Q280" s="268"/>
      <c r="R280" s="268"/>
      <c r="S280" s="268"/>
      <c r="T280" s="269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0" t="s">
        <v>134</v>
      </c>
      <c r="AU280" s="270" t="s">
        <v>85</v>
      </c>
      <c r="AV280" s="15" t="s">
        <v>81</v>
      </c>
      <c r="AW280" s="15" t="s">
        <v>32</v>
      </c>
      <c r="AX280" s="15" t="s">
        <v>76</v>
      </c>
      <c r="AY280" s="270" t="s">
        <v>126</v>
      </c>
    </row>
    <row r="281" s="15" customFormat="1">
      <c r="A281" s="15"/>
      <c r="B281" s="261"/>
      <c r="C281" s="262"/>
      <c r="D281" s="229" t="s">
        <v>134</v>
      </c>
      <c r="E281" s="263" t="s">
        <v>1</v>
      </c>
      <c r="F281" s="264" t="s">
        <v>348</v>
      </c>
      <c r="G281" s="262"/>
      <c r="H281" s="263" t="s">
        <v>1</v>
      </c>
      <c r="I281" s="265"/>
      <c r="J281" s="262"/>
      <c r="K281" s="262"/>
      <c r="L281" s="266"/>
      <c r="M281" s="267"/>
      <c r="N281" s="268"/>
      <c r="O281" s="268"/>
      <c r="P281" s="268"/>
      <c r="Q281" s="268"/>
      <c r="R281" s="268"/>
      <c r="S281" s="268"/>
      <c r="T281" s="26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0" t="s">
        <v>134</v>
      </c>
      <c r="AU281" s="270" t="s">
        <v>85</v>
      </c>
      <c r="AV281" s="15" t="s">
        <v>81</v>
      </c>
      <c r="AW281" s="15" t="s">
        <v>32</v>
      </c>
      <c r="AX281" s="15" t="s">
        <v>76</v>
      </c>
      <c r="AY281" s="270" t="s">
        <v>126</v>
      </c>
    </row>
    <row r="282" s="15" customFormat="1">
      <c r="A282" s="15"/>
      <c r="B282" s="261"/>
      <c r="C282" s="262"/>
      <c r="D282" s="229" t="s">
        <v>134</v>
      </c>
      <c r="E282" s="263" t="s">
        <v>1</v>
      </c>
      <c r="F282" s="264" t="s">
        <v>349</v>
      </c>
      <c r="G282" s="262"/>
      <c r="H282" s="263" t="s">
        <v>1</v>
      </c>
      <c r="I282" s="265"/>
      <c r="J282" s="262"/>
      <c r="K282" s="262"/>
      <c r="L282" s="266"/>
      <c r="M282" s="267"/>
      <c r="N282" s="268"/>
      <c r="O282" s="268"/>
      <c r="P282" s="268"/>
      <c r="Q282" s="268"/>
      <c r="R282" s="268"/>
      <c r="S282" s="268"/>
      <c r="T282" s="269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0" t="s">
        <v>134</v>
      </c>
      <c r="AU282" s="270" t="s">
        <v>85</v>
      </c>
      <c r="AV282" s="15" t="s">
        <v>81</v>
      </c>
      <c r="AW282" s="15" t="s">
        <v>32</v>
      </c>
      <c r="AX282" s="15" t="s">
        <v>76</v>
      </c>
      <c r="AY282" s="270" t="s">
        <v>126</v>
      </c>
    </row>
    <row r="283" s="15" customFormat="1">
      <c r="A283" s="15"/>
      <c r="B283" s="261"/>
      <c r="C283" s="262"/>
      <c r="D283" s="229" t="s">
        <v>134</v>
      </c>
      <c r="E283" s="263" t="s">
        <v>1</v>
      </c>
      <c r="F283" s="264" t="s">
        <v>350</v>
      </c>
      <c r="G283" s="262"/>
      <c r="H283" s="263" t="s">
        <v>1</v>
      </c>
      <c r="I283" s="265"/>
      <c r="J283" s="262"/>
      <c r="K283" s="262"/>
      <c r="L283" s="266"/>
      <c r="M283" s="267"/>
      <c r="N283" s="268"/>
      <c r="O283" s="268"/>
      <c r="P283" s="268"/>
      <c r="Q283" s="268"/>
      <c r="R283" s="268"/>
      <c r="S283" s="268"/>
      <c r="T283" s="26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0" t="s">
        <v>134</v>
      </c>
      <c r="AU283" s="270" t="s">
        <v>85</v>
      </c>
      <c r="AV283" s="15" t="s">
        <v>81</v>
      </c>
      <c r="AW283" s="15" t="s">
        <v>32</v>
      </c>
      <c r="AX283" s="15" t="s">
        <v>76</v>
      </c>
      <c r="AY283" s="270" t="s">
        <v>126</v>
      </c>
    </row>
    <row r="284" s="15" customFormat="1">
      <c r="A284" s="15"/>
      <c r="B284" s="261"/>
      <c r="C284" s="262"/>
      <c r="D284" s="229" t="s">
        <v>134</v>
      </c>
      <c r="E284" s="263" t="s">
        <v>1</v>
      </c>
      <c r="F284" s="264" t="s">
        <v>351</v>
      </c>
      <c r="G284" s="262"/>
      <c r="H284" s="263" t="s">
        <v>1</v>
      </c>
      <c r="I284" s="265"/>
      <c r="J284" s="262"/>
      <c r="K284" s="262"/>
      <c r="L284" s="266"/>
      <c r="M284" s="267"/>
      <c r="N284" s="268"/>
      <c r="O284" s="268"/>
      <c r="P284" s="268"/>
      <c r="Q284" s="268"/>
      <c r="R284" s="268"/>
      <c r="S284" s="268"/>
      <c r="T284" s="269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0" t="s">
        <v>134</v>
      </c>
      <c r="AU284" s="270" t="s">
        <v>85</v>
      </c>
      <c r="AV284" s="15" t="s">
        <v>81</v>
      </c>
      <c r="AW284" s="15" t="s">
        <v>32</v>
      </c>
      <c r="AX284" s="15" t="s">
        <v>76</v>
      </c>
      <c r="AY284" s="270" t="s">
        <v>126</v>
      </c>
    </row>
    <row r="285" s="15" customFormat="1">
      <c r="A285" s="15"/>
      <c r="B285" s="261"/>
      <c r="C285" s="262"/>
      <c r="D285" s="229" t="s">
        <v>134</v>
      </c>
      <c r="E285" s="263" t="s">
        <v>1</v>
      </c>
      <c r="F285" s="264" t="s">
        <v>352</v>
      </c>
      <c r="G285" s="262"/>
      <c r="H285" s="263" t="s">
        <v>1</v>
      </c>
      <c r="I285" s="265"/>
      <c r="J285" s="262"/>
      <c r="K285" s="262"/>
      <c r="L285" s="266"/>
      <c r="M285" s="267"/>
      <c r="N285" s="268"/>
      <c r="O285" s="268"/>
      <c r="P285" s="268"/>
      <c r="Q285" s="268"/>
      <c r="R285" s="268"/>
      <c r="S285" s="268"/>
      <c r="T285" s="26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0" t="s">
        <v>134</v>
      </c>
      <c r="AU285" s="270" t="s">
        <v>85</v>
      </c>
      <c r="AV285" s="15" t="s">
        <v>81</v>
      </c>
      <c r="AW285" s="15" t="s">
        <v>32</v>
      </c>
      <c r="AX285" s="15" t="s">
        <v>76</v>
      </c>
      <c r="AY285" s="270" t="s">
        <v>126</v>
      </c>
    </row>
    <row r="286" s="15" customFormat="1">
      <c r="A286" s="15"/>
      <c r="B286" s="261"/>
      <c r="C286" s="262"/>
      <c r="D286" s="229" t="s">
        <v>134</v>
      </c>
      <c r="E286" s="263" t="s">
        <v>1</v>
      </c>
      <c r="F286" s="264" t="s">
        <v>353</v>
      </c>
      <c r="G286" s="262"/>
      <c r="H286" s="263" t="s">
        <v>1</v>
      </c>
      <c r="I286" s="265"/>
      <c r="J286" s="262"/>
      <c r="K286" s="262"/>
      <c r="L286" s="266"/>
      <c r="M286" s="267"/>
      <c r="N286" s="268"/>
      <c r="O286" s="268"/>
      <c r="P286" s="268"/>
      <c r="Q286" s="268"/>
      <c r="R286" s="268"/>
      <c r="S286" s="268"/>
      <c r="T286" s="269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0" t="s">
        <v>134</v>
      </c>
      <c r="AU286" s="270" t="s">
        <v>85</v>
      </c>
      <c r="AV286" s="15" t="s">
        <v>81</v>
      </c>
      <c r="AW286" s="15" t="s">
        <v>32</v>
      </c>
      <c r="AX286" s="15" t="s">
        <v>76</v>
      </c>
      <c r="AY286" s="270" t="s">
        <v>126</v>
      </c>
    </row>
    <row r="287" s="15" customFormat="1">
      <c r="A287" s="15"/>
      <c r="B287" s="261"/>
      <c r="C287" s="262"/>
      <c r="D287" s="229" t="s">
        <v>134</v>
      </c>
      <c r="E287" s="263" t="s">
        <v>1</v>
      </c>
      <c r="F287" s="264" t="s">
        <v>354</v>
      </c>
      <c r="G287" s="262"/>
      <c r="H287" s="263" t="s">
        <v>1</v>
      </c>
      <c r="I287" s="265"/>
      <c r="J287" s="262"/>
      <c r="K287" s="262"/>
      <c r="L287" s="266"/>
      <c r="M287" s="267"/>
      <c r="N287" s="268"/>
      <c r="O287" s="268"/>
      <c r="P287" s="268"/>
      <c r="Q287" s="268"/>
      <c r="R287" s="268"/>
      <c r="S287" s="268"/>
      <c r="T287" s="269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0" t="s">
        <v>134</v>
      </c>
      <c r="AU287" s="270" t="s">
        <v>85</v>
      </c>
      <c r="AV287" s="15" t="s">
        <v>81</v>
      </c>
      <c r="AW287" s="15" t="s">
        <v>32</v>
      </c>
      <c r="AX287" s="15" t="s">
        <v>76</v>
      </c>
      <c r="AY287" s="270" t="s">
        <v>126</v>
      </c>
    </row>
    <row r="288" s="15" customFormat="1">
      <c r="A288" s="15"/>
      <c r="B288" s="261"/>
      <c r="C288" s="262"/>
      <c r="D288" s="229" t="s">
        <v>134</v>
      </c>
      <c r="E288" s="263" t="s">
        <v>1</v>
      </c>
      <c r="F288" s="264" t="s">
        <v>355</v>
      </c>
      <c r="G288" s="262"/>
      <c r="H288" s="263" t="s">
        <v>1</v>
      </c>
      <c r="I288" s="265"/>
      <c r="J288" s="262"/>
      <c r="K288" s="262"/>
      <c r="L288" s="266"/>
      <c r="M288" s="267"/>
      <c r="N288" s="268"/>
      <c r="O288" s="268"/>
      <c r="P288" s="268"/>
      <c r="Q288" s="268"/>
      <c r="R288" s="268"/>
      <c r="S288" s="268"/>
      <c r="T288" s="269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0" t="s">
        <v>134</v>
      </c>
      <c r="AU288" s="270" t="s">
        <v>85</v>
      </c>
      <c r="AV288" s="15" t="s">
        <v>81</v>
      </c>
      <c r="AW288" s="15" t="s">
        <v>32</v>
      </c>
      <c r="AX288" s="15" t="s">
        <v>76</v>
      </c>
      <c r="AY288" s="270" t="s">
        <v>126</v>
      </c>
    </row>
    <row r="289" s="15" customFormat="1">
      <c r="A289" s="15"/>
      <c r="B289" s="261"/>
      <c r="C289" s="262"/>
      <c r="D289" s="229" t="s">
        <v>134</v>
      </c>
      <c r="E289" s="263" t="s">
        <v>1</v>
      </c>
      <c r="F289" s="264" t="s">
        <v>356</v>
      </c>
      <c r="G289" s="262"/>
      <c r="H289" s="263" t="s">
        <v>1</v>
      </c>
      <c r="I289" s="265"/>
      <c r="J289" s="262"/>
      <c r="K289" s="262"/>
      <c r="L289" s="266"/>
      <c r="M289" s="267"/>
      <c r="N289" s="268"/>
      <c r="O289" s="268"/>
      <c r="P289" s="268"/>
      <c r="Q289" s="268"/>
      <c r="R289" s="268"/>
      <c r="S289" s="268"/>
      <c r="T289" s="269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0" t="s">
        <v>134</v>
      </c>
      <c r="AU289" s="270" t="s">
        <v>85</v>
      </c>
      <c r="AV289" s="15" t="s">
        <v>81</v>
      </c>
      <c r="AW289" s="15" t="s">
        <v>32</v>
      </c>
      <c r="AX289" s="15" t="s">
        <v>76</v>
      </c>
      <c r="AY289" s="270" t="s">
        <v>126</v>
      </c>
    </row>
    <row r="290" s="15" customFormat="1">
      <c r="A290" s="15"/>
      <c r="B290" s="261"/>
      <c r="C290" s="262"/>
      <c r="D290" s="229" t="s">
        <v>134</v>
      </c>
      <c r="E290" s="263" t="s">
        <v>1</v>
      </c>
      <c r="F290" s="264" t="s">
        <v>357</v>
      </c>
      <c r="G290" s="262"/>
      <c r="H290" s="263" t="s">
        <v>1</v>
      </c>
      <c r="I290" s="265"/>
      <c r="J290" s="262"/>
      <c r="K290" s="262"/>
      <c r="L290" s="266"/>
      <c r="M290" s="267"/>
      <c r="N290" s="268"/>
      <c r="O290" s="268"/>
      <c r="P290" s="268"/>
      <c r="Q290" s="268"/>
      <c r="R290" s="268"/>
      <c r="S290" s="268"/>
      <c r="T290" s="26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0" t="s">
        <v>134</v>
      </c>
      <c r="AU290" s="270" t="s">
        <v>85</v>
      </c>
      <c r="AV290" s="15" t="s">
        <v>81</v>
      </c>
      <c r="AW290" s="15" t="s">
        <v>32</v>
      </c>
      <c r="AX290" s="15" t="s">
        <v>76</v>
      </c>
      <c r="AY290" s="270" t="s">
        <v>126</v>
      </c>
    </row>
    <row r="291" s="15" customFormat="1">
      <c r="A291" s="15"/>
      <c r="B291" s="261"/>
      <c r="C291" s="262"/>
      <c r="D291" s="229" t="s">
        <v>134</v>
      </c>
      <c r="E291" s="263" t="s">
        <v>1</v>
      </c>
      <c r="F291" s="264" t="s">
        <v>358</v>
      </c>
      <c r="G291" s="262"/>
      <c r="H291" s="263" t="s">
        <v>1</v>
      </c>
      <c r="I291" s="265"/>
      <c r="J291" s="262"/>
      <c r="K291" s="262"/>
      <c r="L291" s="266"/>
      <c r="M291" s="267"/>
      <c r="N291" s="268"/>
      <c r="O291" s="268"/>
      <c r="P291" s="268"/>
      <c r="Q291" s="268"/>
      <c r="R291" s="268"/>
      <c r="S291" s="268"/>
      <c r="T291" s="269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0" t="s">
        <v>134</v>
      </c>
      <c r="AU291" s="270" t="s">
        <v>85</v>
      </c>
      <c r="AV291" s="15" t="s">
        <v>81</v>
      </c>
      <c r="AW291" s="15" t="s">
        <v>32</v>
      </c>
      <c r="AX291" s="15" t="s">
        <v>76</v>
      </c>
      <c r="AY291" s="270" t="s">
        <v>126</v>
      </c>
    </row>
    <row r="292" s="13" customFormat="1">
      <c r="A292" s="13"/>
      <c r="B292" s="227"/>
      <c r="C292" s="228"/>
      <c r="D292" s="229" t="s">
        <v>134</v>
      </c>
      <c r="E292" s="230" t="s">
        <v>1</v>
      </c>
      <c r="F292" s="231" t="s">
        <v>81</v>
      </c>
      <c r="G292" s="228"/>
      <c r="H292" s="232">
        <v>1</v>
      </c>
      <c r="I292" s="233"/>
      <c r="J292" s="228"/>
      <c r="K292" s="228"/>
      <c r="L292" s="234"/>
      <c r="M292" s="235"/>
      <c r="N292" s="236"/>
      <c r="O292" s="236"/>
      <c r="P292" s="236"/>
      <c r="Q292" s="236"/>
      <c r="R292" s="236"/>
      <c r="S292" s="236"/>
      <c r="T292" s="23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8" t="s">
        <v>134</v>
      </c>
      <c r="AU292" s="238" t="s">
        <v>85</v>
      </c>
      <c r="AV292" s="13" t="s">
        <v>85</v>
      </c>
      <c r="AW292" s="13" t="s">
        <v>32</v>
      </c>
      <c r="AX292" s="13" t="s">
        <v>81</v>
      </c>
      <c r="AY292" s="238" t="s">
        <v>126</v>
      </c>
    </row>
    <row r="293" s="12" customFormat="1" ht="22.8" customHeight="1">
      <c r="A293" s="12"/>
      <c r="B293" s="197"/>
      <c r="C293" s="198"/>
      <c r="D293" s="199" t="s">
        <v>75</v>
      </c>
      <c r="E293" s="211" t="s">
        <v>359</v>
      </c>
      <c r="F293" s="211" t="s">
        <v>360</v>
      </c>
      <c r="G293" s="198"/>
      <c r="H293" s="198"/>
      <c r="I293" s="201"/>
      <c r="J293" s="212">
        <f>BK293</f>
        <v>0</v>
      </c>
      <c r="K293" s="198"/>
      <c r="L293" s="203"/>
      <c r="M293" s="204"/>
      <c r="N293" s="205"/>
      <c r="O293" s="205"/>
      <c r="P293" s="206">
        <f>SUM(P294:P319)</f>
        <v>0</v>
      </c>
      <c r="Q293" s="205"/>
      <c r="R293" s="206">
        <f>SUM(R294:R319)</f>
        <v>0</v>
      </c>
      <c r="S293" s="205"/>
      <c r="T293" s="207">
        <f>SUM(T294:T319)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8" t="s">
        <v>172</v>
      </c>
      <c r="AT293" s="209" t="s">
        <v>75</v>
      </c>
      <c r="AU293" s="209" t="s">
        <v>81</v>
      </c>
      <c r="AY293" s="208" t="s">
        <v>126</v>
      </c>
      <c r="BK293" s="210">
        <f>SUM(BK294:BK319)</f>
        <v>0</v>
      </c>
    </row>
    <row r="294" s="2" customFormat="1" ht="16.5" customHeight="1">
      <c r="A294" s="38"/>
      <c r="B294" s="39"/>
      <c r="C294" s="213" t="s">
        <v>361</v>
      </c>
      <c r="D294" s="213" t="s">
        <v>128</v>
      </c>
      <c r="E294" s="214" t="s">
        <v>362</v>
      </c>
      <c r="F294" s="215" t="s">
        <v>363</v>
      </c>
      <c r="G294" s="216" t="s">
        <v>310</v>
      </c>
      <c r="H294" s="217">
        <v>1</v>
      </c>
      <c r="I294" s="218"/>
      <c r="J294" s="219">
        <f>ROUND(I294*H294,2)</f>
        <v>0</v>
      </c>
      <c r="K294" s="220"/>
      <c r="L294" s="44"/>
      <c r="M294" s="221" t="s">
        <v>1</v>
      </c>
      <c r="N294" s="222" t="s">
        <v>41</v>
      </c>
      <c r="O294" s="91"/>
      <c r="P294" s="223">
        <f>O294*H294</f>
        <v>0</v>
      </c>
      <c r="Q294" s="223">
        <v>0</v>
      </c>
      <c r="R294" s="223">
        <f>Q294*H294</f>
        <v>0</v>
      </c>
      <c r="S294" s="223">
        <v>0</v>
      </c>
      <c r="T294" s="224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5" t="s">
        <v>311</v>
      </c>
      <c r="AT294" s="225" t="s">
        <v>128</v>
      </c>
      <c r="AU294" s="225" t="s">
        <v>85</v>
      </c>
      <c r="AY294" s="17" t="s">
        <v>126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7" t="s">
        <v>81</v>
      </c>
      <c r="BK294" s="226">
        <f>ROUND(I294*H294,2)</f>
        <v>0</v>
      </c>
      <c r="BL294" s="17" t="s">
        <v>311</v>
      </c>
      <c r="BM294" s="225" t="s">
        <v>364</v>
      </c>
    </row>
    <row r="295" s="15" customFormat="1">
      <c r="A295" s="15"/>
      <c r="B295" s="261"/>
      <c r="C295" s="262"/>
      <c r="D295" s="229" t="s">
        <v>134</v>
      </c>
      <c r="E295" s="263" t="s">
        <v>1</v>
      </c>
      <c r="F295" s="264" t="s">
        <v>313</v>
      </c>
      <c r="G295" s="262"/>
      <c r="H295" s="263" t="s">
        <v>1</v>
      </c>
      <c r="I295" s="265"/>
      <c r="J295" s="262"/>
      <c r="K295" s="262"/>
      <c r="L295" s="266"/>
      <c r="M295" s="267"/>
      <c r="N295" s="268"/>
      <c r="O295" s="268"/>
      <c r="P295" s="268"/>
      <c r="Q295" s="268"/>
      <c r="R295" s="268"/>
      <c r="S295" s="268"/>
      <c r="T295" s="269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0" t="s">
        <v>134</v>
      </c>
      <c r="AU295" s="270" t="s">
        <v>85</v>
      </c>
      <c r="AV295" s="15" t="s">
        <v>81</v>
      </c>
      <c r="AW295" s="15" t="s">
        <v>32</v>
      </c>
      <c r="AX295" s="15" t="s">
        <v>76</v>
      </c>
      <c r="AY295" s="270" t="s">
        <v>126</v>
      </c>
    </row>
    <row r="296" s="15" customFormat="1">
      <c r="A296" s="15"/>
      <c r="B296" s="261"/>
      <c r="C296" s="262"/>
      <c r="D296" s="229" t="s">
        <v>134</v>
      </c>
      <c r="E296" s="263" t="s">
        <v>1</v>
      </c>
      <c r="F296" s="264" t="s">
        <v>365</v>
      </c>
      <c r="G296" s="262"/>
      <c r="H296" s="263" t="s">
        <v>1</v>
      </c>
      <c r="I296" s="265"/>
      <c r="J296" s="262"/>
      <c r="K296" s="262"/>
      <c r="L296" s="266"/>
      <c r="M296" s="267"/>
      <c r="N296" s="268"/>
      <c r="O296" s="268"/>
      <c r="P296" s="268"/>
      <c r="Q296" s="268"/>
      <c r="R296" s="268"/>
      <c r="S296" s="268"/>
      <c r="T296" s="26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0" t="s">
        <v>134</v>
      </c>
      <c r="AU296" s="270" t="s">
        <v>85</v>
      </c>
      <c r="AV296" s="15" t="s">
        <v>81</v>
      </c>
      <c r="AW296" s="15" t="s">
        <v>32</v>
      </c>
      <c r="AX296" s="15" t="s">
        <v>76</v>
      </c>
      <c r="AY296" s="270" t="s">
        <v>126</v>
      </c>
    </row>
    <row r="297" s="15" customFormat="1">
      <c r="A297" s="15"/>
      <c r="B297" s="261"/>
      <c r="C297" s="262"/>
      <c r="D297" s="229" t="s">
        <v>134</v>
      </c>
      <c r="E297" s="263" t="s">
        <v>1</v>
      </c>
      <c r="F297" s="264" t="s">
        <v>366</v>
      </c>
      <c r="G297" s="262"/>
      <c r="H297" s="263" t="s">
        <v>1</v>
      </c>
      <c r="I297" s="265"/>
      <c r="J297" s="262"/>
      <c r="K297" s="262"/>
      <c r="L297" s="266"/>
      <c r="M297" s="267"/>
      <c r="N297" s="268"/>
      <c r="O297" s="268"/>
      <c r="P297" s="268"/>
      <c r="Q297" s="268"/>
      <c r="R297" s="268"/>
      <c r="S297" s="268"/>
      <c r="T297" s="269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0" t="s">
        <v>134</v>
      </c>
      <c r="AU297" s="270" t="s">
        <v>85</v>
      </c>
      <c r="AV297" s="15" t="s">
        <v>81</v>
      </c>
      <c r="AW297" s="15" t="s">
        <v>32</v>
      </c>
      <c r="AX297" s="15" t="s">
        <v>76</v>
      </c>
      <c r="AY297" s="270" t="s">
        <v>126</v>
      </c>
    </row>
    <row r="298" s="15" customFormat="1">
      <c r="A298" s="15"/>
      <c r="B298" s="261"/>
      <c r="C298" s="262"/>
      <c r="D298" s="229" t="s">
        <v>134</v>
      </c>
      <c r="E298" s="263" t="s">
        <v>1</v>
      </c>
      <c r="F298" s="264" t="s">
        <v>367</v>
      </c>
      <c r="G298" s="262"/>
      <c r="H298" s="263" t="s">
        <v>1</v>
      </c>
      <c r="I298" s="265"/>
      <c r="J298" s="262"/>
      <c r="K298" s="262"/>
      <c r="L298" s="266"/>
      <c r="M298" s="267"/>
      <c r="N298" s="268"/>
      <c r="O298" s="268"/>
      <c r="P298" s="268"/>
      <c r="Q298" s="268"/>
      <c r="R298" s="268"/>
      <c r="S298" s="268"/>
      <c r="T298" s="269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0" t="s">
        <v>134</v>
      </c>
      <c r="AU298" s="270" t="s">
        <v>85</v>
      </c>
      <c r="AV298" s="15" t="s">
        <v>81</v>
      </c>
      <c r="AW298" s="15" t="s">
        <v>32</v>
      </c>
      <c r="AX298" s="15" t="s">
        <v>76</v>
      </c>
      <c r="AY298" s="270" t="s">
        <v>126</v>
      </c>
    </row>
    <row r="299" s="15" customFormat="1">
      <c r="A299" s="15"/>
      <c r="B299" s="261"/>
      <c r="C299" s="262"/>
      <c r="D299" s="229" t="s">
        <v>134</v>
      </c>
      <c r="E299" s="263" t="s">
        <v>1</v>
      </c>
      <c r="F299" s="264" t="s">
        <v>368</v>
      </c>
      <c r="G299" s="262"/>
      <c r="H299" s="263" t="s">
        <v>1</v>
      </c>
      <c r="I299" s="265"/>
      <c r="J299" s="262"/>
      <c r="K299" s="262"/>
      <c r="L299" s="266"/>
      <c r="M299" s="267"/>
      <c r="N299" s="268"/>
      <c r="O299" s="268"/>
      <c r="P299" s="268"/>
      <c r="Q299" s="268"/>
      <c r="R299" s="268"/>
      <c r="S299" s="268"/>
      <c r="T299" s="269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0" t="s">
        <v>134</v>
      </c>
      <c r="AU299" s="270" t="s">
        <v>85</v>
      </c>
      <c r="AV299" s="15" t="s">
        <v>81</v>
      </c>
      <c r="AW299" s="15" t="s">
        <v>32</v>
      </c>
      <c r="AX299" s="15" t="s">
        <v>76</v>
      </c>
      <c r="AY299" s="270" t="s">
        <v>126</v>
      </c>
    </row>
    <row r="300" s="13" customFormat="1">
      <c r="A300" s="13"/>
      <c r="B300" s="227"/>
      <c r="C300" s="228"/>
      <c r="D300" s="229" t="s">
        <v>134</v>
      </c>
      <c r="E300" s="230" t="s">
        <v>1</v>
      </c>
      <c r="F300" s="231" t="s">
        <v>81</v>
      </c>
      <c r="G300" s="228"/>
      <c r="H300" s="232">
        <v>1</v>
      </c>
      <c r="I300" s="233"/>
      <c r="J300" s="228"/>
      <c r="K300" s="228"/>
      <c r="L300" s="234"/>
      <c r="M300" s="235"/>
      <c r="N300" s="236"/>
      <c r="O300" s="236"/>
      <c r="P300" s="236"/>
      <c r="Q300" s="236"/>
      <c r="R300" s="236"/>
      <c r="S300" s="236"/>
      <c r="T300" s="23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8" t="s">
        <v>134</v>
      </c>
      <c r="AU300" s="238" t="s">
        <v>85</v>
      </c>
      <c r="AV300" s="13" t="s">
        <v>85</v>
      </c>
      <c r="AW300" s="13" t="s">
        <v>32</v>
      </c>
      <c r="AX300" s="13" t="s">
        <v>81</v>
      </c>
      <c r="AY300" s="238" t="s">
        <v>126</v>
      </c>
    </row>
    <row r="301" s="2" customFormat="1" ht="16.5" customHeight="1">
      <c r="A301" s="38"/>
      <c r="B301" s="39"/>
      <c r="C301" s="213" t="s">
        <v>369</v>
      </c>
      <c r="D301" s="213" t="s">
        <v>128</v>
      </c>
      <c r="E301" s="214" t="s">
        <v>370</v>
      </c>
      <c r="F301" s="215" t="s">
        <v>371</v>
      </c>
      <c r="G301" s="216" t="s">
        <v>310</v>
      </c>
      <c r="H301" s="217">
        <v>1</v>
      </c>
      <c r="I301" s="218"/>
      <c r="J301" s="219">
        <f>ROUND(I301*H301,2)</f>
        <v>0</v>
      </c>
      <c r="K301" s="220"/>
      <c r="L301" s="44"/>
      <c r="M301" s="221" t="s">
        <v>1</v>
      </c>
      <c r="N301" s="222" t="s">
        <v>41</v>
      </c>
      <c r="O301" s="91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5" t="s">
        <v>311</v>
      </c>
      <c r="AT301" s="225" t="s">
        <v>128</v>
      </c>
      <c r="AU301" s="225" t="s">
        <v>85</v>
      </c>
      <c r="AY301" s="17" t="s">
        <v>126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7" t="s">
        <v>81</v>
      </c>
      <c r="BK301" s="226">
        <f>ROUND(I301*H301,2)</f>
        <v>0</v>
      </c>
      <c r="BL301" s="17" t="s">
        <v>311</v>
      </c>
      <c r="BM301" s="225" t="s">
        <v>372</v>
      </c>
    </row>
    <row r="302" s="15" customFormat="1">
      <c r="A302" s="15"/>
      <c r="B302" s="261"/>
      <c r="C302" s="262"/>
      <c r="D302" s="229" t="s">
        <v>134</v>
      </c>
      <c r="E302" s="263" t="s">
        <v>1</v>
      </c>
      <c r="F302" s="264" t="s">
        <v>373</v>
      </c>
      <c r="G302" s="262"/>
      <c r="H302" s="263" t="s">
        <v>1</v>
      </c>
      <c r="I302" s="265"/>
      <c r="J302" s="262"/>
      <c r="K302" s="262"/>
      <c r="L302" s="266"/>
      <c r="M302" s="267"/>
      <c r="N302" s="268"/>
      <c r="O302" s="268"/>
      <c r="P302" s="268"/>
      <c r="Q302" s="268"/>
      <c r="R302" s="268"/>
      <c r="S302" s="268"/>
      <c r="T302" s="26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0" t="s">
        <v>134</v>
      </c>
      <c r="AU302" s="270" t="s">
        <v>85</v>
      </c>
      <c r="AV302" s="15" t="s">
        <v>81</v>
      </c>
      <c r="AW302" s="15" t="s">
        <v>32</v>
      </c>
      <c r="AX302" s="15" t="s">
        <v>76</v>
      </c>
      <c r="AY302" s="270" t="s">
        <v>126</v>
      </c>
    </row>
    <row r="303" s="13" customFormat="1">
      <c r="A303" s="13"/>
      <c r="B303" s="227"/>
      <c r="C303" s="228"/>
      <c r="D303" s="229" t="s">
        <v>134</v>
      </c>
      <c r="E303" s="230" t="s">
        <v>1</v>
      </c>
      <c r="F303" s="231" t="s">
        <v>81</v>
      </c>
      <c r="G303" s="228"/>
      <c r="H303" s="232">
        <v>1</v>
      </c>
      <c r="I303" s="233"/>
      <c r="J303" s="228"/>
      <c r="K303" s="228"/>
      <c r="L303" s="234"/>
      <c r="M303" s="235"/>
      <c r="N303" s="236"/>
      <c r="O303" s="236"/>
      <c r="P303" s="236"/>
      <c r="Q303" s="236"/>
      <c r="R303" s="236"/>
      <c r="S303" s="236"/>
      <c r="T303" s="23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8" t="s">
        <v>134</v>
      </c>
      <c r="AU303" s="238" t="s">
        <v>85</v>
      </c>
      <c r="AV303" s="13" t="s">
        <v>85</v>
      </c>
      <c r="AW303" s="13" t="s">
        <v>32</v>
      </c>
      <c r="AX303" s="13" t="s">
        <v>81</v>
      </c>
      <c r="AY303" s="238" t="s">
        <v>126</v>
      </c>
    </row>
    <row r="304" s="2" customFormat="1" ht="16.5" customHeight="1">
      <c r="A304" s="38"/>
      <c r="B304" s="39"/>
      <c r="C304" s="213" t="s">
        <v>374</v>
      </c>
      <c r="D304" s="213" t="s">
        <v>128</v>
      </c>
      <c r="E304" s="214" t="s">
        <v>375</v>
      </c>
      <c r="F304" s="215" t="s">
        <v>376</v>
      </c>
      <c r="G304" s="216" t="s">
        <v>310</v>
      </c>
      <c r="H304" s="217">
        <v>1</v>
      </c>
      <c r="I304" s="218"/>
      <c r="J304" s="219">
        <f>ROUND(I304*H304,2)</f>
        <v>0</v>
      </c>
      <c r="K304" s="220"/>
      <c r="L304" s="44"/>
      <c r="M304" s="221" t="s">
        <v>1</v>
      </c>
      <c r="N304" s="222" t="s">
        <v>41</v>
      </c>
      <c r="O304" s="91"/>
      <c r="P304" s="223">
        <f>O304*H304</f>
        <v>0</v>
      </c>
      <c r="Q304" s="223">
        <v>0</v>
      </c>
      <c r="R304" s="223">
        <f>Q304*H304</f>
        <v>0</v>
      </c>
      <c r="S304" s="223">
        <v>0</v>
      </c>
      <c r="T304" s="22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5" t="s">
        <v>311</v>
      </c>
      <c r="AT304" s="225" t="s">
        <v>128</v>
      </c>
      <c r="AU304" s="225" t="s">
        <v>85</v>
      </c>
      <c r="AY304" s="17" t="s">
        <v>126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7" t="s">
        <v>81</v>
      </c>
      <c r="BK304" s="226">
        <f>ROUND(I304*H304,2)</f>
        <v>0</v>
      </c>
      <c r="BL304" s="17" t="s">
        <v>311</v>
      </c>
      <c r="BM304" s="225" t="s">
        <v>377</v>
      </c>
    </row>
    <row r="305" s="15" customFormat="1">
      <c r="A305" s="15"/>
      <c r="B305" s="261"/>
      <c r="C305" s="262"/>
      <c r="D305" s="229" t="s">
        <v>134</v>
      </c>
      <c r="E305" s="263" t="s">
        <v>1</v>
      </c>
      <c r="F305" s="264" t="s">
        <v>313</v>
      </c>
      <c r="G305" s="262"/>
      <c r="H305" s="263" t="s">
        <v>1</v>
      </c>
      <c r="I305" s="265"/>
      <c r="J305" s="262"/>
      <c r="K305" s="262"/>
      <c r="L305" s="266"/>
      <c r="M305" s="267"/>
      <c r="N305" s="268"/>
      <c r="O305" s="268"/>
      <c r="P305" s="268"/>
      <c r="Q305" s="268"/>
      <c r="R305" s="268"/>
      <c r="S305" s="268"/>
      <c r="T305" s="269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0" t="s">
        <v>134</v>
      </c>
      <c r="AU305" s="270" t="s">
        <v>85</v>
      </c>
      <c r="AV305" s="15" t="s">
        <v>81</v>
      </c>
      <c r="AW305" s="15" t="s">
        <v>32</v>
      </c>
      <c r="AX305" s="15" t="s">
        <v>76</v>
      </c>
      <c r="AY305" s="270" t="s">
        <v>126</v>
      </c>
    </row>
    <row r="306" s="15" customFormat="1">
      <c r="A306" s="15"/>
      <c r="B306" s="261"/>
      <c r="C306" s="262"/>
      <c r="D306" s="229" t="s">
        <v>134</v>
      </c>
      <c r="E306" s="263" t="s">
        <v>1</v>
      </c>
      <c r="F306" s="264" t="s">
        <v>378</v>
      </c>
      <c r="G306" s="262"/>
      <c r="H306" s="263" t="s">
        <v>1</v>
      </c>
      <c r="I306" s="265"/>
      <c r="J306" s="262"/>
      <c r="K306" s="262"/>
      <c r="L306" s="266"/>
      <c r="M306" s="267"/>
      <c r="N306" s="268"/>
      <c r="O306" s="268"/>
      <c r="P306" s="268"/>
      <c r="Q306" s="268"/>
      <c r="R306" s="268"/>
      <c r="S306" s="268"/>
      <c r="T306" s="269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0" t="s">
        <v>134</v>
      </c>
      <c r="AU306" s="270" t="s">
        <v>85</v>
      </c>
      <c r="AV306" s="15" t="s">
        <v>81</v>
      </c>
      <c r="AW306" s="15" t="s">
        <v>32</v>
      </c>
      <c r="AX306" s="15" t="s">
        <v>76</v>
      </c>
      <c r="AY306" s="270" t="s">
        <v>126</v>
      </c>
    </row>
    <row r="307" s="15" customFormat="1">
      <c r="A307" s="15"/>
      <c r="B307" s="261"/>
      <c r="C307" s="262"/>
      <c r="D307" s="229" t="s">
        <v>134</v>
      </c>
      <c r="E307" s="263" t="s">
        <v>1</v>
      </c>
      <c r="F307" s="264" t="s">
        <v>379</v>
      </c>
      <c r="G307" s="262"/>
      <c r="H307" s="263" t="s">
        <v>1</v>
      </c>
      <c r="I307" s="265"/>
      <c r="J307" s="262"/>
      <c r="K307" s="262"/>
      <c r="L307" s="266"/>
      <c r="M307" s="267"/>
      <c r="N307" s="268"/>
      <c r="O307" s="268"/>
      <c r="P307" s="268"/>
      <c r="Q307" s="268"/>
      <c r="R307" s="268"/>
      <c r="S307" s="268"/>
      <c r="T307" s="26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0" t="s">
        <v>134</v>
      </c>
      <c r="AU307" s="270" t="s">
        <v>85</v>
      </c>
      <c r="AV307" s="15" t="s">
        <v>81</v>
      </c>
      <c r="AW307" s="15" t="s">
        <v>32</v>
      </c>
      <c r="AX307" s="15" t="s">
        <v>76</v>
      </c>
      <c r="AY307" s="270" t="s">
        <v>126</v>
      </c>
    </row>
    <row r="308" s="15" customFormat="1">
      <c r="A308" s="15"/>
      <c r="B308" s="261"/>
      <c r="C308" s="262"/>
      <c r="D308" s="229" t="s">
        <v>134</v>
      </c>
      <c r="E308" s="263" t="s">
        <v>1</v>
      </c>
      <c r="F308" s="264" t="s">
        <v>380</v>
      </c>
      <c r="G308" s="262"/>
      <c r="H308" s="263" t="s">
        <v>1</v>
      </c>
      <c r="I308" s="265"/>
      <c r="J308" s="262"/>
      <c r="K308" s="262"/>
      <c r="L308" s="266"/>
      <c r="M308" s="267"/>
      <c r="N308" s="268"/>
      <c r="O308" s="268"/>
      <c r="P308" s="268"/>
      <c r="Q308" s="268"/>
      <c r="R308" s="268"/>
      <c r="S308" s="268"/>
      <c r="T308" s="269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0" t="s">
        <v>134</v>
      </c>
      <c r="AU308" s="270" t="s">
        <v>85</v>
      </c>
      <c r="AV308" s="15" t="s">
        <v>81</v>
      </c>
      <c r="AW308" s="15" t="s">
        <v>32</v>
      </c>
      <c r="AX308" s="15" t="s">
        <v>76</v>
      </c>
      <c r="AY308" s="270" t="s">
        <v>126</v>
      </c>
    </row>
    <row r="309" s="15" customFormat="1">
      <c r="A309" s="15"/>
      <c r="B309" s="261"/>
      <c r="C309" s="262"/>
      <c r="D309" s="229" t="s">
        <v>134</v>
      </c>
      <c r="E309" s="263" t="s">
        <v>1</v>
      </c>
      <c r="F309" s="264" t="s">
        <v>381</v>
      </c>
      <c r="G309" s="262"/>
      <c r="H309" s="263" t="s">
        <v>1</v>
      </c>
      <c r="I309" s="265"/>
      <c r="J309" s="262"/>
      <c r="K309" s="262"/>
      <c r="L309" s="266"/>
      <c r="M309" s="267"/>
      <c r="N309" s="268"/>
      <c r="O309" s="268"/>
      <c r="P309" s="268"/>
      <c r="Q309" s="268"/>
      <c r="R309" s="268"/>
      <c r="S309" s="268"/>
      <c r="T309" s="269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0" t="s">
        <v>134</v>
      </c>
      <c r="AU309" s="270" t="s">
        <v>85</v>
      </c>
      <c r="AV309" s="15" t="s">
        <v>81</v>
      </c>
      <c r="AW309" s="15" t="s">
        <v>32</v>
      </c>
      <c r="AX309" s="15" t="s">
        <v>76</v>
      </c>
      <c r="AY309" s="270" t="s">
        <v>126</v>
      </c>
    </row>
    <row r="310" s="15" customFormat="1">
      <c r="A310" s="15"/>
      <c r="B310" s="261"/>
      <c r="C310" s="262"/>
      <c r="D310" s="229" t="s">
        <v>134</v>
      </c>
      <c r="E310" s="263" t="s">
        <v>1</v>
      </c>
      <c r="F310" s="264" t="s">
        <v>382</v>
      </c>
      <c r="G310" s="262"/>
      <c r="H310" s="263" t="s">
        <v>1</v>
      </c>
      <c r="I310" s="265"/>
      <c r="J310" s="262"/>
      <c r="K310" s="262"/>
      <c r="L310" s="266"/>
      <c r="M310" s="267"/>
      <c r="N310" s="268"/>
      <c r="O310" s="268"/>
      <c r="P310" s="268"/>
      <c r="Q310" s="268"/>
      <c r="R310" s="268"/>
      <c r="S310" s="268"/>
      <c r="T310" s="269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0" t="s">
        <v>134</v>
      </c>
      <c r="AU310" s="270" t="s">
        <v>85</v>
      </c>
      <c r="AV310" s="15" t="s">
        <v>81</v>
      </c>
      <c r="AW310" s="15" t="s">
        <v>32</v>
      </c>
      <c r="AX310" s="15" t="s">
        <v>76</v>
      </c>
      <c r="AY310" s="270" t="s">
        <v>126</v>
      </c>
    </row>
    <row r="311" s="15" customFormat="1">
      <c r="A311" s="15"/>
      <c r="B311" s="261"/>
      <c r="C311" s="262"/>
      <c r="D311" s="229" t="s">
        <v>134</v>
      </c>
      <c r="E311" s="263" t="s">
        <v>1</v>
      </c>
      <c r="F311" s="264" t="s">
        <v>383</v>
      </c>
      <c r="G311" s="262"/>
      <c r="H311" s="263" t="s">
        <v>1</v>
      </c>
      <c r="I311" s="265"/>
      <c r="J311" s="262"/>
      <c r="K311" s="262"/>
      <c r="L311" s="266"/>
      <c r="M311" s="267"/>
      <c r="N311" s="268"/>
      <c r="O311" s="268"/>
      <c r="P311" s="268"/>
      <c r="Q311" s="268"/>
      <c r="R311" s="268"/>
      <c r="S311" s="268"/>
      <c r="T311" s="269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0" t="s">
        <v>134</v>
      </c>
      <c r="AU311" s="270" t="s">
        <v>85</v>
      </c>
      <c r="AV311" s="15" t="s">
        <v>81</v>
      </c>
      <c r="AW311" s="15" t="s">
        <v>32</v>
      </c>
      <c r="AX311" s="15" t="s">
        <v>76</v>
      </c>
      <c r="AY311" s="270" t="s">
        <v>126</v>
      </c>
    </row>
    <row r="312" s="13" customFormat="1">
      <c r="A312" s="13"/>
      <c r="B312" s="227"/>
      <c r="C312" s="228"/>
      <c r="D312" s="229" t="s">
        <v>134</v>
      </c>
      <c r="E312" s="230" t="s">
        <v>1</v>
      </c>
      <c r="F312" s="231" t="s">
        <v>81</v>
      </c>
      <c r="G312" s="228"/>
      <c r="H312" s="232">
        <v>1</v>
      </c>
      <c r="I312" s="233"/>
      <c r="J312" s="228"/>
      <c r="K312" s="228"/>
      <c r="L312" s="234"/>
      <c r="M312" s="235"/>
      <c r="N312" s="236"/>
      <c r="O312" s="236"/>
      <c r="P312" s="236"/>
      <c r="Q312" s="236"/>
      <c r="R312" s="236"/>
      <c r="S312" s="236"/>
      <c r="T312" s="23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8" t="s">
        <v>134</v>
      </c>
      <c r="AU312" s="238" t="s">
        <v>85</v>
      </c>
      <c r="AV312" s="13" t="s">
        <v>85</v>
      </c>
      <c r="AW312" s="13" t="s">
        <v>32</v>
      </c>
      <c r="AX312" s="13" t="s">
        <v>81</v>
      </c>
      <c r="AY312" s="238" t="s">
        <v>126</v>
      </c>
    </row>
    <row r="313" s="2" customFormat="1" ht="16.5" customHeight="1">
      <c r="A313" s="38"/>
      <c r="B313" s="39"/>
      <c r="C313" s="213" t="s">
        <v>384</v>
      </c>
      <c r="D313" s="213" t="s">
        <v>128</v>
      </c>
      <c r="E313" s="214" t="s">
        <v>385</v>
      </c>
      <c r="F313" s="215" t="s">
        <v>386</v>
      </c>
      <c r="G313" s="216" t="s">
        <v>310</v>
      </c>
      <c r="H313" s="217">
        <v>1</v>
      </c>
      <c r="I313" s="218"/>
      <c r="J313" s="219">
        <f>ROUND(I313*H313,2)</f>
        <v>0</v>
      </c>
      <c r="K313" s="220"/>
      <c r="L313" s="44"/>
      <c r="M313" s="221" t="s">
        <v>1</v>
      </c>
      <c r="N313" s="222" t="s">
        <v>41</v>
      </c>
      <c r="O313" s="91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5" t="s">
        <v>311</v>
      </c>
      <c r="AT313" s="225" t="s">
        <v>128</v>
      </c>
      <c r="AU313" s="225" t="s">
        <v>85</v>
      </c>
      <c r="AY313" s="17" t="s">
        <v>126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7" t="s">
        <v>81</v>
      </c>
      <c r="BK313" s="226">
        <f>ROUND(I313*H313,2)</f>
        <v>0</v>
      </c>
      <c r="BL313" s="17" t="s">
        <v>311</v>
      </c>
      <c r="BM313" s="225" t="s">
        <v>387</v>
      </c>
    </row>
    <row r="314" s="15" customFormat="1">
      <c r="A314" s="15"/>
      <c r="B314" s="261"/>
      <c r="C314" s="262"/>
      <c r="D314" s="229" t="s">
        <v>134</v>
      </c>
      <c r="E314" s="263" t="s">
        <v>1</v>
      </c>
      <c r="F314" s="264" t="s">
        <v>313</v>
      </c>
      <c r="G314" s="262"/>
      <c r="H314" s="263" t="s">
        <v>1</v>
      </c>
      <c r="I314" s="265"/>
      <c r="J314" s="262"/>
      <c r="K314" s="262"/>
      <c r="L314" s="266"/>
      <c r="M314" s="267"/>
      <c r="N314" s="268"/>
      <c r="O314" s="268"/>
      <c r="P314" s="268"/>
      <c r="Q314" s="268"/>
      <c r="R314" s="268"/>
      <c r="S314" s="268"/>
      <c r="T314" s="269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0" t="s">
        <v>134</v>
      </c>
      <c r="AU314" s="270" t="s">
        <v>85</v>
      </c>
      <c r="AV314" s="15" t="s">
        <v>81</v>
      </c>
      <c r="AW314" s="15" t="s">
        <v>32</v>
      </c>
      <c r="AX314" s="15" t="s">
        <v>76</v>
      </c>
      <c r="AY314" s="270" t="s">
        <v>126</v>
      </c>
    </row>
    <row r="315" s="15" customFormat="1">
      <c r="A315" s="15"/>
      <c r="B315" s="261"/>
      <c r="C315" s="262"/>
      <c r="D315" s="229" t="s">
        <v>134</v>
      </c>
      <c r="E315" s="263" t="s">
        <v>1</v>
      </c>
      <c r="F315" s="264" t="s">
        <v>388</v>
      </c>
      <c r="G315" s="262"/>
      <c r="H315" s="263" t="s">
        <v>1</v>
      </c>
      <c r="I315" s="265"/>
      <c r="J315" s="262"/>
      <c r="K315" s="262"/>
      <c r="L315" s="266"/>
      <c r="M315" s="267"/>
      <c r="N315" s="268"/>
      <c r="O315" s="268"/>
      <c r="P315" s="268"/>
      <c r="Q315" s="268"/>
      <c r="R315" s="268"/>
      <c r="S315" s="268"/>
      <c r="T315" s="269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0" t="s">
        <v>134</v>
      </c>
      <c r="AU315" s="270" t="s">
        <v>85</v>
      </c>
      <c r="AV315" s="15" t="s">
        <v>81</v>
      </c>
      <c r="AW315" s="15" t="s">
        <v>32</v>
      </c>
      <c r="AX315" s="15" t="s">
        <v>76</v>
      </c>
      <c r="AY315" s="270" t="s">
        <v>126</v>
      </c>
    </row>
    <row r="316" s="15" customFormat="1">
      <c r="A316" s="15"/>
      <c r="B316" s="261"/>
      <c r="C316" s="262"/>
      <c r="D316" s="229" t="s">
        <v>134</v>
      </c>
      <c r="E316" s="263" t="s">
        <v>1</v>
      </c>
      <c r="F316" s="264" t="s">
        <v>389</v>
      </c>
      <c r="G316" s="262"/>
      <c r="H316" s="263" t="s">
        <v>1</v>
      </c>
      <c r="I316" s="265"/>
      <c r="J316" s="262"/>
      <c r="K316" s="262"/>
      <c r="L316" s="266"/>
      <c r="M316" s="267"/>
      <c r="N316" s="268"/>
      <c r="O316" s="268"/>
      <c r="P316" s="268"/>
      <c r="Q316" s="268"/>
      <c r="R316" s="268"/>
      <c r="S316" s="268"/>
      <c r="T316" s="269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0" t="s">
        <v>134</v>
      </c>
      <c r="AU316" s="270" t="s">
        <v>85</v>
      </c>
      <c r="AV316" s="15" t="s">
        <v>81</v>
      </c>
      <c r="AW316" s="15" t="s">
        <v>32</v>
      </c>
      <c r="AX316" s="15" t="s">
        <v>76</v>
      </c>
      <c r="AY316" s="270" t="s">
        <v>126</v>
      </c>
    </row>
    <row r="317" s="15" customFormat="1">
      <c r="A317" s="15"/>
      <c r="B317" s="261"/>
      <c r="C317" s="262"/>
      <c r="D317" s="229" t="s">
        <v>134</v>
      </c>
      <c r="E317" s="263" t="s">
        <v>1</v>
      </c>
      <c r="F317" s="264" t="s">
        <v>390</v>
      </c>
      <c r="G317" s="262"/>
      <c r="H317" s="263" t="s">
        <v>1</v>
      </c>
      <c r="I317" s="265"/>
      <c r="J317" s="262"/>
      <c r="K317" s="262"/>
      <c r="L317" s="266"/>
      <c r="M317" s="267"/>
      <c r="N317" s="268"/>
      <c r="O317" s="268"/>
      <c r="P317" s="268"/>
      <c r="Q317" s="268"/>
      <c r="R317" s="268"/>
      <c r="S317" s="268"/>
      <c r="T317" s="269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0" t="s">
        <v>134</v>
      </c>
      <c r="AU317" s="270" t="s">
        <v>85</v>
      </c>
      <c r="AV317" s="15" t="s">
        <v>81</v>
      </c>
      <c r="AW317" s="15" t="s">
        <v>32</v>
      </c>
      <c r="AX317" s="15" t="s">
        <v>76</v>
      </c>
      <c r="AY317" s="270" t="s">
        <v>126</v>
      </c>
    </row>
    <row r="318" s="15" customFormat="1">
      <c r="A318" s="15"/>
      <c r="B318" s="261"/>
      <c r="C318" s="262"/>
      <c r="D318" s="229" t="s">
        <v>134</v>
      </c>
      <c r="E318" s="263" t="s">
        <v>1</v>
      </c>
      <c r="F318" s="264" t="s">
        <v>391</v>
      </c>
      <c r="G318" s="262"/>
      <c r="H318" s="263" t="s">
        <v>1</v>
      </c>
      <c r="I318" s="265"/>
      <c r="J318" s="262"/>
      <c r="K318" s="262"/>
      <c r="L318" s="266"/>
      <c r="M318" s="267"/>
      <c r="N318" s="268"/>
      <c r="O318" s="268"/>
      <c r="P318" s="268"/>
      <c r="Q318" s="268"/>
      <c r="R318" s="268"/>
      <c r="S318" s="268"/>
      <c r="T318" s="269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0" t="s">
        <v>134</v>
      </c>
      <c r="AU318" s="270" t="s">
        <v>85</v>
      </c>
      <c r="AV318" s="15" t="s">
        <v>81</v>
      </c>
      <c r="AW318" s="15" t="s">
        <v>32</v>
      </c>
      <c r="AX318" s="15" t="s">
        <v>76</v>
      </c>
      <c r="AY318" s="270" t="s">
        <v>126</v>
      </c>
    </row>
    <row r="319" s="13" customFormat="1">
      <c r="A319" s="13"/>
      <c r="B319" s="227"/>
      <c r="C319" s="228"/>
      <c r="D319" s="229" t="s">
        <v>134</v>
      </c>
      <c r="E319" s="230" t="s">
        <v>1</v>
      </c>
      <c r="F319" s="231" t="s">
        <v>81</v>
      </c>
      <c r="G319" s="228"/>
      <c r="H319" s="232">
        <v>1</v>
      </c>
      <c r="I319" s="233"/>
      <c r="J319" s="228"/>
      <c r="K319" s="228"/>
      <c r="L319" s="234"/>
      <c r="M319" s="235"/>
      <c r="N319" s="236"/>
      <c r="O319" s="236"/>
      <c r="P319" s="236"/>
      <c r="Q319" s="236"/>
      <c r="R319" s="236"/>
      <c r="S319" s="236"/>
      <c r="T319" s="23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8" t="s">
        <v>134</v>
      </c>
      <c r="AU319" s="238" t="s">
        <v>85</v>
      </c>
      <c r="AV319" s="13" t="s">
        <v>85</v>
      </c>
      <c r="AW319" s="13" t="s">
        <v>32</v>
      </c>
      <c r="AX319" s="13" t="s">
        <v>81</v>
      </c>
      <c r="AY319" s="238" t="s">
        <v>126</v>
      </c>
    </row>
    <row r="320" s="12" customFormat="1" ht="22.8" customHeight="1">
      <c r="A320" s="12"/>
      <c r="B320" s="197"/>
      <c r="C320" s="198"/>
      <c r="D320" s="199" t="s">
        <v>75</v>
      </c>
      <c r="E320" s="211" t="s">
        <v>392</v>
      </c>
      <c r="F320" s="211" t="s">
        <v>393</v>
      </c>
      <c r="G320" s="198"/>
      <c r="H320" s="198"/>
      <c r="I320" s="201"/>
      <c r="J320" s="212">
        <f>BK320</f>
        <v>0</v>
      </c>
      <c r="K320" s="198"/>
      <c r="L320" s="203"/>
      <c r="M320" s="204"/>
      <c r="N320" s="205"/>
      <c r="O320" s="205"/>
      <c r="P320" s="206">
        <f>SUM(P321:P324)</f>
        <v>0</v>
      </c>
      <c r="Q320" s="205"/>
      <c r="R320" s="206">
        <f>SUM(R321:R324)</f>
        <v>0</v>
      </c>
      <c r="S320" s="205"/>
      <c r="T320" s="207">
        <f>SUM(T321:T324)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8" t="s">
        <v>172</v>
      </c>
      <c r="AT320" s="209" t="s">
        <v>75</v>
      </c>
      <c r="AU320" s="209" t="s">
        <v>81</v>
      </c>
      <c r="AY320" s="208" t="s">
        <v>126</v>
      </c>
      <c r="BK320" s="210">
        <f>SUM(BK321:BK324)</f>
        <v>0</v>
      </c>
    </row>
    <row r="321" s="2" customFormat="1" ht="16.5" customHeight="1">
      <c r="A321" s="38"/>
      <c r="B321" s="39"/>
      <c r="C321" s="213" t="s">
        <v>394</v>
      </c>
      <c r="D321" s="213" t="s">
        <v>128</v>
      </c>
      <c r="E321" s="214" t="s">
        <v>395</v>
      </c>
      <c r="F321" s="215" t="s">
        <v>396</v>
      </c>
      <c r="G321" s="216" t="s">
        <v>310</v>
      </c>
      <c r="H321" s="217">
        <v>1</v>
      </c>
      <c r="I321" s="218"/>
      <c r="J321" s="219">
        <f>ROUND(I321*H321,2)</f>
        <v>0</v>
      </c>
      <c r="K321" s="220"/>
      <c r="L321" s="44"/>
      <c r="M321" s="221" t="s">
        <v>1</v>
      </c>
      <c r="N321" s="222" t="s">
        <v>41</v>
      </c>
      <c r="O321" s="91"/>
      <c r="P321" s="223">
        <f>O321*H321</f>
        <v>0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5" t="s">
        <v>311</v>
      </c>
      <c r="AT321" s="225" t="s">
        <v>128</v>
      </c>
      <c r="AU321" s="225" t="s">
        <v>85</v>
      </c>
      <c r="AY321" s="17" t="s">
        <v>126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7" t="s">
        <v>81</v>
      </c>
      <c r="BK321" s="226">
        <f>ROUND(I321*H321,2)</f>
        <v>0</v>
      </c>
      <c r="BL321" s="17" t="s">
        <v>311</v>
      </c>
      <c r="BM321" s="225" t="s">
        <v>397</v>
      </c>
    </row>
    <row r="322" s="15" customFormat="1">
      <c r="A322" s="15"/>
      <c r="B322" s="261"/>
      <c r="C322" s="262"/>
      <c r="D322" s="229" t="s">
        <v>134</v>
      </c>
      <c r="E322" s="263" t="s">
        <v>1</v>
      </c>
      <c r="F322" s="264" t="s">
        <v>313</v>
      </c>
      <c r="G322" s="262"/>
      <c r="H322" s="263" t="s">
        <v>1</v>
      </c>
      <c r="I322" s="265"/>
      <c r="J322" s="262"/>
      <c r="K322" s="262"/>
      <c r="L322" s="266"/>
      <c r="M322" s="267"/>
      <c r="N322" s="268"/>
      <c r="O322" s="268"/>
      <c r="P322" s="268"/>
      <c r="Q322" s="268"/>
      <c r="R322" s="268"/>
      <c r="S322" s="268"/>
      <c r="T322" s="269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0" t="s">
        <v>134</v>
      </c>
      <c r="AU322" s="270" t="s">
        <v>85</v>
      </c>
      <c r="AV322" s="15" t="s">
        <v>81</v>
      </c>
      <c r="AW322" s="15" t="s">
        <v>32</v>
      </c>
      <c r="AX322" s="15" t="s">
        <v>76</v>
      </c>
      <c r="AY322" s="270" t="s">
        <v>126</v>
      </c>
    </row>
    <row r="323" s="15" customFormat="1">
      <c r="A323" s="15"/>
      <c r="B323" s="261"/>
      <c r="C323" s="262"/>
      <c r="D323" s="229" t="s">
        <v>134</v>
      </c>
      <c r="E323" s="263" t="s">
        <v>1</v>
      </c>
      <c r="F323" s="264" t="s">
        <v>398</v>
      </c>
      <c r="G323" s="262"/>
      <c r="H323" s="263" t="s">
        <v>1</v>
      </c>
      <c r="I323" s="265"/>
      <c r="J323" s="262"/>
      <c r="K323" s="262"/>
      <c r="L323" s="266"/>
      <c r="M323" s="267"/>
      <c r="N323" s="268"/>
      <c r="O323" s="268"/>
      <c r="P323" s="268"/>
      <c r="Q323" s="268"/>
      <c r="R323" s="268"/>
      <c r="S323" s="268"/>
      <c r="T323" s="26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0" t="s">
        <v>134</v>
      </c>
      <c r="AU323" s="270" t="s">
        <v>85</v>
      </c>
      <c r="AV323" s="15" t="s">
        <v>81</v>
      </c>
      <c r="AW323" s="15" t="s">
        <v>32</v>
      </c>
      <c r="AX323" s="15" t="s">
        <v>76</v>
      </c>
      <c r="AY323" s="270" t="s">
        <v>126</v>
      </c>
    </row>
    <row r="324" s="13" customFormat="1">
      <c r="A324" s="13"/>
      <c r="B324" s="227"/>
      <c r="C324" s="228"/>
      <c r="D324" s="229" t="s">
        <v>134</v>
      </c>
      <c r="E324" s="230" t="s">
        <v>1</v>
      </c>
      <c r="F324" s="231" t="s">
        <v>81</v>
      </c>
      <c r="G324" s="228"/>
      <c r="H324" s="232">
        <v>1</v>
      </c>
      <c r="I324" s="233"/>
      <c r="J324" s="228"/>
      <c r="K324" s="228"/>
      <c r="L324" s="234"/>
      <c r="M324" s="235"/>
      <c r="N324" s="236"/>
      <c r="O324" s="236"/>
      <c r="P324" s="236"/>
      <c r="Q324" s="236"/>
      <c r="R324" s="236"/>
      <c r="S324" s="236"/>
      <c r="T324" s="23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8" t="s">
        <v>134</v>
      </c>
      <c r="AU324" s="238" t="s">
        <v>85</v>
      </c>
      <c r="AV324" s="13" t="s">
        <v>85</v>
      </c>
      <c r="AW324" s="13" t="s">
        <v>32</v>
      </c>
      <c r="AX324" s="13" t="s">
        <v>81</v>
      </c>
      <c r="AY324" s="238" t="s">
        <v>126</v>
      </c>
    </row>
    <row r="325" s="12" customFormat="1" ht="22.8" customHeight="1">
      <c r="A325" s="12"/>
      <c r="B325" s="197"/>
      <c r="C325" s="198"/>
      <c r="D325" s="199" t="s">
        <v>75</v>
      </c>
      <c r="E325" s="211" t="s">
        <v>399</v>
      </c>
      <c r="F325" s="211" t="s">
        <v>400</v>
      </c>
      <c r="G325" s="198"/>
      <c r="H325" s="198"/>
      <c r="I325" s="201"/>
      <c r="J325" s="212">
        <f>BK325</f>
        <v>0</v>
      </c>
      <c r="K325" s="198"/>
      <c r="L325" s="203"/>
      <c r="M325" s="204"/>
      <c r="N325" s="205"/>
      <c r="O325" s="205"/>
      <c r="P325" s="206">
        <f>SUM(P326:P332)</f>
        <v>0</v>
      </c>
      <c r="Q325" s="205"/>
      <c r="R325" s="206">
        <f>SUM(R326:R332)</f>
        <v>0</v>
      </c>
      <c r="S325" s="205"/>
      <c r="T325" s="207">
        <f>SUM(T326:T332)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8" t="s">
        <v>172</v>
      </c>
      <c r="AT325" s="209" t="s">
        <v>75</v>
      </c>
      <c r="AU325" s="209" t="s">
        <v>81</v>
      </c>
      <c r="AY325" s="208" t="s">
        <v>126</v>
      </c>
      <c r="BK325" s="210">
        <f>SUM(BK326:BK332)</f>
        <v>0</v>
      </c>
    </row>
    <row r="326" s="2" customFormat="1" ht="16.5" customHeight="1">
      <c r="A326" s="38"/>
      <c r="B326" s="39"/>
      <c r="C326" s="213" t="s">
        <v>401</v>
      </c>
      <c r="D326" s="213" t="s">
        <v>128</v>
      </c>
      <c r="E326" s="214" t="s">
        <v>402</v>
      </c>
      <c r="F326" s="215" t="s">
        <v>403</v>
      </c>
      <c r="G326" s="216" t="s">
        <v>310</v>
      </c>
      <c r="H326" s="217">
        <v>1</v>
      </c>
      <c r="I326" s="218"/>
      <c r="J326" s="219">
        <f>ROUND(I326*H326,2)</f>
        <v>0</v>
      </c>
      <c r="K326" s="220"/>
      <c r="L326" s="44"/>
      <c r="M326" s="221" t="s">
        <v>1</v>
      </c>
      <c r="N326" s="222" t="s">
        <v>41</v>
      </c>
      <c r="O326" s="91"/>
      <c r="P326" s="223">
        <f>O326*H326</f>
        <v>0</v>
      </c>
      <c r="Q326" s="223">
        <v>0</v>
      </c>
      <c r="R326" s="223">
        <f>Q326*H326</f>
        <v>0</v>
      </c>
      <c r="S326" s="223">
        <v>0</v>
      </c>
      <c r="T326" s="224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5" t="s">
        <v>311</v>
      </c>
      <c r="AT326" s="225" t="s">
        <v>128</v>
      </c>
      <c r="AU326" s="225" t="s">
        <v>85</v>
      </c>
      <c r="AY326" s="17" t="s">
        <v>126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7" t="s">
        <v>81</v>
      </c>
      <c r="BK326" s="226">
        <f>ROUND(I326*H326,2)</f>
        <v>0</v>
      </c>
      <c r="BL326" s="17" t="s">
        <v>311</v>
      </c>
      <c r="BM326" s="225" t="s">
        <v>404</v>
      </c>
    </row>
    <row r="327" s="15" customFormat="1">
      <c r="A327" s="15"/>
      <c r="B327" s="261"/>
      <c r="C327" s="262"/>
      <c r="D327" s="229" t="s">
        <v>134</v>
      </c>
      <c r="E327" s="263" t="s">
        <v>1</v>
      </c>
      <c r="F327" s="264" t="s">
        <v>313</v>
      </c>
      <c r="G327" s="262"/>
      <c r="H327" s="263" t="s">
        <v>1</v>
      </c>
      <c r="I327" s="265"/>
      <c r="J327" s="262"/>
      <c r="K327" s="262"/>
      <c r="L327" s="266"/>
      <c r="M327" s="267"/>
      <c r="N327" s="268"/>
      <c r="O327" s="268"/>
      <c r="P327" s="268"/>
      <c r="Q327" s="268"/>
      <c r="R327" s="268"/>
      <c r="S327" s="268"/>
      <c r="T327" s="269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0" t="s">
        <v>134</v>
      </c>
      <c r="AU327" s="270" t="s">
        <v>85</v>
      </c>
      <c r="AV327" s="15" t="s">
        <v>81</v>
      </c>
      <c r="AW327" s="15" t="s">
        <v>32</v>
      </c>
      <c r="AX327" s="15" t="s">
        <v>76</v>
      </c>
      <c r="AY327" s="270" t="s">
        <v>126</v>
      </c>
    </row>
    <row r="328" s="15" customFormat="1">
      <c r="A328" s="15"/>
      <c r="B328" s="261"/>
      <c r="C328" s="262"/>
      <c r="D328" s="229" t="s">
        <v>134</v>
      </c>
      <c r="E328" s="263" t="s">
        <v>1</v>
      </c>
      <c r="F328" s="264" t="s">
        <v>405</v>
      </c>
      <c r="G328" s="262"/>
      <c r="H328" s="263" t="s">
        <v>1</v>
      </c>
      <c r="I328" s="265"/>
      <c r="J328" s="262"/>
      <c r="K328" s="262"/>
      <c r="L328" s="266"/>
      <c r="M328" s="267"/>
      <c r="N328" s="268"/>
      <c r="O328" s="268"/>
      <c r="P328" s="268"/>
      <c r="Q328" s="268"/>
      <c r="R328" s="268"/>
      <c r="S328" s="268"/>
      <c r="T328" s="269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0" t="s">
        <v>134</v>
      </c>
      <c r="AU328" s="270" t="s">
        <v>85</v>
      </c>
      <c r="AV328" s="15" t="s">
        <v>81</v>
      </c>
      <c r="AW328" s="15" t="s">
        <v>32</v>
      </c>
      <c r="AX328" s="15" t="s">
        <v>76</v>
      </c>
      <c r="AY328" s="270" t="s">
        <v>126</v>
      </c>
    </row>
    <row r="329" s="15" customFormat="1">
      <c r="A329" s="15"/>
      <c r="B329" s="261"/>
      <c r="C329" s="262"/>
      <c r="D329" s="229" t="s">
        <v>134</v>
      </c>
      <c r="E329" s="263" t="s">
        <v>1</v>
      </c>
      <c r="F329" s="264" t="s">
        <v>406</v>
      </c>
      <c r="G329" s="262"/>
      <c r="H329" s="263" t="s">
        <v>1</v>
      </c>
      <c r="I329" s="265"/>
      <c r="J329" s="262"/>
      <c r="K329" s="262"/>
      <c r="L329" s="266"/>
      <c r="M329" s="267"/>
      <c r="N329" s="268"/>
      <c r="O329" s="268"/>
      <c r="P329" s="268"/>
      <c r="Q329" s="268"/>
      <c r="R329" s="268"/>
      <c r="S329" s="268"/>
      <c r="T329" s="269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0" t="s">
        <v>134</v>
      </c>
      <c r="AU329" s="270" t="s">
        <v>85</v>
      </c>
      <c r="AV329" s="15" t="s">
        <v>81</v>
      </c>
      <c r="AW329" s="15" t="s">
        <v>32</v>
      </c>
      <c r="AX329" s="15" t="s">
        <v>76</v>
      </c>
      <c r="AY329" s="270" t="s">
        <v>126</v>
      </c>
    </row>
    <row r="330" s="15" customFormat="1">
      <c r="A330" s="15"/>
      <c r="B330" s="261"/>
      <c r="C330" s="262"/>
      <c r="D330" s="229" t="s">
        <v>134</v>
      </c>
      <c r="E330" s="263" t="s">
        <v>1</v>
      </c>
      <c r="F330" s="264" t="s">
        <v>407</v>
      </c>
      <c r="G330" s="262"/>
      <c r="H330" s="263" t="s">
        <v>1</v>
      </c>
      <c r="I330" s="265"/>
      <c r="J330" s="262"/>
      <c r="K330" s="262"/>
      <c r="L330" s="266"/>
      <c r="M330" s="267"/>
      <c r="N330" s="268"/>
      <c r="O330" s="268"/>
      <c r="P330" s="268"/>
      <c r="Q330" s="268"/>
      <c r="R330" s="268"/>
      <c r="S330" s="268"/>
      <c r="T330" s="269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0" t="s">
        <v>134</v>
      </c>
      <c r="AU330" s="270" t="s">
        <v>85</v>
      </c>
      <c r="AV330" s="15" t="s">
        <v>81</v>
      </c>
      <c r="AW330" s="15" t="s">
        <v>32</v>
      </c>
      <c r="AX330" s="15" t="s">
        <v>76</v>
      </c>
      <c r="AY330" s="270" t="s">
        <v>126</v>
      </c>
    </row>
    <row r="331" s="15" customFormat="1">
      <c r="A331" s="15"/>
      <c r="B331" s="261"/>
      <c r="C331" s="262"/>
      <c r="D331" s="229" t="s">
        <v>134</v>
      </c>
      <c r="E331" s="263" t="s">
        <v>1</v>
      </c>
      <c r="F331" s="264" t="s">
        <v>408</v>
      </c>
      <c r="G331" s="262"/>
      <c r="H331" s="263" t="s">
        <v>1</v>
      </c>
      <c r="I331" s="265"/>
      <c r="J331" s="262"/>
      <c r="K331" s="262"/>
      <c r="L331" s="266"/>
      <c r="M331" s="267"/>
      <c r="N331" s="268"/>
      <c r="O331" s="268"/>
      <c r="P331" s="268"/>
      <c r="Q331" s="268"/>
      <c r="R331" s="268"/>
      <c r="S331" s="268"/>
      <c r="T331" s="269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0" t="s">
        <v>134</v>
      </c>
      <c r="AU331" s="270" t="s">
        <v>85</v>
      </c>
      <c r="AV331" s="15" t="s">
        <v>81</v>
      </c>
      <c r="AW331" s="15" t="s">
        <v>32</v>
      </c>
      <c r="AX331" s="15" t="s">
        <v>76</v>
      </c>
      <c r="AY331" s="270" t="s">
        <v>126</v>
      </c>
    </row>
    <row r="332" s="13" customFormat="1">
      <c r="A332" s="13"/>
      <c r="B332" s="227"/>
      <c r="C332" s="228"/>
      <c r="D332" s="229" t="s">
        <v>134</v>
      </c>
      <c r="E332" s="230" t="s">
        <v>1</v>
      </c>
      <c r="F332" s="231" t="s">
        <v>81</v>
      </c>
      <c r="G332" s="228"/>
      <c r="H332" s="232">
        <v>1</v>
      </c>
      <c r="I332" s="233"/>
      <c r="J332" s="228"/>
      <c r="K332" s="228"/>
      <c r="L332" s="234"/>
      <c r="M332" s="271"/>
      <c r="N332" s="272"/>
      <c r="O332" s="272"/>
      <c r="P332" s="272"/>
      <c r="Q332" s="272"/>
      <c r="R332" s="272"/>
      <c r="S332" s="272"/>
      <c r="T332" s="27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8" t="s">
        <v>134</v>
      </c>
      <c r="AU332" s="238" t="s">
        <v>85</v>
      </c>
      <c r="AV332" s="13" t="s">
        <v>85</v>
      </c>
      <c r="AW332" s="13" t="s">
        <v>32</v>
      </c>
      <c r="AX332" s="13" t="s">
        <v>81</v>
      </c>
      <c r="AY332" s="238" t="s">
        <v>126</v>
      </c>
    </row>
    <row r="333" s="2" customFormat="1" ht="6.96" customHeight="1">
      <c r="A333" s="38"/>
      <c r="B333" s="66"/>
      <c r="C333" s="67"/>
      <c r="D333" s="67"/>
      <c r="E333" s="67"/>
      <c r="F333" s="67"/>
      <c r="G333" s="67"/>
      <c r="H333" s="67"/>
      <c r="I333" s="67"/>
      <c r="J333" s="67"/>
      <c r="K333" s="67"/>
      <c r="L333" s="44"/>
      <c r="M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</row>
  </sheetData>
  <sheetProtection sheet="1" autoFilter="0" formatColumns="0" formatRows="0" objects="1" scenarios="1" spinCount="100000" saltValue="OJDQ0LJrgFiLXVTBseUiOCmPohuM32xJEVuhKmyOnro7DxrfKCuCSlcBfCJ85ioU48pHvJup0+Wahu7jPmc0ig==" hashValue="KLDOuPUe2GeqEwGqnSxADXenkGORYkPhGmd209BnFvRw+1nfv/VVXiQVwFPdntHwOW9lrN9BIIxscswSX6yBEQ==" algorithmName="SHA-512" password="CC35"/>
  <autoFilter ref="C124:K332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0"/>
    </row>
    <row r="4" s="1" customFormat="1" ht="24.96" customHeight="1">
      <c r="B4" s="20"/>
      <c r="C4" s="134" t="s">
        <v>409</v>
      </c>
      <c r="H4" s="20"/>
    </row>
    <row r="5" s="1" customFormat="1" ht="12" customHeight="1">
      <c r="B5" s="20"/>
      <c r="C5" s="274" t="s">
        <v>13</v>
      </c>
      <c r="D5" s="142" t="s">
        <v>14</v>
      </c>
      <c r="E5" s="1"/>
      <c r="F5" s="1"/>
      <c r="H5" s="20"/>
    </row>
    <row r="6" s="1" customFormat="1" ht="36.96" customHeight="1">
      <c r="B6" s="20"/>
      <c r="C6" s="275" t="s">
        <v>16</v>
      </c>
      <c r="D6" s="276" t="s">
        <v>17</v>
      </c>
      <c r="E6" s="1"/>
      <c r="F6" s="1"/>
      <c r="H6" s="20"/>
    </row>
    <row r="7" s="1" customFormat="1" ht="16.5" customHeight="1">
      <c r="B7" s="20"/>
      <c r="C7" s="136" t="s">
        <v>22</v>
      </c>
      <c r="D7" s="139" t="str">
        <f>'Rekapitulace stavby'!AN8</f>
        <v>11. 6. 2025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5"/>
      <c r="B9" s="277"/>
      <c r="C9" s="278" t="s">
        <v>57</v>
      </c>
      <c r="D9" s="279" t="s">
        <v>58</v>
      </c>
      <c r="E9" s="279" t="s">
        <v>113</v>
      </c>
      <c r="F9" s="280" t="s">
        <v>410</v>
      </c>
      <c r="G9" s="185"/>
      <c r="H9" s="277"/>
    </row>
    <row r="10" s="2" customFormat="1" ht="26.4" customHeight="1">
      <c r="A10" s="38"/>
      <c r="B10" s="44"/>
      <c r="C10" s="281" t="s">
        <v>14</v>
      </c>
      <c r="D10" s="281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82" t="s">
        <v>91</v>
      </c>
      <c r="D11" s="283" t="s">
        <v>1</v>
      </c>
      <c r="E11" s="284" t="s">
        <v>1</v>
      </c>
      <c r="F11" s="285">
        <v>7.8620000000000001</v>
      </c>
      <c r="G11" s="38"/>
      <c r="H11" s="44"/>
    </row>
    <row r="12" s="2" customFormat="1" ht="16.8" customHeight="1">
      <c r="A12" s="38"/>
      <c r="B12" s="44"/>
      <c r="C12" s="286" t="s">
        <v>91</v>
      </c>
      <c r="D12" s="286" t="s">
        <v>256</v>
      </c>
      <c r="E12" s="17" t="s">
        <v>1</v>
      </c>
      <c r="F12" s="287">
        <v>7.8620000000000001</v>
      </c>
      <c r="G12" s="38"/>
      <c r="H12" s="44"/>
    </row>
    <row r="13" s="2" customFormat="1" ht="16.8" customHeight="1">
      <c r="A13" s="38"/>
      <c r="B13" s="44"/>
      <c r="C13" s="288" t="s">
        <v>411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286" t="s">
        <v>251</v>
      </c>
      <c r="D14" s="286" t="s">
        <v>252</v>
      </c>
      <c r="E14" s="17" t="s">
        <v>253</v>
      </c>
      <c r="F14" s="287">
        <v>7.8620000000000001</v>
      </c>
      <c r="G14" s="38"/>
      <c r="H14" s="44"/>
    </row>
    <row r="15" s="2" customFormat="1" ht="16.8" customHeight="1">
      <c r="A15" s="38"/>
      <c r="B15" s="44"/>
      <c r="C15" s="286" t="s">
        <v>295</v>
      </c>
      <c r="D15" s="286" t="s">
        <v>296</v>
      </c>
      <c r="E15" s="17" t="s">
        <v>253</v>
      </c>
      <c r="F15" s="287">
        <v>33.472999999999999</v>
      </c>
      <c r="G15" s="38"/>
      <c r="H15" s="44"/>
    </row>
    <row r="16" s="2" customFormat="1" ht="16.8" customHeight="1">
      <c r="A16" s="38"/>
      <c r="B16" s="44"/>
      <c r="C16" s="282" t="s">
        <v>89</v>
      </c>
      <c r="D16" s="283" t="s">
        <v>1</v>
      </c>
      <c r="E16" s="284" t="s">
        <v>1</v>
      </c>
      <c r="F16" s="285">
        <v>668.5</v>
      </c>
      <c r="G16" s="38"/>
      <c r="H16" s="44"/>
    </row>
    <row r="17" s="2" customFormat="1" ht="16.8" customHeight="1">
      <c r="A17" s="38"/>
      <c r="B17" s="44"/>
      <c r="C17" s="286" t="s">
        <v>1</v>
      </c>
      <c r="D17" s="286" t="s">
        <v>222</v>
      </c>
      <c r="E17" s="17" t="s">
        <v>1</v>
      </c>
      <c r="F17" s="287">
        <v>12</v>
      </c>
      <c r="G17" s="38"/>
      <c r="H17" s="44"/>
    </row>
    <row r="18" s="2" customFormat="1" ht="16.8" customHeight="1">
      <c r="A18" s="38"/>
      <c r="B18" s="44"/>
      <c r="C18" s="286" t="s">
        <v>1</v>
      </c>
      <c r="D18" s="286" t="s">
        <v>223</v>
      </c>
      <c r="E18" s="17" t="s">
        <v>1</v>
      </c>
      <c r="F18" s="287">
        <v>12</v>
      </c>
      <c r="G18" s="38"/>
      <c r="H18" s="44"/>
    </row>
    <row r="19" s="2" customFormat="1" ht="16.8" customHeight="1">
      <c r="A19" s="38"/>
      <c r="B19" s="44"/>
      <c r="C19" s="286" t="s">
        <v>1</v>
      </c>
      <c r="D19" s="286" t="s">
        <v>224</v>
      </c>
      <c r="E19" s="17" t="s">
        <v>1</v>
      </c>
      <c r="F19" s="287">
        <v>12</v>
      </c>
      <c r="G19" s="38"/>
      <c r="H19" s="44"/>
    </row>
    <row r="20" s="2" customFormat="1" ht="16.8" customHeight="1">
      <c r="A20" s="38"/>
      <c r="B20" s="44"/>
      <c r="C20" s="286" t="s">
        <v>1</v>
      </c>
      <c r="D20" s="286" t="s">
        <v>225</v>
      </c>
      <c r="E20" s="17" t="s">
        <v>1</v>
      </c>
      <c r="F20" s="287">
        <v>12</v>
      </c>
      <c r="G20" s="38"/>
      <c r="H20" s="44"/>
    </row>
    <row r="21" s="2" customFormat="1" ht="16.8" customHeight="1">
      <c r="A21" s="38"/>
      <c r="B21" s="44"/>
      <c r="C21" s="286" t="s">
        <v>1</v>
      </c>
      <c r="D21" s="286" t="s">
        <v>226</v>
      </c>
      <c r="E21" s="17" t="s">
        <v>1</v>
      </c>
      <c r="F21" s="287">
        <v>58.5</v>
      </c>
      <c r="G21" s="38"/>
      <c r="H21" s="44"/>
    </row>
    <row r="22" s="2" customFormat="1" ht="16.8" customHeight="1">
      <c r="A22" s="38"/>
      <c r="B22" s="44"/>
      <c r="C22" s="286" t="s">
        <v>1</v>
      </c>
      <c r="D22" s="286" t="s">
        <v>227</v>
      </c>
      <c r="E22" s="17" t="s">
        <v>1</v>
      </c>
      <c r="F22" s="287">
        <v>12</v>
      </c>
      <c r="G22" s="38"/>
      <c r="H22" s="44"/>
    </row>
    <row r="23" s="2" customFormat="1" ht="16.8" customHeight="1">
      <c r="A23" s="38"/>
      <c r="B23" s="44"/>
      <c r="C23" s="286" t="s">
        <v>1</v>
      </c>
      <c r="D23" s="286" t="s">
        <v>228</v>
      </c>
      <c r="E23" s="17" t="s">
        <v>1</v>
      </c>
      <c r="F23" s="287">
        <v>18</v>
      </c>
      <c r="G23" s="38"/>
      <c r="H23" s="44"/>
    </row>
    <row r="24" s="2" customFormat="1" ht="16.8" customHeight="1">
      <c r="A24" s="38"/>
      <c r="B24" s="44"/>
      <c r="C24" s="286" t="s">
        <v>1</v>
      </c>
      <c r="D24" s="286" t="s">
        <v>229</v>
      </c>
      <c r="E24" s="17" t="s">
        <v>1</v>
      </c>
      <c r="F24" s="287">
        <v>22</v>
      </c>
      <c r="G24" s="38"/>
      <c r="H24" s="44"/>
    </row>
    <row r="25" s="2" customFormat="1" ht="16.8" customHeight="1">
      <c r="A25" s="38"/>
      <c r="B25" s="44"/>
      <c r="C25" s="286" t="s">
        <v>1</v>
      </c>
      <c r="D25" s="286" t="s">
        <v>230</v>
      </c>
      <c r="E25" s="17" t="s">
        <v>1</v>
      </c>
      <c r="F25" s="287">
        <v>6</v>
      </c>
      <c r="G25" s="38"/>
      <c r="H25" s="44"/>
    </row>
    <row r="26" s="2" customFormat="1" ht="16.8" customHeight="1">
      <c r="A26" s="38"/>
      <c r="B26" s="44"/>
      <c r="C26" s="286" t="s">
        <v>1</v>
      </c>
      <c r="D26" s="286" t="s">
        <v>231</v>
      </c>
      <c r="E26" s="17" t="s">
        <v>1</v>
      </c>
      <c r="F26" s="287">
        <v>22</v>
      </c>
      <c r="G26" s="38"/>
      <c r="H26" s="44"/>
    </row>
    <row r="27" s="2" customFormat="1" ht="16.8" customHeight="1">
      <c r="A27" s="38"/>
      <c r="B27" s="44"/>
      <c r="C27" s="286" t="s">
        <v>1</v>
      </c>
      <c r="D27" s="286" t="s">
        <v>232</v>
      </c>
      <c r="E27" s="17" t="s">
        <v>1</v>
      </c>
      <c r="F27" s="287">
        <v>26</v>
      </c>
      <c r="G27" s="38"/>
      <c r="H27" s="44"/>
    </row>
    <row r="28" s="2" customFormat="1" ht="16.8" customHeight="1">
      <c r="A28" s="38"/>
      <c r="B28" s="44"/>
      <c r="C28" s="286" t="s">
        <v>1</v>
      </c>
      <c r="D28" s="286" t="s">
        <v>233</v>
      </c>
      <c r="E28" s="17" t="s">
        <v>1</v>
      </c>
      <c r="F28" s="287">
        <v>24</v>
      </c>
      <c r="G28" s="38"/>
      <c r="H28" s="44"/>
    </row>
    <row r="29" s="2" customFormat="1" ht="16.8" customHeight="1">
      <c r="A29" s="38"/>
      <c r="B29" s="44"/>
      <c r="C29" s="286" t="s">
        <v>1</v>
      </c>
      <c r="D29" s="286" t="s">
        <v>234</v>
      </c>
      <c r="E29" s="17" t="s">
        <v>1</v>
      </c>
      <c r="F29" s="287">
        <v>120</v>
      </c>
      <c r="G29" s="38"/>
      <c r="H29" s="44"/>
    </row>
    <row r="30" s="2" customFormat="1" ht="16.8" customHeight="1">
      <c r="A30" s="38"/>
      <c r="B30" s="44"/>
      <c r="C30" s="286" t="s">
        <v>1</v>
      </c>
      <c r="D30" s="286" t="s">
        <v>235</v>
      </c>
      <c r="E30" s="17" t="s">
        <v>1</v>
      </c>
      <c r="F30" s="287">
        <v>52</v>
      </c>
      <c r="G30" s="38"/>
      <c r="H30" s="44"/>
    </row>
    <row r="31" s="2" customFormat="1" ht="16.8" customHeight="1">
      <c r="A31" s="38"/>
      <c r="B31" s="44"/>
      <c r="C31" s="286" t="s">
        <v>1</v>
      </c>
      <c r="D31" s="286" t="s">
        <v>236</v>
      </c>
      <c r="E31" s="17" t="s">
        <v>1</v>
      </c>
      <c r="F31" s="287">
        <v>13</v>
      </c>
      <c r="G31" s="38"/>
      <c r="H31" s="44"/>
    </row>
    <row r="32" s="2" customFormat="1" ht="16.8" customHeight="1">
      <c r="A32" s="38"/>
      <c r="B32" s="44"/>
      <c r="C32" s="286" t="s">
        <v>1</v>
      </c>
      <c r="D32" s="286" t="s">
        <v>237</v>
      </c>
      <c r="E32" s="17" t="s">
        <v>1</v>
      </c>
      <c r="F32" s="287">
        <v>32</v>
      </c>
      <c r="G32" s="38"/>
      <c r="H32" s="44"/>
    </row>
    <row r="33" s="2" customFormat="1" ht="16.8" customHeight="1">
      <c r="A33" s="38"/>
      <c r="B33" s="44"/>
      <c r="C33" s="286" t="s">
        <v>1</v>
      </c>
      <c r="D33" s="286" t="s">
        <v>238</v>
      </c>
      <c r="E33" s="17" t="s">
        <v>1</v>
      </c>
      <c r="F33" s="287">
        <v>12</v>
      </c>
      <c r="G33" s="38"/>
      <c r="H33" s="44"/>
    </row>
    <row r="34" s="2" customFormat="1" ht="16.8" customHeight="1">
      <c r="A34" s="38"/>
      <c r="B34" s="44"/>
      <c r="C34" s="286" t="s">
        <v>1</v>
      </c>
      <c r="D34" s="286" t="s">
        <v>239</v>
      </c>
      <c r="E34" s="17" t="s">
        <v>1</v>
      </c>
      <c r="F34" s="287">
        <v>52</v>
      </c>
      <c r="G34" s="38"/>
      <c r="H34" s="44"/>
    </row>
    <row r="35" s="2" customFormat="1" ht="16.8" customHeight="1">
      <c r="A35" s="38"/>
      <c r="B35" s="44"/>
      <c r="C35" s="286" t="s">
        <v>1</v>
      </c>
      <c r="D35" s="286" t="s">
        <v>240</v>
      </c>
      <c r="E35" s="17" t="s">
        <v>1</v>
      </c>
      <c r="F35" s="287">
        <v>13</v>
      </c>
      <c r="G35" s="38"/>
      <c r="H35" s="44"/>
    </row>
    <row r="36" s="2" customFormat="1" ht="16.8" customHeight="1">
      <c r="A36" s="38"/>
      <c r="B36" s="44"/>
      <c r="C36" s="286" t="s">
        <v>1</v>
      </c>
      <c r="D36" s="286" t="s">
        <v>241</v>
      </c>
      <c r="E36" s="17" t="s">
        <v>1</v>
      </c>
      <c r="F36" s="287">
        <v>32</v>
      </c>
      <c r="G36" s="38"/>
      <c r="H36" s="44"/>
    </row>
    <row r="37" s="2" customFormat="1" ht="16.8" customHeight="1">
      <c r="A37" s="38"/>
      <c r="B37" s="44"/>
      <c r="C37" s="286" t="s">
        <v>1</v>
      </c>
      <c r="D37" s="286" t="s">
        <v>242</v>
      </c>
      <c r="E37" s="17" t="s">
        <v>1</v>
      </c>
      <c r="F37" s="287">
        <v>18</v>
      </c>
      <c r="G37" s="38"/>
      <c r="H37" s="44"/>
    </row>
    <row r="38" s="2" customFormat="1" ht="16.8" customHeight="1">
      <c r="A38" s="38"/>
      <c r="B38" s="44"/>
      <c r="C38" s="286" t="s">
        <v>1</v>
      </c>
      <c r="D38" s="286" t="s">
        <v>243</v>
      </c>
      <c r="E38" s="17" t="s">
        <v>1</v>
      </c>
      <c r="F38" s="287">
        <v>5</v>
      </c>
      <c r="G38" s="38"/>
      <c r="H38" s="44"/>
    </row>
    <row r="39" s="2" customFormat="1" ht="16.8" customHeight="1">
      <c r="A39" s="38"/>
      <c r="B39" s="44"/>
      <c r="C39" s="286" t="s">
        <v>1</v>
      </c>
      <c r="D39" s="286" t="s">
        <v>244</v>
      </c>
      <c r="E39" s="17" t="s">
        <v>1</v>
      </c>
      <c r="F39" s="287">
        <v>24</v>
      </c>
      <c r="G39" s="38"/>
      <c r="H39" s="44"/>
    </row>
    <row r="40" s="2" customFormat="1" ht="16.8" customHeight="1">
      <c r="A40" s="38"/>
      <c r="B40" s="44"/>
      <c r="C40" s="286" t="s">
        <v>1</v>
      </c>
      <c r="D40" s="286" t="s">
        <v>245</v>
      </c>
      <c r="E40" s="17" t="s">
        <v>1</v>
      </c>
      <c r="F40" s="287">
        <v>18</v>
      </c>
      <c r="G40" s="38"/>
      <c r="H40" s="44"/>
    </row>
    <row r="41" s="2" customFormat="1" ht="16.8" customHeight="1">
      <c r="A41" s="38"/>
      <c r="B41" s="44"/>
      <c r="C41" s="286" t="s">
        <v>1</v>
      </c>
      <c r="D41" s="286" t="s">
        <v>246</v>
      </c>
      <c r="E41" s="17" t="s">
        <v>1</v>
      </c>
      <c r="F41" s="287">
        <v>13</v>
      </c>
      <c r="G41" s="38"/>
      <c r="H41" s="44"/>
    </row>
    <row r="42" s="2" customFormat="1" ht="16.8" customHeight="1">
      <c r="A42" s="38"/>
      <c r="B42" s="44"/>
      <c r="C42" s="286" t="s">
        <v>1</v>
      </c>
      <c r="D42" s="286" t="s">
        <v>247</v>
      </c>
      <c r="E42" s="17" t="s">
        <v>1</v>
      </c>
      <c r="F42" s="287">
        <v>10</v>
      </c>
      <c r="G42" s="38"/>
      <c r="H42" s="44"/>
    </row>
    <row r="43" s="2" customFormat="1" ht="16.8" customHeight="1">
      <c r="A43" s="38"/>
      <c r="B43" s="44"/>
      <c r="C43" s="286" t="s">
        <v>1</v>
      </c>
      <c r="D43" s="286" t="s">
        <v>248</v>
      </c>
      <c r="E43" s="17" t="s">
        <v>1</v>
      </c>
      <c r="F43" s="287">
        <v>18</v>
      </c>
      <c r="G43" s="38"/>
      <c r="H43" s="44"/>
    </row>
    <row r="44" s="2" customFormat="1" ht="16.8" customHeight="1">
      <c r="A44" s="38"/>
      <c r="B44" s="44"/>
      <c r="C44" s="286" t="s">
        <v>89</v>
      </c>
      <c r="D44" s="286" t="s">
        <v>144</v>
      </c>
      <c r="E44" s="17" t="s">
        <v>1</v>
      </c>
      <c r="F44" s="287">
        <v>668.5</v>
      </c>
      <c r="G44" s="38"/>
      <c r="H44" s="44"/>
    </row>
    <row r="45" s="2" customFormat="1" ht="16.8" customHeight="1">
      <c r="A45" s="38"/>
      <c r="B45" s="44"/>
      <c r="C45" s="288" t="s">
        <v>411</v>
      </c>
      <c r="D45" s="38"/>
      <c r="E45" s="38"/>
      <c r="F45" s="38"/>
      <c r="G45" s="38"/>
      <c r="H45" s="44"/>
    </row>
    <row r="46" s="2" customFormat="1">
      <c r="A46" s="38"/>
      <c r="B46" s="44"/>
      <c r="C46" s="286" t="s">
        <v>219</v>
      </c>
      <c r="D46" s="286" t="s">
        <v>220</v>
      </c>
      <c r="E46" s="17" t="s">
        <v>163</v>
      </c>
      <c r="F46" s="287">
        <v>668.5</v>
      </c>
      <c r="G46" s="38"/>
      <c r="H46" s="44"/>
    </row>
    <row r="47" s="2" customFormat="1" ht="16.8" customHeight="1">
      <c r="A47" s="38"/>
      <c r="B47" s="44"/>
      <c r="C47" s="286" t="s">
        <v>210</v>
      </c>
      <c r="D47" s="286" t="s">
        <v>211</v>
      </c>
      <c r="E47" s="17" t="s">
        <v>163</v>
      </c>
      <c r="F47" s="287">
        <v>668.5</v>
      </c>
      <c r="G47" s="38"/>
      <c r="H47" s="44"/>
    </row>
    <row r="48" s="2" customFormat="1" ht="16.8" customHeight="1">
      <c r="A48" s="38"/>
      <c r="B48" s="44"/>
      <c r="C48" s="286" t="s">
        <v>251</v>
      </c>
      <c r="D48" s="286" t="s">
        <v>252</v>
      </c>
      <c r="E48" s="17" t="s">
        <v>253</v>
      </c>
      <c r="F48" s="287">
        <v>7.8620000000000001</v>
      </c>
      <c r="G48" s="38"/>
      <c r="H48" s="44"/>
    </row>
    <row r="49" s="2" customFormat="1" ht="16.8" customHeight="1">
      <c r="A49" s="38"/>
      <c r="B49" s="44"/>
      <c r="C49" s="282" t="s">
        <v>86</v>
      </c>
      <c r="D49" s="283" t="s">
        <v>1</v>
      </c>
      <c r="E49" s="284" t="s">
        <v>1</v>
      </c>
      <c r="F49" s="285">
        <v>25.611000000000001</v>
      </c>
      <c r="G49" s="38"/>
      <c r="H49" s="44"/>
    </row>
    <row r="50" s="2" customFormat="1" ht="16.8" customHeight="1">
      <c r="A50" s="38"/>
      <c r="B50" s="44"/>
      <c r="C50" s="286" t="s">
        <v>86</v>
      </c>
      <c r="D50" s="286" t="s">
        <v>293</v>
      </c>
      <c r="E50" s="17" t="s">
        <v>1</v>
      </c>
      <c r="F50" s="287">
        <v>25.611000000000001</v>
      </c>
      <c r="G50" s="38"/>
      <c r="H50" s="44"/>
    </row>
    <row r="51" s="2" customFormat="1" ht="16.8" customHeight="1">
      <c r="A51" s="38"/>
      <c r="B51" s="44"/>
      <c r="C51" s="288" t="s">
        <v>411</v>
      </c>
      <c r="D51" s="38"/>
      <c r="E51" s="38"/>
      <c r="F51" s="38"/>
      <c r="G51" s="38"/>
      <c r="H51" s="44"/>
    </row>
    <row r="52" s="2" customFormat="1" ht="16.8" customHeight="1">
      <c r="A52" s="38"/>
      <c r="B52" s="44"/>
      <c r="C52" s="286" t="s">
        <v>290</v>
      </c>
      <c r="D52" s="286" t="s">
        <v>291</v>
      </c>
      <c r="E52" s="17" t="s">
        <v>253</v>
      </c>
      <c r="F52" s="287">
        <v>25.611000000000001</v>
      </c>
      <c r="G52" s="38"/>
      <c r="H52" s="44"/>
    </row>
    <row r="53" s="2" customFormat="1" ht="16.8" customHeight="1">
      <c r="A53" s="38"/>
      <c r="B53" s="44"/>
      <c r="C53" s="286" t="s">
        <v>295</v>
      </c>
      <c r="D53" s="286" t="s">
        <v>296</v>
      </c>
      <c r="E53" s="17" t="s">
        <v>253</v>
      </c>
      <c r="F53" s="287">
        <v>33.472999999999999</v>
      </c>
      <c r="G53" s="38"/>
      <c r="H53" s="44"/>
    </row>
    <row r="54" s="2" customFormat="1" ht="16.8" customHeight="1">
      <c r="A54" s="38"/>
      <c r="B54" s="44"/>
      <c r="C54" s="282" t="s">
        <v>83</v>
      </c>
      <c r="D54" s="283" t="s">
        <v>1</v>
      </c>
      <c r="E54" s="284" t="s">
        <v>1</v>
      </c>
      <c r="F54" s="285">
        <v>1244.4500000000001</v>
      </c>
      <c r="G54" s="38"/>
      <c r="H54" s="44"/>
    </row>
    <row r="55" s="2" customFormat="1" ht="16.8" customHeight="1">
      <c r="A55" s="38"/>
      <c r="B55" s="44"/>
      <c r="C55" s="286" t="s">
        <v>1</v>
      </c>
      <c r="D55" s="286" t="s">
        <v>260</v>
      </c>
      <c r="E55" s="17" t="s">
        <v>1</v>
      </c>
      <c r="F55" s="287">
        <v>22</v>
      </c>
      <c r="G55" s="38"/>
      <c r="H55" s="44"/>
    </row>
    <row r="56" s="2" customFormat="1" ht="16.8" customHeight="1">
      <c r="A56" s="38"/>
      <c r="B56" s="44"/>
      <c r="C56" s="286" t="s">
        <v>1</v>
      </c>
      <c r="D56" s="286" t="s">
        <v>261</v>
      </c>
      <c r="E56" s="17" t="s">
        <v>1</v>
      </c>
      <c r="F56" s="287">
        <v>22</v>
      </c>
      <c r="G56" s="38"/>
      <c r="H56" s="44"/>
    </row>
    <row r="57" s="2" customFormat="1" ht="16.8" customHeight="1">
      <c r="A57" s="38"/>
      <c r="B57" s="44"/>
      <c r="C57" s="286" t="s">
        <v>1</v>
      </c>
      <c r="D57" s="286" t="s">
        <v>262</v>
      </c>
      <c r="E57" s="17" t="s">
        <v>1</v>
      </c>
      <c r="F57" s="287">
        <v>22</v>
      </c>
      <c r="G57" s="38"/>
      <c r="H57" s="44"/>
    </row>
    <row r="58" s="2" customFormat="1" ht="16.8" customHeight="1">
      <c r="A58" s="38"/>
      <c r="B58" s="44"/>
      <c r="C58" s="286" t="s">
        <v>1</v>
      </c>
      <c r="D58" s="286" t="s">
        <v>263</v>
      </c>
      <c r="E58" s="17" t="s">
        <v>1</v>
      </c>
      <c r="F58" s="287">
        <v>57</v>
      </c>
      <c r="G58" s="38"/>
      <c r="H58" s="44"/>
    </row>
    <row r="59" s="2" customFormat="1" ht="16.8" customHeight="1">
      <c r="A59" s="38"/>
      <c r="B59" s="44"/>
      <c r="C59" s="286" t="s">
        <v>1</v>
      </c>
      <c r="D59" s="286" t="s">
        <v>264</v>
      </c>
      <c r="E59" s="17" t="s">
        <v>1</v>
      </c>
      <c r="F59" s="287">
        <v>114.75</v>
      </c>
      <c r="G59" s="38"/>
      <c r="H59" s="44"/>
    </row>
    <row r="60" s="2" customFormat="1" ht="16.8" customHeight="1">
      <c r="A60" s="38"/>
      <c r="B60" s="44"/>
      <c r="C60" s="286" t="s">
        <v>1</v>
      </c>
      <c r="D60" s="286" t="s">
        <v>265</v>
      </c>
      <c r="E60" s="17" t="s">
        <v>1</v>
      </c>
      <c r="F60" s="287">
        <v>25</v>
      </c>
      <c r="G60" s="38"/>
      <c r="H60" s="44"/>
    </row>
    <row r="61" s="2" customFormat="1" ht="16.8" customHeight="1">
      <c r="A61" s="38"/>
      <c r="B61" s="44"/>
      <c r="C61" s="286" t="s">
        <v>1</v>
      </c>
      <c r="D61" s="286" t="s">
        <v>266</v>
      </c>
      <c r="E61" s="17" t="s">
        <v>1</v>
      </c>
      <c r="F61" s="287">
        <v>81</v>
      </c>
      <c r="G61" s="38"/>
      <c r="H61" s="44"/>
    </row>
    <row r="62" s="2" customFormat="1" ht="16.8" customHeight="1">
      <c r="A62" s="38"/>
      <c r="B62" s="44"/>
      <c r="C62" s="286" t="s">
        <v>1</v>
      </c>
      <c r="D62" s="286" t="s">
        <v>267</v>
      </c>
      <c r="E62" s="17" t="s">
        <v>1</v>
      </c>
      <c r="F62" s="287">
        <v>47</v>
      </c>
      <c r="G62" s="38"/>
      <c r="H62" s="44"/>
    </row>
    <row r="63" s="2" customFormat="1" ht="16.8" customHeight="1">
      <c r="A63" s="38"/>
      <c r="B63" s="44"/>
      <c r="C63" s="286" t="s">
        <v>1</v>
      </c>
      <c r="D63" s="286" t="s">
        <v>268</v>
      </c>
      <c r="E63" s="17" t="s">
        <v>1</v>
      </c>
      <c r="F63" s="287">
        <v>24.5</v>
      </c>
      <c r="G63" s="38"/>
      <c r="H63" s="44"/>
    </row>
    <row r="64" s="2" customFormat="1" ht="16.8" customHeight="1">
      <c r="A64" s="38"/>
      <c r="B64" s="44"/>
      <c r="C64" s="286" t="s">
        <v>1</v>
      </c>
      <c r="D64" s="286" t="s">
        <v>269</v>
      </c>
      <c r="E64" s="17" t="s">
        <v>1</v>
      </c>
      <c r="F64" s="287">
        <v>47</v>
      </c>
      <c r="G64" s="38"/>
      <c r="H64" s="44"/>
    </row>
    <row r="65" s="2" customFormat="1" ht="16.8" customHeight="1">
      <c r="A65" s="38"/>
      <c r="B65" s="44"/>
      <c r="C65" s="286" t="s">
        <v>1</v>
      </c>
      <c r="D65" s="286" t="s">
        <v>270</v>
      </c>
      <c r="E65" s="17" t="s">
        <v>1</v>
      </c>
      <c r="F65" s="287">
        <v>51</v>
      </c>
      <c r="G65" s="38"/>
      <c r="H65" s="44"/>
    </row>
    <row r="66" s="2" customFormat="1" ht="16.8" customHeight="1">
      <c r="A66" s="38"/>
      <c r="B66" s="44"/>
      <c r="C66" s="286" t="s">
        <v>1</v>
      </c>
      <c r="D66" s="286" t="s">
        <v>271</v>
      </c>
      <c r="E66" s="17" t="s">
        <v>1</v>
      </c>
      <c r="F66" s="287">
        <v>57</v>
      </c>
      <c r="G66" s="38"/>
      <c r="H66" s="44"/>
    </row>
    <row r="67" s="2" customFormat="1" ht="16.8" customHeight="1">
      <c r="A67" s="38"/>
      <c r="B67" s="44"/>
      <c r="C67" s="286" t="s">
        <v>1</v>
      </c>
      <c r="D67" s="286" t="s">
        <v>272</v>
      </c>
      <c r="E67" s="17" t="s">
        <v>1</v>
      </c>
      <c r="F67" s="287">
        <v>145</v>
      </c>
      <c r="G67" s="38"/>
      <c r="H67" s="44"/>
    </row>
    <row r="68" s="2" customFormat="1" ht="16.8" customHeight="1">
      <c r="A68" s="38"/>
      <c r="B68" s="44"/>
      <c r="C68" s="286" t="s">
        <v>1</v>
      </c>
      <c r="D68" s="286" t="s">
        <v>273</v>
      </c>
      <c r="E68" s="17" t="s">
        <v>1</v>
      </c>
      <c r="F68" s="287">
        <v>68</v>
      </c>
      <c r="G68" s="38"/>
      <c r="H68" s="44"/>
    </row>
    <row r="69" s="2" customFormat="1" ht="16.8" customHeight="1">
      <c r="A69" s="38"/>
      <c r="B69" s="44"/>
      <c r="C69" s="286" t="s">
        <v>1</v>
      </c>
      <c r="D69" s="286" t="s">
        <v>274</v>
      </c>
      <c r="E69" s="17" t="s">
        <v>1</v>
      </c>
      <c r="F69" s="287">
        <v>14.5</v>
      </c>
      <c r="G69" s="38"/>
      <c r="H69" s="44"/>
    </row>
    <row r="70" s="2" customFormat="1" ht="16.8" customHeight="1">
      <c r="A70" s="38"/>
      <c r="B70" s="44"/>
      <c r="C70" s="286" t="s">
        <v>1</v>
      </c>
      <c r="D70" s="286" t="s">
        <v>275</v>
      </c>
      <c r="E70" s="17" t="s">
        <v>1</v>
      </c>
      <c r="F70" s="287">
        <v>42</v>
      </c>
      <c r="G70" s="38"/>
      <c r="H70" s="44"/>
    </row>
    <row r="71" s="2" customFormat="1" ht="16.8" customHeight="1">
      <c r="A71" s="38"/>
      <c r="B71" s="44"/>
      <c r="C71" s="286" t="s">
        <v>1</v>
      </c>
      <c r="D71" s="286" t="s">
        <v>276</v>
      </c>
      <c r="E71" s="17" t="s">
        <v>1</v>
      </c>
      <c r="F71" s="287">
        <v>31</v>
      </c>
      <c r="G71" s="38"/>
      <c r="H71" s="44"/>
    </row>
    <row r="72" s="2" customFormat="1" ht="16.8" customHeight="1">
      <c r="A72" s="38"/>
      <c r="B72" s="44"/>
      <c r="C72" s="286" t="s">
        <v>1</v>
      </c>
      <c r="D72" s="286" t="s">
        <v>277</v>
      </c>
      <c r="E72" s="17" t="s">
        <v>1</v>
      </c>
      <c r="F72" s="287">
        <v>68</v>
      </c>
      <c r="G72" s="38"/>
      <c r="H72" s="44"/>
    </row>
    <row r="73" s="2" customFormat="1" ht="16.8" customHeight="1">
      <c r="A73" s="38"/>
      <c r="B73" s="44"/>
      <c r="C73" s="286" t="s">
        <v>1</v>
      </c>
      <c r="D73" s="286" t="s">
        <v>278</v>
      </c>
      <c r="E73" s="17" t="s">
        <v>1</v>
      </c>
      <c r="F73" s="287">
        <v>14.5</v>
      </c>
      <c r="G73" s="38"/>
      <c r="H73" s="44"/>
    </row>
    <row r="74" s="2" customFormat="1" ht="16.8" customHeight="1">
      <c r="A74" s="38"/>
      <c r="B74" s="44"/>
      <c r="C74" s="286" t="s">
        <v>1</v>
      </c>
      <c r="D74" s="286" t="s">
        <v>279</v>
      </c>
      <c r="E74" s="17" t="s">
        <v>1</v>
      </c>
      <c r="F74" s="287">
        <v>42</v>
      </c>
      <c r="G74" s="38"/>
      <c r="H74" s="44"/>
    </row>
    <row r="75" s="2" customFormat="1" ht="16.8" customHeight="1">
      <c r="A75" s="38"/>
      <c r="B75" s="44"/>
      <c r="C75" s="286" t="s">
        <v>1</v>
      </c>
      <c r="D75" s="286" t="s">
        <v>280</v>
      </c>
      <c r="E75" s="17" t="s">
        <v>1</v>
      </c>
      <c r="F75" s="287">
        <v>43</v>
      </c>
      <c r="G75" s="38"/>
      <c r="H75" s="44"/>
    </row>
    <row r="76" s="2" customFormat="1" ht="16.8" customHeight="1">
      <c r="A76" s="38"/>
      <c r="B76" s="44"/>
      <c r="C76" s="286" t="s">
        <v>1</v>
      </c>
      <c r="D76" s="286" t="s">
        <v>281</v>
      </c>
      <c r="E76" s="17" t="s">
        <v>1</v>
      </c>
      <c r="F76" s="287">
        <v>20.5</v>
      </c>
      <c r="G76" s="38"/>
      <c r="H76" s="44"/>
    </row>
    <row r="77" s="2" customFormat="1" ht="16.8" customHeight="1">
      <c r="A77" s="38"/>
      <c r="B77" s="44"/>
      <c r="C77" s="286" t="s">
        <v>1</v>
      </c>
      <c r="D77" s="286" t="s">
        <v>282</v>
      </c>
      <c r="E77" s="17" t="s">
        <v>1</v>
      </c>
      <c r="F77" s="287">
        <v>47</v>
      </c>
      <c r="G77" s="38"/>
      <c r="H77" s="44"/>
    </row>
    <row r="78" s="2" customFormat="1" ht="16.8" customHeight="1">
      <c r="A78" s="38"/>
      <c r="B78" s="44"/>
      <c r="C78" s="286" t="s">
        <v>1</v>
      </c>
      <c r="D78" s="286" t="s">
        <v>283</v>
      </c>
      <c r="E78" s="17" t="s">
        <v>1</v>
      </c>
      <c r="F78" s="287">
        <v>43</v>
      </c>
      <c r="G78" s="38"/>
      <c r="H78" s="44"/>
    </row>
    <row r="79" s="2" customFormat="1" ht="16.8" customHeight="1">
      <c r="A79" s="38"/>
      <c r="B79" s="44"/>
      <c r="C79" s="286" t="s">
        <v>1</v>
      </c>
      <c r="D79" s="286" t="s">
        <v>284</v>
      </c>
      <c r="E79" s="17" t="s">
        <v>1</v>
      </c>
      <c r="F79" s="287">
        <v>14.5</v>
      </c>
      <c r="G79" s="38"/>
      <c r="H79" s="44"/>
    </row>
    <row r="80" s="2" customFormat="1" ht="16.8" customHeight="1">
      <c r="A80" s="38"/>
      <c r="B80" s="44"/>
      <c r="C80" s="286" t="s">
        <v>1</v>
      </c>
      <c r="D80" s="286" t="s">
        <v>285</v>
      </c>
      <c r="E80" s="17" t="s">
        <v>1</v>
      </c>
      <c r="F80" s="287">
        <v>44</v>
      </c>
      <c r="G80" s="38"/>
      <c r="H80" s="44"/>
    </row>
    <row r="81" s="2" customFormat="1" ht="16.8" customHeight="1">
      <c r="A81" s="38"/>
      <c r="B81" s="44"/>
      <c r="C81" s="286" t="s">
        <v>1</v>
      </c>
      <c r="D81" s="286" t="s">
        <v>286</v>
      </c>
      <c r="E81" s="17" t="s">
        <v>1</v>
      </c>
      <c r="F81" s="287">
        <v>32.200000000000003</v>
      </c>
      <c r="G81" s="38"/>
      <c r="H81" s="44"/>
    </row>
    <row r="82" s="2" customFormat="1" ht="16.8" customHeight="1">
      <c r="A82" s="38"/>
      <c r="B82" s="44"/>
      <c r="C82" s="286" t="s">
        <v>1</v>
      </c>
      <c r="D82" s="286" t="s">
        <v>287</v>
      </c>
      <c r="E82" s="17" t="s">
        <v>1</v>
      </c>
      <c r="F82" s="287">
        <v>5</v>
      </c>
      <c r="G82" s="38"/>
      <c r="H82" s="44"/>
    </row>
    <row r="83" s="2" customFormat="1" ht="16.8" customHeight="1">
      <c r="A83" s="38"/>
      <c r="B83" s="44"/>
      <c r="C83" s="286" t="s">
        <v>83</v>
      </c>
      <c r="D83" s="286" t="s">
        <v>288</v>
      </c>
      <c r="E83" s="17" t="s">
        <v>1</v>
      </c>
      <c r="F83" s="287">
        <v>1244.4500000000001</v>
      </c>
      <c r="G83" s="38"/>
      <c r="H83" s="44"/>
    </row>
    <row r="84" s="2" customFormat="1" ht="16.8" customHeight="1">
      <c r="A84" s="38"/>
      <c r="B84" s="44"/>
      <c r="C84" s="288" t="s">
        <v>411</v>
      </c>
      <c r="D84" s="38"/>
      <c r="E84" s="38"/>
      <c r="F84" s="38"/>
      <c r="G84" s="38"/>
      <c r="H84" s="44"/>
    </row>
    <row r="85" s="2" customFormat="1">
      <c r="A85" s="38"/>
      <c r="B85" s="44"/>
      <c r="C85" s="286" t="s">
        <v>257</v>
      </c>
      <c r="D85" s="286" t="s">
        <v>258</v>
      </c>
      <c r="E85" s="17" t="s">
        <v>163</v>
      </c>
      <c r="F85" s="287">
        <v>1244.4500000000001</v>
      </c>
      <c r="G85" s="38"/>
      <c r="H85" s="44"/>
    </row>
    <row r="86" s="2" customFormat="1" ht="16.8" customHeight="1">
      <c r="A86" s="38"/>
      <c r="B86" s="44"/>
      <c r="C86" s="286" t="s">
        <v>215</v>
      </c>
      <c r="D86" s="286" t="s">
        <v>216</v>
      </c>
      <c r="E86" s="17" t="s">
        <v>163</v>
      </c>
      <c r="F86" s="287">
        <v>1244.4500000000001</v>
      </c>
      <c r="G86" s="38"/>
      <c r="H86" s="44"/>
    </row>
    <row r="87" s="2" customFormat="1" ht="16.8" customHeight="1">
      <c r="A87" s="38"/>
      <c r="B87" s="44"/>
      <c r="C87" s="286" t="s">
        <v>290</v>
      </c>
      <c r="D87" s="286" t="s">
        <v>291</v>
      </c>
      <c r="E87" s="17" t="s">
        <v>253</v>
      </c>
      <c r="F87" s="287">
        <v>25.611000000000001</v>
      </c>
      <c r="G87" s="38"/>
      <c r="H87" s="44"/>
    </row>
    <row r="88" s="2" customFormat="1" ht="7.44" customHeight="1">
      <c r="A88" s="38"/>
      <c r="B88" s="165"/>
      <c r="C88" s="166"/>
      <c r="D88" s="166"/>
      <c r="E88" s="166"/>
      <c r="F88" s="166"/>
      <c r="G88" s="166"/>
      <c r="H88" s="44"/>
    </row>
    <row r="89" s="2" customFormat="1">
      <c r="A89" s="38"/>
      <c r="B89" s="38"/>
      <c r="C89" s="38"/>
      <c r="D89" s="38"/>
      <c r="E89" s="38"/>
      <c r="F89" s="38"/>
      <c r="G89" s="38"/>
      <c r="H89" s="38"/>
    </row>
  </sheetData>
  <sheetProtection sheet="1" formatColumns="0" formatRows="0" objects="1" scenarios="1" spinCount="100000" saltValue="wuL9JxIJcM0myETUFBGapDAkKh8hPnJRLcqWuF2K25pkpI67kKvalGoJHvci/cjvdyzAU3uGJ4SQ2L8sWNpFdQ==" hashValue="SobehoG1j7i160b2CRYfI68kTXbj7EnC91G8Gp4uQclNtDg7BPz6Ja9hbrP0MMPk9vezoa/dX8KIt/kqjrYLv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Duben</dc:creator>
  <cp:lastModifiedBy>Jan Duben</cp:lastModifiedBy>
  <dcterms:created xsi:type="dcterms:W3CDTF">2025-08-13T05:30:43Z</dcterms:created>
  <dcterms:modified xsi:type="dcterms:W3CDTF">2025-08-13T05:30:46Z</dcterms:modified>
</cp:coreProperties>
</file>