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A:\Dokumenty\Stavby\Koupaliště Dubice\KARAVANY\Nové karavaniště\Rozpočet\"/>
    </mc:Choice>
  </mc:AlternateContent>
  <bookViews>
    <workbookView xWindow="0" yWindow="0" windowWidth="0" windowHeight="0"/>
  </bookViews>
  <sheets>
    <sheet name="Rekapitulace stavby" sheetId="1" r:id="rId1"/>
    <sheet name="SO 01 - Rozvod NN" sheetId="2" r:id="rId2"/>
    <sheet name="SO 02 - Rozvod vody" sheetId="3" r:id="rId3"/>
    <sheet name="SO 03 - Ozelenění" sheetId="4" r:id="rId4"/>
    <sheet name="VRN - Vedlejší rozpočtové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01 - Rozvod NN'!$C$87:$K$303</definedName>
    <definedName name="_xlnm.Print_Area" localSheetId="1">'SO 01 - Rozvod NN'!$C$4:$J$39,'SO 01 - Rozvod NN'!$C$45:$J$69,'SO 01 - Rozvod NN'!$C$75:$K$303</definedName>
    <definedName name="_xlnm.Print_Titles" localSheetId="1">'SO 01 - Rozvod NN'!$87:$87</definedName>
    <definedName name="_xlnm._FilterDatabase" localSheetId="2" hidden="1">'SO 02 - Rozvod vody'!$C$86:$K$289</definedName>
    <definedName name="_xlnm.Print_Area" localSheetId="2">'SO 02 - Rozvod vody'!$C$4:$J$39,'SO 02 - Rozvod vody'!$C$45:$J$68,'SO 02 - Rozvod vody'!$C$74:$K$289</definedName>
    <definedName name="_xlnm.Print_Titles" localSheetId="2">'SO 02 - Rozvod vody'!$86:$86</definedName>
    <definedName name="_xlnm._FilterDatabase" localSheetId="3" hidden="1">'SO 03 - Ozelenění'!$C$80:$K$106</definedName>
    <definedName name="_xlnm.Print_Area" localSheetId="3">'SO 03 - Ozelenění'!$C$4:$J$39,'SO 03 - Ozelenění'!$C$45:$J$62,'SO 03 - Ozelenění'!$C$68:$K$106</definedName>
    <definedName name="_xlnm.Print_Titles" localSheetId="3">'SO 03 - Ozelenění'!$80:$80</definedName>
    <definedName name="_xlnm._FilterDatabase" localSheetId="4" hidden="1">'VRN - Vedlejší rozpočtové...'!$C$85:$K$133</definedName>
    <definedName name="_xlnm.Print_Area" localSheetId="4">'VRN - Vedlejší rozpočtové...'!$C$4:$J$39,'VRN - Vedlejší rozpočtové...'!$C$45:$J$67,'VRN - Vedlejší rozpočtové...'!$C$73:$K$133</definedName>
    <definedName name="_xlnm.Print_Titles" localSheetId="4">'VRN - Vedlejší rozpočtové...'!$85:$85</definedName>
    <definedName name="_xlnm.Print_Area" localSheetId="5">'Seznam figur'!$C$4:$G$90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130"/>
  <c r="BH130"/>
  <c r="BG130"/>
  <c r="BF130"/>
  <c r="T130"/>
  <c r="T129"/>
  <c r="R130"/>
  <c r="R129"/>
  <c r="P130"/>
  <c r="P129"/>
  <c r="BI125"/>
  <c r="BH125"/>
  <c r="BG125"/>
  <c r="BF125"/>
  <c r="T125"/>
  <c r="T124"/>
  <c r="R125"/>
  <c r="R124"/>
  <c r="P125"/>
  <c r="P124"/>
  <c r="BI120"/>
  <c r="BH120"/>
  <c r="BG120"/>
  <c r="BF120"/>
  <c r="T120"/>
  <c r="T119"/>
  <c r="R120"/>
  <c r="R119"/>
  <c r="P120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T101"/>
  <c r="R102"/>
  <c r="R101"/>
  <c r="P102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F82"/>
  <c r="F80"/>
  <c r="E78"/>
  <c r="J55"/>
  <c r="F54"/>
  <c r="F52"/>
  <c r="E50"/>
  <c r="J21"/>
  <c r="E21"/>
  <c r="J82"/>
  <c r="J20"/>
  <c r="J18"/>
  <c r="E18"/>
  <c r="F83"/>
  <c r="J17"/>
  <c r="J12"/>
  <c r="J80"/>
  <c r="E7"/>
  <c r="E76"/>
  <c i="4" r="J37"/>
  <c r="J36"/>
  <c i="1" r="AY57"/>
  <c i="4" r="J35"/>
  <c i="1" r="AX57"/>
  <c i="4" r="BI104"/>
  <c r="BH104"/>
  <c r="BG104"/>
  <c r="BF104"/>
  <c r="T104"/>
  <c r="R104"/>
  <c r="P104"/>
  <c r="BI96"/>
  <c r="BH96"/>
  <c r="BG96"/>
  <c r="BF96"/>
  <c r="T96"/>
  <c r="R96"/>
  <c r="P96"/>
  <c r="BI92"/>
  <c r="BH92"/>
  <c r="BG92"/>
  <c r="BF92"/>
  <c r="T92"/>
  <c r="R92"/>
  <c r="P92"/>
  <c r="BI84"/>
  <c r="BH84"/>
  <c r="BG84"/>
  <c r="BF84"/>
  <c r="T84"/>
  <c r="R84"/>
  <c r="P84"/>
  <c r="J78"/>
  <c r="F77"/>
  <c r="F75"/>
  <c r="E73"/>
  <c r="J55"/>
  <c r="F54"/>
  <c r="F52"/>
  <c r="E50"/>
  <c r="J21"/>
  <c r="E21"/>
  <c r="J77"/>
  <c r="J20"/>
  <c r="J18"/>
  <c r="E18"/>
  <c r="F55"/>
  <c r="J17"/>
  <c r="J12"/>
  <c r="J52"/>
  <c r="E7"/>
  <c r="E71"/>
  <c i="3" r="J37"/>
  <c r="J36"/>
  <c i="1" r="AY56"/>
  <c i="3" r="J35"/>
  <c i="1" r="AX56"/>
  <c i="3" r="BI287"/>
  <c r="BH287"/>
  <c r="BG287"/>
  <c r="BF287"/>
  <c r="T287"/>
  <c r="R287"/>
  <c r="P287"/>
  <c r="BI280"/>
  <c r="BH280"/>
  <c r="BG280"/>
  <c r="BF280"/>
  <c r="T280"/>
  <c r="R280"/>
  <c r="P280"/>
  <c r="BI273"/>
  <c r="BH273"/>
  <c r="BG273"/>
  <c r="BF273"/>
  <c r="T273"/>
  <c r="R273"/>
  <c r="P273"/>
  <c r="BI266"/>
  <c r="BH266"/>
  <c r="BG266"/>
  <c r="BF266"/>
  <c r="T266"/>
  <c r="R266"/>
  <c r="P266"/>
  <c r="BI259"/>
  <c r="BH259"/>
  <c r="BG259"/>
  <c r="BF259"/>
  <c r="T259"/>
  <c r="R259"/>
  <c r="P259"/>
  <c r="BI256"/>
  <c r="BH256"/>
  <c r="BG256"/>
  <c r="BF256"/>
  <c r="T256"/>
  <c r="R256"/>
  <c r="P256"/>
  <c r="BI251"/>
  <c r="BH251"/>
  <c r="BG251"/>
  <c r="BF251"/>
  <c r="T251"/>
  <c r="T250"/>
  <c r="R251"/>
  <c r="R250"/>
  <c r="P251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R230"/>
  <c r="P230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88"/>
  <c r="BH188"/>
  <c r="BG188"/>
  <c r="BF188"/>
  <c r="T188"/>
  <c r="R188"/>
  <c r="P188"/>
  <c r="BI185"/>
  <c r="BH185"/>
  <c r="BG185"/>
  <c r="BF185"/>
  <c r="T185"/>
  <c r="R185"/>
  <c r="P185"/>
  <c r="BI177"/>
  <c r="BH177"/>
  <c r="BG177"/>
  <c r="BF177"/>
  <c r="T177"/>
  <c r="R177"/>
  <c r="P177"/>
  <c r="BI171"/>
  <c r="BH171"/>
  <c r="BG171"/>
  <c r="BF171"/>
  <c r="T171"/>
  <c r="T170"/>
  <c r="R171"/>
  <c r="R170"/>
  <c r="P171"/>
  <c r="P170"/>
  <c r="BI166"/>
  <c r="BH166"/>
  <c r="BG166"/>
  <c r="BF166"/>
  <c r="T166"/>
  <c r="R166"/>
  <c r="P166"/>
  <c r="BI162"/>
  <c r="BH162"/>
  <c r="BG162"/>
  <c r="BF162"/>
  <c r="T162"/>
  <c r="R162"/>
  <c r="P162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5"/>
  <c r="BH95"/>
  <c r="BG95"/>
  <c r="BF95"/>
  <c r="T95"/>
  <c r="R95"/>
  <c r="P95"/>
  <c r="BI90"/>
  <c r="BH90"/>
  <c r="BG90"/>
  <c r="BF90"/>
  <c r="T90"/>
  <c r="R90"/>
  <c r="P90"/>
  <c r="J84"/>
  <c r="F83"/>
  <c r="F81"/>
  <c r="E79"/>
  <c r="J55"/>
  <c r="F54"/>
  <c r="F52"/>
  <c r="E50"/>
  <c r="J21"/>
  <c r="E21"/>
  <c r="J83"/>
  <c r="J20"/>
  <c r="J18"/>
  <c r="E18"/>
  <c r="F55"/>
  <c r="J17"/>
  <c r="J12"/>
  <c r="J81"/>
  <c r="E7"/>
  <c r="E77"/>
  <c i="2" r="J37"/>
  <c r="J36"/>
  <c i="1" r="AY55"/>
  <c i="2" r="J35"/>
  <c i="1" r="AX55"/>
  <c i="2"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4"/>
  <c r="BH234"/>
  <c r="BG234"/>
  <c r="BF234"/>
  <c r="T234"/>
  <c r="R234"/>
  <c r="P234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5"/>
  <c r="BH105"/>
  <c r="BG105"/>
  <c r="BF105"/>
  <c r="T105"/>
  <c r="R105"/>
  <c r="P105"/>
  <c r="BI100"/>
  <c r="BH100"/>
  <c r="BG100"/>
  <c r="BF100"/>
  <c r="T100"/>
  <c r="T99"/>
  <c r="R100"/>
  <c r="R99"/>
  <c r="P100"/>
  <c r="P99"/>
  <c r="BI91"/>
  <c r="BH91"/>
  <c r="BG91"/>
  <c r="BF91"/>
  <c r="T91"/>
  <c r="T90"/>
  <c r="T89"/>
  <c r="R91"/>
  <c r="R90"/>
  <c r="R89"/>
  <c r="P91"/>
  <c r="P90"/>
  <c r="P89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1" r="L50"/>
  <c r="AM50"/>
  <c r="AM49"/>
  <c r="L49"/>
  <c r="AM47"/>
  <c r="L47"/>
  <c r="L45"/>
  <c r="L44"/>
  <c i="3" r="J135"/>
  <c i="2" r="BK100"/>
  <c i="5" r="BK93"/>
  <c i="3" r="J185"/>
  <c i="2" r="BK210"/>
  <c r="J144"/>
  <c r="BK147"/>
  <c i="5" r="J97"/>
  <c i="3" r="J251"/>
  <c r="BK204"/>
  <c r="J103"/>
  <c i="2" r="J126"/>
  <c r="BK266"/>
  <c r="J130"/>
  <c i="5" r="J107"/>
  <c i="4" r="BK96"/>
  <c i="3" r="BK259"/>
  <c r="J235"/>
  <c i="2" r="J288"/>
  <c r="BK234"/>
  <c i="3" r="J223"/>
  <c r="BK149"/>
  <c i="2" r="BK243"/>
  <c r="J135"/>
  <c i="5" r="BK107"/>
  <c i="3" r="J259"/>
  <c r="J204"/>
  <c r="J144"/>
  <c i="2" r="J285"/>
  <c r="BK115"/>
  <c i="3" r="J219"/>
  <c r="J149"/>
  <c i="2" r="BK139"/>
  <c i="3" r="BK266"/>
  <c r="BK120"/>
  <c i="2" r="BK202"/>
  <c r="BK130"/>
  <c r="BK173"/>
  <c i="5" r="J102"/>
  <c i="3" r="BK244"/>
  <c r="J188"/>
  <c i="2" r="BK251"/>
  <c r="J296"/>
  <c i="5" r="BK120"/>
  <c i="3" r="J287"/>
  <c r="J242"/>
  <c r="BK144"/>
  <c i="2" r="BK246"/>
  <c r="BK121"/>
  <c i="3" r="BK154"/>
  <c i="2" r="J280"/>
  <c r="J210"/>
  <c i="5" r="BK130"/>
  <c i="4" r="J92"/>
  <c i="3" r="J221"/>
  <c r="J162"/>
  <c i="2" r="BK276"/>
  <c r="J177"/>
  <c i="3" r="BK166"/>
  <c r="BK103"/>
  <c i="5" r="J115"/>
  <c i="3" r="BK217"/>
  <c i="2" r="J261"/>
  <c r="J152"/>
  <c r="BK195"/>
  <c r="J105"/>
  <c i="3" r="J208"/>
  <c r="J108"/>
  <c i="2" r="BK180"/>
  <c r="BK280"/>
  <c r="BK126"/>
  <c i="5" r="J93"/>
  <c i="3" r="J244"/>
  <c r="BK208"/>
  <c r="BK127"/>
  <c i="2" r="J243"/>
  <c r="J195"/>
  <c i="3" r="BK108"/>
  <c i="2" r="J234"/>
  <c i="1" r="AS54"/>
  <c i="3" r="BK230"/>
  <c r="BK112"/>
  <c i="2" r="J188"/>
  <c r="BK135"/>
  <c i="3" r="BK210"/>
  <c i="2" r="J271"/>
  <c i="5" r="BK111"/>
  <c i="3" r="J247"/>
  <c i="2" r="BK285"/>
  <c r="BK192"/>
  <c r="J180"/>
  <c r="BK91"/>
  <c i="4" r="BK84"/>
  <c i="3" r="J217"/>
  <c r="J112"/>
  <c i="2" r="BK188"/>
  <c r="J302"/>
  <c r="J160"/>
  <c i="5" r="BK97"/>
  <c i="3" r="BK273"/>
  <c r="J237"/>
  <c r="J154"/>
  <c i="2" r="J266"/>
  <c r="BK156"/>
  <c i="3" r="BK185"/>
  <c i="2" r="J239"/>
  <c r="J156"/>
  <c i="3" r="J200"/>
  <c i="2" r="J256"/>
  <c r="J117"/>
  <c i="5" r="BK125"/>
  <c i="2" r="J202"/>
  <c i="5" r="J89"/>
  <c i="3" r="BK140"/>
  <c i="2" r="J199"/>
  <c r="J91"/>
  <c r="BK165"/>
  <c i="5" r="BK89"/>
  <c i="3" r="BK228"/>
  <c r="J140"/>
  <c r="BK90"/>
  <c i="2" r="BK113"/>
  <c r="BK219"/>
  <c i="5" r="BK115"/>
  <c i="4" r="BK92"/>
  <c i="3" r="BK247"/>
  <c r="J202"/>
  <c i="2" r="BK299"/>
  <c r="J206"/>
  <c i="3" r="BK202"/>
  <c r="J127"/>
  <c i="2" r="J246"/>
  <c r="BK184"/>
  <c i="4" r="J96"/>
  <c i="3" r="BK235"/>
  <c r="BK177"/>
  <c i="2" r="J251"/>
  <c r="BK160"/>
  <c i="3" r="BK242"/>
  <c i="2" r="J276"/>
  <c r="J121"/>
  <c i="3" r="BK256"/>
  <c r="J95"/>
  <c i="2" r="BK256"/>
  <c r="J139"/>
  <c r="BK177"/>
  <c i="5" r="J130"/>
  <c i="3" r="J256"/>
  <c r="BK221"/>
  <c r="BK124"/>
  <c i="2" r="BK271"/>
  <c r="BK117"/>
  <c r="J192"/>
  <c r="J113"/>
  <c i="3" r="J280"/>
  <c r="BK162"/>
  <c i="2" r="J223"/>
  <c r="BK152"/>
  <c i="3" r="BK171"/>
  <c i="2" r="BK288"/>
  <c r="BK206"/>
  <c i="5" r="J125"/>
  <c i="4" r="J84"/>
  <c i="3" r="J210"/>
  <c r="J171"/>
  <c i="2" r="J299"/>
  <c r="J163"/>
  <c i="3" r="BK237"/>
  <c r="J120"/>
  <c i="5" r="J120"/>
  <c i="3" r="BK287"/>
  <c r="BK223"/>
  <c i="2" r="BK296"/>
  <c r="J184"/>
  <c r="J214"/>
  <c r="J115"/>
  <c i="3" r="J266"/>
  <c r="J206"/>
  <c i="2" r="J173"/>
  <c i="5" r="J111"/>
  <c i="3" r="BK212"/>
  <c r="BK188"/>
  <c r="BK135"/>
  <c i="2" r="BK105"/>
  <c i="3" r="BK200"/>
  <c i="2" r="J170"/>
  <c i="5" r="BK102"/>
  <c i="3" r="J228"/>
  <c i="2" r="BK302"/>
  <c r="BK214"/>
  <c r="BK199"/>
  <c r="BK144"/>
  <c i="3" r="J273"/>
  <c r="J230"/>
  <c r="J177"/>
  <c i="2" r="J219"/>
  <c i="3" r="J90"/>
  <c i="2" r="BK163"/>
  <c r="J100"/>
  <c i="4" r="BK104"/>
  <c i="3" r="BK251"/>
  <c r="BK219"/>
  <c r="J124"/>
  <c i="2" r="BK239"/>
  <c r="J165"/>
  <c i="3" r="J212"/>
  <c r="BK95"/>
  <c i="2" r="BK223"/>
  <c r="J147"/>
  <c i="4" r="J104"/>
  <c i="3" r="BK280"/>
  <c r="BK206"/>
  <c r="J166"/>
  <c i="2" r="BK261"/>
  <c r="BK170"/>
  <c l="1" r="BK120"/>
  <c r="J120"/>
  <c r="J65"/>
  <c r="BK209"/>
  <c r="J209"/>
  <c r="J68"/>
  <c i="3" r="BK89"/>
  <c r="J89"/>
  <c r="J61"/>
  <c r="BK176"/>
  <c r="J176"/>
  <c r="J64"/>
  <c r="BK255"/>
  <c r="J255"/>
  <c r="J67"/>
  <c i="4" r="BK83"/>
  <c r="J83"/>
  <c r="J61"/>
  <c r="P83"/>
  <c r="P82"/>
  <c r="P81"/>
  <c i="1" r="AU57"/>
  <c i="4" r="R83"/>
  <c r="R82"/>
  <c r="R81"/>
  <c r="T83"/>
  <c r="T82"/>
  <c r="T81"/>
  <c i="5" r="T88"/>
  <c r="BK106"/>
  <c r="J106"/>
  <c r="J63"/>
  <c r="R106"/>
  <c i="2" r="R120"/>
  <c r="T143"/>
  <c i="3" r="R89"/>
  <c r="R176"/>
  <c i="5" r="BK88"/>
  <c r="J88"/>
  <c r="J61"/>
  <c i="2" r="BK104"/>
  <c r="J104"/>
  <c r="J64"/>
  <c r="T120"/>
  <c r="P143"/>
  <c i="3" r="T89"/>
  <c r="P143"/>
  <c r="T143"/>
  <c r="T255"/>
  <c r="T254"/>
  <c i="5" r="P88"/>
  <c r="T106"/>
  <c i="2" r="P120"/>
  <c r="P209"/>
  <c r="T104"/>
  <c r="T103"/>
  <c r="T209"/>
  <c i="3" r="P89"/>
  <c r="T176"/>
  <c r="R255"/>
  <c r="R254"/>
  <c i="5" r="R88"/>
  <c r="R87"/>
  <c r="R86"/>
  <c r="P106"/>
  <c i="2" r="P104"/>
  <c r="P103"/>
  <c r="BK143"/>
  <c r="J143"/>
  <c r="J67"/>
  <c r="R143"/>
  <c i="3" r="BK143"/>
  <c r="J143"/>
  <c r="J62"/>
  <c r="R143"/>
  <c r="P255"/>
  <c r="P254"/>
  <c i="2" r="R104"/>
  <c r="R103"/>
  <c r="R209"/>
  <c i="3" r="P176"/>
  <c i="2" r="BE160"/>
  <c r="BE184"/>
  <c r="BE199"/>
  <c r="BE210"/>
  <c r="BE288"/>
  <c i="3" r="F84"/>
  <c r="BE108"/>
  <c r="BE124"/>
  <c r="BE127"/>
  <c r="BE140"/>
  <c r="BE166"/>
  <c r="BE256"/>
  <c r="BE259"/>
  <c r="BE287"/>
  <c i="4" r="BE104"/>
  <c i="5" r="F55"/>
  <c r="BE93"/>
  <c r="BK119"/>
  <c r="J119"/>
  <c r="J64"/>
  <c i="2" r="E48"/>
  <c r="F55"/>
  <c r="BE91"/>
  <c r="BE100"/>
  <c r="BE115"/>
  <c r="BE177"/>
  <c r="BE188"/>
  <c r="BE192"/>
  <c r="BE219"/>
  <c r="BE239"/>
  <c r="BE266"/>
  <c r="BE271"/>
  <c r="BE296"/>
  <c i="3" r="E48"/>
  <c r="J54"/>
  <c r="BE90"/>
  <c r="BE112"/>
  <c r="BE188"/>
  <c i="4" r="J75"/>
  <c i="2" r="J82"/>
  <c r="BE113"/>
  <c r="BE126"/>
  <c r="BE130"/>
  <c r="BE144"/>
  <c r="BE147"/>
  <c r="BE173"/>
  <c r="BE223"/>
  <c r="BE234"/>
  <c r="BE243"/>
  <c r="BE246"/>
  <c r="BE251"/>
  <c r="BE276"/>
  <c r="BE280"/>
  <c r="BE302"/>
  <c r="BK90"/>
  <c r="J90"/>
  <c r="J61"/>
  <c i="3" r="BE149"/>
  <c r="BE200"/>
  <c r="BE204"/>
  <c r="BE206"/>
  <c r="BE210"/>
  <c r="BE212"/>
  <c r="BE235"/>
  <c r="BE242"/>
  <c r="BE266"/>
  <c r="BK250"/>
  <c r="J250"/>
  <c r="J65"/>
  <c i="4" r="E48"/>
  <c r="F78"/>
  <c r="BE84"/>
  <c r="BE96"/>
  <c i="5" r="BK101"/>
  <c r="J101"/>
  <c r="J62"/>
  <c i="2" r="BE105"/>
  <c r="BE202"/>
  <c r="BE214"/>
  <c r="BE285"/>
  <c i="3" r="BE103"/>
  <c r="BE120"/>
  <c i="5" r="BK124"/>
  <c r="J124"/>
  <c r="J65"/>
  <c i="2" r="BE256"/>
  <c r="BE261"/>
  <c r="BK99"/>
  <c r="J99"/>
  <c r="J62"/>
  <c i="3" r="J52"/>
  <c r="BE154"/>
  <c r="BE202"/>
  <c r="BE219"/>
  <c r="BE273"/>
  <c i="4" r="J54"/>
  <c r="BE92"/>
  <c i="5" r="J54"/>
  <c r="BE107"/>
  <c r="BE111"/>
  <c r="BE115"/>
  <c r="BE120"/>
  <c r="BK129"/>
  <c r="J129"/>
  <c r="J66"/>
  <c i="2" r="BE139"/>
  <c r="BE156"/>
  <c r="BE163"/>
  <c r="BE170"/>
  <c r="BE206"/>
  <c r="BE117"/>
  <c r="BE121"/>
  <c r="BE180"/>
  <c r="BE299"/>
  <c i="3" r="BE135"/>
  <c r="BE177"/>
  <c r="BE221"/>
  <c r="BE230"/>
  <c r="BE237"/>
  <c r="BE244"/>
  <c r="BE247"/>
  <c r="BE280"/>
  <c r="BK170"/>
  <c r="J170"/>
  <c r="J63"/>
  <c i="5" r="E48"/>
  <c r="J52"/>
  <c r="BE89"/>
  <c r="BE97"/>
  <c r="BE102"/>
  <c r="BE125"/>
  <c r="BE130"/>
  <c i="2" r="BE135"/>
  <c r="BE152"/>
  <c r="BE165"/>
  <c r="BE195"/>
  <c i="3" r="BE95"/>
  <c r="BE144"/>
  <c r="BE162"/>
  <c r="BE171"/>
  <c r="BE185"/>
  <c r="BE208"/>
  <c r="BE217"/>
  <c r="BE223"/>
  <c r="BE228"/>
  <c r="BE251"/>
  <c r="F35"/>
  <c i="1" r="BB56"/>
  <c i="3" r="J34"/>
  <c i="1" r="AW56"/>
  <c i="3" r="F37"/>
  <c i="1" r="BD56"/>
  <c i="5" r="J34"/>
  <c i="1" r="AW58"/>
  <c i="4" r="F37"/>
  <c i="1" r="BD57"/>
  <c i="4" r="F36"/>
  <c i="1" r="BC57"/>
  <c i="5" r="F35"/>
  <c i="1" r="BB58"/>
  <c i="5" r="F36"/>
  <c i="1" r="BC58"/>
  <c i="2" r="J34"/>
  <c i="1" r="AW55"/>
  <c i="2" r="F37"/>
  <c i="1" r="BD55"/>
  <c i="2" r="F34"/>
  <c i="1" r="BA55"/>
  <c i="5" r="F34"/>
  <c i="1" r="BA58"/>
  <c i="3" r="F36"/>
  <c i="1" r="BC56"/>
  <c i="4" r="F35"/>
  <c i="1" r="BB57"/>
  <c i="5" r="F37"/>
  <c i="1" r="BD58"/>
  <c i="4" r="F34"/>
  <c i="1" r="BA57"/>
  <c i="2" r="F36"/>
  <c i="1" r="BC55"/>
  <c i="3" r="F34"/>
  <c i="1" r="BA56"/>
  <c i="4" r="J34"/>
  <c i="1" r="AW57"/>
  <c i="2" r="F35"/>
  <c i="1" r="BB55"/>
  <c i="2" l="1" r="R142"/>
  <c r="R88"/>
  <c r="P142"/>
  <c r="P88"/>
  <c i="1" r="AU55"/>
  <c i="3" r="R88"/>
  <c r="R87"/>
  <c i="5" r="T87"/>
  <c r="T86"/>
  <c i="3" r="P88"/>
  <c r="P87"/>
  <c i="1" r="AU56"/>
  <c i="5" r="P87"/>
  <c r="P86"/>
  <c i="1" r="AU58"/>
  <c i="3" r="T88"/>
  <c r="T87"/>
  <c i="2" r="T142"/>
  <c r="T88"/>
  <c r="BK103"/>
  <c r="J103"/>
  <c r="J63"/>
  <c i="4" r="BK82"/>
  <c r="J82"/>
  <c r="J60"/>
  <c i="2" r="BK89"/>
  <c r="J89"/>
  <c r="J60"/>
  <c r="BK142"/>
  <c r="J142"/>
  <c r="J66"/>
  <c i="3" r="BK254"/>
  <c r="J254"/>
  <c r="J66"/>
  <c i="5" r="BK87"/>
  <c r="J87"/>
  <c r="J60"/>
  <c i="3" r="BK88"/>
  <c r="J88"/>
  <c r="J60"/>
  <c i="1" r="BA54"/>
  <c r="AW54"/>
  <c r="AK30"/>
  <c i="5" r="J33"/>
  <c i="1" r="AV58"/>
  <c r="AT58"/>
  <c i="3" r="F33"/>
  <c i="1" r="AZ56"/>
  <c i="2" r="F33"/>
  <c i="1" r="AZ55"/>
  <c i="3" r="J33"/>
  <c i="1" r="AV56"/>
  <c r="AT56"/>
  <c i="4" r="J33"/>
  <c i="1" r="AV57"/>
  <c r="AT57"/>
  <c i="5" r="F33"/>
  <c i="1" r="AZ58"/>
  <c r="BC54"/>
  <c r="AY54"/>
  <c i="2" r="J33"/>
  <c i="1" r="AV55"/>
  <c r="AT55"/>
  <c i="4" r="F33"/>
  <c i="1" r="AZ57"/>
  <c r="BB54"/>
  <c r="W31"/>
  <c r="BD54"/>
  <c r="W33"/>
  <c i="4" l="1" r="BK81"/>
  <c r="J81"/>
  <c r="J59"/>
  <c i="2" r="BK88"/>
  <c r="J88"/>
  <c i="5" r="BK86"/>
  <c r="J86"/>
  <c r="J59"/>
  <c i="3" r="BK87"/>
  <c r="J87"/>
  <c r="J59"/>
  <c i="1" r="W30"/>
  <c r="AX54"/>
  <c r="AZ54"/>
  <c r="AV54"/>
  <c r="AK29"/>
  <c i="2" r="J30"/>
  <c i="1" r="AG55"/>
  <c r="AN55"/>
  <c r="AU54"/>
  <c r="W32"/>
  <c i="2" l="1" r="J39"/>
  <c r="J59"/>
  <c i="4" r="J30"/>
  <c i="1" r="AG57"/>
  <c r="AN57"/>
  <c i="3" r="J30"/>
  <c i="1" r="AG56"/>
  <c r="AN56"/>
  <c r="W29"/>
  <c r="AT54"/>
  <c i="5" r="J30"/>
  <c i="1" r="AG58"/>
  <c r="AN58"/>
  <c i="5" l="1" r="J39"/>
  <c i="4" r="J39"/>
  <c i="3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<sst xmlns="http://schemas.openxmlformats.org/spreadsheetml/2006/main">
  <si>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</si>
  <si>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</si>
  <si>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</si>
  <si>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</si>
  <si>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</si>
  <si>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{3114a493-f67b-483c-a120-db4f6d56be1c}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</si>
  <si>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</si>
  <si>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</si>
  <si>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</si>
  <si>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</si>
  <si>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</si>
  <si>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</si>
  <si>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</si>
  <si>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</si>
  <si>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2026-001-ME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</si>
  <si>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</si>
  <si>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</si>
  <si>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Koupaliště Dubice - stanoviště karavanů</t>
  </si>
  <si>
    <t>KSO:</t>
  </si>
  <si>
    <t/>
  </si>
  <si>
    <t>CC-CZ:</t>
  </si>
  <si>
    <t>Místo:</t>
  </si>
  <si>
    <t>Dubice u České Lípy</t>
  </si>
  <si>
    <t>Datum:</t>
  </si>
  <si>
    <t>6. 11. 2025</t>
  </si>
  <si>
    <t>Zadavatel:</t>
  </si>
  <si>
    <t>IČ:</t>
  </si>
  <si>
    <t>00260428</t>
  </si>
  <si>
    <t>město Česká Lípa</t>
  </si>
  <si>
    <t>DIČ:</t>
  </si>
  <si>
    <t>CZ00260428</t>
  </si>
  <si>
    <t>Účastník:</t>
  </si>
  <si>
    <t>Vyplň údaj</t>
  </si>
  <si>
    <t>Projektant:</t>
  </si>
  <si>
    <t xml:space="preserve"> </t>
  </si>
  <si>
    <t>True</t>
  </si>
  <si>
    <t>Zpracovatel:</t>
  </si>
  <si>
    <t>Martin Ezr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</si>
  <si>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</si>
  <si>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</si>
  <si>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</si>
  <si>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</si>
  <si>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</si>
  <si>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</si>
  <si>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</si>
  <si>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</si>
  <si>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</si>
  <si>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</si>
  <si>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</si>
  <si>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</si>
  <si>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</si>
  <si>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</si>
  <si>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</si>
  <si>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</si>
  <si>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</si>
  <si>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</si>
  <si>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</si>
  <si>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</si>
  <si>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</si>
  <si>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</si>
  <si>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</si>
  <si>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</si>
  <si>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</si>
  <si>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</si>
  <si>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</si>
  <si>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</si>
  <si>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</si>
  <si>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</si>
  <si>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</si>
  <si>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</si>
  <si>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</si>
  <si>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</si>
  <si>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</si>
  <si>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</si>
  <si>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</si>
  <si>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</si>
  <si>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</si>
  <si>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</si>
  <si>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</si>
  <si>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</si>
  <si>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Rozvod NN</t>
  </si>
  <si>
    <t>STA</t>
  </si>
  <si>
    <t>1</t>
  </si>
  <si>
    <t>{197a6f46-125a-4554-8ff2-a78d2e82bbb7}</t>
  </si>
  <si>
    <t>2</t>
  </si>
  <si>
    <t>SO 02</t>
  </si>
  <si>
    <t>Rozvod vody</t>
  </si>
  <si>
    <t>{eea48684-3418-4663-b970-47a0778ec182}</t>
  </si>
  <si>
    <t>SO 03</t>
  </si>
  <si>
    <t>Ozelenění</t>
  </si>
  <si>
    <t>{e9404070-888c-4449-abd6-272be8e8ed7e}</t>
  </si>
  <si>
    <t>VRN</t>
  </si>
  <si>
    <t>Vedlejší rozpočtové náklady</t>
  </si>
  <si>
    <t>{1cd7231c-9142-4c59-8a83-8c654f0c3139}</t>
  </si>
  <si>
    <t>TR01</t>
  </si>
  <si>
    <t>trasa od TS k R-KAR-1</t>
  </si>
  <si>
    <t>m</t>
  </si>
  <si>
    <t>176</t>
  </si>
  <si>
    <t>3</t>
  </si>
  <si>
    <t>TR02</t>
  </si>
  <si>
    <t>trasa od R-KAR-1 k zásuvkovým stojanům</t>
  </si>
  <si>
    <t>118</t>
  </si>
  <si>
    <t>KRYCÍ LIST SOUPISU PRACÍ</t>
  </si>
  <si>
    <t>TR03</t>
  </si>
  <si>
    <t xml:space="preserve">R-KAR1  - 4RK1</t>
  </si>
  <si>
    <t>52</t>
  </si>
  <si>
    <t>TR04</t>
  </si>
  <si>
    <t>R-KAR-1 - 2RK1 až 2RK8</t>
  </si>
  <si>
    <t>272</t>
  </si>
  <si>
    <t>ZK01</t>
  </si>
  <si>
    <t>základ zásuvkového stojanu</t>
  </si>
  <si>
    <t>0,288</t>
  </si>
  <si>
    <t>Objekt:</t>
  </si>
  <si>
    <t>SO 01 - Rozvod NN</t>
  </si>
  <si>
    <t>49099795</t>
  </si>
  <si>
    <t>Elektroservis Liberec, spol. s r.o.</t>
  </si>
  <si>
    <t>CZ49099795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</si>
  <si>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</si>
  <si>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</si>
  <si>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</si>
  <si>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</si>
  <si>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</si>
  <si>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</si>
  <si>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</si>
  <si>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</si>
  <si>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</si>
  <si>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</si>
  <si>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</si>
  <si>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</si>
  <si>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</si>
  <si>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</si>
  <si>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</si>
  <si>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</si>
  <si>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</si>
  <si>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</si>
  <si>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</si>
  <si>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</si>
  <si>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</si>
  <si>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</si>
  <si>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</si>
  <si>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</si>
  <si>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</si>
  <si>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</si>
  <si>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</si>
  <si>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</si>
  <si>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</si>
  <si>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</si>
  <si>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</si>
  <si>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</si>
  <si>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953961113</t>
  </si>
  <si>
    <t>Kotva chemickým tmelem M 12 hl 110 mm do betonu, ŽB nebo kamene s vyvrtáním otvoru</t>
  </si>
  <si>
    <t>kus</t>
  </si>
  <si>
    <t>CS ÚRS 2026 01</t>
  </si>
  <si>
    <t>4</t>
  </si>
  <si>
    <t>-563653866</t>
  </si>
  <si>
    <t>PP</t>
  </si>
  <si>
    <t>Kotva chemická s vyvrtáním otvoru do betonu, železobetonu nebo tvrdého kamene tmel, velikost M 12, hloubka 110 mm</t>
  </si>
  <si>
    <t>Online PSC</t>
  </si>
  <si>
    <t>https://podminky.urs.cz/item/CS_URS_2026_01/953961113</t>
  </si>
  <si>
    <t>VV</t>
  </si>
  <si>
    <t>upevnění zásuvkových stojanů</t>
  </si>
  <si>
    <t>9*4</t>
  </si>
  <si>
    <t>upevnění ochranných konstrukcí zásuvkových stojanů</t>
  </si>
  <si>
    <t>9*2*4</t>
  </si>
  <si>
    <t>Součet</t>
  </si>
  <si>
    <t>998</t>
  </si>
  <si>
    <t>Přesun hmot</t>
  </si>
  <si>
    <t>998011001</t>
  </si>
  <si>
    <t>Přesun hmot pro budovy zděné v do 6 m</t>
  </si>
  <si>
    <t>t</t>
  </si>
  <si>
    <t>777953025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</si>
  <si>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</si>
  <si>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https://podminky.urs.cz/item/CS_URS_2026_01/998011001</t>
  </si>
  <si>
    <t>PSV</t>
  </si>
  <si>
    <t>Práce a dodávky PSV</t>
  </si>
  <si>
    <t>741</t>
  </si>
  <si>
    <t>Elektroinstalace - silnoproud</t>
  </si>
  <si>
    <t>741210002</t>
  </si>
  <si>
    <t>Montáž rozvodnice oceloplechová nebo plastová běžná do 50 kg</t>
  </si>
  <si>
    <t>16</t>
  </si>
  <si>
    <t>-1521130331</t>
  </si>
  <si>
    <t>Montáž rozvodnic oceloplechových nebo plastových bez zapojení vodičů běžných, hmotnosti do 50 kg</t>
  </si>
  <si>
    <t>https://podminky.urs.cz/item/CS_URS_2026_01/741210002</t>
  </si>
  <si>
    <t>Zásuvkové stojany 2RKx</t>
  </si>
  <si>
    <t>8</t>
  </si>
  <si>
    <t>Zásuvkový stojan 4RK1</t>
  </si>
  <si>
    <t>M</t>
  </si>
  <si>
    <t>RMAT0003</t>
  </si>
  <si>
    <t>zásuvkový stojan 2RKx vystrojený dle specifikace v PD</t>
  </si>
  <si>
    <t>32</t>
  </si>
  <si>
    <t>1874762166</t>
  </si>
  <si>
    <t>5</t>
  </si>
  <si>
    <t>RMAT0004</t>
  </si>
  <si>
    <t>zásuvkový stojan 4RK1 vystrojený dle specifikace v PD</t>
  </si>
  <si>
    <t>-1269961239</t>
  </si>
  <si>
    <t>6</t>
  </si>
  <si>
    <t>998741101</t>
  </si>
  <si>
    <t>Přesun hmot tonážní pro silnoproud v objektech v do 6 m</t>
  </si>
  <si>
    <t>1469455787</t>
  </si>
  <si>
    <t>Přesun hmot pro silnoproud stanovený z hmotnosti přesunovaného materiálu vodorovná dopravní vzdálenost do 50 m základní v objektech výšky do 6 m</t>
  </si>
  <si>
    <t>https://podminky.urs.cz/item/CS_URS_2026_01/998741101</t>
  </si>
  <si>
    <t>767</t>
  </si>
  <si>
    <t>Konstrukce zámečnické</t>
  </si>
  <si>
    <t>7</t>
  </si>
  <si>
    <t>767995112</t>
  </si>
  <si>
    <t>Montáž atypických zámečnických konstrukcí hmotnosti přes 5 do 10 kg</t>
  </si>
  <si>
    <t>kg</t>
  </si>
  <si>
    <t>412082836</t>
  </si>
  <si>
    <t>Montáž ostatních atypických zámečnických konstrukcí hmotnosti přes 5 do 10 kg</t>
  </si>
  <si>
    <t>https://podminky.urs.cz/item/CS_URS_2026_01/767995112</t>
  </si>
  <si>
    <t>stojina zásuvkového stojanu</t>
  </si>
  <si>
    <t>9*6</t>
  </si>
  <si>
    <t>RMAT0002</t>
  </si>
  <si>
    <t>Stojina zásuvkového stojanu</t>
  </si>
  <si>
    <t>-625671215</t>
  </si>
  <si>
    <t xml:space="preserve">Stojina zásuvkového stojanu žárově pozinkovaná - jekl 40x40x4 </t>
  </si>
  <si>
    <t>Stojina zásuvkového stojanu - hmotnost 6 kg</t>
  </si>
  <si>
    <t>767995113</t>
  </si>
  <si>
    <t>Montáž atypických zámečnických konstrukcí hmotnosti přes 10 do 20 kg</t>
  </si>
  <si>
    <t>798905697</t>
  </si>
  <si>
    <t>Montáž ostatních atypických zámečnických konstrukcí hmotnosti přes 10 do 20 kg</t>
  </si>
  <si>
    <t>https://podminky.urs.cz/item/CS_URS_2026_01/767995113</t>
  </si>
  <si>
    <t>Ochranný rám zásuvkového stojanu - tr. D100x4</t>
  </si>
  <si>
    <t>2*9*15</t>
  </si>
  <si>
    <t>10</t>
  </si>
  <si>
    <t>RMAT0001</t>
  </si>
  <si>
    <t>Ochranný rám zásuvkového stojanu</t>
  </si>
  <si>
    <t>-1240775104</t>
  </si>
  <si>
    <t xml:space="preserve">Ochranný rám zásuvkového stojanu žárově pozinkovaný - trubka ocelová D100 x 4 </t>
  </si>
  <si>
    <t>Ochranný rám - hmotnost 15 kg</t>
  </si>
  <si>
    <t>11</t>
  </si>
  <si>
    <t>998767101</t>
  </si>
  <si>
    <t>Přesun hmot tonážní pro zámečnické konstrukce v objektech v do 6 m</t>
  </si>
  <si>
    <t>-1102101194</t>
  </si>
  <si>
    <t>Přesun hmot pro zámečnické konstrukce stanovený z hmotnosti přesunovaného materiálu vodorovná dopravní vzdálenost do 50 m základní v objektech výšky do 6 m</t>
  </si>
  <si>
    <t>https://podminky.urs.cz/item/CS_URS_2026_01/998767101</t>
  </si>
  <si>
    <t>Práce a dodávky M</t>
  </si>
  <si>
    <t>21-M</t>
  </si>
  <si>
    <t>Elektromontáže</t>
  </si>
  <si>
    <t>210100002</t>
  </si>
  <si>
    <t>Ukončení vodičů v rozváděči nebo na přístroji včetně zapojení průřezu žíly do 6 mm2</t>
  </si>
  <si>
    <t>64</t>
  </si>
  <si>
    <t>-1957153789</t>
  </si>
  <si>
    <t>Ukončení vodičů izolovaných s označením a zapojením v rozváděči nebo na přístroji průřezu žíly do 6 mm2</t>
  </si>
  <si>
    <t>https://podminky.urs.cz/item/CS_URS_2026_01/210100002</t>
  </si>
  <si>
    <t>13</t>
  </si>
  <si>
    <t>210100003</t>
  </si>
  <si>
    <t>Ukončení vodičů v rozváděči nebo na přístroji včetně zapojení průřezu žíly do 16 mm2</t>
  </si>
  <si>
    <t>1834950023</t>
  </si>
  <si>
    <t>Ukončení vodičů izolovaných s označením a zapojením v rozváděči nebo na přístroji průřezu žíly do 16 mm2</t>
  </si>
  <si>
    <t>https://podminky.urs.cz/item/CS_URS_2026_01/210100003</t>
  </si>
  <si>
    <t>Ukončení kabelů k 4RK1</t>
  </si>
  <si>
    <t>1*2*5</t>
  </si>
  <si>
    <t>14</t>
  </si>
  <si>
    <t>210100009</t>
  </si>
  <si>
    <t>Ukončení vodičů v rozváděči nebo na přístroji včetně zapojení průřezu žíly do 120 mm2</t>
  </si>
  <si>
    <t>-1639428569</t>
  </si>
  <si>
    <t>Ukončení vodičů izolovaných s označením a zapojením v rozváděči nebo na přístroji průřezu žíly do 120 mm2</t>
  </si>
  <si>
    <t>https://podminky.urs.cz/item/CS_URS_2026_01/210100009</t>
  </si>
  <si>
    <t>15</t>
  </si>
  <si>
    <t>210100012</t>
  </si>
  <si>
    <t>Ukončení vodičů v rozváděči nebo na přístroji včetně zapojení průřezu žíly do 240 mm2</t>
  </si>
  <si>
    <t>1471164261</t>
  </si>
  <si>
    <t>Ukončení vodičů izolovaných s označením a zapojením v rozváděči nebo na přístroji průřezu žíly do 240 mm2</t>
  </si>
  <si>
    <t>https://podminky.urs.cz/item/CS_URS_2026_01/210100012</t>
  </si>
  <si>
    <t>2*3</t>
  </si>
  <si>
    <t>210100193</t>
  </si>
  <si>
    <t>Ukončení kabelů smršťovací koncovkou nebo páskou se zapojením bez letování žíly do 3x240+120 mm2</t>
  </si>
  <si>
    <t>72133201</t>
  </si>
  <si>
    <t>Ukončení kabelů smršťovací koncovkou nebo páskou se zapojením bez letování počtu a průřezu žil 3 x 240 + 120 mm2</t>
  </si>
  <si>
    <t>https://podminky.urs.cz/item/CS_URS_2026_01/210100193</t>
  </si>
  <si>
    <t>17</t>
  </si>
  <si>
    <t>RMAT0005</t>
  </si>
  <si>
    <t>smršťovací koncovka</t>
  </si>
  <si>
    <t>128</t>
  </si>
  <si>
    <t>6930235</t>
  </si>
  <si>
    <t>18</t>
  </si>
  <si>
    <t>210220002</t>
  </si>
  <si>
    <t>Montáž uzemňovacích vedení vodičů FeZn pomocí svorek na povrchu drátem nebo lanem do průměru 10 mm</t>
  </si>
  <si>
    <t>1736772544</t>
  </si>
  <si>
    <t>Montáž uzemňovacího vedení s upevněním, propojením a připojením pomocí svorek na povrchu vodičů FeZn drátem nebo lanem průměru do 10 mm</t>
  </si>
  <si>
    <t>https://podminky.urs.cz/item/CS_URS_2026_01/210220002</t>
  </si>
  <si>
    <t>Pospojení zásuvkových stojanů k zemnícímu pásku</t>
  </si>
  <si>
    <t>9*1,5</t>
  </si>
  <si>
    <t>19</t>
  </si>
  <si>
    <t>35441073</t>
  </si>
  <si>
    <t>drát D 10mm FeZn</t>
  </si>
  <si>
    <t>866634523</t>
  </si>
  <si>
    <t>9*1,05 'Přepočtené koeficientem množství</t>
  </si>
  <si>
    <t>20</t>
  </si>
  <si>
    <t>210220020</t>
  </si>
  <si>
    <t>Montáž uzemňovacího vedení vodičů FeZn pomocí svorek v zemi s izolací spojů páskou do 120 mm2 ve městské zástavbě</t>
  </si>
  <si>
    <t>494377749</t>
  </si>
  <si>
    <t>Montáž uzemňovacího vedení s upevněním, propojením a připojením pomocí svorek v zemi s izolací spojů vodičů FeZn páskou průřezu do 120 mm2 v městské zástavbě</t>
  </si>
  <si>
    <t>https://podminky.urs.cz/item/CS_URS_2026_01/210220020</t>
  </si>
  <si>
    <t>TR01+TR02+4</t>
  </si>
  <si>
    <t>35442062</t>
  </si>
  <si>
    <t>pás zemnící 30x4mm FeZn</t>
  </si>
  <si>
    <t>-1463656104</t>
  </si>
  <si>
    <t>298*1,05 'Přepočtené koeficientem množství</t>
  </si>
  <si>
    <t>22</t>
  </si>
  <si>
    <t>35441986</t>
  </si>
  <si>
    <t>svorka odbočovací a spojovací pro pásek 30x4mm, FeZn</t>
  </si>
  <si>
    <t>1542413987</t>
  </si>
  <si>
    <t>Spojování pásku v trase</t>
  </si>
  <si>
    <t>23</t>
  </si>
  <si>
    <t>35441996</t>
  </si>
  <si>
    <t>svorka odbočovací a spojovací pro spojování kruhových a páskových vodičů, FeZn</t>
  </si>
  <si>
    <t>1492443453</t>
  </si>
  <si>
    <t>Odbočení pro zásuvkové stojany a rozvaděče</t>
  </si>
  <si>
    <t>9+2</t>
  </si>
  <si>
    <t>24</t>
  </si>
  <si>
    <t>210812063</t>
  </si>
  <si>
    <t>Montáž kabelu Cu plného nebo laněného do 1 kV žíly 5x4 až 6 mm2 (např. CYKY, CYKFY) bez ukončení uloženého volně nebo v liště</t>
  </si>
  <si>
    <t>-1943903505</t>
  </si>
  <si>
    <t>Montáž izolovaných kabelů měděných do 1 kV bez ukončení plných nebo laněných kulatých (např. CYKY, CYKFY) uložených volně nebo v liště počtu a průřezu žil 5x4 až 6 mm2</t>
  </si>
  <si>
    <t>https://podminky.urs.cz/item/CS_URS_2026_01/210812063</t>
  </si>
  <si>
    <t>TR04+8*2*3</t>
  </si>
  <si>
    <t>25</t>
  </si>
  <si>
    <t>34111100</t>
  </si>
  <si>
    <t>kabel instalační jádro Cu plné izolace PVC plášť PVC 450/750V (CYKY) 5x6mm2</t>
  </si>
  <si>
    <t>-497726631</t>
  </si>
  <si>
    <t>320*1,15 'Přepočtené koeficientem množství</t>
  </si>
  <si>
    <t>26</t>
  </si>
  <si>
    <t>210812065</t>
  </si>
  <si>
    <t>Montáž kabelu Cu plného nebo laněného do 1 kV žíly 5x10 až 16 mm2 (např. CYKY, CYKFY) bez ukončení uloženého volně nebo v liště</t>
  </si>
  <si>
    <t>846109184</t>
  </si>
  <si>
    <t>Montáž izolovaných kabelů měděných do 1 kV bez ukončení plných nebo laněných kulatých (např. CYKY, CYKFY) uložených volně nebo v liště počtu a průřezu žil 5x10 až 16 mm2</t>
  </si>
  <si>
    <t>https://podminky.urs.cz/item/CS_URS_2026_01/210812065</t>
  </si>
  <si>
    <t>TR03+2*3</t>
  </si>
  <si>
    <t>27</t>
  </si>
  <si>
    <t>34113035</t>
  </si>
  <si>
    <t>kabel instalační jádro Cu plné izolace PVC plášť PVC 450/750V (CYKY) 5x16mm2</t>
  </si>
  <si>
    <t>-262703456</t>
  </si>
  <si>
    <t>58*1,15 'Přepočtené koeficientem množství</t>
  </si>
  <si>
    <t>28</t>
  </si>
  <si>
    <t>210902047</t>
  </si>
  <si>
    <t>Montáž kabelu Al do 1 kV plného nebo laněného kulatého žíly 3x240+120 mm2 (např. AYKY) bez ukončení uloženého volně</t>
  </si>
  <si>
    <t>-696447332</t>
  </si>
  <si>
    <t>Montáž izolovaných kabelů hliníkových do 1 kV bez ukončení plných nebo laněných kulatých (např. AYKY) uložených volně počtu a průřezu žil 3x240+120 mm2</t>
  </si>
  <si>
    <t>https://podminky.urs.cz/item/CS_URS_2026_01/210902047</t>
  </si>
  <si>
    <t>TR01+2*5</t>
  </si>
  <si>
    <t>29</t>
  </si>
  <si>
    <t>34113241</t>
  </si>
  <si>
    <t>kabel silový jádro Al izolace PVC plášť PVC 0,6/1kV (1-AYKY) 3x240+120mm2</t>
  </si>
  <si>
    <t>-1219483475</t>
  </si>
  <si>
    <t>186*1,15 'Přepočtené koeficientem množství</t>
  </si>
  <si>
    <t>46-M</t>
  </si>
  <si>
    <t>Zemní práce při extr.mont.pracích</t>
  </si>
  <si>
    <t>30</t>
  </si>
  <si>
    <t>460010022</t>
  </si>
  <si>
    <t>Vytyčení trasy vedení kabelového podzemního podél silnice</t>
  </si>
  <si>
    <t>km</t>
  </si>
  <si>
    <t>-1089125806</t>
  </si>
  <si>
    <t>Vytyčení trasy vedení kabelového (podzemního) podél silnice</t>
  </si>
  <si>
    <t>https://podminky.urs.cz/item/CS_URS_2026_01/460010022</t>
  </si>
  <si>
    <t>TR01/1000</t>
  </si>
  <si>
    <t>31</t>
  </si>
  <si>
    <t>460131113</t>
  </si>
  <si>
    <t>Hloubení nezapažených jam při elektromontážích ručně v hornině tř I skupiny 3</t>
  </si>
  <si>
    <t>m3</t>
  </si>
  <si>
    <t>1749556080</t>
  </si>
  <si>
    <t>Hloubení jam ručně včetně urovnání dna s přemístěním výkopku do vzdálenosti 3 m od okraje jámy nebo s naložením na dopravní prostředek v hornině třídy těžitelnosti I skupiny 3</t>
  </si>
  <si>
    <t>https://podminky.urs.cz/item/CS_URS_2026_01/460131113</t>
  </si>
  <si>
    <t>Základy zásuvkových stojanů</t>
  </si>
  <si>
    <t>ZK01*9</t>
  </si>
  <si>
    <t>460161282</t>
  </si>
  <si>
    <t>Hloubení kabelových rýh ručně š 50 cm hl 90 cm v hornině tř I skupiny 3</t>
  </si>
  <si>
    <t>879552698</t>
  </si>
  <si>
    <t>Hloubení kabelových rýh ručně včetně urovnání dna s přemístěním výkopku do vzdálenosti 3 m od okraje jámy nebo s naložením na dopravní prostředek šířky 50 cm hloubky 90 cm v hornině třídy těžitelnosti I skupiny 3</t>
  </si>
  <si>
    <t>https://podminky.urs.cz/item/CS_URS_2026_01/460161282</t>
  </si>
  <si>
    <t>TR01+TR02</t>
  </si>
  <si>
    <t>33</t>
  </si>
  <si>
    <t>460341113</t>
  </si>
  <si>
    <t>Vodorovné přemístění horniny jakékoliv třídy dopravními prostředky při elektromontážích přes 500 do 1000 m</t>
  </si>
  <si>
    <t>-1755127367</t>
  </si>
  <si>
    <t>Vodorovné přemístění (odvoz) horniny dopravními prostředky včetně složení, bez naložení a rozprostření jakékoliv třídy, na vzdálenost přes 500 do 1000 m</t>
  </si>
  <si>
    <t>https://podminky.urs.cz/item/CS_URS_2026_01/460341113</t>
  </si>
  <si>
    <t>Odvoz přebytečné zeminy</t>
  </si>
  <si>
    <t>kabelová trasa</t>
  </si>
  <si>
    <t>(TR01+TR02)*0,2*0,5</t>
  </si>
  <si>
    <t>R-KAR-1</t>
  </si>
  <si>
    <t>0,8*0,5*1,2</t>
  </si>
  <si>
    <t>zásuvkové skříně</t>
  </si>
  <si>
    <t>34</t>
  </si>
  <si>
    <t>460341121</t>
  </si>
  <si>
    <t>Příplatek k vodorovnému přemístění horniny dopravními prostředky při elektromontážích za každých dalších i započatých 1000 m</t>
  </si>
  <si>
    <t>444136001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</si>
  <si>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</si>
  <si>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https://podminky.urs.cz/item/CS_URS_2026_01/460341121</t>
  </si>
  <si>
    <t>Příplatek za odvoz na skládku vzdálenou 15 km</t>
  </si>
  <si>
    <t>32,472*14</t>
  </si>
  <si>
    <t>35</t>
  </si>
  <si>
    <t>460361121</t>
  </si>
  <si>
    <t>Poplatek za předání recyklačnímu zařízení zeminy a kamení kód odpadu 17 05 04</t>
  </si>
  <si>
    <t>1892577924</t>
  </si>
  <si>
    <t>Poplatek za předání zeminy a kamení recyklačnímu zařízení zatříděné do Katalogu odpadů pod kódem 17 05 04</t>
  </si>
  <si>
    <t>https://podminky.urs.cz/item/CS_URS_2026_01/460361121</t>
  </si>
  <si>
    <t>1,7*32,472</t>
  </si>
  <si>
    <t>36</t>
  </si>
  <si>
    <t>460371121</t>
  </si>
  <si>
    <t>Naložení výkopku při elektromontážích strojně z hornin třídy I skupiny 1 až 3</t>
  </si>
  <si>
    <t>-1769581516</t>
  </si>
  <si>
    <t>Naložení výkopku strojně z hornin třídy těžitelnosti I skupiny 1 až 3</t>
  </si>
  <si>
    <t>https://podminky.urs.cz/item/CS_URS_2026_01/460371121</t>
  </si>
  <si>
    <t>37</t>
  </si>
  <si>
    <t>460431272</t>
  </si>
  <si>
    <t>Zásyp kabelových rýh ručně se zhutněním š 50 cm hl 70 cm z horniny tř I skupiny 3</t>
  </si>
  <si>
    <t>630261458</t>
  </si>
  <si>
    <t>Zásyp kabelových rýh ručně s přemístění sypaniny ze vzdálenosti do 10 m, s uložením výkopku ve vrstvách včetně zhutnění a úpravy povrchu šířky 50 cm hloubky 70 cm z horniny třídy těžitelnosti I skupiny 3</t>
  </si>
  <si>
    <t>https://podminky.urs.cz/item/CS_URS_2026_01/460431272</t>
  </si>
  <si>
    <t>Zásyp kabelové rýhy</t>
  </si>
  <si>
    <t>38</t>
  </si>
  <si>
    <t>460641125</t>
  </si>
  <si>
    <t>Základové konstrukce při elektromontážích ze ŽB tř. C 25/30 bez zvláštních nároků na prostředí</t>
  </si>
  <si>
    <t>-1860570065</t>
  </si>
  <si>
    <t>Základové konstrukce základ bez bednění do rostlé zeminy z monolitického železobetonu bez výztuže bez zvláštních nároků na prostředí tř. C 25/30</t>
  </si>
  <si>
    <t>https://podminky.urs.cz/item/CS_URS_2026_01/460641125</t>
  </si>
  <si>
    <t>Základy pro 9 ks zásuvkových stojanů (rozměry 0,6 x 0,6 m, hl. 0,8 m)</t>
  </si>
  <si>
    <t>39</t>
  </si>
  <si>
    <t>460641212</t>
  </si>
  <si>
    <t>Výztuž základových konstrukcí při elektromontážích betonářskou ocelí 10 505</t>
  </si>
  <si>
    <t>-1979867478</t>
  </si>
  <si>
    <t>Základové konstrukce výztuž z betonářské oceli 10 505</t>
  </si>
  <si>
    <t>https://podminky.urs.cz/item/CS_URS_2026_01/460641212</t>
  </si>
  <si>
    <t>Výztuž R8 - 5 kg na patku</t>
  </si>
  <si>
    <t>5/1000*9</t>
  </si>
  <si>
    <t>40</t>
  </si>
  <si>
    <t>460641411</t>
  </si>
  <si>
    <t>Zřízení nezabudovaného bednění základových konstrukcí při elektromontážích</t>
  </si>
  <si>
    <t>m2</t>
  </si>
  <si>
    <t>852433601</t>
  </si>
  <si>
    <t>Základové konstrukce bednění s případnými vzpěrami nezabudované zřízení</t>
  </si>
  <si>
    <t>https://podminky.urs.cz/item/CS_URS_2026_01/460641411</t>
  </si>
  <si>
    <t>Bednění základů pro zásuvkové stojany</t>
  </si>
  <si>
    <t>9*0,6*4*0,1</t>
  </si>
  <si>
    <t>41</t>
  </si>
  <si>
    <t>460641412</t>
  </si>
  <si>
    <t>Odstranění nezabudovaného bednění základových konstrukcí při elektromontážích</t>
  </si>
  <si>
    <t>-104933703</t>
  </si>
  <si>
    <t>Základové konstrukce bednění s případnými vzpěrami nezabudované odstranění</t>
  </si>
  <si>
    <t>https://podminky.urs.cz/item/CS_URS_2026_01/460641412</t>
  </si>
  <si>
    <t>42</t>
  </si>
  <si>
    <t>460661112</t>
  </si>
  <si>
    <t>Kabelové lože z písku pro kabely nn bez zakrytí š lože přes 35 do 50 cm</t>
  </si>
  <si>
    <t>-1980484446</t>
  </si>
  <si>
    <t>Kabelové lože z písku včetně podsypu, zhutnění a urovnání povrchu pro kabely nn bez zakrytí, šířky přes 35 do 50 cm</t>
  </si>
  <si>
    <t>https://podminky.urs.cz/item/CS_URS_2026_01/460661112</t>
  </si>
  <si>
    <t>Lože tl. 0,2 m, š. 0,5 m</t>
  </si>
  <si>
    <t>43</t>
  </si>
  <si>
    <t>460671114</t>
  </si>
  <si>
    <t>Výstražná fólie pro krytí kabelů šířky přes 35 do 40 cm</t>
  </si>
  <si>
    <t>1483320675</t>
  </si>
  <si>
    <t>Výstražné prvky pro krytí kabelů včetně vyrovnání povrchu rýhy, rozvinutí a uložení fólie, šířky přes 35 do 40 cm</t>
  </si>
  <si>
    <t>https://podminky.urs.cz/item/CS_URS_2026_01/460671114</t>
  </si>
  <si>
    <t>44</t>
  </si>
  <si>
    <t>460752111</t>
  </si>
  <si>
    <t>Osazení kabelových kanálů do rýhy ze žlabů plastových šířky do 10 cm</t>
  </si>
  <si>
    <t>630825234</t>
  </si>
  <si>
    <t>Osazení kabelových kanálů včetně utěsnění, vyspárování a zakrytí víkem ze žlabů plastových do rýhy, bez výkopových prací vnější šířky do 10 cm</t>
  </si>
  <si>
    <t>https://podminky.urs.cz/item/CS_URS_2026_01/460752111</t>
  </si>
  <si>
    <t>Kabelový žlab přívodu</t>
  </si>
  <si>
    <t>45</t>
  </si>
  <si>
    <t>34575131</t>
  </si>
  <si>
    <t>žlab kabelový s víkem PVC (100x100)</t>
  </si>
  <si>
    <t>2127780749</t>
  </si>
  <si>
    <t>176*1,02 'Přepočtené koeficientem množství</t>
  </si>
  <si>
    <t>46</t>
  </si>
  <si>
    <t>460791212</t>
  </si>
  <si>
    <t>Montáž trubek ochranných plastových uložených volně do rýhy ohebných přes 32 do 50 mm</t>
  </si>
  <si>
    <t>318754489</t>
  </si>
  <si>
    <t>Montáž trubek ochranných uložených volně do rýhy plastových ohebných, vnitřního průměru přes 32 do 50 mm</t>
  </si>
  <si>
    <t>https://podminky.urs.cz/item/CS_URS_2026_01/460791212</t>
  </si>
  <si>
    <t>V zemi</t>
  </si>
  <si>
    <t>TR03+TR04</t>
  </si>
  <si>
    <t>vývody k rozvaděčům</t>
  </si>
  <si>
    <t>47</t>
  </si>
  <si>
    <t>34571351</t>
  </si>
  <si>
    <t>trubka elektroinstalační ohebná dvouplášťová korugovaná HDPE (chránička) D 40/50mm</t>
  </si>
  <si>
    <t>-1498910776</t>
  </si>
  <si>
    <t>337,5*1,05 'Přepočtené koeficientem množství</t>
  </si>
  <si>
    <t>48</t>
  </si>
  <si>
    <t>460905241</t>
  </si>
  <si>
    <t>Montáž kompaktního plastového pilíře pro rozvod nn v sestavě s dalším pilířem š přes 75 do 100 cm (např. SR401, SD622, ER222)</t>
  </si>
  <si>
    <t>438344167</t>
  </si>
  <si>
    <t>Montáž kompaktního plastového pilíře pro rozvod nn v sestavě s dalším pilířem šířky přes 75 do 100 cm (např. SR401, SD622, ER222)</t>
  </si>
  <si>
    <t>https://podminky.urs.cz/item/CS_URS_2026_01/460905241</t>
  </si>
  <si>
    <t>49</t>
  </si>
  <si>
    <t>35711857R</t>
  </si>
  <si>
    <t>skříň rozpojovací jistící kompaktní pilíř celoplastové provedení výzbroj dle výkresu Rozvaděč R-KAR-1</t>
  </si>
  <si>
    <t>-580370051</t>
  </si>
  <si>
    <t>SO 02 - Rozvod vody</t>
  </si>
  <si>
    <t xml:space="preserve">    1 - Zemní práce</t>
  </si>
  <si>
    <t xml:space="preserve">    2 - Zakládání</t>
  </si>
  <si>
    <t xml:space="preserve">    4 - Vodorovné konstrukce</t>
  </si>
  <si>
    <t xml:space="preserve">    8 - Vedení trubní dálková a přípojná</t>
  </si>
  <si>
    <t xml:space="preserve">    722 - Zdravotechnika - vnitřní vodovod</t>
  </si>
  <si>
    <t>Zemní práce</t>
  </si>
  <si>
    <t>131213701</t>
  </si>
  <si>
    <t>Hloubení nezapažených jam v soudržných horninách třídy těžitelnosti I skupiny 3 ručně</t>
  </si>
  <si>
    <t>1893929525</t>
  </si>
  <si>
    <t>Hloubení nezapažených jam ručně s urovnáním dna do předepsaného profilu a spádu v hornině třídy těžitelnosti I skupiny 3 soudržných</t>
  </si>
  <si>
    <t>https://podminky.urs.cz/item/CS_URS_2026_01/131213701</t>
  </si>
  <si>
    <t>Sonda pro nalezení ukončení stávajícího potrubí</t>
  </si>
  <si>
    <t>2*1*1,5</t>
  </si>
  <si>
    <t>132251103</t>
  </si>
  <si>
    <t>Hloubení rýh nezapažených š do 800 mm v hornině třídy těžitelnosti I skupiny 3 objem do 100 m3 strojně</t>
  </si>
  <si>
    <t>852385926</t>
  </si>
  <si>
    <t>Hloubení nezapažených rýh šířky do 800 mm strojně s urovnáním dna do předepsaného profilu a spádu v hornině třídy těžitelnosti I skupiny 3 přes 50 do 100 m3</t>
  </si>
  <si>
    <t>https://podminky.urs.cz/item/CS_URS_2026_01/132251103</t>
  </si>
  <si>
    <t>Rýha pro vodovod hl. trasa</t>
  </si>
  <si>
    <t>0,3*1,2*202</t>
  </si>
  <si>
    <t>Rýha pro odbočky u Š1</t>
  </si>
  <si>
    <t>0,3*1,2*1*2</t>
  </si>
  <si>
    <t>133251101</t>
  </si>
  <si>
    <t>Hloubení šachet nezapažených v hornině třídy těžitelnosti I skupiny 3 objem do 20 m3</t>
  </si>
  <si>
    <t>-1083251816</t>
  </si>
  <si>
    <t>Hloubení nezapažených šachet strojně v hornině třídy těžitelnosti I skupiny 3 do 20 m3</t>
  </si>
  <si>
    <t>https://podminky.urs.cz/item/CS_URS_2026_01/133251101</t>
  </si>
  <si>
    <t>Výkop pro šachty Š1 a Š2</t>
  </si>
  <si>
    <t>1,5*1,5*1,65*2</t>
  </si>
  <si>
    <t>161151103</t>
  </si>
  <si>
    <t>Svislé přemístění výkopku z horniny třídy těžitelnosti I skupiny 1 až 3 hl výkopu přes 4 do 8 m</t>
  </si>
  <si>
    <t>-1682225199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</si>
  <si>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</si>
  <si>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https://podminky.urs.cz/item/CS_URS_2026_01/161151103</t>
  </si>
  <si>
    <t>7,425+73,44+3</t>
  </si>
  <si>
    <t>167151101</t>
  </si>
  <si>
    <t>Nakládání výkopku z hornin třídy těžitelnosti I skupiny 1 až 3 do 100 m3</t>
  </si>
  <si>
    <t>-453120613</t>
  </si>
  <si>
    <t>Nakládání, skládání a překládání neulehlého výkopku nebo sypaniny strojně nakládání, množství do 100 m3, z horniny třídy těžitelnosti I, skupiny 1 až 3</t>
  </si>
  <si>
    <t>https://podminky.urs.cz/item/CS_URS_2026_01/167151101</t>
  </si>
  <si>
    <t>Přebytečný výkopek šachty</t>
  </si>
  <si>
    <t>3,14*0,7*0,7*1,4*2</t>
  </si>
  <si>
    <t>Přebytečný výkopek rýhy</t>
  </si>
  <si>
    <t>0,3*0,5*204</t>
  </si>
  <si>
    <t>171201231</t>
  </si>
  <si>
    <t>-1244206773</t>
  </si>
  <si>
    <t>https://podminky.urs.cz/item/CS_URS_2026_01/171201231</t>
  </si>
  <si>
    <t>34,908*1,9</t>
  </si>
  <si>
    <t>171251201</t>
  </si>
  <si>
    <t>Uložení sypaniny na skládky nebo meziskládky</t>
  </si>
  <si>
    <t>658893457</t>
  </si>
  <si>
    <t>Uložení sypaniny na skládky nebo meziskládky bez hutnění s upravením uložené sypaniny do předepsaného tvaru</t>
  </si>
  <si>
    <t>https://podminky.urs.cz/item/CS_URS_2026_01/171251201</t>
  </si>
  <si>
    <t>174151101</t>
  </si>
  <si>
    <t>Zásyp jam, šachet rýh nebo kolem objektů sypaninou se zhutněním</t>
  </si>
  <si>
    <t>1785150804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</si>
  <si>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</si>
  <si>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</si>
  <si>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Zásyp rýhy vodovodu</t>
  </si>
  <si>
    <t>0,3*0,7*204</t>
  </si>
  <si>
    <t>Zásyp šachet</t>
  </si>
  <si>
    <t xml:space="preserve">(1,5*1,5*1,65)-(3,14*0,7*0,7*1,4) </t>
  </si>
  <si>
    <t>175151101</t>
  </si>
  <si>
    <t>Obsypání potrubí strojně sypaninou bez prohození, uloženou do 3 m</t>
  </si>
  <si>
    <t>-442661500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</si>
  <si>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</si>
  <si>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</si>
  <si>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Obsyp vodovodu</t>
  </si>
  <si>
    <t>58337310</t>
  </si>
  <si>
    <t>štěrkopísek frakce 0/4</t>
  </si>
  <si>
    <t>1989464526</t>
  </si>
  <si>
    <t>30,6*2 'Přepočtené koeficientem množství</t>
  </si>
  <si>
    <t>Zakládání</t>
  </si>
  <si>
    <t>271542211</t>
  </si>
  <si>
    <t>Podsyp pod základové konstrukce se zhutněním z netříděné štěrkodrtě</t>
  </si>
  <si>
    <t>-386907491</t>
  </si>
  <si>
    <t>Podsyp pod základové konstrukce se zhutněním a urovnáním povrchu ze štěrkodrtě netříděné</t>
  </si>
  <si>
    <t>https://podminky.urs.cz/item/CS_URS_2026_01/271542211</t>
  </si>
  <si>
    <t>Pod základ výtokového stojanu</t>
  </si>
  <si>
    <t>0,3*0,3*0,4</t>
  </si>
  <si>
    <t>275313711</t>
  </si>
  <si>
    <t>Základové patky z betonu tř. C 20/25</t>
  </si>
  <si>
    <t>1086445089</t>
  </si>
  <si>
    <t>Základy z betonu prostého patky a bloky z betonu kamenem neprokládaného tř. C 20/25</t>
  </si>
  <si>
    <t>https://podminky.urs.cz/item/CS_URS_2026_01/275313711</t>
  </si>
  <si>
    <t>Základ pod výtokový stojan</t>
  </si>
  <si>
    <t>0,3*0,3*0,8</t>
  </si>
  <si>
    <t>273322511</t>
  </si>
  <si>
    <t>Základové desky ze ŽB se zvýšenými nároky na prostředí tř. C 25/30</t>
  </si>
  <si>
    <t>1318042328</t>
  </si>
  <si>
    <t>Základy z betonu železového (bez výztuže) desky z betonu se zvýšenými nároky na prostředí tř. C 25/30</t>
  </si>
  <si>
    <t>https://podminky.urs.cz/item/CS_URS_2026_01/273322511</t>
  </si>
  <si>
    <t>Základová ŽB deska šachet provedená na dně výkopu (2x KARI)</t>
  </si>
  <si>
    <t>1,5*15*0,15*2</t>
  </si>
  <si>
    <t>Ložná betonová vrstva pro uožení plasotvé šachty (žebry šachty protažena výztuž)</t>
  </si>
  <si>
    <t>1,5*1,5*0,15*2</t>
  </si>
  <si>
    <t>13021106</t>
  </si>
  <si>
    <t>tyč ocelová kruhová hladká ČSN 42 5512 jakost 10 216.0 výztuž do betonu D 10mm</t>
  </si>
  <si>
    <t>1640555471</t>
  </si>
  <si>
    <t xml:space="preserve">Výztuž do žeber dna šachty </t>
  </si>
  <si>
    <t>1,5*10*2*0,62/1000</t>
  </si>
  <si>
    <t>31316007</t>
  </si>
  <si>
    <t>síť výztužná svařovaná DIN 488 jakost B500A 150x150mm drát D 8mm</t>
  </si>
  <si>
    <t>2082025311</t>
  </si>
  <si>
    <t>základová deska šachet</t>
  </si>
  <si>
    <t>1,5*1,5*2*2</t>
  </si>
  <si>
    <t>Vodorovné konstrukce</t>
  </si>
  <si>
    <t>451573111</t>
  </si>
  <si>
    <t>Lože pod potrubí otevřený výkop ze štěrkopísku</t>
  </si>
  <si>
    <t>1738036878</t>
  </si>
  <si>
    <t>Lože pod potrubí, stoky a drobné objekty v otevřeném výkopu z písku a štěrkopísku do 63 mm</t>
  </si>
  <si>
    <t>https://podminky.urs.cz/item/CS_URS_2026_01/451573111</t>
  </si>
  <si>
    <t>Lože pod vodovod</t>
  </si>
  <si>
    <t>0,3*0,15*204</t>
  </si>
  <si>
    <t>Vedení trubní dálková a přípojná</t>
  </si>
  <si>
    <t>871161141</t>
  </si>
  <si>
    <t>Montáž potrubí z PE100 RC SDR 11 otevřený výkop svařovaných na tupo d 32 x 3,0 mm</t>
  </si>
  <si>
    <t>1256154816</t>
  </si>
  <si>
    <t>Montáž vodovodního potrubí z polyetylenu PE100 RC v otevřeném výkopu svařovaných na tupo SDR 11/PN16 d 32 x 3,0 mm</t>
  </si>
  <si>
    <t>https://podminky.urs.cz/item/CS_URS_2026_01/871161141</t>
  </si>
  <si>
    <t>Hlavní trasa</t>
  </si>
  <si>
    <t>202</t>
  </si>
  <si>
    <t>Zaslepené části ze šachty Š1</t>
  </si>
  <si>
    <t>1*2</t>
  </si>
  <si>
    <t>28613500</t>
  </si>
  <si>
    <t>potrubí vodovodní dvouvrstvé PE100 RC SDR11 32x3,0mm</t>
  </si>
  <si>
    <t>916752319</t>
  </si>
  <si>
    <t>204*1,015 'Přepočtené koeficientem množství</t>
  </si>
  <si>
    <t>877162001</t>
  </si>
  <si>
    <t>Montáž svěrných spojek na vodovodním potrubí z trub d 32</t>
  </si>
  <si>
    <t>1840552948</t>
  </si>
  <si>
    <t>Montáž svěrných (mechanických) spojek na vodovodním potrubí spojek, kolen 90° nebo redukcí d 32</t>
  </si>
  <si>
    <t>https://podminky.urs.cz/item/CS_URS_2026_01/877162001</t>
  </si>
  <si>
    <t>Š1</t>
  </si>
  <si>
    <t>Š2</t>
  </si>
  <si>
    <t>Stojan</t>
  </si>
  <si>
    <t>Trasa</t>
  </si>
  <si>
    <t>63126202</t>
  </si>
  <si>
    <t>spojka svěrná kompozitní přímá pro PE potrubí d32</t>
  </si>
  <si>
    <t>1935024587</t>
  </si>
  <si>
    <t>63126211</t>
  </si>
  <si>
    <t>záslepka svěrná kompozitní pro PE potrubí d32</t>
  </si>
  <si>
    <t>-531743537</t>
  </si>
  <si>
    <t>63126217</t>
  </si>
  <si>
    <t>koleno 90° svěrné kompozitní pro PE potrubí d32</t>
  </si>
  <si>
    <t>73462685</t>
  </si>
  <si>
    <t>RMAT0006</t>
  </si>
  <si>
    <t>koleno 45° svěrné kompozitní pro PE potrubí d32</t>
  </si>
  <si>
    <t>-744075957</t>
  </si>
  <si>
    <t>63126237</t>
  </si>
  <si>
    <t>kus přechodový svěrný kompozitní vnější závit pro PE potrubí d 32 x 1"</t>
  </si>
  <si>
    <t>1613818581</t>
  </si>
  <si>
    <t>63126243</t>
  </si>
  <si>
    <t>kus přechodový svěrný kompozitní vnitřní závit pro PE potrubí d 32 x 1"</t>
  </si>
  <si>
    <t>-1202016347</t>
  </si>
  <si>
    <t>877162011</t>
  </si>
  <si>
    <t>Montáž svěrných T-kusů na vodovodním potrubí z trub d 32</t>
  </si>
  <si>
    <t>1690472334</t>
  </si>
  <si>
    <t>Montáž svěrných (mechanických) spojek na vodovodním potrubí T-kusů d 32</t>
  </si>
  <si>
    <t>https://podminky.urs.cz/item/CS_URS_2026_01/877162011</t>
  </si>
  <si>
    <t>63126223</t>
  </si>
  <si>
    <t>t-kus 90° svěrný kompozitní pro PE potrubí d32</t>
  </si>
  <si>
    <t>2014807329</t>
  </si>
  <si>
    <t>891247212R</t>
  </si>
  <si>
    <t>Montáž výtokového stojanu</t>
  </si>
  <si>
    <t>-111318206</t>
  </si>
  <si>
    <t>Montáž výtokového stojanu vč. kotvícího materiálu a připojovacích armatur</t>
  </si>
  <si>
    <t>RMAT0007</t>
  </si>
  <si>
    <t>výtokový stojan nerezový se spodním připojením 3/4" s 2x zahradním ventilem s napojením hadice 3/4"</t>
  </si>
  <si>
    <t>-1013843710</t>
  </si>
  <si>
    <t>893811252</t>
  </si>
  <si>
    <t>Osazení vodoměrné šachty kruhové z PP obetonované pro statické zatížení D do 1,0 m hl přes 1,2 do 1,5 m</t>
  </si>
  <si>
    <t>2043409270</t>
  </si>
  <si>
    <t>Osazení vodoměrné šachty z polypropylenu PP obetonované pro statické zatížení kruhové, průměru D do 1,0 m, světlé hloubky do 1,5 m</t>
  </si>
  <si>
    <t>https://podminky.urs.cz/item/CS_URS_2026_01/893811252</t>
  </si>
  <si>
    <t>Šachta Š2</t>
  </si>
  <si>
    <t>56230645R01</t>
  </si>
  <si>
    <t>šachta plastová vodoměrná kruhová dvouplášťová pro umístění pod hladinu spodní vody - vnitřní průměr 1,0 m, výška 1,2 m - 2x vodotěsný prostup pro potrubí HDPE 32, vybavená stupačkami.</t>
  </si>
  <si>
    <t>1628718633</t>
  </si>
  <si>
    <t>893811262</t>
  </si>
  <si>
    <t>Osazení vodoměrné šachty kruhové z PP obetonované pro statické zatížení D do 1,2 m hl přes 1,2 do 1,4 m</t>
  </si>
  <si>
    <t>1438459595</t>
  </si>
  <si>
    <t>Osazení vodoměrné šachty z polypropylenu PP obetonované pro statické zatížení kruhové, průměru D do 1,2 m, světlé hloubky do 1,4 m</t>
  </si>
  <si>
    <t>https://podminky.urs.cz/item/CS_URS_2026_01/893811262</t>
  </si>
  <si>
    <t>Šachta Š1</t>
  </si>
  <si>
    <t>56230573R01</t>
  </si>
  <si>
    <t>-353552240</t>
  </si>
  <si>
    <t>šachta plastová vodoměrná kruhová dvouplášťová pro umístění pod hladinu spodní vody - vnitřní průměr 1,2 m, výška 1,2 m - 4x vodotěsný prostup pro potrubí HDPE 32, vybavená stupačkami.</t>
  </si>
  <si>
    <t>899104112</t>
  </si>
  <si>
    <t>Osazení poklopů litinových, ocelových nebo železobetonových včetně rámů pro třídu zatížení D400, E600</t>
  </si>
  <si>
    <t>-473832542</t>
  </si>
  <si>
    <t>Osazení poklopů šachtových litinových, ocelových nebo železobetonových včetně rámů pro třídu zatížení D400, E600</t>
  </si>
  <si>
    <t>https://podminky.urs.cz/item/CS_URS_2026_01/899104112</t>
  </si>
  <si>
    <t>Pro šachty Š1 a Š2</t>
  </si>
  <si>
    <t>55241014</t>
  </si>
  <si>
    <t>poklop šachtový třída D400, kruhový rám 785, vstup 600mm, bez ventilace</t>
  </si>
  <si>
    <t>-1515452539</t>
  </si>
  <si>
    <t>899721111</t>
  </si>
  <si>
    <t>Signalizační vodič DN do 150 mm na potrubí</t>
  </si>
  <si>
    <t>-320425702</t>
  </si>
  <si>
    <t>Signalizační vodič na potrubí DN do 150 mm</t>
  </si>
  <si>
    <t>https://podminky.urs.cz/item/CS_URS_2026_01/899721111</t>
  </si>
  <si>
    <t>899722111</t>
  </si>
  <si>
    <t>Krytí potrubí z plastů výstražnou fólií z PVC do 20 cm</t>
  </si>
  <si>
    <t>230679066</t>
  </si>
  <si>
    <t>Krytí potrubí z plastů výstražnou fólií z PVC šířky do 20 cm</t>
  </si>
  <si>
    <t>https://podminky.urs.cz/item/CS_URS_2026_01/899722111</t>
  </si>
  <si>
    <t>722</t>
  </si>
  <si>
    <t>Zdravotechnika - vnitřní vodovod</t>
  </si>
  <si>
    <t>722239103</t>
  </si>
  <si>
    <t>Montáž armatur vodovodních se dvěma závity G 1"</t>
  </si>
  <si>
    <t>-1245764642</t>
  </si>
  <si>
    <t>Armatury se dvěma závity montáž vodovodních armatur se dvěma závity ostatních typů G 1"</t>
  </si>
  <si>
    <t>https://podminky.urs.cz/item/CS_URS_2026_01/722239103</t>
  </si>
  <si>
    <t>55124381</t>
  </si>
  <si>
    <t>kohout vypouštěcí kulový s hadicovou vývodkou a zátkou PN 10 T 110°C 3/4"</t>
  </si>
  <si>
    <t>-709829994</t>
  </si>
  <si>
    <t>Š1 - 4x vypoušťák</t>
  </si>
  <si>
    <t>Š2 - 2x vypoušťák</t>
  </si>
  <si>
    <t>55114106</t>
  </si>
  <si>
    <t>kohout kulový 2x vnější závit páčka PN 35 T 185°C 1" červený</t>
  </si>
  <si>
    <t>949079952</t>
  </si>
  <si>
    <t>31942705</t>
  </si>
  <si>
    <t>redukce mosaz 1"x3/4"</t>
  </si>
  <si>
    <t>-419906526</t>
  </si>
  <si>
    <t>31942642</t>
  </si>
  <si>
    <t>T-kus mosaz 1"x1"x1"</t>
  </si>
  <si>
    <t>133867349</t>
  </si>
  <si>
    <t>998722101</t>
  </si>
  <si>
    <t>Přesun hmot tonážní pro vnitřní vodovod v objektech v do 6 m</t>
  </si>
  <si>
    <t>444140846</t>
  </si>
  <si>
    <t>Přesun hmot pro vnitřní vodovod stanovený z hmotnosti přesunovaného materiálu vodorovná dopravní vzdálenost do 50 m základní v objektech výšky do 6 m</t>
  </si>
  <si>
    <t>https://podminky.urs.cz/item/CS_URS_2026_01/998722101</t>
  </si>
  <si>
    <t>SO 03 - Ozelenění</t>
  </si>
  <si>
    <t>181351103</t>
  </si>
  <si>
    <t>Rozprostření ornice tl vrstvy do 200 mm pl přes 100 do 500 m2 v rovině nebo ve svahu do 1:5 strojně</t>
  </si>
  <si>
    <t>-1739703077</t>
  </si>
  <si>
    <t>Rozprostření a urovnání ornice v rovině nebo ve svahu sklonu do 1:5 strojně při souvislé ploše přes 100 do 500 m2, tl. vrstvy do 200 mm</t>
  </si>
  <si>
    <t>https://podminky.urs.cz/item/CS_URS_2026_01/181351103</t>
  </si>
  <si>
    <t>Rýha po vodovodu</t>
  </si>
  <si>
    <t>202*1</t>
  </si>
  <si>
    <t>Rýha po elektro</t>
  </si>
  <si>
    <t>294*1</t>
  </si>
  <si>
    <t>10364101</t>
  </si>
  <si>
    <t>zemina pro terénní úpravy - ornice</t>
  </si>
  <si>
    <t>1933710669</t>
  </si>
  <si>
    <t>Nákup ornice</t>
  </si>
  <si>
    <t>496*0,1*1,35</t>
  </si>
  <si>
    <t>181411131</t>
  </si>
  <si>
    <t>Založení parkového trávníku výsevem pl do 1000 m2 v rovině a ve svahu do 1:5</t>
  </si>
  <si>
    <t>223952328</t>
  </si>
  <si>
    <t>Založení trávníku na půdě předem připravené plochy do 1000 m2 výsevem včetně utažení parkového v rovině nebo na svahu do 1:5</t>
  </si>
  <si>
    <t>https://podminky.urs.cz/item/CS_URS_2026_01/181411131</t>
  </si>
  <si>
    <t>00572410</t>
  </si>
  <si>
    <t>osivo směs travní parková</t>
  </si>
  <si>
    <t>1739574849</t>
  </si>
  <si>
    <t>496*0,02 'Přepočtené koeficientem množství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</si>
  <si>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</si>
  <si>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</si>
  <si>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</si>
  <si>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</si>
  <si>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</si>
  <si>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</si>
  <si>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</si>
  <si>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VRN1</t>
  </si>
  <si>
    <t>Průzkumné, zeměměřičské a projektové práce</t>
  </si>
  <si>
    <t>012203000</t>
  </si>
  <si>
    <t>Zeměměřičské práce před výstavbou</t>
  </si>
  <si>
    <t>…</t>
  </si>
  <si>
    <t>1024</t>
  </si>
  <si>
    <t>-1231175218</t>
  </si>
  <si>
    <t>https://podminky.urs.cz/item/CS_URS_2026_01/012203000</t>
  </si>
  <si>
    <t>P</t>
  </si>
  <si>
    <t>Poznámka k položce:_x000d_
dle čl. 2, odst. 2.5.1 SoD</t>
  </si>
  <si>
    <t>012444000</t>
  </si>
  <si>
    <t>Geodetické měření skutečného provedení stavby</t>
  </si>
  <si>
    <t>-1044967818</t>
  </si>
  <si>
    <t>https://podminky.urs.cz/item/CS_URS_2026_01/012444000</t>
  </si>
  <si>
    <t>Poznámka k položce:_x000d_
dle čl. 2, odst. 2.5.8 SoD</t>
  </si>
  <si>
    <t>013254000</t>
  </si>
  <si>
    <t>Dokumentace skutečného provedení stavby</t>
  </si>
  <si>
    <t>1891341809</t>
  </si>
  <si>
    <t>https://podminky.urs.cz/item/CS_URS_2026_01/013254000</t>
  </si>
  <si>
    <t>Poznámka k položce:_x000d_
Dle čl. 2, odst. 2.5.9 SoD</t>
  </si>
  <si>
    <t>VRN3</t>
  </si>
  <si>
    <t>Zařízení staveniště</t>
  </si>
  <si>
    <t>030001000</t>
  </si>
  <si>
    <t>538753369</t>
  </si>
  <si>
    <t>https://podminky.urs.cz/item/CS_URS_2026_01/030001000</t>
  </si>
  <si>
    <t>Poznámka k položce:_x000d_
dle čl. 2, odst. 2.5.2 SoD</t>
  </si>
  <si>
    <t>VRN4</t>
  </si>
  <si>
    <t>Inženýrská činnost</t>
  </si>
  <si>
    <t>043002000</t>
  </si>
  <si>
    <t>Zkoušky a ostatní měření</t>
  </si>
  <si>
    <t>834831789</t>
  </si>
  <si>
    <t>https://podminky.urs.cz/item/CS_URS_2026_01/043002000</t>
  </si>
  <si>
    <t>Poznámka k položce:_x000d_
dle čl. 2, odst. 2.5.3 SoD</t>
  </si>
  <si>
    <t>045203000</t>
  </si>
  <si>
    <t>Kompletační činnost</t>
  </si>
  <si>
    <t>-1698119798</t>
  </si>
  <si>
    <t>https://podminky.urs.cz/item/CS_URS_2026_01/045203000</t>
  </si>
  <si>
    <t>Poznámka k položce:_x000d_
dle čl. 2, odst. 2.5.4 SoD</t>
  </si>
  <si>
    <t>045303000</t>
  </si>
  <si>
    <t>Koordinační činnost</t>
  </si>
  <si>
    <t>-1319730645</t>
  </si>
  <si>
    <t>https://podminky.urs.cz/item/CS_URS_2026_01/045303000</t>
  </si>
  <si>
    <t>Poznámka k položce:_x000d_
dle čl. 2, odst. 2.5.5 SoD</t>
  </si>
  <si>
    <t>VRN5</t>
  </si>
  <si>
    <t>Finanční náklady</t>
  </si>
  <si>
    <t>051002000</t>
  </si>
  <si>
    <t>Pojistné</t>
  </si>
  <si>
    <t>1351651599</t>
  </si>
  <si>
    <t>https://podminky.urs.cz/item/CS_URS_2026_01/051002000</t>
  </si>
  <si>
    <t>Poznámka k položce:_x000d_
dle č. 2, odst. 2.5.6 SoD</t>
  </si>
  <si>
    <t>VRN7</t>
  </si>
  <si>
    <t>Provozní vlivy</t>
  </si>
  <si>
    <t>070001000</t>
  </si>
  <si>
    <t>135941052</t>
  </si>
  <si>
    <t>https://podminky.urs.cz/item/CS_URS_2026_01/070001000</t>
  </si>
  <si>
    <t>Poznámka k položce:_x000d_
dle čl. 2, odst. 2.5.7 SoD</t>
  </si>
  <si>
    <t>VRN9</t>
  </si>
  <si>
    <t>Ostatní náklady</t>
  </si>
  <si>
    <t>092002000</t>
  </si>
  <si>
    <t>Ostatní náklady související s provozem</t>
  </si>
  <si>
    <t>-1990074833</t>
  </si>
  <si>
    <t>https://podminky.urs.cz/item/CS_URS_2026_01/092002000</t>
  </si>
  <si>
    <t>Poznámka k položce:_x000d_
dle čl. 2, odst. 2.5.10 SoD</t>
  </si>
  <si>
    <t>SEZNAM FIGUR</t>
  </si>
  <si>
    <t>Výměra</t>
  </si>
  <si>
    <t>0,6*0,6*0,8</t>
  </si>
  <si>
    <t>Použití figury:</t>
  </si>
  <si>
    <t>51+33+34</t>
  </si>
  <si>
    <t>2RK1</t>
  </si>
  <si>
    <t>2RK2</t>
  </si>
  <si>
    <t>2RK3</t>
  </si>
  <si>
    <t>2RK4</t>
  </si>
  <si>
    <t>2RK5</t>
  </si>
  <si>
    <t>2RK6</t>
  </si>
  <si>
    <t>2RK7</t>
  </si>
  <si>
    <t>55</t>
  </si>
  <si>
    <t>2RK8</t>
  </si>
  <si>
    <t>67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</si>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</sst>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53961113" TargetMode="External" /><Relationship Id="rId2" Type="http://schemas.openxmlformats.org/officeDocument/2006/relationships/hyperlink" Target="https://podminky.urs.cz/item/CS_URS_2026_01/998011001" TargetMode="External" /><Relationship Id="rId3" Type="http://schemas.openxmlformats.org/officeDocument/2006/relationships/hyperlink" Target="https://podminky.urs.cz/item/CS_URS_2026_01/741210002" TargetMode="External" /><Relationship Id="rId4" Type="http://schemas.openxmlformats.org/officeDocument/2006/relationships/hyperlink" Target="https://podminky.urs.cz/item/CS_URS_2026_01/998741101" TargetMode="External" /><Relationship Id="rId5" Type="http://schemas.openxmlformats.org/officeDocument/2006/relationships/hyperlink" Target="https://podminky.urs.cz/item/CS_URS_2026_01/767995112" TargetMode="External" /><Relationship Id="rId6" Type="http://schemas.openxmlformats.org/officeDocument/2006/relationships/hyperlink" Target="https://podminky.urs.cz/item/CS_URS_2026_01/767995113" TargetMode="External" /><Relationship Id="rId7" Type="http://schemas.openxmlformats.org/officeDocument/2006/relationships/hyperlink" Target="https://podminky.urs.cz/item/CS_URS_2026_01/998767101" TargetMode="External" /><Relationship Id="rId8" Type="http://schemas.openxmlformats.org/officeDocument/2006/relationships/hyperlink" Target="https://podminky.urs.cz/item/CS_URS_2026_01/210100002" TargetMode="External" /><Relationship Id="rId9" Type="http://schemas.openxmlformats.org/officeDocument/2006/relationships/hyperlink" Target="https://podminky.urs.cz/item/CS_URS_2026_01/210100003" TargetMode="External" /><Relationship Id="rId10" Type="http://schemas.openxmlformats.org/officeDocument/2006/relationships/hyperlink" Target="https://podminky.urs.cz/item/CS_URS_2026_01/210100009" TargetMode="External" /><Relationship Id="rId11" Type="http://schemas.openxmlformats.org/officeDocument/2006/relationships/hyperlink" Target="https://podminky.urs.cz/item/CS_URS_2026_01/210100012" TargetMode="External" /><Relationship Id="rId12" Type="http://schemas.openxmlformats.org/officeDocument/2006/relationships/hyperlink" Target="https://podminky.urs.cz/item/CS_URS_2026_01/210100193" TargetMode="External" /><Relationship Id="rId13" Type="http://schemas.openxmlformats.org/officeDocument/2006/relationships/hyperlink" Target="https://podminky.urs.cz/item/CS_URS_2026_01/210220002" TargetMode="External" /><Relationship Id="rId14" Type="http://schemas.openxmlformats.org/officeDocument/2006/relationships/hyperlink" Target="https://podminky.urs.cz/item/CS_URS_2026_01/210220020" TargetMode="External" /><Relationship Id="rId15" Type="http://schemas.openxmlformats.org/officeDocument/2006/relationships/hyperlink" Target="https://podminky.urs.cz/item/CS_URS_2026_01/210812063" TargetMode="External" /><Relationship Id="rId16" Type="http://schemas.openxmlformats.org/officeDocument/2006/relationships/hyperlink" Target="https://podminky.urs.cz/item/CS_URS_2026_01/210812065" TargetMode="External" /><Relationship Id="rId17" Type="http://schemas.openxmlformats.org/officeDocument/2006/relationships/hyperlink" Target="https://podminky.urs.cz/item/CS_URS_2026_01/210902047" TargetMode="External" /><Relationship Id="rId18" Type="http://schemas.openxmlformats.org/officeDocument/2006/relationships/hyperlink" Target="https://podminky.urs.cz/item/CS_URS_2026_01/460010022" TargetMode="External" /><Relationship Id="rId19" Type="http://schemas.openxmlformats.org/officeDocument/2006/relationships/hyperlink" Target="https://podminky.urs.cz/item/CS_URS_2026_01/460131113" TargetMode="External" /><Relationship Id="rId20" Type="http://schemas.openxmlformats.org/officeDocument/2006/relationships/hyperlink" Target="https://podminky.urs.cz/item/CS_URS_2026_01/460161282" TargetMode="External" /><Relationship Id="rId21" Type="http://schemas.openxmlformats.org/officeDocument/2006/relationships/hyperlink" Target="https://podminky.urs.cz/item/CS_URS_2026_01/460341113" TargetMode="External" /><Relationship Id="rId22" Type="http://schemas.openxmlformats.org/officeDocument/2006/relationships/hyperlink" Target="https://podminky.urs.cz/item/CS_URS_2026_01/460341121" TargetMode="External" /><Relationship Id="rId23" Type="http://schemas.openxmlformats.org/officeDocument/2006/relationships/hyperlink" Target="https://podminky.urs.cz/item/CS_URS_2026_01/460361121" TargetMode="External" /><Relationship Id="rId24" Type="http://schemas.openxmlformats.org/officeDocument/2006/relationships/hyperlink" Target="https://podminky.urs.cz/item/CS_URS_2026_01/460371121" TargetMode="External" /><Relationship Id="rId25" Type="http://schemas.openxmlformats.org/officeDocument/2006/relationships/hyperlink" Target="https://podminky.urs.cz/item/CS_URS_2026_01/460431272" TargetMode="External" /><Relationship Id="rId26" Type="http://schemas.openxmlformats.org/officeDocument/2006/relationships/hyperlink" Target="https://podminky.urs.cz/item/CS_URS_2026_01/460641125" TargetMode="External" /><Relationship Id="rId27" Type="http://schemas.openxmlformats.org/officeDocument/2006/relationships/hyperlink" Target="https://podminky.urs.cz/item/CS_URS_2026_01/460641212" TargetMode="External" /><Relationship Id="rId28" Type="http://schemas.openxmlformats.org/officeDocument/2006/relationships/hyperlink" Target="https://podminky.urs.cz/item/CS_URS_2026_01/460641411" TargetMode="External" /><Relationship Id="rId29" Type="http://schemas.openxmlformats.org/officeDocument/2006/relationships/hyperlink" Target="https://podminky.urs.cz/item/CS_URS_2026_01/460641412" TargetMode="External" /><Relationship Id="rId30" Type="http://schemas.openxmlformats.org/officeDocument/2006/relationships/hyperlink" Target="https://podminky.urs.cz/item/CS_URS_2026_01/460661112" TargetMode="External" /><Relationship Id="rId31" Type="http://schemas.openxmlformats.org/officeDocument/2006/relationships/hyperlink" Target="https://podminky.urs.cz/item/CS_URS_2026_01/460671114" TargetMode="External" /><Relationship Id="rId32" Type="http://schemas.openxmlformats.org/officeDocument/2006/relationships/hyperlink" Target="https://podminky.urs.cz/item/CS_URS_2026_01/460752111" TargetMode="External" /><Relationship Id="rId33" Type="http://schemas.openxmlformats.org/officeDocument/2006/relationships/hyperlink" Target="https://podminky.urs.cz/item/CS_URS_2026_01/460791212" TargetMode="External" /><Relationship Id="rId34" Type="http://schemas.openxmlformats.org/officeDocument/2006/relationships/hyperlink" Target="https://podminky.urs.cz/item/CS_URS_2026_01/460905241" TargetMode="External" /><Relationship Id="rId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1213701" TargetMode="External" /><Relationship Id="rId2" Type="http://schemas.openxmlformats.org/officeDocument/2006/relationships/hyperlink" Target="https://podminky.urs.cz/item/CS_URS_2026_01/132251103" TargetMode="External" /><Relationship Id="rId3" Type="http://schemas.openxmlformats.org/officeDocument/2006/relationships/hyperlink" Target="https://podminky.urs.cz/item/CS_URS_2026_01/133251101" TargetMode="External" /><Relationship Id="rId4" Type="http://schemas.openxmlformats.org/officeDocument/2006/relationships/hyperlink" Target="https://podminky.urs.cz/item/CS_URS_2026_01/161151103" TargetMode="External" /><Relationship Id="rId5" Type="http://schemas.openxmlformats.org/officeDocument/2006/relationships/hyperlink" Target="https://podminky.urs.cz/item/CS_URS_2026_01/16715110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75151101" TargetMode="External" /><Relationship Id="rId10" Type="http://schemas.openxmlformats.org/officeDocument/2006/relationships/hyperlink" Target="https://podminky.urs.cz/item/CS_URS_2026_01/271542211" TargetMode="External" /><Relationship Id="rId11" Type="http://schemas.openxmlformats.org/officeDocument/2006/relationships/hyperlink" Target="https://podminky.urs.cz/item/CS_URS_2026_01/275313711" TargetMode="External" /><Relationship Id="rId12" Type="http://schemas.openxmlformats.org/officeDocument/2006/relationships/hyperlink" Target="https://podminky.urs.cz/item/CS_URS_2026_01/273322511" TargetMode="External" /><Relationship Id="rId13" Type="http://schemas.openxmlformats.org/officeDocument/2006/relationships/hyperlink" Target="https://podminky.urs.cz/item/CS_URS_2026_01/451573111" TargetMode="External" /><Relationship Id="rId14" Type="http://schemas.openxmlformats.org/officeDocument/2006/relationships/hyperlink" Target="https://podminky.urs.cz/item/CS_URS_2026_01/871161141" TargetMode="External" /><Relationship Id="rId15" Type="http://schemas.openxmlformats.org/officeDocument/2006/relationships/hyperlink" Target="https://podminky.urs.cz/item/CS_URS_2026_01/877162001" TargetMode="External" /><Relationship Id="rId16" Type="http://schemas.openxmlformats.org/officeDocument/2006/relationships/hyperlink" Target="https://podminky.urs.cz/item/CS_URS_2026_01/877162011" TargetMode="External" /><Relationship Id="rId17" Type="http://schemas.openxmlformats.org/officeDocument/2006/relationships/hyperlink" Target="https://podminky.urs.cz/item/CS_URS_2026_01/893811252" TargetMode="External" /><Relationship Id="rId18" Type="http://schemas.openxmlformats.org/officeDocument/2006/relationships/hyperlink" Target="https://podminky.urs.cz/item/CS_URS_2026_01/893811262" TargetMode="External" /><Relationship Id="rId19" Type="http://schemas.openxmlformats.org/officeDocument/2006/relationships/hyperlink" Target="https://podminky.urs.cz/item/CS_URS_2026_01/899104112" TargetMode="External" /><Relationship Id="rId20" Type="http://schemas.openxmlformats.org/officeDocument/2006/relationships/hyperlink" Target="https://podminky.urs.cz/item/CS_URS_2026_01/899721111" TargetMode="External" /><Relationship Id="rId21" Type="http://schemas.openxmlformats.org/officeDocument/2006/relationships/hyperlink" Target="https://podminky.urs.cz/item/CS_URS_2026_01/899722111" TargetMode="External" /><Relationship Id="rId22" Type="http://schemas.openxmlformats.org/officeDocument/2006/relationships/hyperlink" Target="https://podminky.urs.cz/item/CS_URS_2026_01/998011001" TargetMode="External" /><Relationship Id="rId23" Type="http://schemas.openxmlformats.org/officeDocument/2006/relationships/hyperlink" Target="https://podminky.urs.cz/item/CS_URS_2026_01/722239103" TargetMode="External" /><Relationship Id="rId24" Type="http://schemas.openxmlformats.org/officeDocument/2006/relationships/hyperlink" Target="https://podminky.urs.cz/item/CS_URS_2026_01/998722101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81351103" TargetMode="External" /><Relationship Id="rId2" Type="http://schemas.openxmlformats.org/officeDocument/2006/relationships/hyperlink" Target="https://podminky.urs.cz/item/CS_URS_2026_01/181411131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203000" TargetMode="External" /><Relationship Id="rId2" Type="http://schemas.openxmlformats.org/officeDocument/2006/relationships/hyperlink" Target="https://podminky.urs.cz/item/CS_URS_2026_01/012444000" TargetMode="External" /><Relationship Id="rId3" Type="http://schemas.openxmlformats.org/officeDocument/2006/relationships/hyperlink" Target="https://podminky.urs.cz/item/CS_URS_2026_01/013254000" TargetMode="External" /><Relationship Id="rId4" Type="http://schemas.openxmlformats.org/officeDocument/2006/relationships/hyperlink" Target="https://podminky.urs.cz/item/CS_URS_2026_01/030001000" TargetMode="External" /><Relationship Id="rId5" Type="http://schemas.openxmlformats.org/officeDocument/2006/relationships/hyperlink" Target="https://podminky.urs.cz/item/CS_URS_2026_01/043002000" TargetMode="External" /><Relationship Id="rId6" Type="http://schemas.openxmlformats.org/officeDocument/2006/relationships/hyperlink" Target="https://podminky.urs.cz/item/CS_URS_2026_01/045203000" TargetMode="External" /><Relationship Id="rId7" Type="http://schemas.openxmlformats.org/officeDocument/2006/relationships/hyperlink" Target="https://podminky.urs.cz/item/CS_URS_2026_01/045303000" TargetMode="External" /><Relationship Id="rId8" Type="http://schemas.openxmlformats.org/officeDocument/2006/relationships/hyperlink" Target="https://podminky.urs.cz/item/CS_URS_2026_01/051002000" TargetMode="External" /><Relationship Id="rId9" Type="http://schemas.openxmlformats.org/officeDocument/2006/relationships/hyperlink" Target="https://podminky.urs.cz/item/CS_URS_2026_01/070001000" TargetMode="External" /><Relationship Id="rId10" Type="http://schemas.openxmlformats.org/officeDocument/2006/relationships/hyperlink" Target="https://podminky.urs.cz/item/CS_URS_2026_01/092002000" TargetMode="External" /><Relationship Id="rId1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2026-001-ME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Koupaliště Dubice - stanoviště karavanů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Dubice u České Lípy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6. 11. 2025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Česká Lípa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Martin Ezr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Rozvod NN'!J30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'SO 01 - Rozvod NN'!P88</f>
        <v>0</v>
      </c>
      <c r="AV55" s="122">
        <f>'SO 01 - Rozvod NN'!J33</f>
        <v>0</v>
      </c>
      <c r="AW55" s="122">
        <f>'SO 01 - Rozvod NN'!J34</f>
        <v>0</v>
      </c>
      <c r="AX55" s="122">
        <f>'SO 01 - Rozvod NN'!J35</f>
        <v>0</v>
      </c>
      <c r="AY55" s="122">
        <f>'SO 01 - Rozvod NN'!J36</f>
        <v>0</v>
      </c>
      <c r="AZ55" s="122">
        <f>'SO 01 - Rozvod NN'!F33</f>
        <v>0</v>
      </c>
      <c r="BA55" s="122">
        <f>'SO 01 - Rozvod NN'!F34</f>
        <v>0</v>
      </c>
      <c r="BB55" s="122">
        <f>'SO 01 - Rozvod NN'!F35</f>
        <v>0</v>
      </c>
      <c r="BC55" s="122">
        <f>'SO 01 - Rozvod NN'!F36</f>
        <v>0</v>
      </c>
      <c r="BD55" s="124">
        <f>'SO 01 - Rozvod NN'!F37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02 - Rozvod vody'!J30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'SO 02 - Rozvod vody'!P87</f>
        <v>0</v>
      </c>
      <c r="AV56" s="122">
        <f>'SO 02 - Rozvod vody'!J33</f>
        <v>0</v>
      </c>
      <c r="AW56" s="122">
        <f>'SO 02 - Rozvod vody'!J34</f>
        <v>0</v>
      </c>
      <c r="AX56" s="122">
        <f>'SO 02 - Rozvod vody'!J35</f>
        <v>0</v>
      </c>
      <c r="AY56" s="122">
        <f>'SO 02 - Rozvod vody'!J36</f>
        <v>0</v>
      </c>
      <c r="AZ56" s="122">
        <f>'SO 02 - Rozvod vody'!F33</f>
        <v>0</v>
      </c>
      <c r="BA56" s="122">
        <f>'SO 02 - Rozvod vody'!F34</f>
        <v>0</v>
      </c>
      <c r="BB56" s="122">
        <f>'SO 02 - Rozvod vody'!F35</f>
        <v>0</v>
      </c>
      <c r="BC56" s="122">
        <f>'SO 02 - Rozvod vody'!F36</f>
        <v>0</v>
      </c>
      <c r="BD56" s="124">
        <f>'SO 02 - Rozvod vody'!F37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03 - Ozelenění'!J30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'SO 03 - Ozelenění'!P81</f>
        <v>0</v>
      </c>
      <c r="AV57" s="122">
        <f>'SO 03 - Ozelenění'!J33</f>
        <v>0</v>
      </c>
      <c r="AW57" s="122">
        <f>'SO 03 - Ozelenění'!J34</f>
        <v>0</v>
      </c>
      <c r="AX57" s="122">
        <f>'SO 03 - Ozelenění'!J35</f>
        <v>0</v>
      </c>
      <c r="AY57" s="122">
        <f>'SO 03 - Ozelenění'!J36</f>
        <v>0</v>
      </c>
      <c r="AZ57" s="122">
        <f>'SO 03 - Ozelenění'!F33</f>
        <v>0</v>
      </c>
      <c r="BA57" s="122">
        <f>'SO 03 - Ozelenění'!F34</f>
        <v>0</v>
      </c>
      <c r="BB57" s="122">
        <f>'SO 03 - Ozelenění'!F35</f>
        <v>0</v>
      </c>
      <c r="BC57" s="122">
        <f>'SO 03 - Ozelenění'!F36</f>
        <v>0</v>
      </c>
      <c r="BD57" s="124">
        <f>'SO 03 - Ozelenění'!F37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6">
        <v>0</v>
      </c>
      <c r="AT58" s="127">
        <f>ROUND(SUM(AV58:AW58),2)</f>
        <v>0</v>
      </c>
      <c r="AU58" s="128">
        <f>'VRN - Vedlejší rozpočtové...'!P86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Rj2fpHogmpFu2sVTn3i3bcLmmxPRQgtPk/Eigj9Mf4oU7tnV2xBj6z5SfXBDjT3xRw+0sre5CUhuWRnycM5sPQ==" hashValue="2hUrJBqhyWnbnbqiCjmZ+mEay9phAY796AfIDoh9BvL25ReImeVXw9A0RBrNjdRMrJdLBr5/M29pFhQXOFsulw==" algorithmName="SHA-512" password="CAA1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 - Rozvod NN'!C2" display="/"/>
    <hyperlink ref="A56" location="'SO 02 - Rozvod vody'!C2" display="/"/>
    <hyperlink ref="A57" location="'SO 03 - Ozelenění'!C2" display="/"/>
    <hyperlink ref="A5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  <c r="AZ2" s="130" t="s">
        <v>94</v>
      </c>
      <c r="BA2" s="130" t="s">
        <v>95</v>
      </c>
      <c r="BB2" s="130" t="s">
        <v>96</v>
      </c>
      <c r="BC2" s="130" t="s">
        <v>97</v>
      </c>
      <c r="BD2" s="130" t="s">
        <v>98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99</v>
      </c>
      <c r="BA3" s="130" t="s">
        <v>100</v>
      </c>
      <c r="BB3" s="130" t="s">
        <v>19</v>
      </c>
      <c r="BC3" s="130" t="s">
        <v>101</v>
      </c>
      <c r="BD3" s="130" t="s">
        <v>98</v>
      </c>
    </row>
    <row r="4" s="1" customFormat="1" ht="24.96" customHeight="1">
      <c r="B4" s="22"/>
      <c r="D4" s="133" t="s">
        <v>102</v>
      </c>
      <c r="L4" s="22"/>
      <c r="M4" s="134" t="s">
        <v>10</v>
      </c>
      <c r="AT4" s="19" t="s">
        <v>4</v>
      </c>
      <c r="AZ4" s="130" t="s">
        <v>103</v>
      </c>
      <c r="BA4" s="130" t="s">
        <v>104</v>
      </c>
      <c r="BB4" s="130" t="s">
        <v>19</v>
      </c>
      <c r="BC4" s="130" t="s">
        <v>105</v>
      </c>
      <c r="BD4" s="130" t="s">
        <v>98</v>
      </c>
    </row>
    <row r="5" s="1" customFormat="1" ht="6.96" customHeight="1">
      <c r="B5" s="22"/>
      <c r="L5" s="22"/>
      <c r="AZ5" s="130" t="s">
        <v>106</v>
      </c>
      <c r="BA5" s="130" t="s">
        <v>107</v>
      </c>
      <c r="BB5" s="130" t="s">
        <v>19</v>
      </c>
      <c r="BC5" s="130" t="s">
        <v>108</v>
      </c>
      <c r="BD5" s="130" t="s">
        <v>98</v>
      </c>
    </row>
    <row r="6" s="1" customFormat="1" ht="12" customHeight="1">
      <c r="B6" s="22"/>
      <c r="D6" s="135" t="s">
        <v>16</v>
      </c>
      <c r="L6" s="22"/>
      <c r="AZ6" s="130" t="s">
        <v>109</v>
      </c>
      <c r="BA6" s="130" t="s">
        <v>110</v>
      </c>
      <c r="BB6" s="130" t="s">
        <v>19</v>
      </c>
      <c r="BC6" s="130" t="s">
        <v>111</v>
      </c>
      <c r="BD6" s="130" t="s">
        <v>98</v>
      </c>
    </row>
    <row r="7" s="1" customFormat="1" ht="16.5" customHeight="1">
      <c r="B7" s="22"/>
      <c r="E7" s="136" t="str">
        <f>'Rekapitulace stavby'!K6</f>
        <v>Koupaliště Dubice - stanoviště karavanů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113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6. 11. 2025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114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115</v>
      </c>
      <c r="F21" s="40"/>
      <c r="G21" s="40"/>
      <c r="H21" s="40"/>
      <c r="I21" s="135" t="s">
        <v>29</v>
      </c>
      <c r="J21" s="139" t="s">
        <v>116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37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ROUND(J88,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ROUND((SUM(BE88:BE303)),  2)</f>
        <v>0</v>
      </c>
      <c r="G33" s="40"/>
      <c r="H33" s="40"/>
      <c r="I33" s="151">
        <v>0.20999999999999999</v>
      </c>
      <c r="J33" s="150">
        <f>ROUND(((SUM(BE88:BE303))*I33),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ROUND((SUM(BF88:BF303)),  2)</f>
        <v>0</v>
      </c>
      <c r="G34" s="40"/>
      <c r="H34" s="40"/>
      <c r="I34" s="151">
        <v>0.12</v>
      </c>
      <c r="J34" s="150">
        <f>ROUND(((SUM(BF88:BF303))*I34),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ROUND((SUM(BG88:BG303)),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ROUND((SUM(BH88:BH303)),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ROUND((SUM(BI88:BI303)),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Koupaliště Dubice - stanoviště karavanů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Rozvod NN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Dubice u České Lípy</v>
      </c>
      <c r="G52" s="42"/>
      <c r="H52" s="42"/>
      <c r="I52" s="34" t="s">
        <v>23</v>
      </c>
      <c r="J52" s="74" t="str">
        <f>IF(J12="","",J12)</f>
        <v>6. 11. 2025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Česká Lípa</v>
      </c>
      <c r="G54" s="42"/>
      <c r="H54" s="42"/>
      <c r="I54" s="34" t="s">
        <v>33</v>
      </c>
      <c r="J54" s="38" t="str">
        <f>E21</f>
        <v>Elektroservis Liberec, spol. s 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Martin Ezr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118</v>
      </c>
      <c r="D57" s="165"/>
      <c r="E57" s="165"/>
      <c r="F57" s="165"/>
      <c r="G57" s="165"/>
      <c r="H57" s="165"/>
      <c r="I57" s="165"/>
      <c r="J57" s="166" t="s">
        <v>119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120</v>
      </c>
    </row>
    <row r="60" s="9" customFormat="1" ht="24.96" customHeight="1">
      <c r="A60" s="9"/>
      <c r="B60" s="168"/>
      <c r="C60" s="169"/>
      <c r="D60" s="170" t="s">
        <v>121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122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123</v>
      </c>
      <c r="E62" s="177"/>
      <c r="F62" s="177"/>
      <c r="G62" s="177"/>
      <c r="H62" s="177"/>
      <c r="I62" s="177"/>
      <c r="J62" s="178">
        <f>J99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124</v>
      </c>
      <c r="E63" s="171"/>
      <c r="F63" s="171"/>
      <c r="G63" s="171"/>
      <c r="H63" s="171"/>
      <c r="I63" s="171"/>
      <c r="J63" s="172">
        <f>J103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125</v>
      </c>
      <c r="E64" s="177"/>
      <c r="F64" s="177"/>
      <c r="G64" s="177"/>
      <c r="H64" s="177"/>
      <c r="I64" s="177"/>
      <c r="J64" s="178">
        <f>J104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126</v>
      </c>
      <c r="E65" s="177"/>
      <c r="F65" s="177"/>
      <c r="G65" s="177"/>
      <c r="H65" s="177"/>
      <c r="I65" s="177"/>
      <c r="J65" s="178">
        <f>J120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127</v>
      </c>
      <c r="E66" s="171"/>
      <c r="F66" s="171"/>
      <c r="G66" s="171"/>
      <c r="H66" s="171"/>
      <c r="I66" s="171"/>
      <c r="J66" s="172">
        <f>J142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128</v>
      </c>
      <c r="E67" s="177"/>
      <c r="F67" s="177"/>
      <c r="G67" s="177"/>
      <c r="H67" s="177"/>
      <c r="I67" s="177"/>
      <c r="J67" s="178">
        <f>J143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129</v>
      </c>
      <c r="E68" s="177"/>
      <c r="F68" s="177"/>
      <c r="G68" s="177"/>
      <c r="H68" s="177"/>
      <c r="I68" s="177"/>
      <c r="J68" s="178">
        <f>J209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130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3" t="str">
        <f>E7</f>
        <v>Koupaliště Dubice - stanoviště karavanů</v>
      </c>
      <c r="F78" s="34"/>
      <c r="G78" s="34"/>
      <c r="H78" s="34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112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01 - Rozvod NN</v>
      </c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Dubice u České Lípy</v>
      </c>
      <c r="G82" s="42"/>
      <c r="H82" s="42"/>
      <c r="I82" s="34" t="s">
        <v>23</v>
      </c>
      <c r="J82" s="74" t="str">
        <f>IF(J12="","",J12)</f>
        <v>6. 11. 2025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město Česká Lípa</v>
      </c>
      <c r="G84" s="42"/>
      <c r="H84" s="42"/>
      <c r="I84" s="34" t="s">
        <v>33</v>
      </c>
      <c r="J84" s="38" t="str">
        <f>E21</f>
        <v>Elektroservis Liberec, spol. s r.o.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Martin Ezr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0"/>
      <c r="B87" s="181"/>
      <c r="C87" s="182" t="s">
        <v>131</v>
      </c>
      <c r="D87" s="183" t="s">
        <v>59</v>
      </c>
      <c r="E87" s="183" t="s">
        <v>55</v>
      </c>
      <c r="F87" s="183" t="s">
        <v>56</v>
      </c>
      <c r="G87" s="183" t="s">
        <v>132</v>
      </c>
      <c r="H87" s="183" t="s">
        <v>133</v>
      </c>
      <c r="I87" s="183" t="s">
        <v>134</v>
      </c>
      <c r="J87" s="183" t="s">
        <v>119</v>
      </c>
      <c r="K87" s="184" t="s">
        <v>135</v>
      </c>
      <c r="L87" s="185"/>
      <c r="M87" s="94" t="s">
        <v>19</v>
      </c>
      <c r="N87" s="95" t="s">
        <v>44</v>
      </c>
      <c r="O87" s="95" t="s">
        <v>136</v>
      </c>
      <c r="P87" s="95" t="s">
        <v>137</v>
      </c>
      <c r="Q87" s="95" t="s">
        <v>138</v>
      </c>
      <c r="R87" s="95" t="s">
        <v>139</v>
      </c>
      <c r="S87" s="95" t="s">
        <v>140</v>
      </c>
      <c r="T87" s="96" t="s">
        <v>141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0"/>
      <c r="B88" s="41"/>
      <c r="C88" s="101" t="s">
        <v>142</v>
      </c>
      <c r="D88" s="42"/>
      <c r="E88" s="42"/>
      <c r="F88" s="42"/>
      <c r="G88" s="42"/>
      <c r="H88" s="42"/>
      <c r="I88" s="42"/>
      <c r="J88" s="186">
        <f>BK88</f>
        <v>0</v>
      </c>
      <c r="K88" s="42"/>
      <c r="L88" s="46"/>
      <c r="M88" s="97"/>
      <c r="N88" s="187"/>
      <c r="O88" s="98"/>
      <c r="P88" s="188">
        <f>P89+P103+P142</f>
        <v>0</v>
      </c>
      <c r="Q88" s="98"/>
      <c r="R88" s="188">
        <f>R89+R103+R142</f>
        <v>0.42400000000000004</v>
      </c>
      <c r="S88" s="98"/>
      <c r="T88" s="189">
        <f>T89+T103+T142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73</v>
      </c>
      <c r="AU88" s="19" t="s">
        <v>120</v>
      </c>
      <c r="BK88" s="190">
        <f>BK89+BK103+BK142</f>
        <v>0</v>
      </c>
    </row>
    <row r="89" s="12" customFormat="1" ht="25.92" customHeight="1">
      <c r="A89" s="12"/>
      <c r="B89" s="191"/>
      <c r="C89" s="192"/>
      <c r="D89" s="193" t="s">
        <v>73</v>
      </c>
      <c r="E89" s="194" t="s">
        <v>143</v>
      </c>
      <c r="F89" s="194" t="s">
        <v>144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P90+P99</f>
        <v>0</v>
      </c>
      <c r="Q89" s="199"/>
      <c r="R89" s="200">
        <f>R90+R99</f>
        <v>0</v>
      </c>
      <c r="S89" s="199"/>
      <c r="T89" s="201">
        <f>T90+T99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73</v>
      </c>
      <c r="AU89" s="203" t="s">
        <v>74</v>
      </c>
      <c r="AY89" s="202" t="s">
        <v>145</v>
      </c>
      <c r="BK89" s="204">
        <f>BK90+BK99</f>
        <v>0</v>
      </c>
    </row>
    <row r="90" s="12" customFormat="1" ht="22.8" customHeight="1">
      <c r="A90" s="12"/>
      <c r="B90" s="191"/>
      <c r="C90" s="192"/>
      <c r="D90" s="193" t="s">
        <v>73</v>
      </c>
      <c r="E90" s="205" t="s">
        <v>146</v>
      </c>
      <c r="F90" s="205" t="s">
        <v>147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SUM(P91:P98)</f>
        <v>0</v>
      </c>
      <c r="Q90" s="199"/>
      <c r="R90" s="200">
        <f>SUM(R91:R98)</f>
        <v>0</v>
      </c>
      <c r="S90" s="199"/>
      <c r="T90" s="201">
        <f>SUM(T91:T98)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82</v>
      </c>
      <c r="AT90" s="203" t="s">
        <v>73</v>
      </c>
      <c r="AU90" s="203" t="s">
        <v>82</v>
      </c>
      <c r="AY90" s="202" t="s">
        <v>145</v>
      </c>
      <c r="BK90" s="204">
        <f>SUM(BK91:BK98)</f>
        <v>0</v>
      </c>
    </row>
    <row r="91" s="2" customFormat="1" ht="24.15" customHeight="1">
      <c r="A91" s="40"/>
      <c r="B91" s="41"/>
      <c r="C91" s="207" t="s">
        <v>82</v>
      </c>
      <c r="D91" s="207" t="s">
        <v>148</v>
      </c>
      <c r="E91" s="208" t="s">
        <v>149</v>
      </c>
      <c r="F91" s="209" t="s">
        <v>150</v>
      </c>
      <c r="G91" s="210" t="s">
        <v>151</v>
      </c>
      <c r="H91" s="211">
        <v>108</v>
      </c>
      <c r="I91" s="212"/>
      <c r="J91" s="213">
        <f>ROUND(I91*H91,2)</f>
        <v>0</v>
      </c>
      <c r="K91" s="209" t="s">
        <v>152</v>
      </c>
      <c r="L91" s="46"/>
      <c r="M91" s="214" t="s">
        <v>19</v>
      </c>
      <c r="N91" s="215" t="s">
        <v>45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153</v>
      </c>
      <c r="AT91" s="218" t="s">
        <v>148</v>
      </c>
      <c r="AU91" s="218" t="s">
        <v>84</v>
      </c>
      <c r="AY91" s="19" t="s">
        <v>145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82</v>
      </c>
      <c r="BK91" s="219">
        <f>ROUND(I91*H91,2)</f>
        <v>0</v>
      </c>
      <c r="BL91" s="19" t="s">
        <v>153</v>
      </c>
      <c r="BM91" s="218" t="s">
        <v>154</v>
      </c>
    </row>
    <row r="92" s="2" customFormat="1">
      <c r="A92" s="40"/>
      <c r="B92" s="41"/>
      <c r="C92" s="42"/>
      <c r="D92" s="220" t="s">
        <v>155</v>
      </c>
      <c r="E92" s="42"/>
      <c r="F92" s="221" t="s">
        <v>156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155</v>
      </c>
      <c r="AU92" s="19" t="s">
        <v>84</v>
      </c>
    </row>
    <row r="93" s="2" customFormat="1">
      <c r="A93" s="40"/>
      <c r="B93" s="41"/>
      <c r="C93" s="42"/>
      <c r="D93" s="225" t="s">
        <v>157</v>
      </c>
      <c r="E93" s="42"/>
      <c r="F93" s="226" t="s">
        <v>158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157</v>
      </c>
      <c r="AU93" s="19" t="s">
        <v>84</v>
      </c>
    </row>
    <row r="94" s="13" customFormat="1">
      <c r="A94" s="13"/>
      <c r="B94" s="227"/>
      <c r="C94" s="228"/>
      <c r="D94" s="220" t="s">
        <v>159</v>
      </c>
      <c r="E94" s="229" t="s">
        <v>19</v>
      </c>
      <c r="F94" s="230" t="s">
        <v>160</v>
      </c>
      <c r="G94" s="228"/>
      <c r="H94" s="229" t="s">
        <v>19</v>
      </c>
      <c r="I94" s="231"/>
      <c r="J94" s="228"/>
      <c r="K94" s="228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159</v>
      </c>
      <c r="AU94" s="236" t="s">
        <v>84</v>
      </c>
      <c r="AV94" s="13" t="s">
        <v>82</v>
      </c>
      <c r="AW94" s="13" t="s">
        <v>35</v>
      </c>
      <c r="AX94" s="13" t="s">
        <v>74</v>
      </c>
      <c r="AY94" s="236" t="s">
        <v>145</v>
      </c>
    </row>
    <row r="95" s="14" customFormat="1">
      <c r="A95" s="14"/>
      <c r="B95" s="237"/>
      <c r="C95" s="238"/>
      <c r="D95" s="220" t="s">
        <v>159</v>
      </c>
      <c r="E95" s="239" t="s">
        <v>19</v>
      </c>
      <c r="F95" s="240" t="s">
        <v>161</v>
      </c>
      <c r="G95" s="238"/>
      <c r="H95" s="241">
        <v>36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159</v>
      </c>
      <c r="AU95" s="247" t="s">
        <v>84</v>
      </c>
      <c r="AV95" s="14" t="s">
        <v>84</v>
      </c>
      <c r="AW95" s="14" t="s">
        <v>35</v>
      </c>
      <c r="AX95" s="14" t="s">
        <v>74</v>
      </c>
      <c r="AY95" s="247" t="s">
        <v>145</v>
      </c>
    </row>
    <row r="96" s="13" customFormat="1">
      <c r="A96" s="13"/>
      <c r="B96" s="227"/>
      <c r="C96" s="228"/>
      <c r="D96" s="220" t="s">
        <v>159</v>
      </c>
      <c r="E96" s="229" t="s">
        <v>19</v>
      </c>
      <c r="F96" s="230" t="s">
        <v>162</v>
      </c>
      <c r="G96" s="228"/>
      <c r="H96" s="229" t="s">
        <v>19</v>
      </c>
      <c r="I96" s="231"/>
      <c r="J96" s="228"/>
      <c r="K96" s="228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159</v>
      </c>
      <c r="AU96" s="236" t="s">
        <v>84</v>
      </c>
      <c r="AV96" s="13" t="s">
        <v>82</v>
      </c>
      <c r="AW96" s="13" t="s">
        <v>35</v>
      </c>
      <c r="AX96" s="13" t="s">
        <v>74</v>
      </c>
      <c r="AY96" s="236" t="s">
        <v>145</v>
      </c>
    </row>
    <row r="97" s="14" customFormat="1">
      <c r="A97" s="14"/>
      <c r="B97" s="237"/>
      <c r="C97" s="238"/>
      <c r="D97" s="220" t="s">
        <v>159</v>
      </c>
      <c r="E97" s="239" t="s">
        <v>19</v>
      </c>
      <c r="F97" s="240" t="s">
        <v>163</v>
      </c>
      <c r="G97" s="238"/>
      <c r="H97" s="241">
        <v>72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159</v>
      </c>
      <c r="AU97" s="247" t="s">
        <v>84</v>
      </c>
      <c r="AV97" s="14" t="s">
        <v>84</v>
      </c>
      <c r="AW97" s="14" t="s">
        <v>35</v>
      </c>
      <c r="AX97" s="14" t="s">
        <v>74</v>
      </c>
      <c r="AY97" s="247" t="s">
        <v>145</v>
      </c>
    </row>
    <row r="98" s="15" customFormat="1">
      <c r="A98" s="15"/>
      <c r="B98" s="248"/>
      <c r="C98" s="249"/>
      <c r="D98" s="220" t="s">
        <v>159</v>
      </c>
      <c r="E98" s="250" t="s">
        <v>19</v>
      </c>
      <c r="F98" s="251" t="s">
        <v>164</v>
      </c>
      <c r="G98" s="249"/>
      <c r="H98" s="252">
        <v>108</v>
      </c>
      <c r="I98" s="253"/>
      <c r="J98" s="249"/>
      <c r="K98" s="249"/>
      <c r="L98" s="254"/>
      <c r="M98" s="255"/>
      <c r="N98" s="256"/>
      <c r="O98" s="256"/>
      <c r="P98" s="256"/>
      <c r="Q98" s="256"/>
      <c r="R98" s="256"/>
      <c r="S98" s="256"/>
      <c r="T98" s="257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8" t="s">
        <v>159</v>
      </c>
      <c r="AU98" s="258" t="s">
        <v>84</v>
      </c>
      <c r="AV98" s="15" t="s">
        <v>153</v>
      </c>
      <c r="AW98" s="15" t="s">
        <v>35</v>
      </c>
      <c r="AX98" s="15" t="s">
        <v>82</v>
      </c>
      <c r="AY98" s="258" t="s">
        <v>145</v>
      </c>
    </row>
    <row r="99" s="12" customFormat="1" ht="22.8" customHeight="1">
      <c r="A99" s="12"/>
      <c r="B99" s="191"/>
      <c r="C99" s="192"/>
      <c r="D99" s="193" t="s">
        <v>73</v>
      </c>
      <c r="E99" s="205" t="s">
        <v>165</v>
      </c>
      <c r="F99" s="205" t="s">
        <v>166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SUM(P100:P102)</f>
        <v>0</v>
      </c>
      <c r="Q99" s="199"/>
      <c r="R99" s="200">
        <f>SUM(R100:R102)</f>
        <v>0</v>
      </c>
      <c r="S99" s="199"/>
      <c r="T99" s="201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82</v>
      </c>
      <c r="AT99" s="203" t="s">
        <v>73</v>
      </c>
      <c r="AU99" s="203" t="s">
        <v>82</v>
      </c>
      <c r="AY99" s="202" t="s">
        <v>145</v>
      </c>
      <c r="BK99" s="204">
        <f>SUM(BK100:BK102)</f>
        <v>0</v>
      </c>
    </row>
    <row r="100" s="2" customFormat="1" ht="16.5" customHeight="1">
      <c r="A100" s="40"/>
      <c r="B100" s="41"/>
      <c r="C100" s="207" t="s">
        <v>84</v>
      </c>
      <c r="D100" s="207" t="s">
        <v>148</v>
      </c>
      <c r="E100" s="208" t="s">
        <v>167</v>
      </c>
      <c r="F100" s="209" t="s">
        <v>168</v>
      </c>
      <c r="G100" s="210" t="s">
        <v>169</v>
      </c>
      <c r="H100" s="211">
        <v>0.002</v>
      </c>
      <c r="I100" s="212"/>
      <c r="J100" s="213">
        <f>ROUND(I100*H100,2)</f>
        <v>0</v>
      </c>
      <c r="K100" s="209" t="s">
        <v>152</v>
      </c>
      <c r="L100" s="46"/>
      <c r="M100" s="214" t="s">
        <v>19</v>
      </c>
      <c r="N100" s="215" t="s">
        <v>45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153</v>
      </c>
      <c r="AT100" s="218" t="s">
        <v>148</v>
      </c>
      <c r="AU100" s="218" t="s">
        <v>84</v>
      </c>
      <c r="AY100" s="19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82</v>
      </c>
      <c r="BK100" s="219">
        <f>ROUND(I100*H100,2)</f>
        <v>0</v>
      </c>
      <c r="BL100" s="19" t="s">
        <v>153</v>
      </c>
      <c r="BM100" s="218" t="s">
        <v>170</v>
      </c>
    </row>
    <row r="101" s="2" customFormat="1">
      <c r="A101" s="40"/>
      <c r="B101" s="41"/>
      <c r="C101" s="42"/>
      <c r="D101" s="220" t="s">
        <v>155</v>
      </c>
      <c r="E101" s="42"/>
      <c r="F101" s="221" t="s">
        <v>171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155</v>
      </c>
      <c r="AU101" s="19" t="s">
        <v>84</v>
      </c>
    </row>
    <row r="102" s="2" customFormat="1">
      <c r="A102" s="40"/>
      <c r="B102" s="41"/>
      <c r="C102" s="42"/>
      <c r="D102" s="225" t="s">
        <v>157</v>
      </c>
      <c r="E102" s="42"/>
      <c r="F102" s="226" t="s">
        <v>172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157</v>
      </c>
      <c r="AU102" s="19" t="s">
        <v>84</v>
      </c>
    </row>
    <row r="103" s="12" customFormat="1" ht="25.92" customHeight="1">
      <c r="A103" s="12"/>
      <c r="B103" s="191"/>
      <c r="C103" s="192"/>
      <c r="D103" s="193" t="s">
        <v>73</v>
      </c>
      <c r="E103" s="194" t="s">
        <v>173</v>
      </c>
      <c r="F103" s="194" t="s">
        <v>174</v>
      </c>
      <c r="G103" s="192"/>
      <c r="H103" s="192"/>
      <c r="I103" s="195"/>
      <c r="J103" s="196">
        <f>BK103</f>
        <v>0</v>
      </c>
      <c r="K103" s="192"/>
      <c r="L103" s="197"/>
      <c r="M103" s="198"/>
      <c r="N103" s="199"/>
      <c r="O103" s="199"/>
      <c r="P103" s="200">
        <f>P104+P120</f>
        <v>0</v>
      </c>
      <c r="Q103" s="199"/>
      <c r="R103" s="200">
        <f>R104+R120</f>
        <v>0.42400000000000004</v>
      </c>
      <c r="S103" s="199"/>
      <c r="T103" s="201">
        <f>T104+T120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84</v>
      </c>
      <c r="AT103" s="203" t="s">
        <v>73</v>
      </c>
      <c r="AU103" s="203" t="s">
        <v>74</v>
      </c>
      <c r="AY103" s="202" t="s">
        <v>145</v>
      </c>
      <c r="BK103" s="204">
        <f>BK104+BK120</f>
        <v>0</v>
      </c>
    </row>
    <row r="104" s="12" customFormat="1" ht="22.8" customHeight="1">
      <c r="A104" s="12"/>
      <c r="B104" s="191"/>
      <c r="C104" s="192"/>
      <c r="D104" s="193" t="s">
        <v>73</v>
      </c>
      <c r="E104" s="205" t="s">
        <v>175</v>
      </c>
      <c r="F104" s="205" t="s">
        <v>176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SUM(P105:P119)</f>
        <v>0</v>
      </c>
      <c r="Q104" s="199"/>
      <c r="R104" s="200">
        <f>SUM(R105:R119)</f>
        <v>0.10000000000000001</v>
      </c>
      <c r="S104" s="199"/>
      <c r="T104" s="201">
        <f>SUM(T105:T119)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84</v>
      </c>
      <c r="AT104" s="203" t="s">
        <v>73</v>
      </c>
      <c r="AU104" s="203" t="s">
        <v>82</v>
      </c>
      <c r="AY104" s="202" t="s">
        <v>145</v>
      </c>
      <c r="BK104" s="204">
        <f>SUM(BK105:BK119)</f>
        <v>0</v>
      </c>
    </row>
    <row r="105" s="2" customFormat="1" ht="24.15" customHeight="1">
      <c r="A105" s="40"/>
      <c r="B105" s="41"/>
      <c r="C105" s="207" t="s">
        <v>98</v>
      </c>
      <c r="D105" s="207" t="s">
        <v>148</v>
      </c>
      <c r="E105" s="208" t="s">
        <v>177</v>
      </c>
      <c r="F105" s="209" t="s">
        <v>178</v>
      </c>
      <c r="G105" s="210" t="s">
        <v>151</v>
      </c>
      <c r="H105" s="211">
        <v>9</v>
      </c>
      <c r="I105" s="212"/>
      <c r="J105" s="213">
        <f>ROUND(I105*H105,2)</f>
        <v>0</v>
      </c>
      <c r="K105" s="209" t="s">
        <v>152</v>
      </c>
      <c r="L105" s="46"/>
      <c r="M105" s="214" t="s">
        <v>19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179</v>
      </c>
      <c r="AT105" s="218" t="s">
        <v>148</v>
      </c>
      <c r="AU105" s="218" t="s">
        <v>84</v>
      </c>
      <c r="AY105" s="19" t="s">
        <v>145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179</v>
      </c>
      <c r="BM105" s="218" t="s">
        <v>180</v>
      </c>
    </row>
    <row r="106" s="2" customFormat="1">
      <c r="A106" s="40"/>
      <c r="B106" s="41"/>
      <c r="C106" s="42"/>
      <c r="D106" s="220" t="s">
        <v>155</v>
      </c>
      <c r="E106" s="42"/>
      <c r="F106" s="221" t="s">
        <v>181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155</v>
      </c>
      <c r="AU106" s="19" t="s">
        <v>84</v>
      </c>
    </row>
    <row r="107" s="2" customFormat="1">
      <c r="A107" s="40"/>
      <c r="B107" s="41"/>
      <c r="C107" s="42"/>
      <c r="D107" s="225" t="s">
        <v>157</v>
      </c>
      <c r="E107" s="42"/>
      <c r="F107" s="226" t="s">
        <v>182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157</v>
      </c>
      <c r="AU107" s="19" t="s">
        <v>84</v>
      </c>
    </row>
    <row r="108" s="13" customFormat="1">
      <c r="A108" s="13"/>
      <c r="B108" s="227"/>
      <c r="C108" s="228"/>
      <c r="D108" s="220" t="s">
        <v>159</v>
      </c>
      <c r="E108" s="229" t="s">
        <v>19</v>
      </c>
      <c r="F108" s="230" t="s">
        <v>183</v>
      </c>
      <c r="G108" s="228"/>
      <c r="H108" s="229" t="s">
        <v>19</v>
      </c>
      <c r="I108" s="231"/>
      <c r="J108" s="228"/>
      <c r="K108" s="228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159</v>
      </c>
      <c r="AU108" s="236" t="s">
        <v>84</v>
      </c>
      <c r="AV108" s="13" t="s">
        <v>82</v>
      </c>
      <c r="AW108" s="13" t="s">
        <v>35</v>
      </c>
      <c r="AX108" s="13" t="s">
        <v>74</v>
      </c>
      <c r="AY108" s="236" t="s">
        <v>145</v>
      </c>
    </row>
    <row r="109" s="14" customFormat="1">
      <c r="A109" s="14"/>
      <c r="B109" s="237"/>
      <c r="C109" s="238"/>
      <c r="D109" s="220" t="s">
        <v>159</v>
      </c>
      <c r="E109" s="239" t="s">
        <v>19</v>
      </c>
      <c r="F109" s="240" t="s">
        <v>184</v>
      </c>
      <c r="G109" s="238"/>
      <c r="H109" s="241">
        <v>8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159</v>
      </c>
      <c r="AU109" s="247" t="s">
        <v>84</v>
      </c>
      <c r="AV109" s="14" t="s">
        <v>84</v>
      </c>
      <c r="AW109" s="14" t="s">
        <v>35</v>
      </c>
      <c r="AX109" s="14" t="s">
        <v>74</v>
      </c>
      <c r="AY109" s="247" t="s">
        <v>145</v>
      </c>
    </row>
    <row r="110" s="13" customFormat="1">
      <c r="A110" s="13"/>
      <c r="B110" s="227"/>
      <c r="C110" s="228"/>
      <c r="D110" s="220" t="s">
        <v>159</v>
      </c>
      <c r="E110" s="229" t="s">
        <v>19</v>
      </c>
      <c r="F110" s="230" t="s">
        <v>185</v>
      </c>
      <c r="G110" s="228"/>
      <c r="H110" s="229" t="s">
        <v>19</v>
      </c>
      <c r="I110" s="231"/>
      <c r="J110" s="228"/>
      <c r="K110" s="228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159</v>
      </c>
      <c r="AU110" s="236" t="s">
        <v>84</v>
      </c>
      <c r="AV110" s="13" t="s">
        <v>82</v>
      </c>
      <c r="AW110" s="13" t="s">
        <v>35</v>
      </c>
      <c r="AX110" s="13" t="s">
        <v>74</v>
      </c>
      <c r="AY110" s="236" t="s">
        <v>145</v>
      </c>
    </row>
    <row r="111" s="14" customFormat="1">
      <c r="A111" s="14"/>
      <c r="B111" s="237"/>
      <c r="C111" s="238"/>
      <c r="D111" s="220" t="s">
        <v>159</v>
      </c>
      <c r="E111" s="239" t="s">
        <v>19</v>
      </c>
      <c r="F111" s="240" t="s">
        <v>82</v>
      </c>
      <c r="G111" s="238"/>
      <c r="H111" s="241">
        <v>1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159</v>
      </c>
      <c r="AU111" s="247" t="s">
        <v>84</v>
      </c>
      <c r="AV111" s="14" t="s">
        <v>84</v>
      </c>
      <c r="AW111" s="14" t="s">
        <v>35</v>
      </c>
      <c r="AX111" s="14" t="s">
        <v>74</v>
      </c>
      <c r="AY111" s="247" t="s">
        <v>145</v>
      </c>
    </row>
    <row r="112" s="15" customFormat="1">
      <c r="A112" s="15"/>
      <c r="B112" s="248"/>
      <c r="C112" s="249"/>
      <c r="D112" s="220" t="s">
        <v>159</v>
      </c>
      <c r="E112" s="250" t="s">
        <v>19</v>
      </c>
      <c r="F112" s="251" t="s">
        <v>164</v>
      </c>
      <c r="G112" s="249"/>
      <c r="H112" s="252">
        <v>9</v>
      </c>
      <c r="I112" s="253"/>
      <c r="J112" s="249"/>
      <c r="K112" s="249"/>
      <c r="L112" s="254"/>
      <c r="M112" s="255"/>
      <c r="N112" s="256"/>
      <c r="O112" s="256"/>
      <c r="P112" s="256"/>
      <c r="Q112" s="256"/>
      <c r="R112" s="256"/>
      <c r="S112" s="256"/>
      <c r="T112" s="257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8" t="s">
        <v>159</v>
      </c>
      <c r="AU112" s="258" t="s">
        <v>84</v>
      </c>
      <c r="AV112" s="15" t="s">
        <v>153</v>
      </c>
      <c r="AW112" s="15" t="s">
        <v>35</v>
      </c>
      <c r="AX112" s="15" t="s">
        <v>82</v>
      </c>
      <c r="AY112" s="258" t="s">
        <v>145</v>
      </c>
    </row>
    <row r="113" s="2" customFormat="1" ht="21.75" customHeight="1">
      <c r="A113" s="40"/>
      <c r="B113" s="41"/>
      <c r="C113" s="259" t="s">
        <v>153</v>
      </c>
      <c r="D113" s="259" t="s">
        <v>186</v>
      </c>
      <c r="E113" s="260" t="s">
        <v>187</v>
      </c>
      <c r="F113" s="261" t="s">
        <v>188</v>
      </c>
      <c r="G113" s="262" t="s">
        <v>19</v>
      </c>
      <c r="H113" s="263">
        <v>8</v>
      </c>
      <c r="I113" s="264"/>
      <c r="J113" s="265">
        <f>ROUND(I113*H113,2)</f>
        <v>0</v>
      </c>
      <c r="K113" s="261" t="s">
        <v>19</v>
      </c>
      <c r="L113" s="266"/>
      <c r="M113" s="267" t="s">
        <v>19</v>
      </c>
      <c r="N113" s="268" t="s">
        <v>45</v>
      </c>
      <c r="O113" s="86"/>
      <c r="P113" s="216">
        <f>O113*H113</f>
        <v>0</v>
      </c>
      <c r="Q113" s="216">
        <v>0.01</v>
      </c>
      <c r="R113" s="216">
        <f>Q113*H113</f>
        <v>0.080000000000000002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189</v>
      </c>
      <c r="AT113" s="218" t="s">
        <v>186</v>
      </c>
      <c r="AU113" s="218" t="s">
        <v>84</v>
      </c>
      <c r="AY113" s="19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179</v>
      </c>
      <c r="BM113" s="218" t="s">
        <v>190</v>
      </c>
    </row>
    <row r="114" s="2" customFormat="1">
      <c r="A114" s="40"/>
      <c r="B114" s="41"/>
      <c r="C114" s="42"/>
      <c r="D114" s="220" t="s">
        <v>155</v>
      </c>
      <c r="E114" s="42"/>
      <c r="F114" s="221" t="s">
        <v>188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155</v>
      </c>
      <c r="AU114" s="19" t="s">
        <v>84</v>
      </c>
    </row>
    <row r="115" s="2" customFormat="1" ht="21.75" customHeight="1">
      <c r="A115" s="40"/>
      <c r="B115" s="41"/>
      <c r="C115" s="259" t="s">
        <v>191</v>
      </c>
      <c r="D115" s="259" t="s">
        <v>186</v>
      </c>
      <c r="E115" s="260" t="s">
        <v>192</v>
      </c>
      <c r="F115" s="261" t="s">
        <v>193</v>
      </c>
      <c r="G115" s="262" t="s">
        <v>19</v>
      </c>
      <c r="H115" s="263">
        <v>1</v>
      </c>
      <c r="I115" s="264"/>
      <c r="J115" s="265">
        <f>ROUND(I115*H115,2)</f>
        <v>0</v>
      </c>
      <c r="K115" s="261" t="s">
        <v>19</v>
      </c>
      <c r="L115" s="266"/>
      <c r="M115" s="267" t="s">
        <v>19</v>
      </c>
      <c r="N115" s="268" t="s">
        <v>45</v>
      </c>
      <c r="O115" s="86"/>
      <c r="P115" s="216">
        <f>O115*H115</f>
        <v>0</v>
      </c>
      <c r="Q115" s="216">
        <v>0.02</v>
      </c>
      <c r="R115" s="216">
        <f>Q115*H115</f>
        <v>0.02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189</v>
      </c>
      <c r="AT115" s="218" t="s">
        <v>186</v>
      </c>
      <c r="AU115" s="218" t="s">
        <v>84</v>
      </c>
      <c r="AY115" s="19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82</v>
      </c>
      <c r="BK115" s="219">
        <f>ROUND(I115*H115,2)</f>
        <v>0</v>
      </c>
      <c r="BL115" s="19" t="s">
        <v>179</v>
      </c>
      <c r="BM115" s="218" t="s">
        <v>194</v>
      </c>
    </row>
    <row r="116" s="2" customFormat="1">
      <c r="A116" s="40"/>
      <c r="B116" s="41"/>
      <c r="C116" s="42"/>
      <c r="D116" s="220" t="s">
        <v>155</v>
      </c>
      <c r="E116" s="42"/>
      <c r="F116" s="221" t="s">
        <v>193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155</v>
      </c>
      <c r="AU116" s="19" t="s">
        <v>84</v>
      </c>
    </row>
    <row r="117" s="2" customFormat="1" ht="24.15" customHeight="1">
      <c r="A117" s="40"/>
      <c r="B117" s="41"/>
      <c r="C117" s="207" t="s">
        <v>195</v>
      </c>
      <c r="D117" s="207" t="s">
        <v>148</v>
      </c>
      <c r="E117" s="208" t="s">
        <v>196</v>
      </c>
      <c r="F117" s="209" t="s">
        <v>197</v>
      </c>
      <c r="G117" s="210" t="s">
        <v>169</v>
      </c>
      <c r="H117" s="211">
        <v>0.10000000000000001</v>
      </c>
      <c r="I117" s="212"/>
      <c r="J117" s="213">
        <f>ROUND(I117*H117,2)</f>
        <v>0</v>
      </c>
      <c r="K117" s="209" t="s">
        <v>152</v>
      </c>
      <c r="L117" s="46"/>
      <c r="M117" s="214" t="s">
        <v>19</v>
      </c>
      <c r="N117" s="215" t="s">
        <v>45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179</v>
      </c>
      <c r="AT117" s="218" t="s">
        <v>148</v>
      </c>
      <c r="AU117" s="218" t="s">
        <v>84</v>
      </c>
      <c r="AY117" s="19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82</v>
      </c>
      <c r="BK117" s="219">
        <f>ROUND(I117*H117,2)</f>
        <v>0</v>
      </c>
      <c r="BL117" s="19" t="s">
        <v>179</v>
      </c>
      <c r="BM117" s="218" t="s">
        <v>198</v>
      </c>
    </row>
    <row r="118" s="2" customFormat="1">
      <c r="A118" s="40"/>
      <c r="B118" s="41"/>
      <c r="C118" s="42"/>
      <c r="D118" s="220" t="s">
        <v>155</v>
      </c>
      <c r="E118" s="42"/>
      <c r="F118" s="221" t="s">
        <v>199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155</v>
      </c>
      <c r="AU118" s="19" t="s">
        <v>84</v>
      </c>
    </row>
    <row r="119" s="2" customFormat="1">
      <c r="A119" s="40"/>
      <c r="B119" s="41"/>
      <c r="C119" s="42"/>
      <c r="D119" s="225" t="s">
        <v>157</v>
      </c>
      <c r="E119" s="42"/>
      <c r="F119" s="226" t="s">
        <v>200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157</v>
      </c>
      <c r="AU119" s="19" t="s">
        <v>84</v>
      </c>
    </row>
    <row r="120" s="12" customFormat="1" ht="22.8" customHeight="1">
      <c r="A120" s="12"/>
      <c r="B120" s="191"/>
      <c r="C120" s="192"/>
      <c r="D120" s="193" t="s">
        <v>73</v>
      </c>
      <c r="E120" s="205" t="s">
        <v>201</v>
      </c>
      <c r="F120" s="205" t="s">
        <v>202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SUM(P121:P141)</f>
        <v>0</v>
      </c>
      <c r="Q120" s="199"/>
      <c r="R120" s="200">
        <f>SUM(R121:R141)</f>
        <v>0.32400000000000001</v>
      </c>
      <c r="S120" s="199"/>
      <c r="T120" s="201">
        <f>SUM(T121:T141)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84</v>
      </c>
      <c r="AT120" s="203" t="s">
        <v>73</v>
      </c>
      <c r="AU120" s="203" t="s">
        <v>82</v>
      </c>
      <c r="AY120" s="202" t="s">
        <v>145</v>
      </c>
      <c r="BK120" s="204">
        <f>SUM(BK121:BK141)</f>
        <v>0</v>
      </c>
    </row>
    <row r="121" s="2" customFormat="1" ht="24.15" customHeight="1">
      <c r="A121" s="40"/>
      <c r="B121" s="41"/>
      <c r="C121" s="207" t="s">
        <v>203</v>
      </c>
      <c r="D121" s="207" t="s">
        <v>148</v>
      </c>
      <c r="E121" s="208" t="s">
        <v>204</v>
      </c>
      <c r="F121" s="209" t="s">
        <v>205</v>
      </c>
      <c r="G121" s="210" t="s">
        <v>206</v>
      </c>
      <c r="H121" s="211">
        <v>54</v>
      </c>
      <c r="I121" s="212"/>
      <c r="J121" s="213">
        <f>ROUND(I121*H121,2)</f>
        <v>0</v>
      </c>
      <c r="K121" s="209" t="s">
        <v>152</v>
      </c>
      <c r="L121" s="46"/>
      <c r="M121" s="214" t="s">
        <v>19</v>
      </c>
      <c r="N121" s="215" t="s">
        <v>45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179</v>
      </c>
      <c r="AT121" s="218" t="s">
        <v>148</v>
      </c>
      <c r="AU121" s="218" t="s">
        <v>84</v>
      </c>
      <c r="AY121" s="19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82</v>
      </c>
      <c r="BK121" s="219">
        <f>ROUND(I121*H121,2)</f>
        <v>0</v>
      </c>
      <c r="BL121" s="19" t="s">
        <v>179</v>
      </c>
      <c r="BM121" s="218" t="s">
        <v>207</v>
      </c>
    </row>
    <row r="122" s="2" customFormat="1">
      <c r="A122" s="40"/>
      <c r="B122" s="41"/>
      <c r="C122" s="42"/>
      <c r="D122" s="220" t="s">
        <v>155</v>
      </c>
      <c r="E122" s="42"/>
      <c r="F122" s="221" t="s">
        <v>208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155</v>
      </c>
      <c r="AU122" s="19" t="s">
        <v>84</v>
      </c>
    </row>
    <row r="123" s="2" customFormat="1">
      <c r="A123" s="40"/>
      <c r="B123" s="41"/>
      <c r="C123" s="42"/>
      <c r="D123" s="225" t="s">
        <v>157</v>
      </c>
      <c r="E123" s="42"/>
      <c r="F123" s="226" t="s">
        <v>209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157</v>
      </c>
      <c r="AU123" s="19" t="s">
        <v>84</v>
      </c>
    </row>
    <row r="124" s="13" customFormat="1">
      <c r="A124" s="13"/>
      <c r="B124" s="227"/>
      <c r="C124" s="228"/>
      <c r="D124" s="220" t="s">
        <v>159</v>
      </c>
      <c r="E124" s="229" t="s">
        <v>19</v>
      </c>
      <c r="F124" s="230" t="s">
        <v>210</v>
      </c>
      <c r="G124" s="228"/>
      <c r="H124" s="229" t="s">
        <v>19</v>
      </c>
      <c r="I124" s="231"/>
      <c r="J124" s="228"/>
      <c r="K124" s="228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159</v>
      </c>
      <c r="AU124" s="236" t="s">
        <v>84</v>
      </c>
      <c r="AV124" s="13" t="s">
        <v>82</v>
      </c>
      <c r="AW124" s="13" t="s">
        <v>35</v>
      </c>
      <c r="AX124" s="13" t="s">
        <v>74</v>
      </c>
      <c r="AY124" s="236" t="s">
        <v>145</v>
      </c>
    </row>
    <row r="125" s="14" customFormat="1">
      <c r="A125" s="14"/>
      <c r="B125" s="237"/>
      <c r="C125" s="238"/>
      <c r="D125" s="220" t="s">
        <v>159</v>
      </c>
      <c r="E125" s="239" t="s">
        <v>19</v>
      </c>
      <c r="F125" s="240" t="s">
        <v>211</v>
      </c>
      <c r="G125" s="238"/>
      <c r="H125" s="241">
        <v>54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159</v>
      </c>
      <c r="AU125" s="247" t="s">
        <v>84</v>
      </c>
      <c r="AV125" s="14" t="s">
        <v>84</v>
      </c>
      <c r="AW125" s="14" t="s">
        <v>35</v>
      </c>
      <c r="AX125" s="14" t="s">
        <v>82</v>
      </c>
      <c r="AY125" s="247" t="s">
        <v>145</v>
      </c>
    </row>
    <row r="126" s="2" customFormat="1" ht="16.5" customHeight="1">
      <c r="A126" s="40"/>
      <c r="B126" s="41"/>
      <c r="C126" s="259" t="s">
        <v>184</v>
      </c>
      <c r="D126" s="259" t="s">
        <v>186</v>
      </c>
      <c r="E126" s="260" t="s">
        <v>212</v>
      </c>
      <c r="F126" s="261" t="s">
        <v>213</v>
      </c>
      <c r="G126" s="262" t="s">
        <v>206</v>
      </c>
      <c r="H126" s="263">
        <v>54</v>
      </c>
      <c r="I126" s="264"/>
      <c r="J126" s="265">
        <f>ROUND(I126*H126,2)</f>
        <v>0</v>
      </c>
      <c r="K126" s="261" t="s">
        <v>19</v>
      </c>
      <c r="L126" s="266"/>
      <c r="M126" s="267" t="s">
        <v>19</v>
      </c>
      <c r="N126" s="268" t="s">
        <v>45</v>
      </c>
      <c r="O126" s="86"/>
      <c r="P126" s="216">
        <f>O126*H126</f>
        <v>0</v>
      </c>
      <c r="Q126" s="216">
        <v>0.001</v>
      </c>
      <c r="R126" s="216">
        <f>Q126*H126</f>
        <v>0.053999999999999999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189</v>
      </c>
      <c r="AT126" s="218" t="s">
        <v>186</v>
      </c>
      <c r="AU126" s="218" t="s">
        <v>84</v>
      </c>
      <c r="AY126" s="19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179</v>
      </c>
      <c r="BM126" s="218" t="s">
        <v>214</v>
      </c>
    </row>
    <row r="127" s="2" customFormat="1">
      <c r="A127" s="40"/>
      <c r="B127" s="41"/>
      <c r="C127" s="42"/>
      <c r="D127" s="220" t="s">
        <v>155</v>
      </c>
      <c r="E127" s="42"/>
      <c r="F127" s="221" t="s">
        <v>215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155</v>
      </c>
      <c r="AU127" s="19" t="s">
        <v>84</v>
      </c>
    </row>
    <row r="128" s="13" customFormat="1">
      <c r="A128" s="13"/>
      <c r="B128" s="227"/>
      <c r="C128" s="228"/>
      <c r="D128" s="220" t="s">
        <v>159</v>
      </c>
      <c r="E128" s="229" t="s">
        <v>19</v>
      </c>
      <c r="F128" s="230" t="s">
        <v>216</v>
      </c>
      <c r="G128" s="228"/>
      <c r="H128" s="229" t="s">
        <v>19</v>
      </c>
      <c r="I128" s="231"/>
      <c r="J128" s="228"/>
      <c r="K128" s="228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159</v>
      </c>
      <c r="AU128" s="236" t="s">
        <v>84</v>
      </c>
      <c r="AV128" s="13" t="s">
        <v>82</v>
      </c>
      <c r="AW128" s="13" t="s">
        <v>35</v>
      </c>
      <c r="AX128" s="13" t="s">
        <v>74</v>
      </c>
      <c r="AY128" s="236" t="s">
        <v>145</v>
      </c>
    </row>
    <row r="129" s="14" customFormat="1">
      <c r="A129" s="14"/>
      <c r="B129" s="237"/>
      <c r="C129" s="238"/>
      <c r="D129" s="220" t="s">
        <v>159</v>
      </c>
      <c r="E129" s="239" t="s">
        <v>19</v>
      </c>
      <c r="F129" s="240" t="s">
        <v>211</v>
      </c>
      <c r="G129" s="238"/>
      <c r="H129" s="241">
        <v>54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159</v>
      </c>
      <c r="AU129" s="247" t="s">
        <v>84</v>
      </c>
      <c r="AV129" s="14" t="s">
        <v>84</v>
      </c>
      <c r="AW129" s="14" t="s">
        <v>35</v>
      </c>
      <c r="AX129" s="14" t="s">
        <v>82</v>
      </c>
      <c r="AY129" s="247" t="s">
        <v>145</v>
      </c>
    </row>
    <row r="130" s="2" customFormat="1" ht="24.15" customHeight="1">
      <c r="A130" s="40"/>
      <c r="B130" s="41"/>
      <c r="C130" s="207" t="s">
        <v>146</v>
      </c>
      <c r="D130" s="207" t="s">
        <v>148</v>
      </c>
      <c r="E130" s="208" t="s">
        <v>217</v>
      </c>
      <c r="F130" s="209" t="s">
        <v>218</v>
      </c>
      <c r="G130" s="210" t="s">
        <v>206</v>
      </c>
      <c r="H130" s="211">
        <v>270</v>
      </c>
      <c r="I130" s="212"/>
      <c r="J130" s="213">
        <f>ROUND(I130*H130,2)</f>
        <v>0</v>
      </c>
      <c r="K130" s="209" t="s">
        <v>152</v>
      </c>
      <c r="L130" s="46"/>
      <c r="M130" s="214" t="s">
        <v>19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179</v>
      </c>
      <c r="AT130" s="218" t="s">
        <v>148</v>
      </c>
      <c r="AU130" s="218" t="s">
        <v>84</v>
      </c>
      <c r="AY130" s="19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179</v>
      </c>
      <c r="BM130" s="218" t="s">
        <v>219</v>
      </c>
    </row>
    <row r="131" s="2" customFormat="1">
      <c r="A131" s="40"/>
      <c r="B131" s="41"/>
      <c r="C131" s="42"/>
      <c r="D131" s="220" t="s">
        <v>155</v>
      </c>
      <c r="E131" s="42"/>
      <c r="F131" s="221" t="s">
        <v>220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155</v>
      </c>
      <c r="AU131" s="19" t="s">
        <v>84</v>
      </c>
    </row>
    <row r="132" s="2" customFormat="1">
      <c r="A132" s="40"/>
      <c r="B132" s="41"/>
      <c r="C132" s="42"/>
      <c r="D132" s="225" t="s">
        <v>157</v>
      </c>
      <c r="E132" s="42"/>
      <c r="F132" s="226" t="s">
        <v>221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157</v>
      </c>
      <c r="AU132" s="19" t="s">
        <v>84</v>
      </c>
    </row>
    <row r="133" s="13" customFormat="1">
      <c r="A133" s="13"/>
      <c r="B133" s="227"/>
      <c r="C133" s="228"/>
      <c r="D133" s="220" t="s">
        <v>159</v>
      </c>
      <c r="E133" s="229" t="s">
        <v>19</v>
      </c>
      <c r="F133" s="230" t="s">
        <v>222</v>
      </c>
      <c r="G133" s="228"/>
      <c r="H133" s="229" t="s">
        <v>19</v>
      </c>
      <c r="I133" s="231"/>
      <c r="J133" s="228"/>
      <c r="K133" s="228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159</v>
      </c>
      <c r="AU133" s="236" t="s">
        <v>84</v>
      </c>
      <c r="AV133" s="13" t="s">
        <v>82</v>
      </c>
      <c r="AW133" s="13" t="s">
        <v>35</v>
      </c>
      <c r="AX133" s="13" t="s">
        <v>74</v>
      </c>
      <c r="AY133" s="236" t="s">
        <v>145</v>
      </c>
    </row>
    <row r="134" s="14" customFormat="1">
      <c r="A134" s="14"/>
      <c r="B134" s="237"/>
      <c r="C134" s="238"/>
      <c r="D134" s="220" t="s">
        <v>159</v>
      </c>
      <c r="E134" s="239" t="s">
        <v>19</v>
      </c>
      <c r="F134" s="240" t="s">
        <v>223</v>
      </c>
      <c r="G134" s="238"/>
      <c r="H134" s="241">
        <v>270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159</v>
      </c>
      <c r="AU134" s="247" t="s">
        <v>84</v>
      </c>
      <c r="AV134" s="14" t="s">
        <v>84</v>
      </c>
      <c r="AW134" s="14" t="s">
        <v>35</v>
      </c>
      <c r="AX134" s="14" t="s">
        <v>82</v>
      </c>
      <c r="AY134" s="247" t="s">
        <v>145</v>
      </c>
    </row>
    <row r="135" s="2" customFormat="1" ht="16.5" customHeight="1">
      <c r="A135" s="40"/>
      <c r="B135" s="41"/>
      <c r="C135" s="259" t="s">
        <v>224</v>
      </c>
      <c r="D135" s="259" t="s">
        <v>186</v>
      </c>
      <c r="E135" s="260" t="s">
        <v>225</v>
      </c>
      <c r="F135" s="261" t="s">
        <v>226</v>
      </c>
      <c r="G135" s="262" t="s">
        <v>206</v>
      </c>
      <c r="H135" s="263">
        <v>270</v>
      </c>
      <c r="I135" s="264"/>
      <c r="J135" s="265">
        <f>ROUND(I135*H135,2)</f>
        <v>0</v>
      </c>
      <c r="K135" s="261" t="s">
        <v>19</v>
      </c>
      <c r="L135" s="266"/>
      <c r="M135" s="267" t="s">
        <v>19</v>
      </c>
      <c r="N135" s="268" t="s">
        <v>45</v>
      </c>
      <c r="O135" s="86"/>
      <c r="P135" s="216">
        <f>O135*H135</f>
        <v>0</v>
      </c>
      <c r="Q135" s="216">
        <v>0.001</v>
      </c>
      <c r="R135" s="216">
        <f>Q135*H135</f>
        <v>0.27000000000000002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189</v>
      </c>
      <c r="AT135" s="218" t="s">
        <v>186</v>
      </c>
      <c r="AU135" s="218" t="s">
        <v>84</v>
      </c>
      <c r="AY135" s="19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82</v>
      </c>
      <c r="BK135" s="219">
        <f>ROUND(I135*H135,2)</f>
        <v>0</v>
      </c>
      <c r="BL135" s="19" t="s">
        <v>179</v>
      </c>
      <c r="BM135" s="218" t="s">
        <v>227</v>
      </c>
    </row>
    <row r="136" s="2" customFormat="1">
      <c r="A136" s="40"/>
      <c r="B136" s="41"/>
      <c r="C136" s="42"/>
      <c r="D136" s="220" t="s">
        <v>155</v>
      </c>
      <c r="E136" s="42"/>
      <c r="F136" s="221" t="s">
        <v>228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155</v>
      </c>
      <c r="AU136" s="19" t="s">
        <v>84</v>
      </c>
    </row>
    <row r="137" s="13" customFormat="1">
      <c r="A137" s="13"/>
      <c r="B137" s="227"/>
      <c r="C137" s="228"/>
      <c r="D137" s="220" t="s">
        <v>159</v>
      </c>
      <c r="E137" s="229" t="s">
        <v>19</v>
      </c>
      <c r="F137" s="230" t="s">
        <v>229</v>
      </c>
      <c r="G137" s="228"/>
      <c r="H137" s="229" t="s">
        <v>19</v>
      </c>
      <c r="I137" s="231"/>
      <c r="J137" s="228"/>
      <c r="K137" s="228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159</v>
      </c>
      <c r="AU137" s="236" t="s">
        <v>84</v>
      </c>
      <c r="AV137" s="13" t="s">
        <v>82</v>
      </c>
      <c r="AW137" s="13" t="s">
        <v>35</v>
      </c>
      <c r="AX137" s="13" t="s">
        <v>74</v>
      </c>
      <c r="AY137" s="236" t="s">
        <v>145</v>
      </c>
    </row>
    <row r="138" s="14" customFormat="1">
      <c r="A138" s="14"/>
      <c r="B138" s="237"/>
      <c r="C138" s="238"/>
      <c r="D138" s="220" t="s">
        <v>159</v>
      </c>
      <c r="E138" s="239" t="s">
        <v>19</v>
      </c>
      <c r="F138" s="240" t="s">
        <v>223</v>
      </c>
      <c r="G138" s="238"/>
      <c r="H138" s="241">
        <v>270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159</v>
      </c>
      <c r="AU138" s="247" t="s">
        <v>84</v>
      </c>
      <c r="AV138" s="14" t="s">
        <v>84</v>
      </c>
      <c r="AW138" s="14" t="s">
        <v>35</v>
      </c>
      <c r="AX138" s="14" t="s">
        <v>82</v>
      </c>
      <c r="AY138" s="247" t="s">
        <v>145</v>
      </c>
    </row>
    <row r="139" s="2" customFormat="1" ht="24.15" customHeight="1">
      <c r="A139" s="40"/>
      <c r="B139" s="41"/>
      <c r="C139" s="207" t="s">
        <v>230</v>
      </c>
      <c r="D139" s="207" t="s">
        <v>148</v>
      </c>
      <c r="E139" s="208" t="s">
        <v>231</v>
      </c>
      <c r="F139" s="209" t="s">
        <v>232</v>
      </c>
      <c r="G139" s="210" t="s">
        <v>169</v>
      </c>
      <c r="H139" s="211">
        <v>0.34300000000000003</v>
      </c>
      <c r="I139" s="212"/>
      <c r="J139" s="213">
        <f>ROUND(I139*H139,2)</f>
        <v>0</v>
      </c>
      <c r="K139" s="209" t="s">
        <v>152</v>
      </c>
      <c r="L139" s="46"/>
      <c r="M139" s="214" t="s">
        <v>19</v>
      </c>
      <c r="N139" s="215" t="s">
        <v>45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179</v>
      </c>
      <c r="AT139" s="218" t="s">
        <v>148</v>
      </c>
      <c r="AU139" s="218" t="s">
        <v>84</v>
      </c>
      <c r="AY139" s="19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82</v>
      </c>
      <c r="BK139" s="219">
        <f>ROUND(I139*H139,2)</f>
        <v>0</v>
      </c>
      <c r="BL139" s="19" t="s">
        <v>179</v>
      </c>
      <c r="BM139" s="218" t="s">
        <v>233</v>
      </c>
    </row>
    <row r="140" s="2" customFormat="1">
      <c r="A140" s="40"/>
      <c r="B140" s="41"/>
      <c r="C140" s="42"/>
      <c r="D140" s="220" t="s">
        <v>155</v>
      </c>
      <c r="E140" s="42"/>
      <c r="F140" s="221" t="s">
        <v>234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155</v>
      </c>
      <c r="AU140" s="19" t="s">
        <v>84</v>
      </c>
    </row>
    <row r="141" s="2" customFormat="1">
      <c r="A141" s="40"/>
      <c r="B141" s="41"/>
      <c r="C141" s="42"/>
      <c r="D141" s="225" t="s">
        <v>157</v>
      </c>
      <c r="E141" s="42"/>
      <c r="F141" s="226" t="s">
        <v>235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157</v>
      </c>
      <c r="AU141" s="19" t="s">
        <v>84</v>
      </c>
    </row>
    <row r="142" s="12" customFormat="1" ht="25.92" customHeight="1">
      <c r="A142" s="12"/>
      <c r="B142" s="191"/>
      <c r="C142" s="192"/>
      <c r="D142" s="193" t="s">
        <v>73</v>
      </c>
      <c r="E142" s="194" t="s">
        <v>186</v>
      </c>
      <c r="F142" s="194" t="s">
        <v>236</v>
      </c>
      <c r="G142" s="192"/>
      <c r="H142" s="192"/>
      <c r="I142" s="195"/>
      <c r="J142" s="196">
        <f>BK142</f>
        <v>0</v>
      </c>
      <c r="K142" s="192"/>
      <c r="L142" s="197"/>
      <c r="M142" s="198"/>
      <c r="N142" s="199"/>
      <c r="O142" s="199"/>
      <c r="P142" s="200">
        <f>P143+P209</f>
        <v>0</v>
      </c>
      <c r="Q142" s="199"/>
      <c r="R142" s="200">
        <f>R143+R209</f>
        <v>0</v>
      </c>
      <c r="S142" s="199"/>
      <c r="T142" s="201">
        <f>T143+T209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98</v>
      </c>
      <c r="AT142" s="203" t="s">
        <v>73</v>
      </c>
      <c r="AU142" s="203" t="s">
        <v>74</v>
      </c>
      <c r="AY142" s="202" t="s">
        <v>145</v>
      </c>
      <c r="BK142" s="204">
        <f>BK143+BK209</f>
        <v>0</v>
      </c>
    </row>
    <row r="143" s="12" customFormat="1" ht="22.8" customHeight="1">
      <c r="A143" s="12"/>
      <c r="B143" s="191"/>
      <c r="C143" s="192"/>
      <c r="D143" s="193" t="s">
        <v>73</v>
      </c>
      <c r="E143" s="205" t="s">
        <v>237</v>
      </c>
      <c r="F143" s="205" t="s">
        <v>238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SUM(P144:P208)</f>
        <v>0</v>
      </c>
      <c r="Q143" s="199"/>
      <c r="R143" s="200">
        <f>SUM(R144:R208)</f>
        <v>0</v>
      </c>
      <c r="S143" s="199"/>
      <c r="T143" s="201">
        <f>SUM(T144:T208)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98</v>
      </c>
      <c r="AT143" s="203" t="s">
        <v>73</v>
      </c>
      <c r="AU143" s="203" t="s">
        <v>82</v>
      </c>
      <c r="AY143" s="202" t="s">
        <v>145</v>
      </c>
      <c r="BK143" s="204">
        <f>SUM(BK144:BK208)</f>
        <v>0</v>
      </c>
    </row>
    <row r="144" s="2" customFormat="1" ht="24.15" customHeight="1">
      <c r="A144" s="40"/>
      <c r="B144" s="41"/>
      <c r="C144" s="207" t="s">
        <v>8</v>
      </c>
      <c r="D144" s="207" t="s">
        <v>148</v>
      </c>
      <c r="E144" s="208" t="s">
        <v>239</v>
      </c>
      <c r="F144" s="209" t="s">
        <v>240</v>
      </c>
      <c r="G144" s="210" t="s">
        <v>151</v>
      </c>
      <c r="H144" s="211">
        <v>80</v>
      </c>
      <c r="I144" s="212"/>
      <c r="J144" s="213">
        <f>ROUND(I144*H144,2)</f>
        <v>0</v>
      </c>
      <c r="K144" s="209" t="s">
        <v>152</v>
      </c>
      <c r="L144" s="46"/>
      <c r="M144" s="214" t="s">
        <v>19</v>
      </c>
      <c r="N144" s="215" t="s">
        <v>45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241</v>
      </c>
      <c r="AT144" s="218" t="s">
        <v>148</v>
      </c>
      <c r="AU144" s="218" t="s">
        <v>84</v>
      </c>
      <c r="AY144" s="19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82</v>
      </c>
      <c r="BK144" s="219">
        <f>ROUND(I144*H144,2)</f>
        <v>0</v>
      </c>
      <c r="BL144" s="19" t="s">
        <v>241</v>
      </c>
      <c r="BM144" s="218" t="s">
        <v>242</v>
      </c>
    </row>
    <row r="145" s="2" customFormat="1">
      <c r="A145" s="40"/>
      <c r="B145" s="41"/>
      <c r="C145" s="42"/>
      <c r="D145" s="220" t="s">
        <v>155</v>
      </c>
      <c r="E145" s="42"/>
      <c r="F145" s="221" t="s">
        <v>243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155</v>
      </c>
      <c r="AU145" s="19" t="s">
        <v>84</v>
      </c>
    </row>
    <row r="146" s="2" customFormat="1">
      <c r="A146" s="40"/>
      <c r="B146" s="41"/>
      <c r="C146" s="42"/>
      <c r="D146" s="225" t="s">
        <v>157</v>
      </c>
      <c r="E146" s="42"/>
      <c r="F146" s="226" t="s">
        <v>244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157</v>
      </c>
      <c r="AU146" s="19" t="s">
        <v>84</v>
      </c>
    </row>
    <row r="147" s="2" customFormat="1" ht="24.15" customHeight="1">
      <c r="A147" s="40"/>
      <c r="B147" s="41"/>
      <c r="C147" s="207" t="s">
        <v>245</v>
      </c>
      <c r="D147" s="207" t="s">
        <v>148</v>
      </c>
      <c r="E147" s="208" t="s">
        <v>246</v>
      </c>
      <c r="F147" s="209" t="s">
        <v>247</v>
      </c>
      <c r="G147" s="210" t="s">
        <v>151</v>
      </c>
      <c r="H147" s="211">
        <v>10</v>
      </c>
      <c r="I147" s="212"/>
      <c r="J147" s="213">
        <f>ROUND(I147*H147,2)</f>
        <v>0</v>
      </c>
      <c r="K147" s="209" t="s">
        <v>152</v>
      </c>
      <c r="L147" s="46"/>
      <c r="M147" s="214" t="s">
        <v>19</v>
      </c>
      <c r="N147" s="215" t="s">
        <v>45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241</v>
      </c>
      <c r="AT147" s="218" t="s">
        <v>148</v>
      </c>
      <c r="AU147" s="218" t="s">
        <v>84</v>
      </c>
      <c r="AY147" s="19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82</v>
      </c>
      <c r="BK147" s="219">
        <f>ROUND(I147*H147,2)</f>
        <v>0</v>
      </c>
      <c r="BL147" s="19" t="s">
        <v>241</v>
      </c>
      <c r="BM147" s="218" t="s">
        <v>248</v>
      </c>
    </row>
    <row r="148" s="2" customFormat="1">
      <c r="A148" s="40"/>
      <c r="B148" s="41"/>
      <c r="C148" s="42"/>
      <c r="D148" s="220" t="s">
        <v>155</v>
      </c>
      <c r="E148" s="42"/>
      <c r="F148" s="221" t="s">
        <v>249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155</v>
      </c>
      <c r="AU148" s="19" t="s">
        <v>84</v>
      </c>
    </row>
    <row r="149" s="2" customFormat="1">
      <c r="A149" s="40"/>
      <c r="B149" s="41"/>
      <c r="C149" s="42"/>
      <c r="D149" s="225" t="s">
        <v>157</v>
      </c>
      <c r="E149" s="42"/>
      <c r="F149" s="226" t="s">
        <v>250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157</v>
      </c>
      <c r="AU149" s="19" t="s">
        <v>84</v>
      </c>
    </row>
    <row r="150" s="13" customFormat="1">
      <c r="A150" s="13"/>
      <c r="B150" s="227"/>
      <c r="C150" s="228"/>
      <c r="D150" s="220" t="s">
        <v>159</v>
      </c>
      <c r="E150" s="229" t="s">
        <v>19</v>
      </c>
      <c r="F150" s="230" t="s">
        <v>251</v>
      </c>
      <c r="G150" s="228"/>
      <c r="H150" s="229" t="s">
        <v>19</v>
      </c>
      <c r="I150" s="231"/>
      <c r="J150" s="228"/>
      <c r="K150" s="228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159</v>
      </c>
      <c r="AU150" s="236" t="s">
        <v>84</v>
      </c>
      <c r="AV150" s="13" t="s">
        <v>82</v>
      </c>
      <c r="AW150" s="13" t="s">
        <v>35</v>
      </c>
      <c r="AX150" s="13" t="s">
        <v>74</v>
      </c>
      <c r="AY150" s="236" t="s">
        <v>145</v>
      </c>
    </row>
    <row r="151" s="14" customFormat="1">
      <c r="A151" s="14"/>
      <c r="B151" s="237"/>
      <c r="C151" s="238"/>
      <c r="D151" s="220" t="s">
        <v>159</v>
      </c>
      <c r="E151" s="239" t="s">
        <v>19</v>
      </c>
      <c r="F151" s="240" t="s">
        <v>252</v>
      </c>
      <c r="G151" s="238"/>
      <c r="H151" s="241">
        <v>10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159</v>
      </c>
      <c r="AU151" s="247" t="s">
        <v>84</v>
      </c>
      <c r="AV151" s="14" t="s">
        <v>84</v>
      </c>
      <c r="AW151" s="14" t="s">
        <v>35</v>
      </c>
      <c r="AX151" s="14" t="s">
        <v>82</v>
      </c>
      <c r="AY151" s="247" t="s">
        <v>145</v>
      </c>
    </row>
    <row r="152" s="2" customFormat="1" ht="24.15" customHeight="1">
      <c r="A152" s="40"/>
      <c r="B152" s="41"/>
      <c r="C152" s="207" t="s">
        <v>253</v>
      </c>
      <c r="D152" s="207" t="s">
        <v>148</v>
      </c>
      <c r="E152" s="208" t="s">
        <v>254</v>
      </c>
      <c r="F152" s="209" t="s">
        <v>255</v>
      </c>
      <c r="G152" s="210" t="s">
        <v>151</v>
      </c>
      <c r="H152" s="211">
        <v>2</v>
      </c>
      <c r="I152" s="212"/>
      <c r="J152" s="213">
        <f>ROUND(I152*H152,2)</f>
        <v>0</v>
      </c>
      <c r="K152" s="209" t="s">
        <v>152</v>
      </c>
      <c r="L152" s="46"/>
      <c r="M152" s="214" t="s">
        <v>19</v>
      </c>
      <c r="N152" s="215" t="s">
        <v>45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241</v>
      </c>
      <c r="AT152" s="218" t="s">
        <v>148</v>
      </c>
      <c r="AU152" s="218" t="s">
        <v>84</v>
      </c>
      <c r="AY152" s="19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241</v>
      </c>
      <c r="BM152" s="218" t="s">
        <v>256</v>
      </c>
    </row>
    <row r="153" s="2" customFormat="1">
      <c r="A153" s="40"/>
      <c r="B153" s="41"/>
      <c r="C153" s="42"/>
      <c r="D153" s="220" t="s">
        <v>155</v>
      </c>
      <c r="E153" s="42"/>
      <c r="F153" s="221" t="s">
        <v>257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155</v>
      </c>
      <c r="AU153" s="19" t="s">
        <v>84</v>
      </c>
    </row>
    <row r="154" s="2" customFormat="1">
      <c r="A154" s="40"/>
      <c r="B154" s="41"/>
      <c r="C154" s="42"/>
      <c r="D154" s="225" t="s">
        <v>157</v>
      </c>
      <c r="E154" s="42"/>
      <c r="F154" s="226" t="s">
        <v>258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157</v>
      </c>
      <c r="AU154" s="19" t="s">
        <v>84</v>
      </c>
    </row>
    <row r="155" s="14" customFormat="1">
      <c r="A155" s="14"/>
      <c r="B155" s="237"/>
      <c r="C155" s="238"/>
      <c r="D155" s="220" t="s">
        <v>159</v>
      </c>
      <c r="E155" s="239" t="s">
        <v>19</v>
      </c>
      <c r="F155" s="240" t="s">
        <v>84</v>
      </c>
      <c r="G155" s="238"/>
      <c r="H155" s="241">
        <v>2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159</v>
      </c>
      <c r="AU155" s="247" t="s">
        <v>84</v>
      </c>
      <c r="AV155" s="14" t="s">
        <v>84</v>
      </c>
      <c r="AW155" s="14" t="s">
        <v>35</v>
      </c>
      <c r="AX155" s="14" t="s">
        <v>82</v>
      </c>
      <c r="AY155" s="247" t="s">
        <v>145</v>
      </c>
    </row>
    <row r="156" s="2" customFormat="1" ht="24.15" customHeight="1">
      <c r="A156" s="40"/>
      <c r="B156" s="41"/>
      <c r="C156" s="207" t="s">
        <v>259</v>
      </c>
      <c r="D156" s="207" t="s">
        <v>148</v>
      </c>
      <c r="E156" s="208" t="s">
        <v>260</v>
      </c>
      <c r="F156" s="209" t="s">
        <v>261</v>
      </c>
      <c r="G156" s="210" t="s">
        <v>151</v>
      </c>
      <c r="H156" s="211">
        <v>6</v>
      </c>
      <c r="I156" s="212"/>
      <c r="J156" s="213">
        <f>ROUND(I156*H156,2)</f>
        <v>0</v>
      </c>
      <c r="K156" s="209" t="s">
        <v>152</v>
      </c>
      <c r="L156" s="46"/>
      <c r="M156" s="214" t="s">
        <v>19</v>
      </c>
      <c r="N156" s="215" t="s">
        <v>45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241</v>
      </c>
      <c r="AT156" s="218" t="s">
        <v>148</v>
      </c>
      <c r="AU156" s="218" t="s">
        <v>84</v>
      </c>
      <c r="AY156" s="19" t="s">
        <v>145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241</v>
      </c>
      <c r="BM156" s="218" t="s">
        <v>262</v>
      </c>
    </row>
    <row r="157" s="2" customFormat="1">
      <c r="A157" s="40"/>
      <c r="B157" s="41"/>
      <c r="C157" s="42"/>
      <c r="D157" s="220" t="s">
        <v>155</v>
      </c>
      <c r="E157" s="42"/>
      <c r="F157" s="221" t="s">
        <v>263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155</v>
      </c>
      <c r="AU157" s="19" t="s">
        <v>84</v>
      </c>
    </row>
    <row r="158" s="2" customFormat="1">
      <c r="A158" s="40"/>
      <c r="B158" s="41"/>
      <c r="C158" s="42"/>
      <c r="D158" s="225" t="s">
        <v>157</v>
      </c>
      <c r="E158" s="42"/>
      <c r="F158" s="226" t="s">
        <v>264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157</v>
      </c>
      <c r="AU158" s="19" t="s">
        <v>84</v>
      </c>
    </row>
    <row r="159" s="14" customFormat="1">
      <c r="A159" s="14"/>
      <c r="B159" s="237"/>
      <c r="C159" s="238"/>
      <c r="D159" s="220" t="s">
        <v>159</v>
      </c>
      <c r="E159" s="239" t="s">
        <v>19</v>
      </c>
      <c r="F159" s="240" t="s">
        <v>265</v>
      </c>
      <c r="G159" s="238"/>
      <c r="H159" s="241">
        <v>6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159</v>
      </c>
      <c r="AU159" s="247" t="s">
        <v>84</v>
      </c>
      <c r="AV159" s="14" t="s">
        <v>84</v>
      </c>
      <c r="AW159" s="14" t="s">
        <v>35</v>
      </c>
      <c r="AX159" s="14" t="s">
        <v>82</v>
      </c>
      <c r="AY159" s="247" t="s">
        <v>145</v>
      </c>
    </row>
    <row r="160" s="2" customFormat="1" ht="33" customHeight="1">
      <c r="A160" s="40"/>
      <c r="B160" s="41"/>
      <c r="C160" s="207" t="s">
        <v>179</v>
      </c>
      <c r="D160" s="207" t="s">
        <v>148</v>
      </c>
      <c r="E160" s="208" t="s">
        <v>266</v>
      </c>
      <c r="F160" s="209" t="s">
        <v>267</v>
      </c>
      <c r="G160" s="210" t="s">
        <v>151</v>
      </c>
      <c r="H160" s="211">
        <v>2</v>
      </c>
      <c r="I160" s="212"/>
      <c r="J160" s="213">
        <f>ROUND(I160*H160,2)</f>
        <v>0</v>
      </c>
      <c r="K160" s="209" t="s">
        <v>152</v>
      </c>
      <c r="L160" s="46"/>
      <c r="M160" s="214" t="s">
        <v>19</v>
      </c>
      <c r="N160" s="215" t="s">
        <v>45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241</v>
      </c>
      <c r="AT160" s="218" t="s">
        <v>148</v>
      </c>
      <c r="AU160" s="218" t="s">
        <v>84</v>
      </c>
      <c r="AY160" s="19" t="s">
        <v>145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241</v>
      </c>
      <c r="BM160" s="218" t="s">
        <v>268</v>
      </c>
    </row>
    <row r="161" s="2" customFormat="1">
      <c r="A161" s="40"/>
      <c r="B161" s="41"/>
      <c r="C161" s="42"/>
      <c r="D161" s="220" t="s">
        <v>155</v>
      </c>
      <c r="E161" s="42"/>
      <c r="F161" s="221" t="s">
        <v>269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155</v>
      </c>
      <c r="AU161" s="19" t="s">
        <v>84</v>
      </c>
    </row>
    <row r="162" s="2" customFormat="1">
      <c r="A162" s="40"/>
      <c r="B162" s="41"/>
      <c r="C162" s="42"/>
      <c r="D162" s="225" t="s">
        <v>157</v>
      </c>
      <c r="E162" s="42"/>
      <c r="F162" s="226" t="s">
        <v>270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157</v>
      </c>
      <c r="AU162" s="19" t="s">
        <v>84</v>
      </c>
    </row>
    <row r="163" s="2" customFormat="1" ht="16.5" customHeight="1">
      <c r="A163" s="40"/>
      <c r="B163" s="41"/>
      <c r="C163" s="259" t="s">
        <v>271</v>
      </c>
      <c r="D163" s="259" t="s">
        <v>186</v>
      </c>
      <c r="E163" s="260" t="s">
        <v>272</v>
      </c>
      <c r="F163" s="261" t="s">
        <v>273</v>
      </c>
      <c r="G163" s="262" t="s">
        <v>19</v>
      </c>
      <c r="H163" s="263">
        <v>2</v>
      </c>
      <c r="I163" s="264"/>
      <c r="J163" s="265">
        <f>ROUND(I163*H163,2)</f>
        <v>0</v>
      </c>
      <c r="K163" s="261" t="s">
        <v>19</v>
      </c>
      <c r="L163" s="266"/>
      <c r="M163" s="267" t="s">
        <v>19</v>
      </c>
      <c r="N163" s="268" t="s">
        <v>45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274</v>
      </c>
      <c r="AT163" s="218" t="s">
        <v>186</v>
      </c>
      <c r="AU163" s="218" t="s">
        <v>84</v>
      </c>
      <c r="AY163" s="19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82</v>
      </c>
      <c r="BK163" s="219">
        <f>ROUND(I163*H163,2)</f>
        <v>0</v>
      </c>
      <c r="BL163" s="19" t="s">
        <v>274</v>
      </c>
      <c r="BM163" s="218" t="s">
        <v>275</v>
      </c>
    </row>
    <row r="164" s="2" customFormat="1">
      <c r="A164" s="40"/>
      <c r="B164" s="41"/>
      <c r="C164" s="42"/>
      <c r="D164" s="220" t="s">
        <v>155</v>
      </c>
      <c r="E164" s="42"/>
      <c r="F164" s="221" t="s">
        <v>273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155</v>
      </c>
      <c r="AU164" s="19" t="s">
        <v>84</v>
      </c>
    </row>
    <row r="165" s="2" customFormat="1" ht="37.8" customHeight="1">
      <c r="A165" s="40"/>
      <c r="B165" s="41"/>
      <c r="C165" s="207" t="s">
        <v>276</v>
      </c>
      <c r="D165" s="207" t="s">
        <v>148</v>
      </c>
      <c r="E165" s="208" t="s">
        <v>277</v>
      </c>
      <c r="F165" s="209" t="s">
        <v>278</v>
      </c>
      <c r="G165" s="210" t="s">
        <v>96</v>
      </c>
      <c r="H165" s="211">
        <v>13.5</v>
      </c>
      <c r="I165" s="212"/>
      <c r="J165" s="213">
        <f>ROUND(I165*H165,2)</f>
        <v>0</v>
      </c>
      <c r="K165" s="209" t="s">
        <v>152</v>
      </c>
      <c r="L165" s="46"/>
      <c r="M165" s="214" t="s">
        <v>19</v>
      </c>
      <c r="N165" s="215" t="s">
        <v>45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241</v>
      </c>
      <c r="AT165" s="218" t="s">
        <v>148</v>
      </c>
      <c r="AU165" s="218" t="s">
        <v>84</v>
      </c>
      <c r="AY165" s="19" t="s">
        <v>145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82</v>
      </c>
      <c r="BK165" s="219">
        <f>ROUND(I165*H165,2)</f>
        <v>0</v>
      </c>
      <c r="BL165" s="19" t="s">
        <v>241</v>
      </c>
      <c r="BM165" s="218" t="s">
        <v>279</v>
      </c>
    </row>
    <row r="166" s="2" customFormat="1">
      <c r="A166" s="40"/>
      <c r="B166" s="41"/>
      <c r="C166" s="42"/>
      <c r="D166" s="220" t="s">
        <v>155</v>
      </c>
      <c r="E166" s="42"/>
      <c r="F166" s="221" t="s">
        <v>280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155</v>
      </c>
      <c r="AU166" s="19" t="s">
        <v>84</v>
      </c>
    </row>
    <row r="167" s="2" customFormat="1">
      <c r="A167" s="40"/>
      <c r="B167" s="41"/>
      <c r="C167" s="42"/>
      <c r="D167" s="225" t="s">
        <v>157</v>
      </c>
      <c r="E167" s="42"/>
      <c r="F167" s="226" t="s">
        <v>281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157</v>
      </c>
      <c r="AU167" s="19" t="s">
        <v>84</v>
      </c>
    </row>
    <row r="168" s="13" customFormat="1">
      <c r="A168" s="13"/>
      <c r="B168" s="227"/>
      <c r="C168" s="228"/>
      <c r="D168" s="220" t="s">
        <v>159</v>
      </c>
      <c r="E168" s="229" t="s">
        <v>19</v>
      </c>
      <c r="F168" s="230" t="s">
        <v>282</v>
      </c>
      <c r="G168" s="228"/>
      <c r="H168" s="229" t="s">
        <v>19</v>
      </c>
      <c r="I168" s="231"/>
      <c r="J168" s="228"/>
      <c r="K168" s="228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159</v>
      </c>
      <c r="AU168" s="236" t="s">
        <v>84</v>
      </c>
      <c r="AV168" s="13" t="s">
        <v>82</v>
      </c>
      <c r="AW168" s="13" t="s">
        <v>35</v>
      </c>
      <c r="AX168" s="13" t="s">
        <v>74</v>
      </c>
      <c r="AY168" s="236" t="s">
        <v>145</v>
      </c>
    </row>
    <row r="169" s="14" customFormat="1">
      <c r="A169" s="14"/>
      <c r="B169" s="237"/>
      <c r="C169" s="238"/>
      <c r="D169" s="220" t="s">
        <v>159</v>
      </c>
      <c r="E169" s="239" t="s">
        <v>19</v>
      </c>
      <c r="F169" s="240" t="s">
        <v>283</v>
      </c>
      <c r="G169" s="238"/>
      <c r="H169" s="241">
        <v>13.5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159</v>
      </c>
      <c r="AU169" s="247" t="s">
        <v>84</v>
      </c>
      <c r="AV169" s="14" t="s">
        <v>84</v>
      </c>
      <c r="AW169" s="14" t="s">
        <v>35</v>
      </c>
      <c r="AX169" s="14" t="s">
        <v>82</v>
      </c>
      <c r="AY169" s="247" t="s">
        <v>145</v>
      </c>
    </row>
    <row r="170" s="2" customFormat="1" ht="16.5" customHeight="1">
      <c r="A170" s="40"/>
      <c r="B170" s="41"/>
      <c r="C170" s="259" t="s">
        <v>284</v>
      </c>
      <c r="D170" s="259" t="s">
        <v>186</v>
      </c>
      <c r="E170" s="260" t="s">
        <v>285</v>
      </c>
      <c r="F170" s="261" t="s">
        <v>286</v>
      </c>
      <c r="G170" s="262" t="s">
        <v>206</v>
      </c>
      <c r="H170" s="263">
        <v>9.4499999999999993</v>
      </c>
      <c r="I170" s="264"/>
      <c r="J170" s="265">
        <f>ROUND(I170*H170,2)</f>
        <v>0</v>
      </c>
      <c r="K170" s="261" t="s">
        <v>152</v>
      </c>
      <c r="L170" s="266"/>
      <c r="M170" s="267" t="s">
        <v>19</v>
      </c>
      <c r="N170" s="268" t="s">
        <v>45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274</v>
      </c>
      <c r="AT170" s="218" t="s">
        <v>186</v>
      </c>
      <c r="AU170" s="218" t="s">
        <v>84</v>
      </c>
      <c r="AY170" s="19" t="s">
        <v>145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82</v>
      </c>
      <c r="BK170" s="219">
        <f>ROUND(I170*H170,2)</f>
        <v>0</v>
      </c>
      <c r="BL170" s="19" t="s">
        <v>274</v>
      </c>
      <c r="BM170" s="218" t="s">
        <v>287</v>
      </c>
    </row>
    <row r="171" s="2" customFormat="1">
      <c r="A171" s="40"/>
      <c r="B171" s="41"/>
      <c r="C171" s="42"/>
      <c r="D171" s="220" t="s">
        <v>155</v>
      </c>
      <c r="E171" s="42"/>
      <c r="F171" s="221" t="s">
        <v>286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155</v>
      </c>
      <c r="AU171" s="19" t="s">
        <v>84</v>
      </c>
    </row>
    <row r="172" s="14" customFormat="1">
      <c r="A172" s="14"/>
      <c r="B172" s="237"/>
      <c r="C172" s="238"/>
      <c r="D172" s="220" t="s">
        <v>159</v>
      </c>
      <c r="E172" s="238"/>
      <c r="F172" s="240" t="s">
        <v>288</v>
      </c>
      <c r="G172" s="238"/>
      <c r="H172" s="241">
        <v>9.4499999999999993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159</v>
      </c>
      <c r="AU172" s="247" t="s">
        <v>84</v>
      </c>
      <c r="AV172" s="14" t="s">
        <v>84</v>
      </c>
      <c r="AW172" s="14" t="s">
        <v>4</v>
      </c>
      <c r="AX172" s="14" t="s">
        <v>82</v>
      </c>
      <c r="AY172" s="247" t="s">
        <v>145</v>
      </c>
    </row>
    <row r="173" s="2" customFormat="1" ht="37.8" customHeight="1">
      <c r="A173" s="40"/>
      <c r="B173" s="41"/>
      <c r="C173" s="207" t="s">
        <v>289</v>
      </c>
      <c r="D173" s="207" t="s">
        <v>148</v>
      </c>
      <c r="E173" s="208" t="s">
        <v>290</v>
      </c>
      <c r="F173" s="209" t="s">
        <v>291</v>
      </c>
      <c r="G173" s="210" t="s">
        <v>96</v>
      </c>
      <c r="H173" s="211">
        <v>298</v>
      </c>
      <c r="I173" s="212"/>
      <c r="J173" s="213">
        <f>ROUND(I173*H173,2)</f>
        <v>0</v>
      </c>
      <c r="K173" s="209" t="s">
        <v>152</v>
      </c>
      <c r="L173" s="46"/>
      <c r="M173" s="214" t="s">
        <v>19</v>
      </c>
      <c r="N173" s="215" t="s">
        <v>45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241</v>
      </c>
      <c r="AT173" s="218" t="s">
        <v>148</v>
      </c>
      <c r="AU173" s="218" t="s">
        <v>84</v>
      </c>
      <c r="AY173" s="19" t="s">
        <v>145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82</v>
      </c>
      <c r="BK173" s="219">
        <f>ROUND(I173*H173,2)</f>
        <v>0</v>
      </c>
      <c r="BL173" s="19" t="s">
        <v>241</v>
      </c>
      <c r="BM173" s="218" t="s">
        <v>292</v>
      </c>
    </row>
    <row r="174" s="2" customFormat="1">
      <c r="A174" s="40"/>
      <c r="B174" s="41"/>
      <c r="C174" s="42"/>
      <c r="D174" s="220" t="s">
        <v>155</v>
      </c>
      <c r="E174" s="42"/>
      <c r="F174" s="221" t="s">
        <v>293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155</v>
      </c>
      <c r="AU174" s="19" t="s">
        <v>84</v>
      </c>
    </row>
    <row r="175" s="2" customFormat="1">
      <c r="A175" s="40"/>
      <c r="B175" s="41"/>
      <c r="C175" s="42"/>
      <c r="D175" s="225" t="s">
        <v>157</v>
      </c>
      <c r="E175" s="42"/>
      <c r="F175" s="226" t="s">
        <v>294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157</v>
      </c>
      <c r="AU175" s="19" t="s">
        <v>84</v>
      </c>
    </row>
    <row r="176" s="14" customFormat="1">
      <c r="A176" s="14"/>
      <c r="B176" s="237"/>
      <c r="C176" s="238"/>
      <c r="D176" s="220" t="s">
        <v>159</v>
      </c>
      <c r="E176" s="239" t="s">
        <v>19</v>
      </c>
      <c r="F176" s="240" t="s">
        <v>295</v>
      </c>
      <c r="G176" s="238"/>
      <c r="H176" s="241">
        <v>298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159</v>
      </c>
      <c r="AU176" s="247" t="s">
        <v>84</v>
      </c>
      <c r="AV176" s="14" t="s">
        <v>84</v>
      </c>
      <c r="AW176" s="14" t="s">
        <v>35</v>
      </c>
      <c r="AX176" s="14" t="s">
        <v>82</v>
      </c>
      <c r="AY176" s="247" t="s">
        <v>145</v>
      </c>
    </row>
    <row r="177" s="2" customFormat="1" ht="16.5" customHeight="1">
      <c r="A177" s="40"/>
      <c r="B177" s="41"/>
      <c r="C177" s="259" t="s">
        <v>7</v>
      </c>
      <c r="D177" s="259" t="s">
        <v>186</v>
      </c>
      <c r="E177" s="260" t="s">
        <v>296</v>
      </c>
      <c r="F177" s="261" t="s">
        <v>297</v>
      </c>
      <c r="G177" s="262" t="s">
        <v>206</v>
      </c>
      <c r="H177" s="263">
        <v>312.89999999999998</v>
      </c>
      <c r="I177" s="264"/>
      <c r="J177" s="265">
        <f>ROUND(I177*H177,2)</f>
        <v>0</v>
      </c>
      <c r="K177" s="261" t="s">
        <v>152</v>
      </c>
      <c r="L177" s="266"/>
      <c r="M177" s="267" t="s">
        <v>19</v>
      </c>
      <c r="N177" s="268" t="s">
        <v>45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274</v>
      </c>
      <c r="AT177" s="218" t="s">
        <v>186</v>
      </c>
      <c r="AU177" s="218" t="s">
        <v>84</v>
      </c>
      <c r="AY177" s="19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82</v>
      </c>
      <c r="BK177" s="219">
        <f>ROUND(I177*H177,2)</f>
        <v>0</v>
      </c>
      <c r="BL177" s="19" t="s">
        <v>274</v>
      </c>
      <c r="BM177" s="218" t="s">
        <v>298</v>
      </c>
    </row>
    <row r="178" s="2" customFormat="1">
      <c r="A178" s="40"/>
      <c r="B178" s="41"/>
      <c r="C178" s="42"/>
      <c r="D178" s="220" t="s">
        <v>155</v>
      </c>
      <c r="E178" s="42"/>
      <c r="F178" s="221" t="s">
        <v>297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155</v>
      </c>
      <c r="AU178" s="19" t="s">
        <v>84</v>
      </c>
    </row>
    <row r="179" s="14" customFormat="1">
      <c r="A179" s="14"/>
      <c r="B179" s="237"/>
      <c r="C179" s="238"/>
      <c r="D179" s="220" t="s">
        <v>159</v>
      </c>
      <c r="E179" s="238"/>
      <c r="F179" s="240" t="s">
        <v>299</v>
      </c>
      <c r="G179" s="238"/>
      <c r="H179" s="241">
        <v>312.89999999999998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159</v>
      </c>
      <c r="AU179" s="247" t="s">
        <v>84</v>
      </c>
      <c r="AV179" s="14" t="s">
        <v>84</v>
      </c>
      <c r="AW179" s="14" t="s">
        <v>4</v>
      </c>
      <c r="AX179" s="14" t="s">
        <v>82</v>
      </c>
      <c r="AY179" s="247" t="s">
        <v>145</v>
      </c>
    </row>
    <row r="180" s="2" customFormat="1" ht="24.15" customHeight="1">
      <c r="A180" s="40"/>
      <c r="B180" s="41"/>
      <c r="C180" s="259" t="s">
        <v>300</v>
      </c>
      <c r="D180" s="259" t="s">
        <v>186</v>
      </c>
      <c r="E180" s="260" t="s">
        <v>301</v>
      </c>
      <c r="F180" s="261" t="s">
        <v>302</v>
      </c>
      <c r="G180" s="262" t="s">
        <v>151</v>
      </c>
      <c r="H180" s="263">
        <v>12</v>
      </c>
      <c r="I180" s="264"/>
      <c r="J180" s="265">
        <f>ROUND(I180*H180,2)</f>
        <v>0</v>
      </c>
      <c r="K180" s="261" t="s">
        <v>152</v>
      </c>
      <c r="L180" s="266"/>
      <c r="M180" s="267" t="s">
        <v>19</v>
      </c>
      <c r="N180" s="268" t="s">
        <v>45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274</v>
      </c>
      <c r="AT180" s="218" t="s">
        <v>186</v>
      </c>
      <c r="AU180" s="218" t="s">
        <v>84</v>
      </c>
      <c r="AY180" s="19" t="s">
        <v>145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82</v>
      </c>
      <c r="BK180" s="219">
        <f>ROUND(I180*H180,2)</f>
        <v>0</v>
      </c>
      <c r="BL180" s="19" t="s">
        <v>274</v>
      </c>
      <c r="BM180" s="218" t="s">
        <v>303</v>
      </c>
    </row>
    <row r="181" s="2" customFormat="1">
      <c r="A181" s="40"/>
      <c r="B181" s="41"/>
      <c r="C181" s="42"/>
      <c r="D181" s="220" t="s">
        <v>155</v>
      </c>
      <c r="E181" s="42"/>
      <c r="F181" s="221" t="s">
        <v>302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155</v>
      </c>
      <c r="AU181" s="19" t="s">
        <v>84</v>
      </c>
    </row>
    <row r="182" s="13" customFormat="1">
      <c r="A182" s="13"/>
      <c r="B182" s="227"/>
      <c r="C182" s="228"/>
      <c r="D182" s="220" t="s">
        <v>159</v>
      </c>
      <c r="E182" s="229" t="s">
        <v>19</v>
      </c>
      <c r="F182" s="230" t="s">
        <v>304</v>
      </c>
      <c r="G182" s="228"/>
      <c r="H182" s="229" t="s">
        <v>19</v>
      </c>
      <c r="I182" s="231"/>
      <c r="J182" s="228"/>
      <c r="K182" s="228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159</v>
      </c>
      <c r="AU182" s="236" t="s">
        <v>84</v>
      </c>
      <c r="AV182" s="13" t="s">
        <v>82</v>
      </c>
      <c r="AW182" s="13" t="s">
        <v>35</v>
      </c>
      <c r="AX182" s="13" t="s">
        <v>74</v>
      </c>
      <c r="AY182" s="236" t="s">
        <v>145</v>
      </c>
    </row>
    <row r="183" s="14" customFormat="1">
      <c r="A183" s="14"/>
      <c r="B183" s="237"/>
      <c r="C183" s="238"/>
      <c r="D183" s="220" t="s">
        <v>159</v>
      </c>
      <c r="E183" s="239" t="s">
        <v>19</v>
      </c>
      <c r="F183" s="240" t="s">
        <v>8</v>
      </c>
      <c r="G183" s="238"/>
      <c r="H183" s="241">
        <v>12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159</v>
      </c>
      <c r="AU183" s="247" t="s">
        <v>84</v>
      </c>
      <c r="AV183" s="14" t="s">
        <v>84</v>
      </c>
      <c r="AW183" s="14" t="s">
        <v>35</v>
      </c>
      <c r="AX183" s="14" t="s">
        <v>82</v>
      </c>
      <c r="AY183" s="247" t="s">
        <v>145</v>
      </c>
    </row>
    <row r="184" s="2" customFormat="1" ht="24.15" customHeight="1">
      <c r="A184" s="40"/>
      <c r="B184" s="41"/>
      <c r="C184" s="259" t="s">
        <v>305</v>
      </c>
      <c r="D184" s="259" t="s">
        <v>186</v>
      </c>
      <c r="E184" s="260" t="s">
        <v>306</v>
      </c>
      <c r="F184" s="261" t="s">
        <v>307</v>
      </c>
      <c r="G184" s="262" t="s">
        <v>151</v>
      </c>
      <c r="H184" s="263">
        <v>11</v>
      </c>
      <c r="I184" s="264"/>
      <c r="J184" s="265">
        <f>ROUND(I184*H184,2)</f>
        <v>0</v>
      </c>
      <c r="K184" s="261" t="s">
        <v>152</v>
      </c>
      <c r="L184" s="266"/>
      <c r="M184" s="267" t="s">
        <v>19</v>
      </c>
      <c r="N184" s="268" t="s">
        <v>45</v>
      </c>
      <c r="O184" s="86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274</v>
      </c>
      <c r="AT184" s="218" t="s">
        <v>186</v>
      </c>
      <c r="AU184" s="218" t="s">
        <v>84</v>
      </c>
      <c r="AY184" s="19" t="s">
        <v>145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82</v>
      </c>
      <c r="BK184" s="219">
        <f>ROUND(I184*H184,2)</f>
        <v>0</v>
      </c>
      <c r="BL184" s="19" t="s">
        <v>274</v>
      </c>
      <c r="BM184" s="218" t="s">
        <v>308</v>
      </c>
    </row>
    <row r="185" s="2" customFormat="1">
      <c r="A185" s="40"/>
      <c r="B185" s="41"/>
      <c r="C185" s="42"/>
      <c r="D185" s="220" t="s">
        <v>155</v>
      </c>
      <c r="E185" s="42"/>
      <c r="F185" s="221" t="s">
        <v>307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155</v>
      </c>
      <c r="AU185" s="19" t="s">
        <v>84</v>
      </c>
    </row>
    <row r="186" s="13" customFormat="1">
      <c r="A186" s="13"/>
      <c r="B186" s="227"/>
      <c r="C186" s="228"/>
      <c r="D186" s="220" t="s">
        <v>159</v>
      </c>
      <c r="E186" s="229" t="s">
        <v>19</v>
      </c>
      <c r="F186" s="230" t="s">
        <v>309</v>
      </c>
      <c r="G186" s="228"/>
      <c r="H186" s="229" t="s">
        <v>19</v>
      </c>
      <c r="I186" s="231"/>
      <c r="J186" s="228"/>
      <c r="K186" s="228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159</v>
      </c>
      <c r="AU186" s="236" t="s">
        <v>84</v>
      </c>
      <c r="AV186" s="13" t="s">
        <v>82</v>
      </c>
      <c r="AW186" s="13" t="s">
        <v>35</v>
      </c>
      <c r="AX186" s="13" t="s">
        <v>74</v>
      </c>
      <c r="AY186" s="236" t="s">
        <v>145</v>
      </c>
    </row>
    <row r="187" s="14" customFormat="1">
      <c r="A187" s="14"/>
      <c r="B187" s="237"/>
      <c r="C187" s="238"/>
      <c r="D187" s="220" t="s">
        <v>159</v>
      </c>
      <c r="E187" s="239" t="s">
        <v>19</v>
      </c>
      <c r="F187" s="240" t="s">
        <v>310</v>
      </c>
      <c r="G187" s="238"/>
      <c r="H187" s="241">
        <v>11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159</v>
      </c>
      <c r="AU187" s="247" t="s">
        <v>84</v>
      </c>
      <c r="AV187" s="14" t="s">
        <v>84</v>
      </c>
      <c r="AW187" s="14" t="s">
        <v>35</v>
      </c>
      <c r="AX187" s="14" t="s">
        <v>82</v>
      </c>
      <c r="AY187" s="247" t="s">
        <v>145</v>
      </c>
    </row>
    <row r="188" s="2" customFormat="1" ht="37.8" customHeight="1">
      <c r="A188" s="40"/>
      <c r="B188" s="41"/>
      <c r="C188" s="207" t="s">
        <v>311</v>
      </c>
      <c r="D188" s="207" t="s">
        <v>148</v>
      </c>
      <c r="E188" s="208" t="s">
        <v>312</v>
      </c>
      <c r="F188" s="209" t="s">
        <v>313</v>
      </c>
      <c r="G188" s="210" t="s">
        <v>96</v>
      </c>
      <c r="H188" s="211">
        <v>320</v>
      </c>
      <c r="I188" s="212"/>
      <c r="J188" s="213">
        <f>ROUND(I188*H188,2)</f>
        <v>0</v>
      </c>
      <c r="K188" s="209" t="s">
        <v>152</v>
      </c>
      <c r="L188" s="46"/>
      <c r="M188" s="214" t="s">
        <v>19</v>
      </c>
      <c r="N188" s="215" t="s">
        <v>45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241</v>
      </c>
      <c r="AT188" s="218" t="s">
        <v>148</v>
      </c>
      <c r="AU188" s="218" t="s">
        <v>84</v>
      </c>
      <c r="AY188" s="19" t="s">
        <v>145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82</v>
      </c>
      <c r="BK188" s="219">
        <f>ROUND(I188*H188,2)</f>
        <v>0</v>
      </c>
      <c r="BL188" s="19" t="s">
        <v>241</v>
      </c>
      <c r="BM188" s="218" t="s">
        <v>314</v>
      </c>
    </row>
    <row r="189" s="2" customFormat="1">
      <c r="A189" s="40"/>
      <c r="B189" s="41"/>
      <c r="C189" s="42"/>
      <c r="D189" s="220" t="s">
        <v>155</v>
      </c>
      <c r="E189" s="42"/>
      <c r="F189" s="221" t="s">
        <v>315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155</v>
      </c>
      <c r="AU189" s="19" t="s">
        <v>84</v>
      </c>
    </row>
    <row r="190" s="2" customFormat="1">
      <c r="A190" s="40"/>
      <c r="B190" s="41"/>
      <c r="C190" s="42"/>
      <c r="D190" s="225" t="s">
        <v>157</v>
      </c>
      <c r="E190" s="42"/>
      <c r="F190" s="226" t="s">
        <v>316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157</v>
      </c>
      <c r="AU190" s="19" t="s">
        <v>84</v>
      </c>
    </row>
    <row r="191" s="14" customFormat="1">
      <c r="A191" s="14"/>
      <c r="B191" s="237"/>
      <c r="C191" s="238"/>
      <c r="D191" s="220" t="s">
        <v>159</v>
      </c>
      <c r="E191" s="239" t="s">
        <v>19</v>
      </c>
      <c r="F191" s="240" t="s">
        <v>317</v>
      </c>
      <c r="G191" s="238"/>
      <c r="H191" s="241">
        <v>320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159</v>
      </c>
      <c r="AU191" s="247" t="s">
        <v>84</v>
      </c>
      <c r="AV191" s="14" t="s">
        <v>84</v>
      </c>
      <c r="AW191" s="14" t="s">
        <v>35</v>
      </c>
      <c r="AX191" s="14" t="s">
        <v>82</v>
      </c>
      <c r="AY191" s="247" t="s">
        <v>145</v>
      </c>
    </row>
    <row r="192" s="2" customFormat="1" ht="24.15" customHeight="1">
      <c r="A192" s="40"/>
      <c r="B192" s="41"/>
      <c r="C192" s="259" t="s">
        <v>318</v>
      </c>
      <c r="D192" s="259" t="s">
        <v>186</v>
      </c>
      <c r="E192" s="260" t="s">
        <v>319</v>
      </c>
      <c r="F192" s="261" t="s">
        <v>320</v>
      </c>
      <c r="G192" s="262" t="s">
        <v>96</v>
      </c>
      <c r="H192" s="263">
        <v>368</v>
      </c>
      <c r="I192" s="264"/>
      <c r="J192" s="265">
        <f>ROUND(I192*H192,2)</f>
        <v>0</v>
      </c>
      <c r="K192" s="261" t="s">
        <v>152</v>
      </c>
      <c r="L192" s="266"/>
      <c r="M192" s="267" t="s">
        <v>19</v>
      </c>
      <c r="N192" s="268" t="s">
        <v>45</v>
      </c>
      <c r="O192" s="86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274</v>
      </c>
      <c r="AT192" s="218" t="s">
        <v>186</v>
      </c>
      <c r="AU192" s="218" t="s">
        <v>84</v>
      </c>
      <c r="AY192" s="19" t="s">
        <v>145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82</v>
      </c>
      <c r="BK192" s="219">
        <f>ROUND(I192*H192,2)</f>
        <v>0</v>
      </c>
      <c r="BL192" s="19" t="s">
        <v>274</v>
      </c>
      <c r="BM192" s="218" t="s">
        <v>321</v>
      </c>
    </row>
    <row r="193" s="2" customFormat="1">
      <c r="A193" s="40"/>
      <c r="B193" s="41"/>
      <c r="C193" s="42"/>
      <c r="D193" s="220" t="s">
        <v>155</v>
      </c>
      <c r="E193" s="42"/>
      <c r="F193" s="221" t="s">
        <v>320</v>
      </c>
      <c r="G193" s="42"/>
      <c r="H193" s="42"/>
      <c r="I193" s="222"/>
      <c r="J193" s="42"/>
      <c r="K193" s="42"/>
      <c r="L193" s="46"/>
      <c r="M193" s="223"/>
      <c r="N193" s="224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155</v>
      </c>
      <c r="AU193" s="19" t="s">
        <v>84</v>
      </c>
    </row>
    <row r="194" s="14" customFormat="1">
      <c r="A194" s="14"/>
      <c r="B194" s="237"/>
      <c r="C194" s="238"/>
      <c r="D194" s="220" t="s">
        <v>159</v>
      </c>
      <c r="E194" s="238"/>
      <c r="F194" s="240" t="s">
        <v>322</v>
      </c>
      <c r="G194" s="238"/>
      <c r="H194" s="241">
        <v>368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159</v>
      </c>
      <c r="AU194" s="247" t="s">
        <v>84</v>
      </c>
      <c r="AV194" s="14" t="s">
        <v>84</v>
      </c>
      <c r="AW194" s="14" t="s">
        <v>4</v>
      </c>
      <c r="AX194" s="14" t="s">
        <v>82</v>
      </c>
      <c r="AY194" s="247" t="s">
        <v>145</v>
      </c>
    </row>
    <row r="195" s="2" customFormat="1" ht="37.8" customHeight="1">
      <c r="A195" s="40"/>
      <c r="B195" s="41"/>
      <c r="C195" s="207" t="s">
        <v>323</v>
      </c>
      <c r="D195" s="207" t="s">
        <v>148</v>
      </c>
      <c r="E195" s="208" t="s">
        <v>324</v>
      </c>
      <c r="F195" s="209" t="s">
        <v>325</v>
      </c>
      <c r="G195" s="210" t="s">
        <v>96</v>
      </c>
      <c r="H195" s="211">
        <v>58</v>
      </c>
      <c r="I195" s="212"/>
      <c r="J195" s="213">
        <f>ROUND(I195*H195,2)</f>
        <v>0</v>
      </c>
      <c r="K195" s="209" t="s">
        <v>152</v>
      </c>
      <c r="L195" s="46"/>
      <c r="M195" s="214" t="s">
        <v>19</v>
      </c>
      <c r="N195" s="215" t="s">
        <v>45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241</v>
      </c>
      <c r="AT195" s="218" t="s">
        <v>148</v>
      </c>
      <c r="AU195" s="218" t="s">
        <v>84</v>
      </c>
      <c r="AY195" s="19" t="s">
        <v>145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82</v>
      </c>
      <c r="BK195" s="219">
        <f>ROUND(I195*H195,2)</f>
        <v>0</v>
      </c>
      <c r="BL195" s="19" t="s">
        <v>241</v>
      </c>
      <c r="BM195" s="218" t="s">
        <v>326</v>
      </c>
    </row>
    <row r="196" s="2" customFormat="1">
      <c r="A196" s="40"/>
      <c r="B196" s="41"/>
      <c r="C196" s="42"/>
      <c r="D196" s="220" t="s">
        <v>155</v>
      </c>
      <c r="E196" s="42"/>
      <c r="F196" s="221" t="s">
        <v>327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155</v>
      </c>
      <c r="AU196" s="19" t="s">
        <v>84</v>
      </c>
    </row>
    <row r="197" s="2" customFormat="1">
      <c r="A197" s="40"/>
      <c r="B197" s="41"/>
      <c r="C197" s="42"/>
      <c r="D197" s="225" t="s">
        <v>157</v>
      </c>
      <c r="E197" s="42"/>
      <c r="F197" s="226" t="s">
        <v>328</v>
      </c>
      <c r="G197" s="42"/>
      <c r="H197" s="42"/>
      <c r="I197" s="222"/>
      <c r="J197" s="42"/>
      <c r="K197" s="42"/>
      <c r="L197" s="46"/>
      <c r="M197" s="223"/>
      <c r="N197" s="22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157</v>
      </c>
      <c r="AU197" s="19" t="s">
        <v>84</v>
      </c>
    </row>
    <row r="198" s="14" customFormat="1">
      <c r="A198" s="14"/>
      <c r="B198" s="237"/>
      <c r="C198" s="238"/>
      <c r="D198" s="220" t="s">
        <v>159</v>
      </c>
      <c r="E198" s="239" t="s">
        <v>19</v>
      </c>
      <c r="F198" s="240" t="s">
        <v>329</v>
      </c>
      <c r="G198" s="238"/>
      <c r="H198" s="241">
        <v>58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159</v>
      </c>
      <c r="AU198" s="247" t="s">
        <v>84</v>
      </c>
      <c r="AV198" s="14" t="s">
        <v>84</v>
      </c>
      <c r="AW198" s="14" t="s">
        <v>35</v>
      </c>
      <c r="AX198" s="14" t="s">
        <v>82</v>
      </c>
      <c r="AY198" s="247" t="s">
        <v>145</v>
      </c>
    </row>
    <row r="199" s="2" customFormat="1" ht="24.15" customHeight="1">
      <c r="A199" s="40"/>
      <c r="B199" s="41"/>
      <c r="C199" s="259" t="s">
        <v>330</v>
      </c>
      <c r="D199" s="259" t="s">
        <v>186</v>
      </c>
      <c r="E199" s="260" t="s">
        <v>331</v>
      </c>
      <c r="F199" s="261" t="s">
        <v>332</v>
      </c>
      <c r="G199" s="262" t="s">
        <v>96</v>
      </c>
      <c r="H199" s="263">
        <v>66.700000000000003</v>
      </c>
      <c r="I199" s="264"/>
      <c r="J199" s="265">
        <f>ROUND(I199*H199,2)</f>
        <v>0</v>
      </c>
      <c r="K199" s="261" t="s">
        <v>152</v>
      </c>
      <c r="L199" s="266"/>
      <c r="M199" s="267" t="s">
        <v>19</v>
      </c>
      <c r="N199" s="268" t="s">
        <v>45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274</v>
      </c>
      <c r="AT199" s="218" t="s">
        <v>186</v>
      </c>
      <c r="AU199" s="218" t="s">
        <v>84</v>
      </c>
      <c r="AY199" s="19" t="s">
        <v>145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82</v>
      </c>
      <c r="BK199" s="219">
        <f>ROUND(I199*H199,2)</f>
        <v>0</v>
      </c>
      <c r="BL199" s="19" t="s">
        <v>274</v>
      </c>
      <c r="BM199" s="218" t="s">
        <v>333</v>
      </c>
    </row>
    <row r="200" s="2" customFormat="1">
      <c r="A200" s="40"/>
      <c r="B200" s="41"/>
      <c r="C200" s="42"/>
      <c r="D200" s="220" t="s">
        <v>155</v>
      </c>
      <c r="E200" s="42"/>
      <c r="F200" s="221" t="s">
        <v>332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155</v>
      </c>
      <c r="AU200" s="19" t="s">
        <v>84</v>
      </c>
    </row>
    <row r="201" s="14" customFormat="1">
      <c r="A201" s="14"/>
      <c r="B201" s="237"/>
      <c r="C201" s="238"/>
      <c r="D201" s="220" t="s">
        <v>159</v>
      </c>
      <c r="E201" s="238"/>
      <c r="F201" s="240" t="s">
        <v>334</v>
      </c>
      <c r="G201" s="238"/>
      <c r="H201" s="241">
        <v>66.700000000000003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159</v>
      </c>
      <c r="AU201" s="247" t="s">
        <v>84</v>
      </c>
      <c r="AV201" s="14" t="s">
        <v>84</v>
      </c>
      <c r="AW201" s="14" t="s">
        <v>4</v>
      </c>
      <c r="AX201" s="14" t="s">
        <v>82</v>
      </c>
      <c r="AY201" s="247" t="s">
        <v>145</v>
      </c>
    </row>
    <row r="202" s="2" customFormat="1" ht="37.8" customHeight="1">
      <c r="A202" s="40"/>
      <c r="B202" s="41"/>
      <c r="C202" s="207" t="s">
        <v>335</v>
      </c>
      <c r="D202" s="207" t="s">
        <v>148</v>
      </c>
      <c r="E202" s="208" t="s">
        <v>336</v>
      </c>
      <c r="F202" s="209" t="s">
        <v>337</v>
      </c>
      <c r="G202" s="210" t="s">
        <v>96</v>
      </c>
      <c r="H202" s="211">
        <v>186</v>
      </c>
      <c r="I202" s="212"/>
      <c r="J202" s="213">
        <f>ROUND(I202*H202,2)</f>
        <v>0</v>
      </c>
      <c r="K202" s="209" t="s">
        <v>152</v>
      </c>
      <c r="L202" s="46"/>
      <c r="M202" s="214" t="s">
        <v>19</v>
      </c>
      <c r="N202" s="215" t="s">
        <v>45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241</v>
      </c>
      <c r="AT202" s="218" t="s">
        <v>148</v>
      </c>
      <c r="AU202" s="218" t="s">
        <v>84</v>
      </c>
      <c r="AY202" s="19" t="s">
        <v>145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82</v>
      </c>
      <c r="BK202" s="219">
        <f>ROUND(I202*H202,2)</f>
        <v>0</v>
      </c>
      <c r="BL202" s="19" t="s">
        <v>241</v>
      </c>
      <c r="BM202" s="218" t="s">
        <v>338</v>
      </c>
    </row>
    <row r="203" s="2" customFormat="1">
      <c r="A203" s="40"/>
      <c r="B203" s="41"/>
      <c r="C203" s="42"/>
      <c r="D203" s="220" t="s">
        <v>155</v>
      </c>
      <c r="E203" s="42"/>
      <c r="F203" s="221" t="s">
        <v>339</v>
      </c>
      <c r="G203" s="42"/>
      <c r="H203" s="42"/>
      <c r="I203" s="222"/>
      <c r="J203" s="42"/>
      <c r="K203" s="42"/>
      <c r="L203" s="46"/>
      <c r="M203" s="223"/>
      <c r="N203" s="224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155</v>
      </c>
      <c r="AU203" s="19" t="s">
        <v>84</v>
      </c>
    </row>
    <row r="204" s="2" customFormat="1">
      <c r="A204" s="40"/>
      <c r="B204" s="41"/>
      <c r="C204" s="42"/>
      <c r="D204" s="225" t="s">
        <v>157</v>
      </c>
      <c r="E204" s="42"/>
      <c r="F204" s="226" t="s">
        <v>340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157</v>
      </c>
      <c r="AU204" s="19" t="s">
        <v>84</v>
      </c>
    </row>
    <row r="205" s="14" customFormat="1">
      <c r="A205" s="14"/>
      <c r="B205" s="237"/>
      <c r="C205" s="238"/>
      <c r="D205" s="220" t="s">
        <v>159</v>
      </c>
      <c r="E205" s="239" t="s">
        <v>19</v>
      </c>
      <c r="F205" s="240" t="s">
        <v>341</v>
      </c>
      <c r="G205" s="238"/>
      <c r="H205" s="241">
        <v>186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159</v>
      </c>
      <c r="AU205" s="247" t="s">
        <v>84</v>
      </c>
      <c r="AV205" s="14" t="s">
        <v>84</v>
      </c>
      <c r="AW205" s="14" t="s">
        <v>35</v>
      </c>
      <c r="AX205" s="14" t="s">
        <v>82</v>
      </c>
      <c r="AY205" s="247" t="s">
        <v>145</v>
      </c>
    </row>
    <row r="206" s="2" customFormat="1" ht="24.15" customHeight="1">
      <c r="A206" s="40"/>
      <c r="B206" s="41"/>
      <c r="C206" s="259" t="s">
        <v>342</v>
      </c>
      <c r="D206" s="259" t="s">
        <v>186</v>
      </c>
      <c r="E206" s="260" t="s">
        <v>343</v>
      </c>
      <c r="F206" s="261" t="s">
        <v>344</v>
      </c>
      <c r="G206" s="262" t="s">
        <v>96</v>
      </c>
      <c r="H206" s="263">
        <v>213.90000000000001</v>
      </c>
      <c r="I206" s="264"/>
      <c r="J206" s="265">
        <f>ROUND(I206*H206,2)</f>
        <v>0</v>
      </c>
      <c r="K206" s="261" t="s">
        <v>152</v>
      </c>
      <c r="L206" s="266"/>
      <c r="M206" s="267" t="s">
        <v>19</v>
      </c>
      <c r="N206" s="268" t="s">
        <v>45</v>
      </c>
      <c r="O206" s="86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274</v>
      </c>
      <c r="AT206" s="218" t="s">
        <v>186</v>
      </c>
      <c r="AU206" s="218" t="s">
        <v>84</v>
      </c>
      <c r="AY206" s="19" t="s">
        <v>145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82</v>
      </c>
      <c r="BK206" s="219">
        <f>ROUND(I206*H206,2)</f>
        <v>0</v>
      </c>
      <c r="BL206" s="19" t="s">
        <v>274</v>
      </c>
      <c r="BM206" s="218" t="s">
        <v>345</v>
      </c>
    </row>
    <row r="207" s="2" customFormat="1">
      <c r="A207" s="40"/>
      <c r="B207" s="41"/>
      <c r="C207" s="42"/>
      <c r="D207" s="220" t="s">
        <v>155</v>
      </c>
      <c r="E207" s="42"/>
      <c r="F207" s="221" t="s">
        <v>344</v>
      </c>
      <c r="G207" s="42"/>
      <c r="H207" s="42"/>
      <c r="I207" s="222"/>
      <c r="J207" s="42"/>
      <c r="K207" s="42"/>
      <c r="L207" s="46"/>
      <c r="M207" s="223"/>
      <c r="N207" s="22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155</v>
      </c>
      <c r="AU207" s="19" t="s">
        <v>84</v>
      </c>
    </row>
    <row r="208" s="14" customFormat="1">
      <c r="A208" s="14"/>
      <c r="B208" s="237"/>
      <c r="C208" s="238"/>
      <c r="D208" s="220" t="s">
        <v>159</v>
      </c>
      <c r="E208" s="238"/>
      <c r="F208" s="240" t="s">
        <v>346</v>
      </c>
      <c r="G208" s="238"/>
      <c r="H208" s="241">
        <v>213.90000000000001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159</v>
      </c>
      <c r="AU208" s="247" t="s">
        <v>84</v>
      </c>
      <c r="AV208" s="14" t="s">
        <v>84</v>
      </c>
      <c r="AW208" s="14" t="s">
        <v>4</v>
      </c>
      <c r="AX208" s="14" t="s">
        <v>82</v>
      </c>
      <c r="AY208" s="247" t="s">
        <v>145</v>
      </c>
    </row>
    <row r="209" s="12" customFormat="1" ht="22.8" customHeight="1">
      <c r="A209" s="12"/>
      <c r="B209" s="191"/>
      <c r="C209" s="192"/>
      <c r="D209" s="193" t="s">
        <v>73</v>
      </c>
      <c r="E209" s="205" t="s">
        <v>347</v>
      </c>
      <c r="F209" s="205" t="s">
        <v>348</v>
      </c>
      <c r="G209" s="192"/>
      <c r="H209" s="192"/>
      <c r="I209" s="195"/>
      <c r="J209" s="206">
        <f>BK209</f>
        <v>0</v>
      </c>
      <c r="K209" s="192"/>
      <c r="L209" s="197"/>
      <c r="M209" s="198"/>
      <c r="N209" s="199"/>
      <c r="O209" s="199"/>
      <c r="P209" s="200">
        <f>SUM(P210:P303)</f>
        <v>0</v>
      </c>
      <c r="Q209" s="199"/>
      <c r="R209" s="200">
        <f>SUM(R210:R303)</f>
        <v>0</v>
      </c>
      <c r="S209" s="199"/>
      <c r="T209" s="201">
        <f>SUM(T210:T303)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2" t="s">
        <v>98</v>
      </c>
      <c r="AT209" s="203" t="s">
        <v>73</v>
      </c>
      <c r="AU209" s="203" t="s">
        <v>82</v>
      </c>
      <c r="AY209" s="202" t="s">
        <v>145</v>
      </c>
      <c r="BK209" s="204">
        <f>SUM(BK210:BK303)</f>
        <v>0</v>
      </c>
    </row>
    <row r="210" s="2" customFormat="1" ht="24.15" customHeight="1">
      <c r="A210" s="40"/>
      <c r="B210" s="41"/>
      <c r="C210" s="207" t="s">
        <v>349</v>
      </c>
      <c r="D210" s="207" t="s">
        <v>148</v>
      </c>
      <c r="E210" s="208" t="s">
        <v>350</v>
      </c>
      <c r="F210" s="209" t="s">
        <v>351</v>
      </c>
      <c r="G210" s="210" t="s">
        <v>352</v>
      </c>
      <c r="H210" s="211">
        <v>0.17599999999999999</v>
      </c>
      <c r="I210" s="212"/>
      <c r="J210" s="213">
        <f>ROUND(I210*H210,2)</f>
        <v>0</v>
      </c>
      <c r="K210" s="209" t="s">
        <v>152</v>
      </c>
      <c r="L210" s="46"/>
      <c r="M210" s="214" t="s">
        <v>19</v>
      </c>
      <c r="N210" s="215" t="s">
        <v>45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241</v>
      </c>
      <c r="AT210" s="218" t="s">
        <v>148</v>
      </c>
      <c r="AU210" s="218" t="s">
        <v>84</v>
      </c>
      <c r="AY210" s="19" t="s">
        <v>145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82</v>
      </c>
      <c r="BK210" s="219">
        <f>ROUND(I210*H210,2)</f>
        <v>0</v>
      </c>
      <c r="BL210" s="19" t="s">
        <v>241</v>
      </c>
      <c r="BM210" s="218" t="s">
        <v>353</v>
      </c>
    </row>
    <row r="211" s="2" customFormat="1">
      <c r="A211" s="40"/>
      <c r="B211" s="41"/>
      <c r="C211" s="42"/>
      <c r="D211" s="220" t="s">
        <v>155</v>
      </c>
      <c r="E211" s="42"/>
      <c r="F211" s="221" t="s">
        <v>354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155</v>
      </c>
      <c r="AU211" s="19" t="s">
        <v>84</v>
      </c>
    </row>
    <row r="212" s="2" customFormat="1">
      <c r="A212" s="40"/>
      <c r="B212" s="41"/>
      <c r="C212" s="42"/>
      <c r="D212" s="225" t="s">
        <v>157</v>
      </c>
      <c r="E212" s="42"/>
      <c r="F212" s="226" t="s">
        <v>355</v>
      </c>
      <c r="G212" s="42"/>
      <c r="H212" s="42"/>
      <c r="I212" s="222"/>
      <c r="J212" s="42"/>
      <c r="K212" s="42"/>
      <c r="L212" s="46"/>
      <c r="M212" s="223"/>
      <c r="N212" s="224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157</v>
      </c>
      <c r="AU212" s="19" t="s">
        <v>84</v>
      </c>
    </row>
    <row r="213" s="14" customFormat="1">
      <c r="A213" s="14"/>
      <c r="B213" s="237"/>
      <c r="C213" s="238"/>
      <c r="D213" s="220" t="s">
        <v>159</v>
      </c>
      <c r="E213" s="239" t="s">
        <v>19</v>
      </c>
      <c r="F213" s="240" t="s">
        <v>356</v>
      </c>
      <c r="G213" s="238"/>
      <c r="H213" s="241">
        <v>0.17599999999999999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159</v>
      </c>
      <c r="AU213" s="247" t="s">
        <v>84</v>
      </c>
      <c r="AV213" s="14" t="s">
        <v>84</v>
      </c>
      <c r="AW213" s="14" t="s">
        <v>35</v>
      </c>
      <c r="AX213" s="14" t="s">
        <v>82</v>
      </c>
      <c r="AY213" s="247" t="s">
        <v>145</v>
      </c>
    </row>
    <row r="214" s="2" customFormat="1" ht="24.15" customHeight="1">
      <c r="A214" s="40"/>
      <c r="B214" s="41"/>
      <c r="C214" s="207" t="s">
        <v>357</v>
      </c>
      <c r="D214" s="207" t="s">
        <v>148</v>
      </c>
      <c r="E214" s="208" t="s">
        <v>358</v>
      </c>
      <c r="F214" s="209" t="s">
        <v>359</v>
      </c>
      <c r="G214" s="210" t="s">
        <v>360</v>
      </c>
      <c r="H214" s="211">
        <v>2.5920000000000001</v>
      </c>
      <c r="I214" s="212"/>
      <c r="J214" s="213">
        <f>ROUND(I214*H214,2)</f>
        <v>0</v>
      </c>
      <c r="K214" s="209" t="s">
        <v>152</v>
      </c>
      <c r="L214" s="46"/>
      <c r="M214" s="214" t="s">
        <v>19</v>
      </c>
      <c r="N214" s="215" t="s">
        <v>45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241</v>
      </c>
      <c r="AT214" s="218" t="s">
        <v>148</v>
      </c>
      <c r="AU214" s="218" t="s">
        <v>84</v>
      </c>
      <c r="AY214" s="19" t="s">
        <v>145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82</v>
      </c>
      <c r="BK214" s="219">
        <f>ROUND(I214*H214,2)</f>
        <v>0</v>
      </c>
      <c r="BL214" s="19" t="s">
        <v>241</v>
      </c>
      <c r="BM214" s="218" t="s">
        <v>361</v>
      </c>
    </row>
    <row r="215" s="2" customFormat="1">
      <c r="A215" s="40"/>
      <c r="B215" s="41"/>
      <c r="C215" s="42"/>
      <c r="D215" s="220" t="s">
        <v>155</v>
      </c>
      <c r="E215" s="42"/>
      <c r="F215" s="221" t="s">
        <v>362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155</v>
      </c>
      <c r="AU215" s="19" t="s">
        <v>84</v>
      </c>
    </row>
    <row r="216" s="2" customFormat="1">
      <c r="A216" s="40"/>
      <c r="B216" s="41"/>
      <c r="C216" s="42"/>
      <c r="D216" s="225" t="s">
        <v>157</v>
      </c>
      <c r="E216" s="42"/>
      <c r="F216" s="226" t="s">
        <v>363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157</v>
      </c>
      <c r="AU216" s="19" t="s">
        <v>84</v>
      </c>
    </row>
    <row r="217" s="13" customFormat="1">
      <c r="A217" s="13"/>
      <c r="B217" s="227"/>
      <c r="C217" s="228"/>
      <c r="D217" s="220" t="s">
        <v>159</v>
      </c>
      <c r="E217" s="229" t="s">
        <v>19</v>
      </c>
      <c r="F217" s="230" t="s">
        <v>364</v>
      </c>
      <c r="G217" s="228"/>
      <c r="H217" s="229" t="s">
        <v>19</v>
      </c>
      <c r="I217" s="231"/>
      <c r="J217" s="228"/>
      <c r="K217" s="228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159</v>
      </c>
      <c r="AU217" s="236" t="s">
        <v>84</v>
      </c>
      <c r="AV217" s="13" t="s">
        <v>82</v>
      </c>
      <c r="AW217" s="13" t="s">
        <v>35</v>
      </c>
      <c r="AX217" s="13" t="s">
        <v>74</v>
      </c>
      <c r="AY217" s="236" t="s">
        <v>145</v>
      </c>
    </row>
    <row r="218" s="14" customFormat="1">
      <c r="A218" s="14"/>
      <c r="B218" s="237"/>
      <c r="C218" s="238"/>
      <c r="D218" s="220" t="s">
        <v>159</v>
      </c>
      <c r="E218" s="239" t="s">
        <v>19</v>
      </c>
      <c r="F218" s="240" t="s">
        <v>365</v>
      </c>
      <c r="G218" s="238"/>
      <c r="H218" s="241">
        <v>2.5920000000000001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159</v>
      </c>
      <c r="AU218" s="247" t="s">
        <v>84</v>
      </c>
      <c r="AV218" s="14" t="s">
        <v>84</v>
      </c>
      <c r="AW218" s="14" t="s">
        <v>35</v>
      </c>
      <c r="AX218" s="14" t="s">
        <v>82</v>
      </c>
      <c r="AY218" s="247" t="s">
        <v>145</v>
      </c>
    </row>
    <row r="219" s="2" customFormat="1" ht="24.15" customHeight="1">
      <c r="A219" s="40"/>
      <c r="B219" s="41"/>
      <c r="C219" s="207" t="s">
        <v>189</v>
      </c>
      <c r="D219" s="207" t="s">
        <v>148</v>
      </c>
      <c r="E219" s="208" t="s">
        <v>366</v>
      </c>
      <c r="F219" s="209" t="s">
        <v>367</v>
      </c>
      <c r="G219" s="210" t="s">
        <v>96</v>
      </c>
      <c r="H219" s="211">
        <v>294</v>
      </c>
      <c r="I219" s="212"/>
      <c r="J219" s="213">
        <f>ROUND(I219*H219,2)</f>
        <v>0</v>
      </c>
      <c r="K219" s="209" t="s">
        <v>152</v>
      </c>
      <c r="L219" s="46"/>
      <c r="M219" s="214" t="s">
        <v>19</v>
      </c>
      <c r="N219" s="215" t="s">
        <v>45</v>
      </c>
      <c r="O219" s="86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241</v>
      </c>
      <c r="AT219" s="218" t="s">
        <v>148</v>
      </c>
      <c r="AU219" s="218" t="s">
        <v>84</v>
      </c>
      <c r="AY219" s="19" t="s">
        <v>145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82</v>
      </c>
      <c r="BK219" s="219">
        <f>ROUND(I219*H219,2)</f>
        <v>0</v>
      </c>
      <c r="BL219" s="19" t="s">
        <v>241</v>
      </c>
      <c r="BM219" s="218" t="s">
        <v>368</v>
      </c>
    </row>
    <row r="220" s="2" customFormat="1">
      <c r="A220" s="40"/>
      <c r="B220" s="41"/>
      <c r="C220" s="42"/>
      <c r="D220" s="220" t="s">
        <v>155</v>
      </c>
      <c r="E220" s="42"/>
      <c r="F220" s="221" t="s">
        <v>369</v>
      </c>
      <c r="G220" s="42"/>
      <c r="H220" s="42"/>
      <c r="I220" s="222"/>
      <c r="J220" s="42"/>
      <c r="K220" s="42"/>
      <c r="L220" s="46"/>
      <c r="M220" s="223"/>
      <c r="N220" s="224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155</v>
      </c>
      <c r="AU220" s="19" t="s">
        <v>84</v>
      </c>
    </row>
    <row r="221" s="2" customFormat="1">
      <c r="A221" s="40"/>
      <c r="B221" s="41"/>
      <c r="C221" s="42"/>
      <c r="D221" s="225" t="s">
        <v>157</v>
      </c>
      <c r="E221" s="42"/>
      <c r="F221" s="226" t="s">
        <v>370</v>
      </c>
      <c r="G221" s="42"/>
      <c r="H221" s="42"/>
      <c r="I221" s="222"/>
      <c r="J221" s="42"/>
      <c r="K221" s="42"/>
      <c r="L221" s="46"/>
      <c r="M221" s="223"/>
      <c r="N221" s="224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157</v>
      </c>
      <c r="AU221" s="19" t="s">
        <v>84</v>
      </c>
    </row>
    <row r="222" s="14" customFormat="1">
      <c r="A222" s="14"/>
      <c r="B222" s="237"/>
      <c r="C222" s="238"/>
      <c r="D222" s="220" t="s">
        <v>159</v>
      </c>
      <c r="E222" s="239" t="s">
        <v>19</v>
      </c>
      <c r="F222" s="240" t="s">
        <v>371</v>
      </c>
      <c r="G222" s="238"/>
      <c r="H222" s="241">
        <v>294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159</v>
      </c>
      <c r="AU222" s="247" t="s">
        <v>84</v>
      </c>
      <c r="AV222" s="14" t="s">
        <v>84</v>
      </c>
      <c r="AW222" s="14" t="s">
        <v>35</v>
      </c>
      <c r="AX222" s="14" t="s">
        <v>82</v>
      </c>
      <c r="AY222" s="247" t="s">
        <v>145</v>
      </c>
    </row>
    <row r="223" s="2" customFormat="1" ht="37.8" customHeight="1">
      <c r="A223" s="40"/>
      <c r="B223" s="41"/>
      <c r="C223" s="207" t="s">
        <v>372</v>
      </c>
      <c r="D223" s="207" t="s">
        <v>148</v>
      </c>
      <c r="E223" s="208" t="s">
        <v>373</v>
      </c>
      <c r="F223" s="209" t="s">
        <v>374</v>
      </c>
      <c r="G223" s="210" t="s">
        <v>360</v>
      </c>
      <c r="H223" s="211">
        <v>32.472000000000001</v>
      </c>
      <c r="I223" s="212"/>
      <c r="J223" s="213">
        <f>ROUND(I223*H223,2)</f>
        <v>0</v>
      </c>
      <c r="K223" s="209" t="s">
        <v>152</v>
      </c>
      <c r="L223" s="46"/>
      <c r="M223" s="214" t="s">
        <v>19</v>
      </c>
      <c r="N223" s="215" t="s">
        <v>45</v>
      </c>
      <c r="O223" s="86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241</v>
      </c>
      <c r="AT223" s="218" t="s">
        <v>148</v>
      </c>
      <c r="AU223" s="218" t="s">
        <v>84</v>
      </c>
      <c r="AY223" s="19" t="s">
        <v>145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82</v>
      </c>
      <c r="BK223" s="219">
        <f>ROUND(I223*H223,2)</f>
        <v>0</v>
      </c>
      <c r="BL223" s="19" t="s">
        <v>241</v>
      </c>
      <c r="BM223" s="218" t="s">
        <v>375</v>
      </c>
    </row>
    <row r="224" s="2" customFormat="1">
      <c r="A224" s="40"/>
      <c r="B224" s="41"/>
      <c r="C224" s="42"/>
      <c r="D224" s="220" t="s">
        <v>155</v>
      </c>
      <c r="E224" s="42"/>
      <c r="F224" s="221" t="s">
        <v>376</v>
      </c>
      <c r="G224" s="42"/>
      <c r="H224" s="42"/>
      <c r="I224" s="222"/>
      <c r="J224" s="42"/>
      <c r="K224" s="42"/>
      <c r="L224" s="46"/>
      <c r="M224" s="223"/>
      <c r="N224" s="224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155</v>
      </c>
      <c r="AU224" s="19" t="s">
        <v>84</v>
      </c>
    </row>
    <row r="225" s="2" customFormat="1">
      <c r="A225" s="40"/>
      <c r="B225" s="41"/>
      <c r="C225" s="42"/>
      <c r="D225" s="225" t="s">
        <v>157</v>
      </c>
      <c r="E225" s="42"/>
      <c r="F225" s="226" t="s">
        <v>377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157</v>
      </c>
      <c r="AU225" s="19" t="s">
        <v>84</v>
      </c>
    </row>
    <row r="226" s="13" customFormat="1">
      <c r="A226" s="13"/>
      <c r="B226" s="227"/>
      <c r="C226" s="228"/>
      <c r="D226" s="220" t="s">
        <v>159</v>
      </c>
      <c r="E226" s="229" t="s">
        <v>19</v>
      </c>
      <c r="F226" s="230" t="s">
        <v>378</v>
      </c>
      <c r="G226" s="228"/>
      <c r="H226" s="229" t="s">
        <v>19</v>
      </c>
      <c r="I226" s="231"/>
      <c r="J226" s="228"/>
      <c r="K226" s="228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159</v>
      </c>
      <c r="AU226" s="236" t="s">
        <v>84</v>
      </c>
      <c r="AV226" s="13" t="s">
        <v>82</v>
      </c>
      <c r="AW226" s="13" t="s">
        <v>35</v>
      </c>
      <c r="AX226" s="13" t="s">
        <v>74</v>
      </c>
      <c r="AY226" s="236" t="s">
        <v>145</v>
      </c>
    </row>
    <row r="227" s="13" customFormat="1">
      <c r="A227" s="13"/>
      <c r="B227" s="227"/>
      <c r="C227" s="228"/>
      <c r="D227" s="220" t="s">
        <v>159</v>
      </c>
      <c r="E227" s="229" t="s">
        <v>19</v>
      </c>
      <c r="F227" s="230" t="s">
        <v>379</v>
      </c>
      <c r="G227" s="228"/>
      <c r="H227" s="229" t="s">
        <v>19</v>
      </c>
      <c r="I227" s="231"/>
      <c r="J227" s="228"/>
      <c r="K227" s="228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159</v>
      </c>
      <c r="AU227" s="236" t="s">
        <v>84</v>
      </c>
      <c r="AV227" s="13" t="s">
        <v>82</v>
      </c>
      <c r="AW227" s="13" t="s">
        <v>35</v>
      </c>
      <c r="AX227" s="13" t="s">
        <v>74</v>
      </c>
      <c r="AY227" s="236" t="s">
        <v>145</v>
      </c>
    </row>
    <row r="228" s="14" customFormat="1">
      <c r="A228" s="14"/>
      <c r="B228" s="237"/>
      <c r="C228" s="238"/>
      <c r="D228" s="220" t="s">
        <v>159</v>
      </c>
      <c r="E228" s="239" t="s">
        <v>19</v>
      </c>
      <c r="F228" s="240" t="s">
        <v>380</v>
      </c>
      <c r="G228" s="238"/>
      <c r="H228" s="241">
        <v>29.399999999999999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159</v>
      </c>
      <c r="AU228" s="247" t="s">
        <v>84</v>
      </c>
      <c r="AV228" s="14" t="s">
        <v>84</v>
      </c>
      <c r="AW228" s="14" t="s">
        <v>35</v>
      </c>
      <c r="AX228" s="14" t="s">
        <v>74</v>
      </c>
      <c r="AY228" s="247" t="s">
        <v>145</v>
      </c>
    </row>
    <row r="229" s="13" customFormat="1">
      <c r="A229" s="13"/>
      <c r="B229" s="227"/>
      <c r="C229" s="228"/>
      <c r="D229" s="220" t="s">
        <v>159</v>
      </c>
      <c r="E229" s="229" t="s">
        <v>19</v>
      </c>
      <c r="F229" s="230" t="s">
        <v>381</v>
      </c>
      <c r="G229" s="228"/>
      <c r="H229" s="229" t="s">
        <v>19</v>
      </c>
      <c r="I229" s="231"/>
      <c r="J229" s="228"/>
      <c r="K229" s="228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159</v>
      </c>
      <c r="AU229" s="236" t="s">
        <v>84</v>
      </c>
      <c r="AV229" s="13" t="s">
        <v>82</v>
      </c>
      <c r="AW229" s="13" t="s">
        <v>35</v>
      </c>
      <c r="AX229" s="13" t="s">
        <v>74</v>
      </c>
      <c r="AY229" s="236" t="s">
        <v>145</v>
      </c>
    </row>
    <row r="230" s="14" customFormat="1">
      <c r="A230" s="14"/>
      <c r="B230" s="237"/>
      <c r="C230" s="238"/>
      <c r="D230" s="220" t="s">
        <v>159</v>
      </c>
      <c r="E230" s="239" t="s">
        <v>19</v>
      </c>
      <c r="F230" s="240" t="s">
        <v>382</v>
      </c>
      <c r="G230" s="238"/>
      <c r="H230" s="241">
        <v>0.47999999999999998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159</v>
      </c>
      <c r="AU230" s="247" t="s">
        <v>84</v>
      </c>
      <c r="AV230" s="14" t="s">
        <v>84</v>
      </c>
      <c r="AW230" s="14" t="s">
        <v>35</v>
      </c>
      <c r="AX230" s="14" t="s">
        <v>74</v>
      </c>
      <c r="AY230" s="247" t="s">
        <v>145</v>
      </c>
    </row>
    <row r="231" s="13" customFormat="1">
      <c r="A231" s="13"/>
      <c r="B231" s="227"/>
      <c r="C231" s="228"/>
      <c r="D231" s="220" t="s">
        <v>159</v>
      </c>
      <c r="E231" s="229" t="s">
        <v>19</v>
      </c>
      <c r="F231" s="230" t="s">
        <v>383</v>
      </c>
      <c r="G231" s="228"/>
      <c r="H231" s="229" t="s">
        <v>19</v>
      </c>
      <c r="I231" s="231"/>
      <c r="J231" s="228"/>
      <c r="K231" s="228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159</v>
      </c>
      <c r="AU231" s="236" t="s">
        <v>84</v>
      </c>
      <c r="AV231" s="13" t="s">
        <v>82</v>
      </c>
      <c r="AW231" s="13" t="s">
        <v>35</v>
      </c>
      <c r="AX231" s="13" t="s">
        <v>74</v>
      </c>
      <c r="AY231" s="236" t="s">
        <v>145</v>
      </c>
    </row>
    <row r="232" s="14" customFormat="1">
      <c r="A232" s="14"/>
      <c r="B232" s="237"/>
      <c r="C232" s="238"/>
      <c r="D232" s="220" t="s">
        <v>159</v>
      </c>
      <c r="E232" s="239" t="s">
        <v>19</v>
      </c>
      <c r="F232" s="240" t="s">
        <v>365</v>
      </c>
      <c r="G232" s="238"/>
      <c r="H232" s="241">
        <v>2.5920000000000001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159</v>
      </c>
      <c r="AU232" s="247" t="s">
        <v>84</v>
      </c>
      <c r="AV232" s="14" t="s">
        <v>84</v>
      </c>
      <c r="AW232" s="14" t="s">
        <v>35</v>
      </c>
      <c r="AX232" s="14" t="s">
        <v>74</v>
      </c>
      <c r="AY232" s="247" t="s">
        <v>145</v>
      </c>
    </row>
    <row r="233" s="15" customFormat="1">
      <c r="A233" s="15"/>
      <c r="B233" s="248"/>
      <c r="C233" s="249"/>
      <c r="D233" s="220" t="s">
        <v>159</v>
      </c>
      <c r="E233" s="250" t="s">
        <v>19</v>
      </c>
      <c r="F233" s="251" t="s">
        <v>164</v>
      </c>
      <c r="G233" s="249"/>
      <c r="H233" s="252">
        <v>32.472000000000001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8" t="s">
        <v>159</v>
      </c>
      <c r="AU233" s="258" t="s">
        <v>84</v>
      </c>
      <c r="AV233" s="15" t="s">
        <v>153</v>
      </c>
      <c r="AW233" s="15" t="s">
        <v>35</v>
      </c>
      <c r="AX233" s="15" t="s">
        <v>82</v>
      </c>
      <c r="AY233" s="258" t="s">
        <v>145</v>
      </c>
    </row>
    <row r="234" s="2" customFormat="1" ht="37.8" customHeight="1">
      <c r="A234" s="40"/>
      <c r="B234" s="41"/>
      <c r="C234" s="207" t="s">
        <v>384</v>
      </c>
      <c r="D234" s="207" t="s">
        <v>148</v>
      </c>
      <c r="E234" s="208" t="s">
        <v>385</v>
      </c>
      <c r="F234" s="209" t="s">
        <v>386</v>
      </c>
      <c r="G234" s="210" t="s">
        <v>360</v>
      </c>
      <c r="H234" s="211">
        <v>454.608</v>
      </c>
      <c r="I234" s="212"/>
      <c r="J234" s="213">
        <f>ROUND(I234*H234,2)</f>
        <v>0</v>
      </c>
      <c r="K234" s="209" t="s">
        <v>152</v>
      </c>
      <c r="L234" s="46"/>
      <c r="M234" s="214" t="s">
        <v>19</v>
      </c>
      <c r="N234" s="215" t="s">
        <v>45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241</v>
      </c>
      <c r="AT234" s="218" t="s">
        <v>148</v>
      </c>
      <c r="AU234" s="218" t="s">
        <v>84</v>
      </c>
      <c r="AY234" s="19" t="s">
        <v>145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82</v>
      </c>
      <c r="BK234" s="219">
        <f>ROUND(I234*H234,2)</f>
        <v>0</v>
      </c>
      <c r="BL234" s="19" t="s">
        <v>241</v>
      </c>
      <c r="BM234" s="218" t="s">
        <v>387</v>
      </c>
    </row>
    <row r="235" s="2" customFormat="1">
      <c r="A235" s="40"/>
      <c r="B235" s="41"/>
      <c r="C235" s="42"/>
      <c r="D235" s="220" t="s">
        <v>155</v>
      </c>
      <c r="E235" s="42"/>
      <c r="F235" s="221" t="s">
        <v>388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155</v>
      </c>
      <c r="AU235" s="19" t="s">
        <v>84</v>
      </c>
    </row>
    <row r="236" s="2" customFormat="1">
      <c r="A236" s="40"/>
      <c r="B236" s="41"/>
      <c r="C236" s="42"/>
      <c r="D236" s="225" t="s">
        <v>157</v>
      </c>
      <c r="E236" s="42"/>
      <c r="F236" s="226" t="s">
        <v>389</v>
      </c>
      <c r="G236" s="42"/>
      <c r="H236" s="42"/>
      <c r="I236" s="222"/>
      <c r="J236" s="42"/>
      <c r="K236" s="42"/>
      <c r="L236" s="46"/>
      <c r="M236" s="223"/>
      <c r="N236" s="224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157</v>
      </c>
      <c r="AU236" s="19" t="s">
        <v>84</v>
      </c>
    </row>
    <row r="237" s="13" customFormat="1">
      <c r="A237" s="13"/>
      <c r="B237" s="227"/>
      <c r="C237" s="228"/>
      <c r="D237" s="220" t="s">
        <v>159</v>
      </c>
      <c r="E237" s="229" t="s">
        <v>19</v>
      </c>
      <c r="F237" s="230" t="s">
        <v>390</v>
      </c>
      <c r="G237" s="228"/>
      <c r="H237" s="229" t="s">
        <v>19</v>
      </c>
      <c r="I237" s="231"/>
      <c r="J237" s="228"/>
      <c r="K237" s="228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159</v>
      </c>
      <c r="AU237" s="236" t="s">
        <v>84</v>
      </c>
      <c r="AV237" s="13" t="s">
        <v>82</v>
      </c>
      <c r="AW237" s="13" t="s">
        <v>35</v>
      </c>
      <c r="AX237" s="13" t="s">
        <v>74</v>
      </c>
      <c r="AY237" s="236" t="s">
        <v>145</v>
      </c>
    </row>
    <row r="238" s="14" customFormat="1">
      <c r="A238" s="14"/>
      <c r="B238" s="237"/>
      <c r="C238" s="238"/>
      <c r="D238" s="220" t="s">
        <v>159</v>
      </c>
      <c r="E238" s="239" t="s">
        <v>19</v>
      </c>
      <c r="F238" s="240" t="s">
        <v>391</v>
      </c>
      <c r="G238" s="238"/>
      <c r="H238" s="241">
        <v>454.608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159</v>
      </c>
      <c r="AU238" s="247" t="s">
        <v>84</v>
      </c>
      <c r="AV238" s="14" t="s">
        <v>84</v>
      </c>
      <c r="AW238" s="14" t="s">
        <v>35</v>
      </c>
      <c r="AX238" s="14" t="s">
        <v>82</v>
      </c>
      <c r="AY238" s="247" t="s">
        <v>145</v>
      </c>
    </row>
    <row r="239" s="2" customFormat="1" ht="24.15" customHeight="1">
      <c r="A239" s="40"/>
      <c r="B239" s="41"/>
      <c r="C239" s="207" t="s">
        <v>392</v>
      </c>
      <c r="D239" s="207" t="s">
        <v>148</v>
      </c>
      <c r="E239" s="208" t="s">
        <v>393</v>
      </c>
      <c r="F239" s="209" t="s">
        <v>394</v>
      </c>
      <c r="G239" s="210" t="s">
        <v>169</v>
      </c>
      <c r="H239" s="211">
        <v>55.201999999999998</v>
      </c>
      <c r="I239" s="212"/>
      <c r="J239" s="213">
        <f>ROUND(I239*H239,2)</f>
        <v>0</v>
      </c>
      <c r="K239" s="209" t="s">
        <v>152</v>
      </c>
      <c r="L239" s="46"/>
      <c r="M239" s="214" t="s">
        <v>19</v>
      </c>
      <c r="N239" s="215" t="s">
        <v>45</v>
      </c>
      <c r="O239" s="86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241</v>
      </c>
      <c r="AT239" s="218" t="s">
        <v>148</v>
      </c>
      <c r="AU239" s="218" t="s">
        <v>84</v>
      </c>
      <c r="AY239" s="19" t="s">
        <v>145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9" t="s">
        <v>82</v>
      </c>
      <c r="BK239" s="219">
        <f>ROUND(I239*H239,2)</f>
        <v>0</v>
      </c>
      <c r="BL239" s="19" t="s">
        <v>241</v>
      </c>
      <c r="BM239" s="218" t="s">
        <v>395</v>
      </c>
    </row>
    <row r="240" s="2" customFormat="1">
      <c r="A240" s="40"/>
      <c r="B240" s="41"/>
      <c r="C240" s="42"/>
      <c r="D240" s="220" t="s">
        <v>155</v>
      </c>
      <c r="E240" s="42"/>
      <c r="F240" s="221" t="s">
        <v>396</v>
      </c>
      <c r="G240" s="42"/>
      <c r="H240" s="42"/>
      <c r="I240" s="222"/>
      <c r="J240" s="42"/>
      <c r="K240" s="42"/>
      <c r="L240" s="46"/>
      <c r="M240" s="223"/>
      <c r="N240" s="224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155</v>
      </c>
      <c r="AU240" s="19" t="s">
        <v>84</v>
      </c>
    </row>
    <row r="241" s="2" customFormat="1">
      <c r="A241" s="40"/>
      <c r="B241" s="41"/>
      <c r="C241" s="42"/>
      <c r="D241" s="225" t="s">
        <v>157</v>
      </c>
      <c r="E241" s="42"/>
      <c r="F241" s="226" t="s">
        <v>397</v>
      </c>
      <c r="G241" s="42"/>
      <c r="H241" s="42"/>
      <c r="I241" s="222"/>
      <c r="J241" s="42"/>
      <c r="K241" s="42"/>
      <c r="L241" s="46"/>
      <c r="M241" s="223"/>
      <c r="N241" s="224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157</v>
      </c>
      <c r="AU241" s="19" t="s">
        <v>84</v>
      </c>
    </row>
    <row r="242" s="14" customFormat="1">
      <c r="A242" s="14"/>
      <c r="B242" s="237"/>
      <c r="C242" s="238"/>
      <c r="D242" s="220" t="s">
        <v>159</v>
      </c>
      <c r="E242" s="239" t="s">
        <v>19</v>
      </c>
      <c r="F242" s="240" t="s">
        <v>398</v>
      </c>
      <c r="G242" s="238"/>
      <c r="H242" s="241">
        <v>55.201999999999998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159</v>
      </c>
      <c r="AU242" s="247" t="s">
        <v>84</v>
      </c>
      <c r="AV242" s="14" t="s">
        <v>84</v>
      </c>
      <c r="AW242" s="14" t="s">
        <v>35</v>
      </c>
      <c r="AX242" s="14" t="s">
        <v>82</v>
      </c>
      <c r="AY242" s="247" t="s">
        <v>145</v>
      </c>
    </row>
    <row r="243" s="2" customFormat="1" ht="24.15" customHeight="1">
      <c r="A243" s="40"/>
      <c r="B243" s="41"/>
      <c r="C243" s="207" t="s">
        <v>399</v>
      </c>
      <c r="D243" s="207" t="s">
        <v>148</v>
      </c>
      <c r="E243" s="208" t="s">
        <v>400</v>
      </c>
      <c r="F243" s="209" t="s">
        <v>401</v>
      </c>
      <c r="G243" s="210" t="s">
        <v>360</v>
      </c>
      <c r="H243" s="211">
        <v>32.472000000000001</v>
      </c>
      <c r="I243" s="212"/>
      <c r="J243" s="213">
        <f>ROUND(I243*H243,2)</f>
        <v>0</v>
      </c>
      <c r="K243" s="209" t="s">
        <v>152</v>
      </c>
      <c r="L243" s="46"/>
      <c r="M243" s="214" t="s">
        <v>19</v>
      </c>
      <c r="N243" s="215" t="s">
        <v>45</v>
      </c>
      <c r="O243" s="86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241</v>
      </c>
      <c r="AT243" s="218" t="s">
        <v>148</v>
      </c>
      <c r="AU243" s="218" t="s">
        <v>84</v>
      </c>
      <c r="AY243" s="19" t="s">
        <v>145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82</v>
      </c>
      <c r="BK243" s="219">
        <f>ROUND(I243*H243,2)</f>
        <v>0</v>
      </c>
      <c r="BL243" s="19" t="s">
        <v>241</v>
      </c>
      <c r="BM243" s="218" t="s">
        <v>402</v>
      </c>
    </row>
    <row r="244" s="2" customFormat="1">
      <c r="A244" s="40"/>
      <c r="B244" s="41"/>
      <c r="C244" s="42"/>
      <c r="D244" s="220" t="s">
        <v>155</v>
      </c>
      <c r="E244" s="42"/>
      <c r="F244" s="221" t="s">
        <v>403</v>
      </c>
      <c r="G244" s="42"/>
      <c r="H244" s="42"/>
      <c r="I244" s="222"/>
      <c r="J244" s="42"/>
      <c r="K244" s="42"/>
      <c r="L244" s="46"/>
      <c r="M244" s="223"/>
      <c r="N244" s="224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155</v>
      </c>
      <c r="AU244" s="19" t="s">
        <v>84</v>
      </c>
    </row>
    <row r="245" s="2" customFormat="1">
      <c r="A245" s="40"/>
      <c r="B245" s="41"/>
      <c r="C245" s="42"/>
      <c r="D245" s="225" t="s">
        <v>157</v>
      </c>
      <c r="E245" s="42"/>
      <c r="F245" s="226" t="s">
        <v>404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157</v>
      </c>
      <c r="AU245" s="19" t="s">
        <v>84</v>
      </c>
    </row>
    <row r="246" s="2" customFormat="1" ht="24.15" customHeight="1">
      <c r="A246" s="40"/>
      <c r="B246" s="41"/>
      <c r="C246" s="207" t="s">
        <v>405</v>
      </c>
      <c r="D246" s="207" t="s">
        <v>148</v>
      </c>
      <c r="E246" s="208" t="s">
        <v>406</v>
      </c>
      <c r="F246" s="209" t="s">
        <v>407</v>
      </c>
      <c r="G246" s="210" t="s">
        <v>96</v>
      </c>
      <c r="H246" s="211">
        <v>294</v>
      </c>
      <c r="I246" s="212"/>
      <c r="J246" s="213">
        <f>ROUND(I246*H246,2)</f>
        <v>0</v>
      </c>
      <c r="K246" s="209" t="s">
        <v>152</v>
      </c>
      <c r="L246" s="46"/>
      <c r="M246" s="214" t="s">
        <v>19</v>
      </c>
      <c r="N246" s="215" t="s">
        <v>45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241</v>
      </c>
      <c r="AT246" s="218" t="s">
        <v>148</v>
      </c>
      <c r="AU246" s="218" t="s">
        <v>84</v>
      </c>
      <c r="AY246" s="19" t="s">
        <v>145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82</v>
      </c>
      <c r="BK246" s="219">
        <f>ROUND(I246*H246,2)</f>
        <v>0</v>
      </c>
      <c r="BL246" s="19" t="s">
        <v>241</v>
      </c>
      <c r="BM246" s="218" t="s">
        <v>408</v>
      </c>
    </row>
    <row r="247" s="2" customFormat="1">
      <c r="A247" s="40"/>
      <c r="B247" s="41"/>
      <c r="C247" s="42"/>
      <c r="D247" s="220" t="s">
        <v>155</v>
      </c>
      <c r="E247" s="42"/>
      <c r="F247" s="221" t="s">
        <v>409</v>
      </c>
      <c r="G247" s="42"/>
      <c r="H247" s="42"/>
      <c r="I247" s="222"/>
      <c r="J247" s="42"/>
      <c r="K247" s="42"/>
      <c r="L247" s="46"/>
      <c r="M247" s="223"/>
      <c r="N247" s="224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155</v>
      </c>
      <c r="AU247" s="19" t="s">
        <v>84</v>
      </c>
    </row>
    <row r="248" s="2" customFormat="1">
      <c r="A248" s="40"/>
      <c r="B248" s="41"/>
      <c r="C248" s="42"/>
      <c r="D248" s="225" t="s">
        <v>157</v>
      </c>
      <c r="E248" s="42"/>
      <c r="F248" s="226" t="s">
        <v>410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157</v>
      </c>
      <c r="AU248" s="19" t="s">
        <v>84</v>
      </c>
    </row>
    <row r="249" s="13" customFormat="1">
      <c r="A249" s="13"/>
      <c r="B249" s="227"/>
      <c r="C249" s="228"/>
      <c r="D249" s="220" t="s">
        <v>159</v>
      </c>
      <c r="E249" s="229" t="s">
        <v>19</v>
      </c>
      <c r="F249" s="230" t="s">
        <v>411</v>
      </c>
      <c r="G249" s="228"/>
      <c r="H249" s="229" t="s">
        <v>19</v>
      </c>
      <c r="I249" s="231"/>
      <c r="J249" s="228"/>
      <c r="K249" s="228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159</v>
      </c>
      <c r="AU249" s="236" t="s">
        <v>84</v>
      </c>
      <c r="AV249" s="13" t="s">
        <v>82</v>
      </c>
      <c r="AW249" s="13" t="s">
        <v>35</v>
      </c>
      <c r="AX249" s="13" t="s">
        <v>74</v>
      </c>
      <c r="AY249" s="236" t="s">
        <v>145</v>
      </c>
    </row>
    <row r="250" s="14" customFormat="1">
      <c r="A250" s="14"/>
      <c r="B250" s="237"/>
      <c r="C250" s="238"/>
      <c r="D250" s="220" t="s">
        <v>159</v>
      </c>
      <c r="E250" s="239" t="s">
        <v>19</v>
      </c>
      <c r="F250" s="240" t="s">
        <v>371</v>
      </c>
      <c r="G250" s="238"/>
      <c r="H250" s="241">
        <v>294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159</v>
      </c>
      <c r="AU250" s="247" t="s">
        <v>84</v>
      </c>
      <c r="AV250" s="14" t="s">
        <v>84</v>
      </c>
      <c r="AW250" s="14" t="s">
        <v>35</v>
      </c>
      <c r="AX250" s="14" t="s">
        <v>82</v>
      </c>
      <c r="AY250" s="247" t="s">
        <v>145</v>
      </c>
    </row>
    <row r="251" s="2" customFormat="1" ht="24.15" customHeight="1">
      <c r="A251" s="40"/>
      <c r="B251" s="41"/>
      <c r="C251" s="207" t="s">
        <v>412</v>
      </c>
      <c r="D251" s="207" t="s">
        <v>148</v>
      </c>
      <c r="E251" s="208" t="s">
        <v>413</v>
      </c>
      <c r="F251" s="209" t="s">
        <v>414</v>
      </c>
      <c r="G251" s="210" t="s">
        <v>360</v>
      </c>
      <c r="H251" s="211">
        <v>2.5920000000000001</v>
      </c>
      <c r="I251" s="212"/>
      <c r="J251" s="213">
        <f>ROUND(I251*H251,2)</f>
        <v>0</v>
      </c>
      <c r="K251" s="209" t="s">
        <v>152</v>
      </c>
      <c r="L251" s="46"/>
      <c r="M251" s="214" t="s">
        <v>19</v>
      </c>
      <c r="N251" s="215" t="s">
        <v>45</v>
      </c>
      <c r="O251" s="86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241</v>
      </c>
      <c r="AT251" s="218" t="s">
        <v>148</v>
      </c>
      <c r="AU251" s="218" t="s">
        <v>84</v>
      </c>
      <c r="AY251" s="19" t="s">
        <v>145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82</v>
      </c>
      <c r="BK251" s="219">
        <f>ROUND(I251*H251,2)</f>
        <v>0</v>
      </c>
      <c r="BL251" s="19" t="s">
        <v>241</v>
      </c>
      <c r="BM251" s="218" t="s">
        <v>415</v>
      </c>
    </row>
    <row r="252" s="2" customFormat="1">
      <c r="A252" s="40"/>
      <c r="B252" s="41"/>
      <c r="C252" s="42"/>
      <c r="D252" s="220" t="s">
        <v>155</v>
      </c>
      <c r="E252" s="42"/>
      <c r="F252" s="221" t="s">
        <v>416</v>
      </c>
      <c r="G252" s="42"/>
      <c r="H252" s="42"/>
      <c r="I252" s="222"/>
      <c r="J252" s="42"/>
      <c r="K252" s="42"/>
      <c r="L252" s="46"/>
      <c r="M252" s="223"/>
      <c r="N252" s="224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155</v>
      </c>
      <c r="AU252" s="19" t="s">
        <v>84</v>
      </c>
    </row>
    <row r="253" s="2" customFormat="1">
      <c r="A253" s="40"/>
      <c r="B253" s="41"/>
      <c r="C253" s="42"/>
      <c r="D253" s="225" t="s">
        <v>157</v>
      </c>
      <c r="E253" s="42"/>
      <c r="F253" s="226" t="s">
        <v>417</v>
      </c>
      <c r="G253" s="42"/>
      <c r="H253" s="42"/>
      <c r="I253" s="222"/>
      <c r="J253" s="42"/>
      <c r="K253" s="42"/>
      <c r="L253" s="46"/>
      <c r="M253" s="223"/>
      <c r="N253" s="22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157</v>
      </c>
      <c r="AU253" s="19" t="s">
        <v>84</v>
      </c>
    </row>
    <row r="254" s="13" customFormat="1">
      <c r="A254" s="13"/>
      <c r="B254" s="227"/>
      <c r="C254" s="228"/>
      <c r="D254" s="220" t="s">
        <v>159</v>
      </c>
      <c r="E254" s="229" t="s">
        <v>19</v>
      </c>
      <c r="F254" s="230" t="s">
        <v>418</v>
      </c>
      <c r="G254" s="228"/>
      <c r="H254" s="229" t="s">
        <v>19</v>
      </c>
      <c r="I254" s="231"/>
      <c r="J254" s="228"/>
      <c r="K254" s="228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159</v>
      </c>
      <c r="AU254" s="236" t="s">
        <v>84</v>
      </c>
      <c r="AV254" s="13" t="s">
        <v>82</v>
      </c>
      <c r="AW254" s="13" t="s">
        <v>35</v>
      </c>
      <c r="AX254" s="13" t="s">
        <v>74</v>
      </c>
      <c r="AY254" s="236" t="s">
        <v>145</v>
      </c>
    </row>
    <row r="255" s="14" customFormat="1">
      <c r="A255" s="14"/>
      <c r="B255" s="237"/>
      <c r="C255" s="238"/>
      <c r="D255" s="220" t="s">
        <v>159</v>
      </c>
      <c r="E255" s="239" t="s">
        <v>19</v>
      </c>
      <c r="F255" s="240" t="s">
        <v>365</v>
      </c>
      <c r="G255" s="238"/>
      <c r="H255" s="241">
        <v>2.5920000000000001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159</v>
      </c>
      <c r="AU255" s="247" t="s">
        <v>84</v>
      </c>
      <c r="AV255" s="14" t="s">
        <v>84</v>
      </c>
      <c r="AW255" s="14" t="s">
        <v>35</v>
      </c>
      <c r="AX255" s="14" t="s">
        <v>82</v>
      </c>
      <c r="AY255" s="247" t="s">
        <v>145</v>
      </c>
    </row>
    <row r="256" s="2" customFormat="1" ht="24.15" customHeight="1">
      <c r="A256" s="40"/>
      <c r="B256" s="41"/>
      <c r="C256" s="207" t="s">
        <v>419</v>
      </c>
      <c r="D256" s="207" t="s">
        <v>148</v>
      </c>
      <c r="E256" s="208" t="s">
        <v>420</v>
      </c>
      <c r="F256" s="209" t="s">
        <v>421</v>
      </c>
      <c r="G256" s="210" t="s">
        <v>169</v>
      </c>
      <c r="H256" s="211">
        <v>0.044999999999999998</v>
      </c>
      <c r="I256" s="212"/>
      <c r="J256" s="213">
        <f>ROUND(I256*H256,2)</f>
        <v>0</v>
      </c>
      <c r="K256" s="209" t="s">
        <v>152</v>
      </c>
      <c r="L256" s="46"/>
      <c r="M256" s="214" t="s">
        <v>19</v>
      </c>
      <c r="N256" s="215" t="s">
        <v>45</v>
      </c>
      <c r="O256" s="86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241</v>
      </c>
      <c r="AT256" s="218" t="s">
        <v>148</v>
      </c>
      <c r="AU256" s="218" t="s">
        <v>84</v>
      </c>
      <c r="AY256" s="19" t="s">
        <v>145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82</v>
      </c>
      <c r="BK256" s="219">
        <f>ROUND(I256*H256,2)</f>
        <v>0</v>
      </c>
      <c r="BL256" s="19" t="s">
        <v>241</v>
      </c>
      <c r="BM256" s="218" t="s">
        <v>422</v>
      </c>
    </row>
    <row r="257" s="2" customFormat="1">
      <c r="A257" s="40"/>
      <c r="B257" s="41"/>
      <c r="C257" s="42"/>
      <c r="D257" s="220" t="s">
        <v>155</v>
      </c>
      <c r="E257" s="42"/>
      <c r="F257" s="221" t="s">
        <v>423</v>
      </c>
      <c r="G257" s="42"/>
      <c r="H257" s="42"/>
      <c r="I257" s="222"/>
      <c r="J257" s="42"/>
      <c r="K257" s="42"/>
      <c r="L257" s="46"/>
      <c r="M257" s="223"/>
      <c r="N257" s="224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155</v>
      </c>
      <c r="AU257" s="19" t="s">
        <v>84</v>
      </c>
    </row>
    <row r="258" s="2" customFormat="1">
      <c r="A258" s="40"/>
      <c r="B258" s="41"/>
      <c r="C258" s="42"/>
      <c r="D258" s="225" t="s">
        <v>157</v>
      </c>
      <c r="E258" s="42"/>
      <c r="F258" s="226" t="s">
        <v>424</v>
      </c>
      <c r="G258" s="42"/>
      <c r="H258" s="42"/>
      <c r="I258" s="222"/>
      <c r="J258" s="42"/>
      <c r="K258" s="42"/>
      <c r="L258" s="46"/>
      <c r="M258" s="223"/>
      <c r="N258" s="224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157</v>
      </c>
      <c r="AU258" s="19" t="s">
        <v>84</v>
      </c>
    </row>
    <row r="259" s="13" customFormat="1">
      <c r="A259" s="13"/>
      <c r="B259" s="227"/>
      <c r="C259" s="228"/>
      <c r="D259" s="220" t="s">
        <v>159</v>
      </c>
      <c r="E259" s="229" t="s">
        <v>19</v>
      </c>
      <c r="F259" s="230" t="s">
        <v>425</v>
      </c>
      <c r="G259" s="228"/>
      <c r="H259" s="229" t="s">
        <v>19</v>
      </c>
      <c r="I259" s="231"/>
      <c r="J259" s="228"/>
      <c r="K259" s="228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159</v>
      </c>
      <c r="AU259" s="236" t="s">
        <v>84</v>
      </c>
      <c r="AV259" s="13" t="s">
        <v>82</v>
      </c>
      <c r="AW259" s="13" t="s">
        <v>35</v>
      </c>
      <c r="AX259" s="13" t="s">
        <v>74</v>
      </c>
      <c r="AY259" s="236" t="s">
        <v>145</v>
      </c>
    </row>
    <row r="260" s="14" customFormat="1">
      <c r="A260" s="14"/>
      <c r="B260" s="237"/>
      <c r="C260" s="238"/>
      <c r="D260" s="220" t="s">
        <v>159</v>
      </c>
      <c r="E260" s="239" t="s">
        <v>19</v>
      </c>
      <c r="F260" s="240" t="s">
        <v>426</v>
      </c>
      <c r="G260" s="238"/>
      <c r="H260" s="241">
        <v>0.044999999999999998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159</v>
      </c>
      <c r="AU260" s="247" t="s">
        <v>84</v>
      </c>
      <c r="AV260" s="14" t="s">
        <v>84</v>
      </c>
      <c r="AW260" s="14" t="s">
        <v>35</v>
      </c>
      <c r="AX260" s="14" t="s">
        <v>82</v>
      </c>
      <c r="AY260" s="247" t="s">
        <v>145</v>
      </c>
    </row>
    <row r="261" s="2" customFormat="1" ht="24.15" customHeight="1">
      <c r="A261" s="40"/>
      <c r="B261" s="41"/>
      <c r="C261" s="207" t="s">
        <v>427</v>
      </c>
      <c r="D261" s="207" t="s">
        <v>148</v>
      </c>
      <c r="E261" s="208" t="s">
        <v>428</v>
      </c>
      <c r="F261" s="209" t="s">
        <v>429</v>
      </c>
      <c r="G261" s="210" t="s">
        <v>430</v>
      </c>
      <c r="H261" s="211">
        <v>2.1600000000000001</v>
      </c>
      <c r="I261" s="212"/>
      <c r="J261" s="213">
        <f>ROUND(I261*H261,2)</f>
        <v>0</v>
      </c>
      <c r="K261" s="209" t="s">
        <v>152</v>
      </c>
      <c r="L261" s="46"/>
      <c r="M261" s="214" t="s">
        <v>19</v>
      </c>
      <c r="N261" s="215" t="s">
        <v>45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241</v>
      </c>
      <c r="AT261" s="218" t="s">
        <v>148</v>
      </c>
      <c r="AU261" s="218" t="s">
        <v>84</v>
      </c>
      <c r="AY261" s="19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82</v>
      </c>
      <c r="BK261" s="219">
        <f>ROUND(I261*H261,2)</f>
        <v>0</v>
      </c>
      <c r="BL261" s="19" t="s">
        <v>241</v>
      </c>
      <c r="BM261" s="218" t="s">
        <v>431</v>
      </c>
    </row>
    <row r="262" s="2" customFormat="1">
      <c r="A262" s="40"/>
      <c r="B262" s="41"/>
      <c r="C262" s="42"/>
      <c r="D262" s="220" t="s">
        <v>155</v>
      </c>
      <c r="E262" s="42"/>
      <c r="F262" s="221" t="s">
        <v>432</v>
      </c>
      <c r="G262" s="42"/>
      <c r="H262" s="42"/>
      <c r="I262" s="222"/>
      <c r="J262" s="42"/>
      <c r="K262" s="42"/>
      <c r="L262" s="46"/>
      <c r="M262" s="223"/>
      <c r="N262" s="224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155</v>
      </c>
      <c r="AU262" s="19" t="s">
        <v>84</v>
      </c>
    </row>
    <row r="263" s="2" customFormat="1">
      <c r="A263" s="40"/>
      <c r="B263" s="41"/>
      <c r="C263" s="42"/>
      <c r="D263" s="225" t="s">
        <v>157</v>
      </c>
      <c r="E263" s="42"/>
      <c r="F263" s="226" t="s">
        <v>433</v>
      </c>
      <c r="G263" s="42"/>
      <c r="H263" s="42"/>
      <c r="I263" s="222"/>
      <c r="J263" s="42"/>
      <c r="K263" s="42"/>
      <c r="L263" s="46"/>
      <c r="M263" s="223"/>
      <c r="N263" s="224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157</v>
      </c>
      <c r="AU263" s="19" t="s">
        <v>84</v>
      </c>
    </row>
    <row r="264" s="13" customFormat="1">
      <c r="A264" s="13"/>
      <c r="B264" s="227"/>
      <c r="C264" s="228"/>
      <c r="D264" s="220" t="s">
        <v>159</v>
      </c>
      <c r="E264" s="229" t="s">
        <v>19</v>
      </c>
      <c r="F264" s="230" t="s">
        <v>434</v>
      </c>
      <c r="G264" s="228"/>
      <c r="H264" s="229" t="s">
        <v>19</v>
      </c>
      <c r="I264" s="231"/>
      <c r="J264" s="228"/>
      <c r="K264" s="228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159</v>
      </c>
      <c r="AU264" s="236" t="s">
        <v>84</v>
      </c>
      <c r="AV264" s="13" t="s">
        <v>82</v>
      </c>
      <c r="AW264" s="13" t="s">
        <v>35</v>
      </c>
      <c r="AX264" s="13" t="s">
        <v>74</v>
      </c>
      <c r="AY264" s="236" t="s">
        <v>145</v>
      </c>
    </row>
    <row r="265" s="14" customFormat="1">
      <c r="A265" s="14"/>
      <c r="B265" s="237"/>
      <c r="C265" s="238"/>
      <c r="D265" s="220" t="s">
        <v>159</v>
      </c>
      <c r="E265" s="239" t="s">
        <v>19</v>
      </c>
      <c r="F265" s="240" t="s">
        <v>435</v>
      </c>
      <c r="G265" s="238"/>
      <c r="H265" s="241">
        <v>2.1600000000000001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159</v>
      </c>
      <c r="AU265" s="247" t="s">
        <v>84</v>
      </c>
      <c r="AV265" s="14" t="s">
        <v>84</v>
      </c>
      <c r="AW265" s="14" t="s">
        <v>35</v>
      </c>
      <c r="AX265" s="14" t="s">
        <v>82</v>
      </c>
      <c r="AY265" s="247" t="s">
        <v>145</v>
      </c>
    </row>
    <row r="266" s="2" customFormat="1" ht="24.15" customHeight="1">
      <c r="A266" s="40"/>
      <c r="B266" s="41"/>
      <c r="C266" s="207" t="s">
        <v>436</v>
      </c>
      <c r="D266" s="207" t="s">
        <v>148</v>
      </c>
      <c r="E266" s="208" t="s">
        <v>437</v>
      </c>
      <c r="F266" s="209" t="s">
        <v>438</v>
      </c>
      <c r="G266" s="210" t="s">
        <v>430</v>
      </c>
      <c r="H266" s="211">
        <v>2.1600000000000001</v>
      </c>
      <c r="I266" s="212"/>
      <c r="J266" s="213">
        <f>ROUND(I266*H266,2)</f>
        <v>0</v>
      </c>
      <c r="K266" s="209" t="s">
        <v>152</v>
      </c>
      <c r="L266" s="46"/>
      <c r="M266" s="214" t="s">
        <v>19</v>
      </c>
      <c r="N266" s="215" t="s">
        <v>45</v>
      </c>
      <c r="O266" s="86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241</v>
      </c>
      <c r="AT266" s="218" t="s">
        <v>148</v>
      </c>
      <c r="AU266" s="218" t="s">
        <v>84</v>
      </c>
      <c r="AY266" s="19" t="s">
        <v>145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82</v>
      </c>
      <c r="BK266" s="219">
        <f>ROUND(I266*H266,2)</f>
        <v>0</v>
      </c>
      <c r="BL266" s="19" t="s">
        <v>241</v>
      </c>
      <c r="BM266" s="218" t="s">
        <v>439</v>
      </c>
    </row>
    <row r="267" s="2" customFormat="1">
      <c r="A267" s="40"/>
      <c r="B267" s="41"/>
      <c r="C267" s="42"/>
      <c r="D267" s="220" t="s">
        <v>155</v>
      </c>
      <c r="E267" s="42"/>
      <c r="F267" s="221" t="s">
        <v>440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155</v>
      </c>
      <c r="AU267" s="19" t="s">
        <v>84</v>
      </c>
    </row>
    <row r="268" s="2" customFormat="1">
      <c r="A268" s="40"/>
      <c r="B268" s="41"/>
      <c r="C268" s="42"/>
      <c r="D268" s="225" t="s">
        <v>157</v>
      </c>
      <c r="E268" s="42"/>
      <c r="F268" s="226" t="s">
        <v>441</v>
      </c>
      <c r="G268" s="42"/>
      <c r="H268" s="42"/>
      <c r="I268" s="222"/>
      <c r="J268" s="42"/>
      <c r="K268" s="42"/>
      <c r="L268" s="46"/>
      <c r="M268" s="223"/>
      <c r="N268" s="224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157</v>
      </c>
      <c r="AU268" s="19" t="s">
        <v>84</v>
      </c>
    </row>
    <row r="269" s="13" customFormat="1">
      <c r="A269" s="13"/>
      <c r="B269" s="227"/>
      <c r="C269" s="228"/>
      <c r="D269" s="220" t="s">
        <v>159</v>
      </c>
      <c r="E269" s="229" t="s">
        <v>19</v>
      </c>
      <c r="F269" s="230" t="s">
        <v>434</v>
      </c>
      <c r="G269" s="228"/>
      <c r="H269" s="229" t="s">
        <v>19</v>
      </c>
      <c r="I269" s="231"/>
      <c r="J269" s="228"/>
      <c r="K269" s="228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159</v>
      </c>
      <c r="AU269" s="236" t="s">
        <v>84</v>
      </c>
      <c r="AV269" s="13" t="s">
        <v>82</v>
      </c>
      <c r="AW269" s="13" t="s">
        <v>35</v>
      </c>
      <c r="AX269" s="13" t="s">
        <v>74</v>
      </c>
      <c r="AY269" s="236" t="s">
        <v>145</v>
      </c>
    </row>
    <row r="270" s="14" customFormat="1">
      <c r="A270" s="14"/>
      <c r="B270" s="237"/>
      <c r="C270" s="238"/>
      <c r="D270" s="220" t="s">
        <v>159</v>
      </c>
      <c r="E270" s="239" t="s">
        <v>19</v>
      </c>
      <c r="F270" s="240" t="s">
        <v>435</v>
      </c>
      <c r="G270" s="238"/>
      <c r="H270" s="241">
        <v>2.1600000000000001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159</v>
      </c>
      <c r="AU270" s="247" t="s">
        <v>84</v>
      </c>
      <c r="AV270" s="14" t="s">
        <v>84</v>
      </c>
      <c r="AW270" s="14" t="s">
        <v>35</v>
      </c>
      <c r="AX270" s="14" t="s">
        <v>82</v>
      </c>
      <c r="AY270" s="247" t="s">
        <v>145</v>
      </c>
    </row>
    <row r="271" s="2" customFormat="1" ht="24.15" customHeight="1">
      <c r="A271" s="40"/>
      <c r="B271" s="41"/>
      <c r="C271" s="207" t="s">
        <v>442</v>
      </c>
      <c r="D271" s="207" t="s">
        <v>148</v>
      </c>
      <c r="E271" s="208" t="s">
        <v>443</v>
      </c>
      <c r="F271" s="209" t="s">
        <v>444</v>
      </c>
      <c r="G271" s="210" t="s">
        <v>96</v>
      </c>
      <c r="H271" s="211">
        <v>294</v>
      </c>
      <c r="I271" s="212"/>
      <c r="J271" s="213">
        <f>ROUND(I271*H271,2)</f>
        <v>0</v>
      </c>
      <c r="K271" s="209" t="s">
        <v>152</v>
      </c>
      <c r="L271" s="46"/>
      <c r="M271" s="214" t="s">
        <v>19</v>
      </c>
      <c r="N271" s="215" t="s">
        <v>45</v>
      </c>
      <c r="O271" s="86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8" t="s">
        <v>241</v>
      </c>
      <c r="AT271" s="218" t="s">
        <v>148</v>
      </c>
      <c r="AU271" s="218" t="s">
        <v>84</v>
      </c>
      <c r="AY271" s="19" t="s">
        <v>145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82</v>
      </c>
      <c r="BK271" s="219">
        <f>ROUND(I271*H271,2)</f>
        <v>0</v>
      </c>
      <c r="BL271" s="19" t="s">
        <v>241</v>
      </c>
      <c r="BM271" s="218" t="s">
        <v>445</v>
      </c>
    </row>
    <row r="272" s="2" customFormat="1">
      <c r="A272" s="40"/>
      <c r="B272" s="41"/>
      <c r="C272" s="42"/>
      <c r="D272" s="220" t="s">
        <v>155</v>
      </c>
      <c r="E272" s="42"/>
      <c r="F272" s="221" t="s">
        <v>446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155</v>
      </c>
      <c r="AU272" s="19" t="s">
        <v>84</v>
      </c>
    </row>
    <row r="273" s="2" customFormat="1">
      <c r="A273" s="40"/>
      <c r="B273" s="41"/>
      <c r="C273" s="42"/>
      <c r="D273" s="225" t="s">
        <v>157</v>
      </c>
      <c r="E273" s="42"/>
      <c r="F273" s="226" t="s">
        <v>447</v>
      </c>
      <c r="G273" s="42"/>
      <c r="H273" s="42"/>
      <c r="I273" s="222"/>
      <c r="J273" s="42"/>
      <c r="K273" s="42"/>
      <c r="L273" s="46"/>
      <c r="M273" s="223"/>
      <c r="N273" s="224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157</v>
      </c>
      <c r="AU273" s="19" t="s">
        <v>84</v>
      </c>
    </row>
    <row r="274" s="13" customFormat="1">
      <c r="A274" s="13"/>
      <c r="B274" s="227"/>
      <c r="C274" s="228"/>
      <c r="D274" s="220" t="s">
        <v>159</v>
      </c>
      <c r="E274" s="229" t="s">
        <v>19</v>
      </c>
      <c r="F274" s="230" t="s">
        <v>448</v>
      </c>
      <c r="G274" s="228"/>
      <c r="H274" s="229" t="s">
        <v>19</v>
      </c>
      <c r="I274" s="231"/>
      <c r="J274" s="228"/>
      <c r="K274" s="228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159</v>
      </c>
      <c r="AU274" s="236" t="s">
        <v>84</v>
      </c>
      <c r="AV274" s="13" t="s">
        <v>82</v>
      </c>
      <c r="AW274" s="13" t="s">
        <v>35</v>
      </c>
      <c r="AX274" s="13" t="s">
        <v>74</v>
      </c>
      <c r="AY274" s="236" t="s">
        <v>145</v>
      </c>
    </row>
    <row r="275" s="14" customFormat="1">
      <c r="A275" s="14"/>
      <c r="B275" s="237"/>
      <c r="C275" s="238"/>
      <c r="D275" s="220" t="s">
        <v>159</v>
      </c>
      <c r="E275" s="239" t="s">
        <v>19</v>
      </c>
      <c r="F275" s="240" t="s">
        <v>371</v>
      </c>
      <c r="G275" s="238"/>
      <c r="H275" s="241">
        <v>294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159</v>
      </c>
      <c r="AU275" s="247" t="s">
        <v>84</v>
      </c>
      <c r="AV275" s="14" t="s">
        <v>84</v>
      </c>
      <c r="AW275" s="14" t="s">
        <v>35</v>
      </c>
      <c r="AX275" s="14" t="s">
        <v>82</v>
      </c>
      <c r="AY275" s="247" t="s">
        <v>145</v>
      </c>
    </row>
    <row r="276" s="2" customFormat="1" ht="21.75" customHeight="1">
      <c r="A276" s="40"/>
      <c r="B276" s="41"/>
      <c r="C276" s="207" t="s">
        <v>449</v>
      </c>
      <c r="D276" s="207" t="s">
        <v>148</v>
      </c>
      <c r="E276" s="208" t="s">
        <v>450</v>
      </c>
      <c r="F276" s="209" t="s">
        <v>451</v>
      </c>
      <c r="G276" s="210" t="s">
        <v>96</v>
      </c>
      <c r="H276" s="211">
        <v>294</v>
      </c>
      <c r="I276" s="212"/>
      <c r="J276" s="213">
        <f>ROUND(I276*H276,2)</f>
        <v>0</v>
      </c>
      <c r="K276" s="209" t="s">
        <v>152</v>
      </c>
      <c r="L276" s="46"/>
      <c r="M276" s="214" t="s">
        <v>19</v>
      </c>
      <c r="N276" s="215" t="s">
        <v>45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241</v>
      </c>
      <c r="AT276" s="218" t="s">
        <v>148</v>
      </c>
      <c r="AU276" s="218" t="s">
        <v>84</v>
      </c>
      <c r="AY276" s="19" t="s">
        <v>145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82</v>
      </c>
      <c r="BK276" s="219">
        <f>ROUND(I276*H276,2)</f>
        <v>0</v>
      </c>
      <c r="BL276" s="19" t="s">
        <v>241</v>
      </c>
      <c r="BM276" s="218" t="s">
        <v>452</v>
      </c>
    </row>
    <row r="277" s="2" customFormat="1">
      <c r="A277" s="40"/>
      <c r="B277" s="41"/>
      <c r="C277" s="42"/>
      <c r="D277" s="220" t="s">
        <v>155</v>
      </c>
      <c r="E277" s="42"/>
      <c r="F277" s="221" t="s">
        <v>453</v>
      </c>
      <c r="G277" s="42"/>
      <c r="H277" s="42"/>
      <c r="I277" s="222"/>
      <c r="J277" s="42"/>
      <c r="K277" s="42"/>
      <c r="L277" s="46"/>
      <c r="M277" s="223"/>
      <c r="N277" s="224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155</v>
      </c>
      <c r="AU277" s="19" t="s">
        <v>84</v>
      </c>
    </row>
    <row r="278" s="2" customFormat="1">
      <c r="A278" s="40"/>
      <c r="B278" s="41"/>
      <c r="C278" s="42"/>
      <c r="D278" s="225" t="s">
        <v>157</v>
      </c>
      <c r="E278" s="42"/>
      <c r="F278" s="226" t="s">
        <v>454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157</v>
      </c>
      <c r="AU278" s="19" t="s">
        <v>84</v>
      </c>
    </row>
    <row r="279" s="14" customFormat="1">
      <c r="A279" s="14"/>
      <c r="B279" s="237"/>
      <c r="C279" s="238"/>
      <c r="D279" s="220" t="s">
        <v>159</v>
      </c>
      <c r="E279" s="239" t="s">
        <v>19</v>
      </c>
      <c r="F279" s="240" t="s">
        <v>371</v>
      </c>
      <c r="G279" s="238"/>
      <c r="H279" s="241">
        <v>294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159</v>
      </c>
      <c r="AU279" s="247" t="s">
        <v>84</v>
      </c>
      <c r="AV279" s="14" t="s">
        <v>84</v>
      </c>
      <c r="AW279" s="14" t="s">
        <v>35</v>
      </c>
      <c r="AX279" s="14" t="s">
        <v>82</v>
      </c>
      <c r="AY279" s="247" t="s">
        <v>145</v>
      </c>
    </row>
    <row r="280" s="2" customFormat="1" ht="24.15" customHeight="1">
      <c r="A280" s="40"/>
      <c r="B280" s="41"/>
      <c r="C280" s="207" t="s">
        <v>455</v>
      </c>
      <c r="D280" s="207" t="s">
        <v>148</v>
      </c>
      <c r="E280" s="208" t="s">
        <v>456</v>
      </c>
      <c r="F280" s="209" t="s">
        <v>457</v>
      </c>
      <c r="G280" s="210" t="s">
        <v>96</v>
      </c>
      <c r="H280" s="211">
        <v>176</v>
      </c>
      <c r="I280" s="212"/>
      <c r="J280" s="213">
        <f>ROUND(I280*H280,2)</f>
        <v>0</v>
      </c>
      <c r="K280" s="209" t="s">
        <v>152</v>
      </c>
      <c r="L280" s="46"/>
      <c r="M280" s="214" t="s">
        <v>19</v>
      </c>
      <c r="N280" s="215" t="s">
        <v>45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241</v>
      </c>
      <c r="AT280" s="218" t="s">
        <v>148</v>
      </c>
      <c r="AU280" s="218" t="s">
        <v>84</v>
      </c>
      <c r="AY280" s="19" t="s">
        <v>145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82</v>
      </c>
      <c r="BK280" s="219">
        <f>ROUND(I280*H280,2)</f>
        <v>0</v>
      </c>
      <c r="BL280" s="19" t="s">
        <v>241</v>
      </c>
      <c r="BM280" s="218" t="s">
        <v>458</v>
      </c>
    </row>
    <row r="281" s="2" customFormat="1">
      <c r="A281" s="40"/>
      <c r="B281" s="41"/>
      <c r="C281" s="42"/>
      <c r="D281" s="220" t="s">
        <v>155</v>
      </c>
      <c r="E281" s="42"/>
      <c r="F281" s="221" t="s">
        <v>459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155</v>
      </c>
      <c r="AU281" s="19" t="s">
        <v>84</v>
      </c>
    </row>
    <row r="282" s="2" customFormat="1">
      <c r="A282" s="40"/>
      <c r="B282" s="41"/>
      <c r="C282" s="42"/>
      <c r="D282" s="225" t="s">
        <v>157</v>
      </c>
      <c r="E282" s="42"/>
      <c r="F282" s="226" t="s">
        <v>460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157</v>
      </c>
      <c r="AU282" s="19" t="s">
        <v>84</v>
      </c>
    </row>
    <row r="283" s="13" customFormat="1">
      <c r="A283" s="13"/>
      <c r="B283" s="227"/>
      <c r="C283" s="228"/>
      <c r="D283" s="220" t="s">
        <v>159</v>
      </c>
      <c r="E283" s="229" t="s">
        <v>19</v>
      </c>
      <c r="F283" s="230" t="s">
        <v>461</v>
      </c>
      <c r="G283" s="228"/>
      <c r="H283" s="229" t="s">
        <v>19</v>
      </c>
      <c r="I283" s="231"/>
      <c r="J283" s="228"/>
      <c r="K283" s="228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159</v>
      </c>
      <c r="AU283" s="236" t="s">
        <v>84</v>
      </c>
      <c r="AV283" s="13" t="s">
        <v>82</v>
      </c>
      <c r="AW283" s="13" t="s">
        <v>35</v>
      </c>
      <c r="AX283" s="13" t="s">
        <v>74</v>
      </c>
      <c r="AY283" s="236" t="s">
        <v>145</v>
      </c>
    </row>
    <row r="284" s="14" customFormat="1">
      <c r="A284" s="14"/>
      <c r="B284" s="237"/>
      <c r="C284" s="238"/>
      <c r="D284" s="220" t="s">
        <v>159</v>
      </c>
      <c r="E284" s="239" t="s">
        <v>19</v>
      </c>
      <c r="F284" s="240" t="s">
        <v>94</v>
      </c>
      <c r="G284" s="238"/>
      <c r="H284" s="241">
        <v>176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159</v>
      </c>
      <c r="AU284" s="247" t="s">
        <v>84</v>
      </c>
      <c r="AV284" s="14" t="s">
        <v>84</v>
      </c>
      <c r="AW284" s="14" t="s">
        <v>35</v>
      </c>
      <c r="AX284" s="14" t="s">
        <v>82</v>
      </c>
      <c r="AY284" s="247" t="s">
        <v>145</v>
      </c>
    </row>
    <row r="285" s="2" customFormat="1" ht="16.5" customHeight="1">
      <c r="A285" s="40"/>
      <c r="B285" s="41"/>
      <c r="C285" s="259" t="s">
        <v>462</v>
      </c>
      <c r="D285" s="259" t="s">
        <v>186</v>
      </c>
      <c r="E285" s="260" t="s">
        <v>463</v>
      </c>
      <c r="F285" s="261" t="s">
        <v>464</v>
      </c>
      <c r="G285" s="262" t="s">
        <v>96</v>
      </c>
      <c r="H285" s="263">
        <v>179.52000000000001</v>
      </c>
      <c r="I285" s="264"/>
      <c r="J285" s="265">
        <f>ROUND(I285*H285,2)</f>
        <v>0</v>
      </c>
      <c r="K285" s="261" t="s">
        <v>152</v>
      </c>
      <c r="L285" s="266"/>
      <c r="M285" s="267" t="s">
        <v>19</v>
      </c>
      <c r="N285" s="268" t="s">
        <v>45</v>
      </c>
      <c r="O285" s="86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274</v>
      </c>
      <c r="AT285" s="218" t="s">
        <v>186</v>
      </c>
      <c r="AU285" s="218" t="s">
        <v>84</v>
      </c>
      <c r="AY285" s="19" t="s">
        <v>145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9" t="s">
        <v>82</v>
      </c>
      <c r="BK285" s="219">
        <f>ROUND(I285*H285,2)</f>
        <v>0</v>
      </c>
      <c r="BL285" s="19" t="s">
        <v>274</v>
      </c>
      <c r="BM285" s="218" t="s">
        <v>465</v>
      </c>
    </row>
    <row r="286" s="2" customFormat="1">
      <c r="A286" s="40"/>
      <c r="B286" s="41"/>
      <c r="C286" s="42"/>
      <c r="D286" s="220" t="s">
        <v>155</v>
      </c>
      <c r="E286" s="42"/>
      <c r="F286" s="221" t="s">
        <v>464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155</v>
      </c>
      <c r="AU286" s="19" t="s">
        <v>84</v>
      </c>
    </row>
    <row r="287" s="14" customFormat="1">
      <c r="A287" s="14"/>
      <c r="B287" s="237"/>
      <c r="C287" s="238"/>
      <c r="D287" s="220" t="s">
        <v>159</v>
      </c>
      <c r="E287" s="238"/>
      <c r="F287" s="240" t="s">
        <v>466</v>
      </c>
      <c r="G287" s="238"/>
      <c r="H287" s="241">
        <v>179.52000000000001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159</v>
      </c>
      <c r="AU287" s="247" t="s">
        <v>84</v>
      </c>
      <c r="AV287" s="14" t="s">
        <v>84</v>
      </c>
      <c r="AW287" s="14" t="s">
        <v>4</v>
      </c>
      <c r="AX287" s="14" t="s">
        <v>82</v>
      </c>
      <c r="AY287" s="247" t="s">
        <v>145</v>
      </c>
    </row>
    <row r="288" s="2" customFormat="1" ht="24.15" customHeight="1">
      <c r="A288" s="40"/>
      <c r="B288" s="41"/>
      <c r="C288" s="207" t="s">
        <v>467</v>
      </c>
      <c r="D288" s="207" t="s">
        <v>148</v>
      </c>
      <c r="E288" s="208" t="s">
        <v>468</v>
      </c>
      <c r="F288" s="209" t="s">
        <v>469</v>
      </c>
      <c r="G288" s="210" t="s">
        <v>96</v>
      </c>
      <c r="H288" s="211">
        <v>337.5</v>
      </c>
      <c r="I288" s="212"/>
      <c r="J288" s="213">
        <f>ROUND(I288*H288,2)</f>
        <v>0</v>
      </c>
      <c r="K288" s="209" t="s">
        <v>152</v>
      </c>
      <c r="L288" s="46"/>
      <c r="M288" s="214" t="s">
        <v>19</v>
      </c>
      <c r="N288" s="215" t="s">
        <v>45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241</v>
      </c>
      <c r="AT288" s="218" t="s">
        <v>148</v>
      </c>
      <c r="AU288" s="218" t="s">
        <v>84</v>
      </c>
      <c r="AY288" s="19" t="s">
        <v>145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82</v>
      </c>
      <c r="BK288" s="219">
        <f>ROUND(I288*H288,2)</f>
        <v>0</v>
      </c>
      <c r="BL288" s="19" t="s">
        <v>241</v>
      </c>
      <c r="BM288" s="218" t="s">
        <v>470</v>
      </c>
    </row>
    <row r="289" s="2" customFormat="1">
      <c r="A289" s="40"/>
      <c r="B289" s="41"/>
      <c r="C289" s="42"/>
      <c r="D289" s="220" t="s">
        <v>155</v>
      </c>
      <c r="E289" s="42"/>
      <c r="F289" s="221" t="s">
        <v>471</v>
      </c>
      <c r="G289" s="42"/>
      <c r="H289" s="42"/>
      <c r="I289" s="222"/>
      <c r="J289" s="42"/>
      <c r="K289" s="42"/>
      <c r="L289" s="46"/>
      <c r="M289" s="223"/>
      <c r="N289" s="224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155</v>
      </c>
      <c r="AU289" s="19" t="s">
        <v>84</v>
      </c>
    </row>
    <row r="290" s="2" customFormat="1">
      <c r="A290" s="40"/>
      <c r="B290" s="41"/>
      <c r="C290" s="42"/>
      <c r="D290" s="225" t="s">
        <v>157</v>
      </c>
      <c r="E290" s="42"/>
      <c r="F290" s="226" t="s">
        <v>472</v>
      </c>
      <c r="G290" s="42"/>
      <c r="H290" s="42"/>
      <c r="I290" s="222"/>
      <c r="J290" s="42"/>
      <c r="K290" s="42"/>
      <c r="L290" s="46"/>
      <c r="M290" s="223"/>
      <c r="N290" s="224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157</v>
      </c>
      <c r="AU290" s="19" t="s">
        <v>84</v>
      </c>
    </row>
    <row r="291" s="13" customFormat="1">
      <c r="A291" s="13"/>
      <c r="B291" s="227"/>
      <c r="C291" s="228"/>
      <c r="D291" s="220" t="s">
        <v>159</v>
      </c>
      <c r="E291" s="229" t="s">
        <v>19</v>
      </c>
      <c r="F291" s="230" t="s">
        <v>473</v>
      </c>
      <c r="G291" s="228"/>
      <c r="H291" s="229" t="s">
        <v>19</v>
      </c>
      <c r="I291" s="231"/>
      <c r="J291" s="228"/>
      <c r="K291" s="228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159</v>
      </c>
      <c r="AU291" s="236" t="s">
        <v>84</v>
      </c>
      <c r="AV291" s="13" t="s">
        <v>82</v>
      </c>
      <c r="AW291" s="13" t="s">
        <v>35</v>
      </c>
      <c r="AX291" s="13" t="s">
        <v>74</v>
      </c>
      <c r="AY291" s="236" t="s">
        <v>145</v>
      </c>
    </row>
    <row r="292" s="14" customFormat="1">
      <c r="A292" s="14"/>
      <c r="B292" s="237"/>
      <c r="C292" s="238"/>
      <c r="D292" s="220" t="s">
        <v>159</v>
      </c>
      <c r="E292" s="239" t="s">
        <v>19</v>
      </c>
      <c r="F292" s="240" t="s">
        <v>474</v>
      </c>
      <c r="G292" s="238"/>
      <c r="H292" s="241">
        <v>324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159</v>
      </c>
      <c r="AU292" s="247" t="s">
        <v>84</v>
      </c>
      <c r="AV292" s="14" t="s">
        <v>84</v>
      </c>
      <c r="AW292" s="14" t="s">
        <v>35</v>
      </c>
      <c r="AX292" s="14" t="s">
        <v>74</v>
      </c>
      <c r="AY292" s="247" t="s">
        <v>145</v>
      </c>
    </row>
    <row r="293" s="13" customFormat="1">
      <c r="A293" s="13"/>
      <c r="B293" s="227"/>
      <c r="C293" s="228"/>
      <c r="D293" s="220" t="s">
        <v>159</v>
      </c>
      <c r="E293" s="229" t="s">
        <v>19</v>
      </c>
      <c r="F293" s="230" t="s">
        <v>475</v>
      </c>
      <c r="G293" s="228"/>
      <c r="H293" s="229" t="s">
        <v>19</v>
      </c>
      <c r="I293" s="231"/>
      <c r="J293" s="228"/>
      <c r="K293" s="228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159</v>
      </c>
      <c r="AU293" s="236" t="s">
        <v>84</v>
      </c>
      <c r="AV293" s="13" t="s">
        <v>82</v>
      </c>
      <c r="AW293" s="13" t="s">
        <v>35</v>
      </c>
      <c r="AX293" s="13" t="s">
        <v>74</v>
      </c>
      <c r="AY293" s="236" t="s">
        <v>145</v>
      </c>
    </row>
    <row r="294" s="14" customFormat="1">
      <c r="A294" s="14"/>
      <c r="B294" s="237"/>
      <c r="C294" s="238"/>
      <c r="D294" s="220" t="s">
        <v>159</v>
      </c>
      <c r="E294" s="239" t="s">
        <v>19</v>
      </c>
      <c r="F294" s="240" t="s">
        <v>283</v>
      </c>
      <c r="G294" s="238"/>
      <c r="H294" s="241">
        <v>13.5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159</v>
      </c>
      <c r="AU294" s="247" t="s">
        <v>84</v>
      </c>
      <c r="AV294" s="14" t="s">
        <v>84</v>
      </c>
      <c r="AW294" s="14" t="s">
        <v>35</v>
      </c>
      <c r="AX294" s="14" t="s">
        <v>74</v>
      </c>
      <c r="AY294" s="247" t="s">
        <v>145</v>
      </c>
    </row>
    <row r="295" s="15" customFormat="1">
      <c r="A295" s="15"/>
      <c r="B295" s="248"/>
      <c r="C295" s="249"/>
      <c r="D295" s="220" t="s">
        <v>159</v>
      </c>
      <c r="E295" s="250" t="s">
        <v>19</v>
      </c>
      <c r="F295" s="251" t="s">
        <v>164</v>
      </c>
      <c r="G295" s="249"/>
      <c r="H295" s="252">
        <v>337.5</v>
      </c>
      <c r="I295" s="253"/>
      <c r="J295" s="249"/>
      <c r="K295" s="249"/>
      <c r="L295" s="254"/>
      <c r="M295" s="255"/>
      <c r="N295" s="256"/>
      <c r="O295" s="256"/>
      <c r="P295" s="256"/>
      <c r="Q295" s="256"/>
      <c r="R295" s="256"/>
      <c r="S295" s="256"/>
      <c r="T295" s="25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8" t="s">
        <v>159</v>
      </c>
      <c r="AU295" s="258" t="s">
        <v>84</v>
      </c>
      <c r="AV295" s="15" t="s">
        <v>153</v>
      </c>
      <c r="AW295" s="15" t="s">
        <v>35</v>
      </c>
      <c r="AX295" s="15" t="s">
        <v>82</v>
      </c>
      <c r="AY295" s="258" t="s">
        <v>145</v>
      </c>
    </row>
    <row r="296" s="2" customFormat="1" ht="24.15" customHeight="1">
      <c r="A296" s="40"/>
      <c r="B296" s="41"/>
      <c r="C296" s="259" t="s">
        <v>476</v>
      </c>
      <c r="D296" s="259" t="s">
        <v>186</v>
      </c>
      <c r="E296" s="260" t="s">
        <v>477</v>
      </c>
      <c r="F296" s="261" t="s">
        <v>478</v>
      </c>
      <c r="G296" s="262" t="s">
        <v>96</v>
      </c>
      <c r="H296" s="263">
        <v>354.375</v>
      </c>
      <c r="I296" s="264"/>
      <c r="J296" s="265">
        <f>ROUND(I296*H296,2)</f>
        <v>0</v>
      </c>
      <c r="K296" s="261" t="s">
        <v>152</v>
      </c>
      <c r="L296" s="266"/>
      <c r="M296" s="267" t="s">
        <v>19</v>
      </c>
      <c r="N296" s="268" t="s">
        <v>45</v>
      </c>
      <c r="O296" s="86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8" t="s">
        <v>274</v>
      </c>
      <c r="AT296" s="218" t="s">
        <v>186</v>
      </c>
      <c r="AU296" s="218" t="s">
        <v>84</v>
      </c>
      <c r="AY296" s="19" t="s">
        <v>145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19" t="s">
        <v>82</v>
      </c>
      <c r="BK296" s="219">
        <f>ROUND(I296*H296,2)</f>
        <v>0</v>
      </c>
      <c r="BL296" s="19" t="s">
        <v>274</v>
      </c>
      <c r="BM296" s="218" t="s">
        <v>479</v>
      </c>
    </row>
    <row r="297" s="2" customFormat="1">
      <c r="A297" s="40"/>
      <c r="B297" s="41"/>
      <c r="C297" s="42"/>
      <c r="D297" s="220" t="s">
        <v>155</v>
      </c>
      <c r="E297" s="42"/>
      <c r="F297" s="221" t="s">
        <v>478</v>
      </c>
      <c r="G297" s="42"/>
      <c r="H297" s="42"/>
      <c r="I297" s="222"/>
      <c r="J297" s="42"/>
      <c r="K297" s="42"/>
      <c r="L297" s="46"/>
      <c r="M297" s="223"/>
      <c r="N297" s="224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155</v>
      </c>
      <c r="AU297" s="19" t="s">
        <v>84</v>
      </c>
    </row>
    <row r="298" s="14" customFormat="1">
      <c r="A298" s="14"/>
      <c r="B298" s="237"/>
      <c r="C298" s="238"/>
      <c r="D298" s="220" t="s">
        <v>159</v>
      </c>
      <c r="E298" s="238"/>
      <c r="F298" s="240" t="s">
        <v>480</v>
      </c>
      <c r="G298" s="238"/>
      <c r="H298" s="241">
        <v>354.375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159</v>
      </c>
      <c r="AU298" s="247" t="s">
        <v>84</v>
      </c>
      <c r="AV298" s="14" t="s">
        <v>84</v>
      </c>
      <c r="AW298" s="14" t="s">
        <v>4</v>
      </c>
      <c r="AX298" s="14" t="s">
        <v>82</v>
      </c>
      <c r="AY298" s="247" t="s">
        <v>145</v>
      </c>
    </row>
    <row r="299" s="2" customFormat="1" ht="37.8" customHeight="1">
      <c r="A299" s="40"/>
      <c r="B299" s="41"/>
      <c r="C299" s="207" t="s">
        <v>481</v>
      </c>
      <c r="D299" s="207" t="s">
        <v>148</v>
      </c>
      <c r="E299" s="208" t="s">
        <v>482</v>
      </c>
      <c r="F299" s="209" t="s">
        <v>483</v>
      </c>
      <c r="G299" s="210" t="s">
        <v>151</v>
      </c>
      <c r="H299" s="211">
        <v>1</v>
      </c>
      <c r="I299" s="212"/>
      <c r="J299" s="213">
        <f>ROUND(I299*H299,2)</f>
        <v>0</v>
      </c>
      <c r="K299" s="209" t="s">
        <v>152</v>
      </c>
      <c r="L299" s="46"/>
      <c r="M299" s="214" t="s">
        <v>19</v>
      </c>
      <c r="N299" s="215" t="s">
        <v>45</v>
      </c>
      <c r="O299" s="86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8" t="s">
        <v>241</v>
      </c>
      <c r="AT299" s="218" t="s">
        <v>148</v>
      </c>
      <c r="AU299" s="218" t="s">
        <v>84</v>
      </c>
      <c r="AY299" s="19" t="s">
        <v>145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19" t="s">
        <v>82</v>
      </c>
      <c r="BK299" s="219">
        <f>ROUND(I299*H299,2)</f>
        <v>0</v>
      </c>
      <c r="BL299" s="19" t="s">
        <v>241</v>
      </c>
      <c r="BM299" s="218" t="s">
        <v>484</v>
      </c>
    </row>
    <row r="300" s="2" customFormat="1">
      <c r="A300" s="40"/>
      <c r="B300" s="41"/>
      <c r="C300" s="42"/>
      <c r="D300" s="220" t="s">
        <v>155</v>
      </c>
      <c r="E300" s="42"/>
      <c r="F300" s="221" t="s">
        <v>485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155</v>
      </c>
      <c r="AU300" s="19" t="s">
        <v>84</v>
      </c>
    </row>
    <row r="301" s="2" customFormat="1">
      <c r="A301" s="40"/>
      <c r="B301" s="41"/>
      <c r="C301" s="42"/>
      <c r="D301" s="225" t="s">
        <v>157</v>
      </c>
      <c r="E301" s="42"/>
      <c r="F301" s="226" t="s">
        <v>486</v>
      </c>
      <c r="G301" s="42"/>
      <c r="H301" s="42"/>
      <c r="I301" s="222"/>
      <c r="J301" s="42"/>
      <c r="K301" s="42"/>
      <c r="L301" s="46"/>
      <c r="M301" s="223"/>
      <c r="N301" s="224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157</v>
      </c>
      <c r="AU301" s="19" t="s">
        <v>84</v>
      </c>
    </row>
    <row r="302" s="2" customFormat="1" ht="33" customHeight="1">
      <c r="A302" s="40"/>
      <c r="B302" s="41"/>
      <c r="C302" s="259" t="s">
        <v>487</v>
      </c>
      <c r="D302" s="259" t="s">
        <v>186</v>
      </c>
      <c r="E302" s="260" t="s">
        <v>488</v>
      </c>
      <c r="F302" s="261" t="s">
        <v>489</v>
      </c>
      <c r="G302" s="262" t="s">
        <v>151</v>
      </c>
      <c r="H302" s="263">
        <v>1</v>
      </c>
      <c r="I302" s="264"/>
      <c r="J302" s="265">
        <f>ROUND(I302*H302,2)</f>
        <v>0</v>
      </c>
      <c r="K302" s="261" t="s">
        <v>19</v>
      </c>
      <c r="L302" s="266"/>
      <c r="M302" s="267" t="s">
        <v>19</v>
      </c>
      <c r="N302" s="268" t="s">
        <v>45</v>
      </c>
      <c r="O302" s="86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8" t="s">
        <v>274</v>
      </c>
      <c r="AT302" s="218" t="s">
        <v>186</v>
      </c>
      <c r="AU302" s="218" t="s">
        <v>84</v>
      </c>
      <c r="AY302" s="19" t="s">
        <v>145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9" t="s">
        <v>82</v>
      </c>
      <c r="BK302" s="219">
        <f>ROUND(I302*H302,2)</f>
        <v>0</v>
      </c>
      <c r="BL302" s="19" t="s">
        <v>274</v>
      </c>
      <c r="BM302" s="218" t="s">
        <v>490</v>
      </c>
    </row>
    <row r="303" s="2" customFormat="1">
      <c r="A303" s="40"/>
      <c r="B303" s="41"/>
      <c r="C303" s="42"/>
      <c r="D303" s="220" t="s">
        <v>155</v>
      </c>
      <c r="E303" s="42"/>
      <c r="F303" s="221" t="s">
        <v>489</v>
      </c>
      <c r="G303" s="42"/>
      <c r="H303" s="42"/>
      <c r="I303" s="222"/>
      <c r="J303" s="42"/>
      <c r="K303" s="42"/>
      <c r="L303" s="46"/>
      <c r="M303" s="269"/>
      <c r="N303" s="270"/>
      <c r="O303" s="271"/>
      <c r="P303" s="271"/>
      <c r="Q303" s="271"/>
      <c r="R303" s="271"/>
      <c r="S303" s="271"/>
      <c r="T303" s="272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155</v>
      </c>
      <c r="AU303" s="19" t="s">
        <v>84</v>
      </c>
    </row>
    <row r="304" s="2" customFormat="1" ht="6.96" customHeight="1">
      <c r="A304" s="40"/>
      <c r="B304" s="61"/>
      <c r="C304" s="62"/>
      <c r="D304" s="62"/>
      <c r="E304" s="62"/>
      <c r="F304" s="62"/>
      <c r="G304" s="62"/>
      <c r="H304" s="62"/>
      <c r="I304" s="62"/>
      <c r="J304" s="62"/>
      <c r="K304" s="62"/>
      <c r="L304" s="46"/>
      <c r="M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</row>
  </sheetData>
  <sheetProtection sheet="1" autoFilter="0" formatColumns="0" formatRows="0" objects="1" scenarios="1" spinCount="100000" saltValue="LTb8wWNEFwY+4s8LolPQ3fftWt/KhznSwqSStqBiP7U0vor1Iv/G68bIEa7he9nm32UUi2hk1VXPi72ZnfBShw==" hashValue="YxIw4KeUKdTbImW8o76keP9VtJzJVXFP4RPyqm0S2EfXaWWOcLiSWlpSKoelBccn3VHd8wjXyGS4joDufDswng==" algorithmName="SHA-512" password="CAA1"/>
  <autoFilter ref="C87:K30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6_01/953961113"/>
    <hyperlink ref="F102" r:id="rId2" display="https://podminky.urs.cz/item/CS_URS_2026_01/998011001"/>
    <hyperlink ref="F107" r:id="rId3" display="https://podminky.urs.cz/item/CS_URS_2026_01/741210002"/>
    <hyperlink ref="F119" r:id="rId4" display="https://podminky.urs.cz/item/CS_URS_2026_01/998741101"/>
    <hyperlink ref="F123" r:id="rId5" display="https://podminky.urs.cz/item/CS_URS_2026_01/767995112"/>
    <hyperlink ref="F132" r:id="rId6" display="https://podminky.urs.cz/item/CS_URS_2026_01/767995113"/>
    <hyperlink ref="F141" r:id="rId7" display="https://podminky.urs.cz/item/CS_URS_2026_01/998767101"/>
    <hyperlink ref="F146" r:id="rId8" display="https://podminky.urs.cz/item/CS_URS_2026_01/210100002"/>
    <hyperlink ref="F149" r:id="rId9" display="https://podminky.urs.cz/item/CS_URS_2026_01/210100003"/>
    <hyperlink ref="F154" r:id="rId10" display="https://podminky.urs.cz/item/CS_URS_2026_01/210100009"/>
    <hyperlink ref="F158" r:id="rId11" display="https://podminky.urs.cz/item/CS_URS_2026_01/210100012"/>
    <hyperlink ref="F162" r:id="rId12" display="https://podminky.urs.cz/item/CS_URS_2026_01/210100193"/>
    <hyperlink ref="F167" r:id="rId13" display="https://podminky.urs.cz/item/CS_URS_2026_01/210220002"/>
    <hyperlink ref="F175" r:id="rId14" display="https://podminky.urs.cz/item/CS_URS_2026_01/210220020"/>
    <hyperlink ref="F190" r:id="rId15" display="https://podminky.urs.cz/item/CS_URS_2026_01/210812063"/>
    <hyperlink ref="F197" r:id="rId16" display="https://podminky.urs.cz/item/CS_URS_2026_01/210812065"/>
    <hyperlink ref="F204" r:id="rId17" display="https://podminky.urs.cz/item/CS_URS_2026_01/210902047"/>
    <hyperlink ref="F212" r:id="rId18" display="https://podminky.urs.cz/item/CS_URS_2026_01/460010022"/>
    <hyperlink ref="F216" r:id="rId19" display="https://podminky.urs.cz/item/CS_URS_2026_01/460131113"/>
    <hyperlink ref="F221" r:id="rId20" display="https://podminky.urs.cz/item/CS_URS_2026_01/460161282"/>
    <hyperlink ref="F225" r:id="rId21" display="https://podminky.urs.cz/item/CS_URS_2026_01/460341113"/>
    <hyperlink ref="F236" r:id="rId22" display="https://podminky.urs.cz/item/CS_URS_2026_01/460341121"/>
    <hyperlink ref="F241" r:id="rId23" display="https://podminky.urs.cz/item/CS_URS_2026_01/460361121"/>
    <hyperlink ref="F245" r:id="rId24" display="https://podminky.urs.cz/item/CS_URS_2026_01/460371121"/>
    <hyperlink ref="F248" r:id="rId25" display="https://podminky.urs.cz/item/CS_URS_2026_01/460431272"/>
    <hyperlink ref="F253" r:id="rId26" display="https://podminky.urs.cz/item/CS_URS_2026_01/460641125"/>
    <hyperlink ref="F258" r:id="rId27" display="https://podminky.urs.cz/item/CS_URS_2026_01/460641212"/>
    <hyperlink ref="F263" r:id="rId28" display="https://podminky.urs.cz/item/CS_URS_2026_01/460641411"/>
    <hyperlink ref="F268" r:id="rId29" display="https://podminky.urs.cz/item/CS_URS_2026_01/460641412"/>
    <hyperlink ref="F273" r:id="rId30" display="https://podminky.urs.cz/item/CS_URS_2026_01/460661112"/>
    <hyperlink ref="F278" r:id="rId31" display="https://podminky.urs.cz/item/CS_URS_2026_01/460671114"/>
    <hyperlink ref="F282" r:id="rId32" display="https://podminky.urs.cz/item/CS_URS_2026_01/460752111"/>
    <hyperlink ref="F290" r:id="rId33" display="https://podminky.urs.cz/item/CS_URS_2026_01/460791212"/>
    <hyperlink ref="F301" r:id="rId34" display="https://podminky.urs.cz/item/CS_URS_2026_01/4609052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102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Koupaliště Dubice - stanoviště karavanů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491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6. 11. 2025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29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37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ROUND(J87,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ROUND((SUM(BE87:BE289)),  2)</f>
        <v>0</v>
      </c>
      <c r="G33" s="40"/>
      <c r="H33" s="40"/>
      <c r="I33" s="151">
        <v>0.20999999999999999</v>
      </c>
      <c r="J33" s="150">
        <f>ROUND(((SUM(BE87:BE289))*I33),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ROUND((SUM(BF87:BF289)),  2)</f>
        <v>0</v>
      </c>
      <c r="G34" s="40"/>
      <c r="H34" s="40"/>
      <c r="I34" s="151">
        <v>0.12</v>
      </c>
      <c r="J34" s="150">
        <f>ROUND(((SUM(BF87:BF289))*I34),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ROUND((SUM(BG87:BG289)),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ROUND((SUM(BH87:BH289)),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ROUND((SUM(BI87:BI289)),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Koupaliště Dubice - stanoviště karavanů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Rozvod vody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Dubice u České Lípy</v>
      </c>
      <c r="G52" s="42"/>
      <c r="H52" s="42"/>
      <c r="I52" s="34" t="s">
        <v>23</v>
      </c>
      <c r="J52" s="74" t="str">
        <f>IF(J12="","",J12)</f>
        <v>6. 11. 2025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Česká Lípa</v>
      </c>
      <c r="G54" s="42"/>
      <c r="H54" s="42"/>
      <c r="I54" s="34" t="s">
        <v>33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Martin Ezr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118</v>
      </c>
      <c r="D57" s="165"/>
      <c r="E57" s="165"/>
      <c r="F57" s="165"/>
      <c r="G57" s="165"/>
      <c r="H57" s="165"/>
      <c r="I57" s="165"/>
      <c r="J57" s="166" t="s">
        <v>119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120</v>
      </c>
    </row>
    <row r="60" s="9" customFormat="1" ht="24.96" customHeight="1">
      <c r="A60" s="9"/>
      <c r="B60" s="168"/>
      <c r="C60" s="169"/>
      <c r="D60" s="170" t="s">
        <v>121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492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493</v>
      </c>
      <c r="E62" s="177"/>
      <c r="F62" s="177"/>
      <c r="G62" s="177"/>
      <c r="H62" s="177"/>
      <c r="I62" s="177"/>
      <c r="J62" s="178">
        <f>J143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494</v>
      </c>
      <c r="E63" s="177"/>
      <c r="F63" s="177"/>
      <c r="G63" s="177"/>
      <c r="H63" s="177"/>
      <c r="I63" s="177"/>
      <c r="J63" s="178">
        <f>J170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495</v>
      </c>
      <c r="E64" s="177"/>
      <c r="F64" s="177"/>
      <c r="G64" s="177"/>
      <c r="H64" s="177"/>
      <c r="I64" s="177"/>
      <c r="J64" s="178">
        <f>J176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123</v>
      </c>
      <c r="E65" s="177"/>
      <c r="F65" s="177"/>
      <c r="G65" s="177"/>
      <c r="H65" s="177"/>
      <c r="I65" s="177"/>
      <c r="J65" s="178">
        <f>J250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124</v>
      </c>
      <c r="E66" s="171"/>
      <c r="F66" s="171"/>
      <c r="G66" s="171"/>
      <c r="H66" s="171"/>
      <c r="I66" s="171"/>
      <c r="J66" s="172">
        <f>J254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496</v>
      </c>
      <c r="E67" s="177"/>
      <c r="F67" s="177"/>
      <c r="G67" s="177"/>
      <c r="H67" s="177"/>
      <c r="I67" s="177"/>
      <c r="J67" s="178">
        <f>J255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130</v>
      </c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3" t="str">
        <f>E7</f>
        <v>Koupaliště Dubice - stanoviště karavanů</v>
      </c>
      <c r="F77" s="34"/>
      <c r="G77" s="34"/>
      <c r="H77" s="34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112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02 - Rozvod vody</v>
      </c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Dubice u České Lípy</v>
      </c>
      <c r="G81" s="42"/>
      <c r="H81" s="42"/>
      <c r="I81" s="34" t="s">
        <v>23</v>
      </c>
      <c r="J81" s="74" t="str">
        <f>IF(J12="","",J12)</f>
        <v>6. 11. 2025</v>
      </c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Česká Lípa</v>
      </c>
      <c r="G83" s="42"/>
      <c r="H83" s="42"/>
      <c r="I83" s="34" t="s">
        <v>33</v>
      </c>
      <c r="J83" s="38" t="str">
        <f>E21</f>
        <v xml:space="preserve"> 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>Martin Ezr</v>
      </c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0"/>
      <c r="B86" s="181"/>
      <c r="C86" s="182" t="s">
        <v>131</v>
      </c>
      <c r="D86" s="183" t="s">
        <v>59</v>
      </c>
      <c r="E86" s="183" t="s">
        <v>55</v>
      </c>
      <c r="F86" s="183" t="s">
        <v>56</v>
      </c>
      <c r="G86" s="183" t="s">
        <v>132</v>
      </c>
      <c r="H86" s="183" t="s">
        <v>133</v>
      </c>
      <c r="I86" s="183" t="s">
        <v>134</v>
      </c>
      <c r="J86" s="183" t="s">
        <v>119</v>
      </c>
      <c r="K86" s="184" t="s">
        <v>135</v>
      </c>
      <c r="L86" s="185"/>
      <c r="M86" s="94" t="s">
        <v>19</v>
      </c>
      <c r="N86" s="95" t="s">
        <v>44</v>
      </c>
      <c r="O86" s="95" t="s">
        <v>136</v>
      </c>
      <c r="P86" s="95" t="s">
        <v>137</v>
      </c>
      <c r="Q86" s="95" t="s">
        <v>138</v>
      </c>
      <c r="R86" s="95" t="s">
        <v>139</v>
      </c>
      <c r="S86" s="95" t="s">
        <v>140</v>
      </c>
      <c r="T86" s="96" t="s">
        <v>141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0"/>
      <c r="B87" s="41"/>
      <c r="C87" s="101" t="s">
        <v>142</v>
      </c>
      <c r="D87" s="42"/>
      <c r="E87" s="42"/>
      <c r="F87" s="42"/>
      <c r="G87" s="42"/>
      <c r="H87" s="42"/>
      <c r="I87" s="42"/>
      <c r="J87" s="186">
        <f>BK87</f>
        <v>0</v>
      </c>
      <c r="K87" s="42"/>
      <c r="L87" s="46"/>
      <c r="M87" s="97"/>
      <c r="N87" s="187"/>
      <c r="O87" s="98"/>
      <c r="P87" s="188">
        <f>P88+P254</f>
        <v>0</v>
      </c>
      <c r="Q87" s="98"/>
      <c r="R87" s="188">
        <f>R88+R254</f>
        <v>83.811435410399994</v>
      </c>
      <c r="S87" s="98"/>
      <c r="T87" s="189">
        <f>T88+T254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120</v>
      </c>
      <c r="BK87" s="190">
        <f>BK88+BK254</f>
        <v>0</v>
      </c>
    </row>
    <row r="88" s="12" customFormat="1" ht="25.92" customHeight="1">
      <c r="A88" s="12"/>
      <c r="B88" s="191"/>
      <c r="C88" s="192"/>
      <c r="D88" s="193" t="s">
        <v>73</v>
      </c>
      <c r="E88" s="194" t="s">
        <v>143</v>
      </c>
      <c r="F88" s="194" t="s">
        <v>144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P89+P143+P170+P176+P250</f>
        <v>0</v>
      </c>
      <c r="Q88" s="199"/>
      <c r="R88" s="200">
        <f>R89+R143+R170+R176+R250</f>
        <v>83.805182720399998</v>
      </c>
      <c r="S88" s="199"/>
      <c r="T88" s="201">
        <f>T89+T143+T170+T176+T250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82</v>
      </c>
      <c r="AT88" s="203" t="s">
        <v>73</v>
      </c>
      <c r="AU88" s="203" t="s">
        <v>74</v>
      </c>
      <c r="AY88" s="202" t="s">
        <v>145</v>
      </c>
      <c r="BK88" s="204">
        <f>BK89+BK143+BK170+BK176+BK250</f>
        <v>0</v>
      </c>
    </row>
    <row r="89" s="12" customFormat="1" ht="22.8" customHeight="1">
      <c r="A89" s="12"/>
      <c r="B89" s="191"/>
      <c r="C89" s="192"/>
      <c r="D89" s="193" t="s">
        <v>73</v>
      </c>
      <c r="E89" s="205" t="s">
        <v>82</v>
      </c>
      <c r="F89" s="205" t="s">
        <v>497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SUM(P90:P142)</f>
        <v>0</v>
      </c>
      <c r="Q89" s="199"/>
      <c r="R89" s="200">
        <f>SUM(R90:R142)</f>
        <v>61.200000000000003</v>
      </c>
      <c r="S89" s="199"/>
      <c r="T89" s="201">
        <f>SUM(T90:T142)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82</v>
      </c>
      <c r="AT89" s="203" t="s">
        <v>73</v>
      </c>
      <c r="AU89" s="203" t="s">
        <v>82</v>
      </c>
      <c r="AY89" s="202" t="s">
        <v>145</v>
      </c>
      <c r="BK89" s="204">
        <f>SUM(BK90:BK142)</f>
        <v>0</v>
      </c>
    </row>
    <row r="90" s="2" customFormat="1" ht="24.15" customHeight="1">
      <c r="A90" s="40"/>
      <c r="B90" s="41"/>
      <c r="C90" s="207" t="s">
        <v>82</v>
      </c>
      <c r="D90" s="207" t="s">
        <v>148</v>
      </c>
      <c r="E90" s="208" t="s">
        <v>498</v>
      </c>
      <c r="F90" s="209" t="s">
        <v>499</v>
      </c>
      <c r="G90" s="210" t="s">
        <v>360</v>
      </c>
      <c r="H90" s="211">
        <v>3</v>
      </c>
      <c r="I90" s="212"/>
      <c r="J90" s="213">
        <f>ROUND(I90*H90,2)</f>
        <v>0</v>
      </c>
      <c r="K90" s="209" t="s">
        <v>152</v>
      </c>
      <c r="L90" s="46"/>
      <c r="M90" s="214" t="s">
        <v>19</v>
      </c>
      <c r="N90" s="215" t="s">
        <v>45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153</v>
      </c>
      <c r="AT90" s="218" t="s">
        <v>148</v>
      </c>
      <c r="AU90" s="218" t="s">
        <v>84</v>
      </c>
      <c r="AY90" s="19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82</v>
      </c>
      <c r="BK90" s="219">
        <f>ROUND(I90*H90,2)</f>
        <v>0</v>
      </c>
      <c r="BL90" s="19" t="s">
        <v>153</v>
      </c>
      <c r="BM90" s="218" t="s">
        <v>500</v>
      </c>
    </row>
    <row r="91" s="2" customFormat="1">
      <c r="A91" s="40"/>
      <c r="B91" s="41"/>
      <c r="C91" s="42"/>
      <c r="D91" s="220" t="s">
        <v>155</v>
      </c>
      <c r="E91" s="42"/>
      <c r="F91" s="221" t="s">
        <v>501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155</v>
      </c>
      <c r="AU91" s="19" t="s">
        <v>84</v>
      </c>
    </row>
    <row r="92" s="2" customFormat="1">
      <c r="A92" s="40"/>
      <c r="B92" s="41"/>
      <c r="C92" s="42"/>
      <c r="D92" s="225" t="s">
        <v>157</v>
      </c>
      <c r="E92" s="42"/>
      <c r="F92" s="226" t="s">
        <v>502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157</v>
      </c>
      <c r="AU92" s="19" t="s">
        <v>84</v>
      </c>
    </row>
    <row r="93" s="13" customFormat="1">
      <c r="A93" s="13"/>
      <c r="B93" s="227"/>
      <c r="C93" s="228"/>
      <c r="D93" s="220" t="s">
        <v>159</v>
      </c>
      <c r="E93" s="229" t="s">
        <v>19</v>
      </c>
      <c r="F93" s="230" t="s">
        <v>503</v>
      </c>
      <c r="G93" s="228"/>
      <c r="H93" s="229" t="s">
        <v>19</v>
      </c>
      <c r="I93" s="231"/>
      <c r="J93" s="228"/>
      <c r="K93" s="228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159</v>
      </c>
      <c r="AU93" s="236" t="s">
        <v>84</v>
      </c>
      <c r="AV93" s="13" t="s">
        <v>82</v>
      </c>
      <c r="AW93" s="13" t="s">
        <v>35</v>
      </c>
      <c r="AX93" s="13" t="s">
        <v>74</v>
      </c>
      <c r="AY93" s="236" t="s">
        <v>145</v>
      </c>
    </row>
    <row r="94" s="14" customFormat="1">
      <c r="A94" s="14"/>
      <c r="B94" s="237"/>
      <c r="C94" s="238"/>
      <c r="D94" s="220" t="s">
        <v>159</v>
      </c>
      <c r="E94" s="239" t="s">
        <v>19</v>
      </c>
      <c r="F94" s="240" t="s">
        <v>504</v>
      </c>
      <c r="G94" s="238"/>
      <c r="H94" s="241">
        <v>3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159</v>
      </c>
      <c r="AU94" s="247" t="s">
        <v>84</v>
      </c>
      <c r="AV94" s="14" t="s">
        <v>84</v>
      </c>
      <c r="AW94" s="14" t="s">
        <v>35</v>
      </c>
      <c r="AX94" s="14" t="s">
        <v>82</v>
      </c>
      <c r="AY94" s="247" t="s">
        <v>145</v>
      </c>
    </row>
    <row r="95" s="2" customFormat="1" ht="33" customHeight="1">
      <c r="A95" s="40"/>
      <c r="B95" s="41"/>
      <c r="C95" s="207" t="s">
        <v>84</v>
      </c>
      <c r="D95" s="207" t="s">
        <v>148</v>
      </c>
      <c r="E95" s="208" t="s">
        <v>505</v>
      </c>
      <c r="F95" s="209" t="s">
        <v>506</v>
      </c>
      <c r="G95" s="210" t="s">
        <v>360</v>
      </c>
      <c r="H95" s="211">
        <v>73.439999999999998</v>
      </c>
      <c r="I95" s="212"/>
      <c r="J95" s="213">
        <f>ROUND(I95*H95,2)</f>
        <v>0</v>
      </c>
      <c r="K95" s="209" t="s">
        <v>152</v>
      </c>
      <c r="L95" s="46"/>
      <c r="M95" s="214" t="s">
        <v>19</v>
      </c>
      <c r="N95" s="215" t="s">
        <v>45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153</v>
      </c>
      <c r="AT95" s="218" t="s">
        <v>148</v>
      </c>
      <c r="AU95" s="218" t="s">
        <v>84</v>
      </c>
      <c r="AY95" s="19" t="s">
        <v>145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82</v>
      </c>
      <c r="BK95" s="219">
        <f>ROUND(I95*H95,2)</f>
        <v>0</v>
      </c>
      <c r="BL95" s="19" t="s">
        <v>153</v>
      </c>
      <c r="BM95" s="218" t="s">
        <v>507</v>
      </c>
    </row>
    <row r="96" s="2" customFormat="1">
      <c r="A96" s="40"/>
      <c r="B96" s="41"/>
      <c r="C96" s="42"/>
      <c r="D96" s="220" t="s">
        <v>155</v>
      </c>
      <c r="E96" s="42"/>
      <c r="F96" s="221" t="s">
        <v>508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155</v>
      </c>
      <c r="AU96" s="19" t="s">
        <v>84</v>
      </c>
    </row>
    <row r="97" s="2" customFormat="1">
      <c r="A97" s="40"/>
      <c r="B97" s="41"/>
      <c r="C97" s="42"/>
      <c r="D97" s="225" t="s">
        <v>157</v>
      </c>
      <c r="E97" s="42"/>
      <c r="F97" s="226" t="s">
        <v>509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157</v>
      </c>
      <c r="AU97" s="19" t="s">
        <v>84</v>
      </c>
    </row>
    <row r="98" s="13" customFormat="1">
      <c r="A98" s="13"/>
      <c r="B98" s="227"/>
      <c r="C98" s="228"/>
      <c r="D98" s="220" t="s">
        <v>159</v>
      </c>
      <c r="E98" s="229" t="s">
        <v>19</v>
      </c>
      <c r="F98" s="230" t="s">
        <v>510</v>
      </c>
      <c r="G98" s="228"/>
      <c r="H98" s="229" t="s">
        <v>19</v>
      </c>
      <c r="I98" s="231"/>
      <c r="J98" s="228"/>
      <c r="K98" s="228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159</v>
      </c>
      <c r="AU98" s="236" t="s">
        <v>84</v>
      </c>
      <c r="AV98" s="13" t="s">
        <v>82</v>
      </c>
      <c r="AW98" s="13" t="s">
        <v>35</v>
      </c>
      <c r="AX98" s="13" t="s">
        <v>74</v>
      </c>
      <c r="AY98" s="236" t="s">
        <v>145</v>
      </c>
    </row>
    <row r="99" s="14" customFormat="1">
      <c r="A99" s="14"/>
      <c r="B99" s="237"/>
      <c r="C99" s="238"/>
      <c r="D99" s="220" t="s">
        <v>159</v>
      </c>
      <c r="E99" s="239" t="s">
        <v>19</v>
      </c>
      <c r="F99" s="240" t="s">
        <v>511</v>
      </c>
      <c r="G99" s="238"/>
      <c r="H99" s="241">
        <v>72.719999999999999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159</v>
      </c>
      <c r="AU99" s="247" t="s">
        <v>84</v>
      </c>
      <c r="AV99" s="14" t="s">
        <v>84</v>
      </c>
      <c r="AW99" s="14" t="s">
        <v>35</v>
      </c>
      <c r="AX99" s="14" t="s">
        <v>74</v>
      </c>
      <c r="AY99" s="247" t="s">
        <v>145</v>
      </c>
    </row>
    <row r="100" s="13" customFormat="1">
      <c r="A100" s="13"/>
      <c r="B100" s="227"/>
      <c r="C100" s="228"/>
      <c r="D100" s="220" t="s">
        <v>159</v>
      </c>
      <c r="E100" s="229" t="s">
        <v>19</v>
      </c>
      <c r="F100" s="230" t="s">
        <v>512</v>
      </c>
      <c r="G100" s="228"/>
      <c r="H100" s="229" t="s">
        <v>19</v>
      </c>
      <c r="I100" s="231"/>
      <c r="J100" s="228"/>
      <c r="K100" s="228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159</v>
      </c>
      <c r="AU100" s="236" t="s">
        <v>84</v>
      </c>
      <c r="AV100" s="13" t="s">
        <v>82</v>
      </c>
      <c r="AW100" s="13" t="s">
        <v>35</v>
      </c>
      <c r="AX100" s="13" t="s">
        <v>74</v>
      </c>
      <c r="AY100" s="236" t="s">
        <v>145</v>
      </c>
    </row>
    <row r="101" s="14" customFormat="1">
      <c r="A101" s="14"/>
      <c r="B101" s="237"/>
      <c r="C101" s="238"/>
      <c r="D101" s="220" t="s">
        <v>159</v>
      </c>
      <c r="E101" s="239" t="s">
        <v>19</v>
      </c>
      <c r="F101" s="240" t="s">
        <v>513</v>
      </c>
      <c r="G101" s="238"/>
      <c r="H101" s="241">
        <v>0.71999999999999997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159</v>
      </c>
      <c r="AU101" s="247" t="s">
        <v>84</v>
      </c>
      <c r="AV101" s="14" t="s">
        <v>84</v>
      </c>
      <c r="AW101" s="14" t="s">
        <v>35</v>
      </c>
      <c r="AX101" s="14" t="s">
        <v>74</v>
      </c>
      <c r="AY101" s="247" t="s">
        <v>145</v>
      </c>
    </row>
    <row r="102" s="15" customFormat="1">
      <c r="A102" s="15"/>
      <c r="B102" s="248"/>
      <c r="C102" s="249"/>
      <c r="D102" s="220" t="s">
        <v>159</v>
      </c>
      <c r="E102" s="250" t="s">
        <v>19</v>
      </c>
      <c r="F102" s="251" t="s">
        <v>164</v>
      </c>
      <c r="G102" s="249"/>
      <c r="H102" s="252">
        <v>73.439999999999998</v>
      </c>
      <c r="I102" s="253"/>
      <c r="J102" s="249"/>
      <c r="K102" s="249"/>
      <c r="L102" s="254"/>
      <c r="M102" s="255"/>
      <c r="N102" s="256"/>
      <c r="O102" s="256"/>
      <c r="P102" s="256"/>
      <c r="Q102" s="256"/>
      <c r="R102" s="256"/>
      <c r="S102" s="256"/>
      <c r="T102" s="257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8" t="s">
        <v>159</v>
      </c>
      <c r="AU102" s="258" t="s">
        <v>84</v>
      </c>
      <c r="AV102" s="15" t="s">
        <v>153</v>
      </c>
      <c r="AW102" s="15" t="s">
        <v>35</v>
      </c>
      <c r="AX102" s="15" t="s">
        <v>82</v>
      </c>
      <c r="AY102" s="258" t="s">
        <v>145</v>
      </c>
    </row>
    <row r="103" s="2" customFormat="1" ht="24.15" customHeight="1">
      <c r="A103" s="40"/>
      <c r="B103" s="41"/>
      <c r="C103" s="207" t="s">
        <v>98</v>
      </c>
      <c r="D103" s="207" t="s">
        <v>148</v>
      </c>
      <c r="E103" s="208" t="s">
        <v>514</v>
      </c>
      <c r="F103" s="209" t="s">
        <v>515</v>
      </c>
      <c r="G103" s="210" t="s">
        <v>360</v>
      </c>
      <c r="H103" s="211">
        <v>7.4249999999999998</v>
      </c>
      <c r="I103" s="212"/>
      <c r="J103" s="213">
        <f>ROUND(I103*H103,2)</f>
        <v>0</v>
      </c>
      <c r="K103" s="209" t="s">
        <v>152</v>
      </c>
      <c r="L103" s="46"/>
      <c r="M103" s="214" t="s">
        <v>19</v>
      </c>
      <c r="N103" s="215" t="s">
        <v>45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153</v>
      </c>
      <c r="AT103" s="218" t="s">
        <v>148</v>
      </c>
      <c r="AU103" s="218" t="s">
        <v>84</v>
      </c>
      <c r="AY103" s="19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82</v>
      </c>
      <c r="BK103" s="219">
        <f>ROUND(I103*H103,2)</f>
        <v>0</v>
      </c>
      <c r="BL103" s="19" t="s">
        <v>153</v>
      </c>
      <c r="BM103" s="218" t="s">
        <v>516</v>
      </c>
    </row>
    <row r="104" s="2" customFormat="1">
      <c r="A104" s="40"/>
      <c r="B104" s="41"/>
      <c r="C104" s="42"/>
      <c r="D104" s="220" t="s">
        <v>155</v>
      </c>
      <c r="E104" s="42"/>
      <c r="F104" s="221" t="s">
        <v>517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155</v>
      </c>
      <c r="AU104" s="19" t="s">
        <v>84</v>
      </c>
    </row>
    <row r="105" s="2" customFormat="1">
      <c r="A105" s="40"/>
      <c r="B105" s="41"/>
      <c r="C105" s="42"/>
      <c r="D105" s="225" t="s">
        <v>157</v>
      </c>
      <c r="E105" s="42"/>
      <c r="F105" s="226" t="s">
        <v>518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157</v>
      </c>
      <c r="AU105" s="19" t="s">
        <v>84</v>
      </c>
    </row>
    <row r="106" s="13" customFormat="1">
      <c r="A106" s="13"/>
      <c r="B106" s="227"/>
      <c r="C106" s="228"/>
      <c r="D106" s="220" t="s">
        <v>159</v>
      </c>
      <c r="E106" s="229" t="s">
        <v>19</v>
      </c>
      <c r="F106" s="230" t="s">
        <v>519</v>
      </c>
      <c r="G106" s="228"/>
      <c r="H106" s="229" t="s">
        <v>19</v>
      </c>
      <c r="I106" s="231"/>
      <c r="J106" s="228"/>
      <c r="K106" s="228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159</v>
      </c>
      <c r="AU106" s="236" t="s">
        <v>84</v>
      </c>
      <c r="AV106" s="13" t="s">
        <v>82</v>
      </c>
      <c r="AW106" s="13" t="s">
        <v>35</v>
      </c>
      <c r="AX106" s="13" t="s">
        <v>74</v>
      </c>
      <c r="AY106" s="236" t="s">
        <v>145</v>
      </c>
    </row>
    <row r="107" s="14" customFormat="1">
      <c r="A107" s="14"/>
      <c r="B107" s="237"/>
      <c r="C107" s="238"/>
      <c r="D107" s="220" t="s">
        <v>159</v>
      </c>
      <c r="E107" s="239" t="s">
        <v>19</v>
      </c>
      <c r="F107" s="240" t="s">
        <v>520</v>
      </c>
      <c r="G107" s="238"/>
      <c r="H107" s="241">
        <v>7.4249999999999998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159</v>
      </c>
      <c r="AU107" s="247" t="s">
        <v>84</v>
      </c>
      <c r="AV107" s="14" t="s">
        <v>84</v>
      </c>
      <c r="AW107" s="14" t="s">
        <v>35</v>
      </c>
      <c r="AX107" s="14" t="s">
        <v>82</v>
      </c>
      <c r="AY107" s="247" t="s">
        <v>145</v>
      </c>
    </row>
    <row r="108" s="2" customFormat="1" ht="33" customHeight="1">
      <c r="A108" s="40"/>
      <c r="B108" s="41"/>
      <c r="C108" s="207" t="s">
        <v>153</v>
      </c>
      <c r="D108" s="207" t="s">
        <v>148</v>
      </c>
      <c r="E108" s="208" t="s">
        <v>521</v>
      </c>
      <c r="F108" s="209" t="s">
        <v>522</v>
      </c>
      <c r="G108" s="210" t="s">
        <v>360</v>
      </c>
      <c r="H108" s="211">
        <v>83.864999999999995</v>
      </c>
      <c r="I108" s="212"/>
      <c r="J108" s="213">
        <f>ROUND(I108*H108,2)</f>
        <v>0</v>
      </c>
      <c r="K108" s="209" t="s">
        <v>152</v>
      </c>
      <c r="L108" s="46"/>
      <c r="M108" s="214" t="s">
        <v>19</v>
      </c>
      <c r="N108" s="215" t="s">
        <v>45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153</v>
      </c>
      <c r="AT108" s="218" t="s">
        <v>148</v>
      </c>
      <c r="AU108" s="218" t="s">
        <v>84</v>
      </c>
      <c r="AY108" s="19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82</v>
      </c>
      <c r="BK108" s="219">
        <f>ROUND(I108*H108,2)</f>
        <v>0</v>
      </c>
      <c r="BL108" s="19" t="s">
        <v>153</v>
      </c>
      <c r="BM108" s="218" t="s">
        <v>523</v>
      </c>
    </row>
    <row r="109" s="2" customFormat="1">
      <c r="A109" s="40"/>
      <c r="B109" s="41"/>
      <c r="C109" s="42"/>
      <c r="D109" s="220" t="s">
        <v>155</v>
      </c>
      <c r="E109" s="42"/>
      <c r="F109" s="221" t="s">
        <v>524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155</v>
      </c>
      <c r="AU109" s="19" t="s">
        <v>84</v>
      </c>
    </row>
    <row r="110" s="2" customFormat="1">
      <c r="A110" s="40"/>
      <c r="B110" s="41"/>
      <c r="C110" s="42"/>
      <c r="D110" s="225" t="s">
        <v>157</v>
      </c>
      <c r="E110" s="42"/>
      <c r="F110" s="226" t="s">
        <v>525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157</v>
      </c>
      <c r="AU110" s="19" t="s">
        <v>84</v>
      </c>
    </row>
    <row r="111" s="14" customFormat="1">
      <c r="A111" s="14"/>
      <c r="B111" s="237"/>
      <c r="C111" s="238"/>
      <c r="D111" s="220" t="s">
        <v>159</v>
      </c>
      <c r="E111" s="239" t="s">
        <v>19</v>
      </c>
      <c r="F111" s="240" t="s">
        <v>526</v>
      </c>
      <c r="G111" s="238"/>
      <c r="H111" s="241">
        <v>83.864999999999995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159</v>
      </c>
      <c r="AU111" s="247" t="s">
        <v>84</v>
      </c>
      <c r="AV111" s="14" t="s">
        <v>84</v>
      </c>
      <c r="AW111" s="14" t="s">
        <v>35</v>
      </c>
      <c r="AX111" s="14" t="s">
        <v>82</v>
      </c>
      <c r="AY111" s="247" t="s">
        <v>145</v>
      </c>
    </row>
    <row r="112" s="2" customFormat="1" ht="24.15" customHeight="1">
      <c r="A112" s="40"/>
      <c r="B112" s="41"/>
      <c r="C112" s="207" t="s">
        <v>191</v>
      </c>
      <c r="D112" s="207" t="s">
        <v>148</v>
      </c>
      <c r="E112" s="208" t="s">
        <v>527</v>
      </c>
      <c r="F112" s="209" t="s">
        <v>528</v>
      </c>
      <c r="G112" s="210" t="s">
        <v>360</v>
      </c>
      <c r="H112" s="211">
        <v>34.908000000000001</v>
      </c>
      <c r="I112" s="212"/>
      <c r="J112" s="213">
        <f>ROUND(I112*H112,2)</f>
        <v>0</v>
      </c>
      <c r="K112" s="209" t="s">
        <v>152</v>
      </c>
      <c r="L112" s="46"/>
      <c r="M112" s="214" t="s">
        <v>19</v>
      </c>
      <c r="N112" s="215" t="s">
        <v>45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153</v>
      </c>
      <c r="AT112" s="218" t="s">
        <v>148</v>
      </c>
      <c r="AU112" s="218" t="s">
        <v>84</v>
      </c>
      <c r="AY112" s="19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82</v>
      </c>
      <c r="BK112" s="219">
        <f>ROUND(I112*H112,2)</f>
        <v>0</v>
      </c>
      <c r="BL112" s="19" t="s">
        <v>153</v>
      </c>
      <c r="BM112" s="218" t="s">
        <v>529</v>
      </c>
    </row>
    <row r="113" s="2" customFormat="1">
      <c r="A113" s="40"/>
      <c r="B113" s="41"/>
      <c r="C113" s="42"/>
      <c r="D113" s="220" t="s">
        <v>155</v>
      </c>
      <c r="E113" s="42"/>
      <c r="F113" s="221" t="s">
        <v>530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155</v>
      </c>
      <c r="AU113" s="19" t="s">
        <v>84</v>
      </c>
    </row>
    <row r="114" s="2" customFormat="1">
      <c r="A114" s="40"/>
      <c r="B114" s="41"/>
      <c r="C114" s="42"/>
      <c r="D114" s="225" t="s">
        <v>157</v>
      </c>
      <c r="E114" s="42"/>
      <c r="F114" s="226" t="s">
        <v>531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157</v>
      </c>
      <c r="AU114" s="19" t="s">
        <v>84</v>
      </c>
    </row>
    <row r="115" s="13" customFormat="1">
      <c r="A115" s="13"/>
      <c r="B115" s="227"/>
      <c r="C115" s="228"/>
      <c r="D115" s="220" t="s">
        <v>159</v>
      </c>
      <c r="E115" s="229" t="s">
        <v>19</v>
      </c>
      <c r="F115" s="230" t="s">
        <v>532</v>
      </c>
      <c r="G115" s="228"/>
      <c r="H115" s="229" t="s">
        <v>19</v>
      </c>
      <c r="I115" s="231"/>
      <c r="J115" s="228"/>
      <c r="K115" s="228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159</v>
      </c>
      <c r="AU115" s="236" t="s">
        <v>84</v>
      </c>
      <c r="AV115" s="13" t="s">
        <v>82</v>
      </c>
      <c r="AW115" s="13" t="s">
        <v>35</v>
      </c>
      <c r="AX115" s="13" t="s">
        <v>74</v>
      </c>
      <c r="AY115" s="236" t="s">
        <v>145</v>
      </c>
    </row>
    <row r="116" s="14" customFormat="1">
      <c r="A116" s="14"/>
      <c r="B116" s="237"/>
      <c r="C116" s="238"/>
      <c r="D116" s="220" t="s">
        <v>159</v>
      </c>
      <c r="E116" s="239" t="s">
        <v>19</v>
      </c>
      <c r="F116" s="240" t="s">
        <v>533</v>
      </c>
      <c r="G116" s="238"/>
      <c r="H116" s="241">
        <v>4.3079999999999998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159</v>
      </c>
      <c r="AU116" s="247" t="s">
        <v>84</v>
      </c>
      <c r="AV116" s="14" t="s">
        <v>84</v>
      </c>
      <c r="AW116" s="14" t="s">
        <v>35</v>
      </c>
      <c r="AX116" s="14" t="s">
        <v>74</v>
      </c>
      <c r="AY116" s="247" t="s">
        <v>145</v>
      </c>
    </row>
    <row r="117" s="13" customFormat="1">
      <c r="A117" s="13"/>
      <c r="B117" s="227"/>
      <c r="C117" s="228"/>
      <c r="D117" s="220" t="s">
        <v>159</v>
      </c>
      <c r="E117" s="229" t="s">
        <v>19</v>
      </c>
      <c r="F117" s="230" t="s">
        <v>534</v>
      </c>
      <c r="G117" s="228"/>
      <c r="H117" s="229" t="s">
        <v>19</v>
      </c>
      <c r="I117" s="231"/>
      <c r="J117" s="228"/>
      <c r="K117" s="228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159</v>
      </c>
      <c r="AU117" s="236" t="s">
        <v>84</v>
      </c>
      <c r="AV117" s="13" t="s">
        <v>82</v>
      </c>
      <c r="AW117" s="13" t="s">
        <v>35</v>
      </c>
      <c r="AX117" s="13" t="s">
        <v>74</v>
      </c>
      <c r="AY117" s="236" t="s">
        <v>145</v>
      </c>
    </row>
    <row r="118" s="14" customFormat="1">
      <c r="A118" s="14"/>
      <c r="B118" s="237"/>
      <c r="C118" s="238"/>
      <c r="D118" s="220" t="s">
        <v>159</v>
      </c>
      <c r="E118" s="239" t="s">
        <v>19</v>
      </c>
      <c r="F118" s="240" t="s">
        <v>535</v>
      </c>
      <c r="G118" s="238"/>
      <c r="H118" s="241">
        <v>30.600000000000001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159</v>
      </c>
      <c r="AU118" s="247" t="s">
        <v>84</v>
      </c>
      <c r="AV118" s="14" t="s">
        <v>84</v>
      </c>
      <c r="AW118" s="14" t="s">
        <v>35</v>
      </c>
      <c r="AX118" s="14" t="s">
        <v>74</v>
      </c>
      <c r="AY118" s="247" t="s">
        <v>145</v>
      </c>
    </row>
    <row r="119" s="15" customFormat="1">
      <c r="A119" s="15"/>
      <c r="B119" s="248"/>
      <c r="C119" s="249"/>
      <c r="D119" s="220" t="s">
        <v>159</v>
      </c>
      <c r="E119" s="250" t="s">
        <v>19</v>
      </c>
      <c r="F119" s="251" t="s">
        <v>164</v>
      </c>
      <c r="G119" s="249"/>
      <c r="H119" s="252">
        <v>34.908000000000001</v>
      </c>
      <c r="I119" s="253"/>
      <c r="J119" s="249"/>
      <c r="K119" s="249"/>
      <c r="L119" s="254"/>
      <c r="M119" s="255"/>
      <c r="N119" s="256"/>
      <c r="O119" s="256"/>
      <c r="P119" s="256"/>
      <c r="Q119" s="256"/>
      <c r="R119" s="256"/>
      <c r="S119" s="256"/>
      <c r="T119" s="257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8" t="s">
        <v>159</v>
      </c>
      <c r="AU119" s="258" t="s">
        <v>84</v>
      </c>
      <c r="AV119" s="15" t="s">
        <v>153</v>
      </c>
      <c r="AW119" s="15" t="s">
        <v>35</v>
      </c>
      <c r="AX119" s="15" t="s">
        <v>82</v>
      </c>
      <c r="AY119" s="258" t="s">
        <v>145</v>
      </c>
    </row>
    <row r="120" s="2" customFormat="1" ht="24.15" customHeight="1">
      <c r="A120" s="40"/>
      <c r="B120" s="41"/>
      <c r="C120" s="207" t="s">
        <v>195</v>
      </c>
      <c r="D120" s="207" t="s">
        <v>148</v>
      </c>
      <c r="E120" s="208" t="s">
        <v>536</v>
      </c>
      <c r="F120" s="209" t="s">
        <v>394</v>
      </c>
      <c r="G120" s="210" t="s">
        <v>169</v>
      </c>
      <c r="H120" s="211">
        <v>66.325000000000003</v>
      </c>
      <c r="I120" s="212"/>
      <c r="J120" s="213">
        <f>ROUND(I120*H120,2)</f>
        <v>0</v>
      </c>
      <c r="K120" s="209" t="s">
        <v>152</v>
      </c>
      <c r="L120" s="46"/>
      <c r="M120" s="214" t="s">
        <v>19</v>
      </c>
      <c r="N120" s="215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153</v>
      </c>
      <c r="AT120" s="218" t="s">
        <v>148</v>
      </c>
      <c r="AU120" s="218" t="s">
        <v>84</v>
      </c>
      <c r="AY120" s="19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153</v>
      </c>
      <c r="BM120" s="218" t="s">
        <v>537</v>
      </c>
    </row>
    <row r="121" s="2" customFormat="1">
      <c r="A121" s="40"/>
      <c r="B121" s="41"/>
      <c r="C121" s="42"/>
      <c r="D121" s="220" t="s">
        <v>155</v>
      </c>
      <c r="E121" s="42"/>
      <c r="F121" s="221" t="s">
        <v>396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155</v>
      </c>
      <c r="AU121" s="19" t="s">
        <v>84</v>
      </c>
    </row>
    <row r="122" s="2" customFormat="1">
      <c r="A122" s="40"/>
      <c r="B122" s="41"/>
      <c r="C122" s="42"/>
      <c r="D122" s="225" t="s">
        <v>157</v>
      </c>
      <c r="E122" s="42"/>
      <c r="F122" s="226" t="s">
        <v>538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157</v>
      </c>
      <c r="AU122" s="19" t="s">
        <v>84</v>
      </c>
    </row>
    <row r="123" s="14" customFormat="1">
      <c r="A123" s="14"/>
      <c r="B123" s="237"/>
      <c r="C123" s="238"/>
      <c r="D123" s="220" t="s">
        <v>159</v>
      </c>
      <c r="E123" s="239" t="s">
        <v>19</v>
      </c>
      <c r="F123" s="240" t="s">
        <v>539</v>
      </c>
      <c r="G123" s="238"/>
      <c r="H123" s="241">
        <v>66.325000000000003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7" t="s">
        <v>159</v>
      </c>
      <c r="AU123" s="247" t="s">
        <v>84</v>
      </c>
      <c r="AV123" s="14" t="s">
        <v>84</v>
      </c>
      <c r="AW123" s="14" t="s">
        <v>35</v>
      </c>
      <c r="AX123" s="14" t="s">
        <v>82</v>
      </c>
      <c r="AY123" s="247" t="s">
        <v>145</v>
      </c>
    </row>
    <row r="124" s="2" customFormat="1" ht="16.5" customHeight="1">
      <c r="A124" s="40"/>
      <c r="B124" s="41"/>
      <c r="C124" s="207" t="s">
        <v>203</v>
      </c>
      <c r="D124" s="207" t="s">
        <v>148</v>
      </c>
      <c r="E124" s="208" t="s">
        <v>540</v>
      </c>
      <c r="F124" s="209" t="s">
        <v>541</v>
      </c>
      <c r="G124" s="210" t="s">
        <v>360</v>
      </c>
      <c r="H124" s="211">
        <v>34.908000000000001</v>
      </c>
      <c r="I124" s="212"/>
      <c r="J124" s="213">
        <f>ROUND(I124*H124,2)</f>
        <v>0</v>
      </c>
      <c r="K124" s="209" t="s">
        <v>152</v>
      </c>
      <c r="L124" s="46"/>
      <c r="M124" s="214" t="s">
        <v>19</v>
      </c>
      <c r="N124" s="215" t="s">
        <v>45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153</v>
      </c>
      <c r="AT124" s="218" t="s">
        <v>148</v>
      </c>
      <c r="AU124" s="218" t="s">
        <v>84</v>
      </c>
      <c r="AY124" s="19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153</v>
      </c>
      <c r="BM124" s="218" t="s">
        <v>542</v>
      </c>
    </row>
    <row r="125" s="2" customFormat="1">
      <c r="A125" s="40"/>
      <c r="B125" s="41"/>
      <c r="C125" s="42"/>
      <c r="D125" s="220" t="s">
        <v>155</v>
      </c>
      <c r="E125" s="42"/>
      <c r="F125" s="221" t="s">
        <v>543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155</v>
      </c>
      <c r="AU125" s="19" t="s">
        <v>84</v>
      </c>
    </row>
    <row r="126" s="2" customFormat="1">
      <c r="A126" s="40"/>
      <c r="B126" s="41"/>
      <c r="C126" s="42"/>
      <c r="D126" s="225" t="s">
        <v>157</v>
      </c>
      <c r="E126" s="42"/>
      <c r="F126" s="226" t="s">
        <v>544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157</v>
      </c>
      <c r="AU126" s="19" t="s">
        <v>84</v>
      </c>
    </row>
    <row r="127" s="2" customFormat="1" ht="24.15" customHeight="1">
      <c r="A127" s="40"/>
      <c r="B127" s="41"/>
      <c r="C127" s="207" t="s">
        <v>184</v>
      </c>
      <c r="D127" s="207" t="s">
        <v>148</v>
      </c>
      <c r="E127" s="208" t="s">
        <v>545</v>
      </c>
      <c r="F127" s="209" t="s">
        <v>546</v>
      </c>
      <c r="G127" s="210" t="s">
        <v>360</v>
      </c>
      <c r="H127" s="211">
        <v>44.398000000000003</v>
      </c>
      <c r="I127" s="212"/>
      <c r="J127" s="213">
        <f>ROUND(I127*H127,2)</f>
        <v>0</v>
      </c>
      <c r="K127" s="209" t="s">
        <v>152</v>
      </c>
      <c r="L127" s="46"/>
      <c r="M127" s="214" t="s">
        <v>19</v>
      </c>
      <c r="N127" s="215" t="s">
        <v>45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153</v>
      </c>
      <c r="AT127" s="218" t="s">
        <v>148</v>
      </c>
      <c r="AU127" s="218" t="s">
        <v>84</v>
      </c>
      <c r="AY127" s="19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82</v>
      </c>
      <c r="BK127" s="219">
        <f>ROUND(I127*H127,2)</f>
        <v>0</v>
      </c>
      <c r="BL127" s="19" t="s">
        <v>153</v>
      </c>
      <c r="BM127" s="218" t="s">
        <v>547</v>
      </c>
    </row>
    <row r="128" s="2" customFormat="1">
      <c r="A128" s="40"/>
      <c r="B128" s="41"/>
      <c r="C128" s="42"/>
      <c r="D128" s="220" t="s">
        <v>155</v>
      </c>
      <c r="E128" s="42"/>
      <c r="F128" s="221" t="s">
        <v>548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155</v>
      </c>
      <c r="AU128" s="19" t="s">
        <v>84</v>
      </c>
    </row>
    <row r="129" s="2" customFormat="1">
      <c r="A129" s="40"/>
      <c r="B129" s="41"/>
      <c r="C129" s="42"/>
      <c r="D129" s="225" t="s">
        <v>157</v>
      </c>
      <c r="E129" s="42"/>
      <c r="F129" s="226" t="s">
        <v>549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157</v>
      </c>
      <c r="AU129" s="19" t="s">
        <v>84</v>
      </c>
    </row>
    <row r="130" s="13" customFormat="1">
      <c r="A130" s="13"/>
      <c r="B130" s="227"/>
      <c r="C130" s="228"/>
      <c r="D130" s="220" t="s">
        <v>159</v>
      </c>
      <c r="E130" s="229" t="s">
        <v>19</v>
      </c>
      <c r="F130" s="230" t="s">
        <v>550</v>
      </c>
      <c r="G130" s="228"/>
      <c r="H130" s="229" t="s">
        <v>19</v>
      </c>
      <c r="I130" s="231"/>
      <c r="J130" s="228"/>
      <c r="K130" s="228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159</v>
      </c>
      <c r="AU130" s="236" t="s">
        <v>84</v>
      </c>
      <c r="AV130" s="13" t="s">
        <v>82</v>
      </c>
      <c r="AW130" s="13" t="s">
        <v>35</v>
      </c>
      <c r="AX130" s="13" t="s">
        <v>74</v>
      </c>
      <c r="AY130" s="236" t="s">
        <v>145</v>
      </c>
    </row>
    <row r="131" s="14" customFormat="1">
      <c r="A131" s="14"/>
      <c r="B131" s="237"/>
      <c r="C131" s="238"/>
      <c r="D131" s="220" t="s">
        <v>159</v>
      </c>
      <c r="E131" s="239" t="s">
        <v>19</v>
      </c>
      <c r="F131" s="240" t="s">
        <v>551</v>
      </c>
      <c r="G131" s="238"/>
      <c r="H131" s="241">
        <v>42.840000000000003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159</v>
      </c>
      <c r="AU131" s="247" t="s">
        <v>84</v>
      </c>
      <c r="AV131" s="14" t="s">
        <v>84</v>
      </c>
      <c r="AW131" s="14" t="s">
        <v>35</v>
      </c>
      <c r="AX131" s="14" t="s">
        <v>74</v>
      </c>
      <c r="AY131" s="247" t="s">
        <v>145</v>
      </c>
    </row>
    <row r="132" s="13" customFormat="1">
      <c r="A132" s="13"/>
      <c r="B132" s="227"/>
      <c r="C132" s="228"/>
      <c r="D132" s="220" t="s">
        <v>159</v>
      </c>
      <c r="E132" s="229" t="s">
        <v>19</v>
      </c>
      <c r="F132" s="230" t="s">
        <v>552</v>
      </c>
      <c r="G132" s="228"/>
      <c r="H132" s="229" t="s">
        <v>19</v>
      </c>
      <c r="I132" s="231"/>
      <c r="J132" s="228"/>
      <c r="K132" s="228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159</v>
      </c>
      <c r="AU132" s="236" t="s">
        <v>84</v>
      </c>
      <c r="AV132" s="13" t="s">
        <v>82</v>
      </c>
      <c r="AW132" s="13" t="s">
        <v>35</v>
      </c>
      <c r="AX132" s="13" t="s">
        <v>74</v>
      </c>
      <c r="AY132" s="236" t="s">
        <v>145</v>
      </c>
    </row>
    <row r="133" s="14" customFormat="1">
      <c r="A133" s="14"/>
      <c r="B133" s="237"/>
      <c r="C133" s="238"/>
      <c r="D133" s="220" t="s">
        <v>159</v>
      </c>
      <c r="E133" s="239" t="s">
        <v>19</v>
      </c>
      <c r="F133" s="240" t="s">
        <v>553</v>
      </c>
      <c r="G133" s="238"/>
      <c r="H133" s="241">
        <v>1.5580000000000001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159</v>
      </c>
      <c r="AU133" s="247" t="s">
        <v>84</v>
      </c>
      <c r="AV133" s="14" t="s">
        <v>84</v>
      </c>
      <c r="AW133" s="14" t="s">
        <v>35</v>
      </c>
      <c r="AX133" s="14" t="s">
        <v>74</v>
      </c>
      <c r="AY133" s="247" t="s">
        <v>145</v>
      </c>
    </row>
    <row r="134" s="15" customFormat="1">
      <c r="A134" s="15"/>
      <c r="B134" s="248"/>
      <c r="C134" s="249"/>
      <c r="D134" s="220" t="s">
        <v>159</v>
      </c>
      <c r="E134" s="250" t="s">
        <v>19</v>
      </c>
      <c r="F134" s="251" t="s">
        <v>164</v>
      </c>
      <c r="G134" s="249"/>
      <c r="H134" s="252">
        <v>44.398000000000003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8" t="s">
        <v>159</v>
      </c>
      <c r="AU134" s="258" t="s">
        <v>84</v>
      </c>
      <c r="AV134" s="15" t="s">
        <v>153</v>
      </c>
      <c r="AW134" s="15" t="s">
        <v>35</v>
      </c>
      <c r="AX134" s="15" t="s">
        <v>82</v>
      </c>
      <c r="AY134" s="258" t="s">
        <v>145</v>
      </c>
    </row>
    <row r="135" s="2" customFormat="1" ht="24.15" customHeight="1">
      <c r="A135" s="40"/>
      <c r="B135" s="41"/>
      <c r="C135" s="207" t="s">
        <v>146</v>
      </c>
      <c r="D135" s="207" t="s">
        <v>148</v>
      </c>
      <c r="E135" s="208" t="s">
        <v>554</v>
      </c>
      <c r="F135" s="209" t="s">
        <v>555</v>
      </c>
      <c r="G135" s="210" t="s">
        <v>360</v>
      </c>
      <c r="H135" s="211">
        <v>30.600000000000001</v>
      </c>
      <c r="I135" s="212"/>
      <c r="J135" s="213">
        <f>ROUND(I135*H135,2)</f>
        <v>0</v>
      </c>
      <c r="K135" s="209" t="s">
        <v>152</v>
      </c>
      <c r="L135" s="46"/>
      <c r="M135" s="214" t="s">
        <v>19</v>
      </c>
      <c r="N135" s="215" t="s">
        <v>45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153</v>
      </c>
      <c r="AT135" s="218" t="s">
        <v>148</v>
      </c>
      <c r="AU135" s="218" t="s">
        <v>84</v>
      </c>
      <c r="AY135" s="19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82</v>
      </c>
      <c r="BK135" s="219">
        <f>ROUND(I135*H135,2)</f>
        <v>0</v>
      </c>
      <c r="BL135" s="19" t="s">
        <v>153</v>
      </c>
      <c r="BM135" s="218" t="s">
        <v>556</v>
      </c>
    </row>
    <row r="136" s="2" customFormat="1">
      <c r="A136" s="40"/>
      <c r="B136" s="41"/>
      <c r="C136" s="42"/>
      <c r="D136" s="220" t="s">
        <v>155</v>
      </c>
      <c r="E136" s="42"/>
      <c r="F136" s="221" t="s">
        <v>557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155</v>
      </c>
      <c r="AU136" s="19" t="s">
        <v>84</v>
      </c>
    </row>
    <row r="137" s="2" customFormat="1">
      <c r="A137" s="40"/>
      <c r="B137" s="41"/>
      <c r="C137" s="42"/>
      <c r="D137" s="225" t="s">
        <v>157</v>
      </c>
      <c r="E137" s="42"/>
      <c r="F137" s="226" t="s">
        <v>558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157</v>
      </c>
      <c r="AU137" s="19" t="s">
        <v>84</v>
      </c>
    </row>
    <row r="138" s="13" customFormat="1">
      <c r="A138" s="13"/>
      <c r="B138" s="227"/>
      <c r="C138" s="228"/>
      <c r="D138" s="220" t="s">
        <v>159</v>
      </c>
      <c r="E138" s="229" t="s">
        <v>19</v>
      </c>
      <c r="F138" s="230" t="s">
        <v>559</v>
      </c>
      <c r="G138" s="228"/>
      <c r="H138" s="229" t="s">
        <v>19</v>
      </c>
      <c r="I138" s="231"/>
      <c r="J138" s="228"/>
      <c r="K138" s="228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159</v>
      </c>
      <c r="AU138" s="236" t="s">
        <v>84</v>
      </c>
      <c r="AV138" s="13" t="s">
        <v>82</v>
      </c>
      <c r="AW138" s="13" t="s">
        <v>35</v>
      </c>
      <c r="AX138" s="13" t="s">
        <v>74</v>
      </c>
      <c r="AY138" s="236" t="s">
        <v>145</v>
      </c>
    </row>
    <row r="139" s="14" customFormat="1">
      <c r="A139" s="14"/>
      <c r="B139" s="237"/>
      <c r="C139" s="238"/>
      <c r="D139" s="220" t="s">
        <v>159</v>
      </c>
      <c r="E139" s="239" t="s">
        <v>19</v>
      </c>
      <c r="F139" s="240" t="s">
        <v>535</v>
      </c>
      <c r="G139" s="238"/>
      <c r="H139" s="241">
        <v>30.600000000000001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159</v>
      </c>
      <c r="AU139" s="247" t="s">
        <v>84</v>
      </c>
      <c r="AV139" s="14" t="s">
        <v>84</v>
      </c>
      <c r="AW139" s="14" t="s">
        <v>35</v>
      </c>
      <c r="AX139" s="14" t="s">
        <v>82</v>
      </c>
      <c r="AY139" s="247" t="s">
        <v>145</v>
      </c>
    </row>
    <row r="140" s="2" customFormat="1" ht="16.5" customHeight="1">
      <c r="A140" s="40"/>
      <c r="B140" s="41"/>
      <c r="C140" s="259" t="s">
        <v>224</v>
      </c>
      <c r="D140" s="259" t="s">
        <v>186</v>
      </c>
      <c r="E140" s="260" t="s">
        <v>560</v>
      </c>
      <c r="F140" s="261" t="s">
        <v>561</v>
      </c>
      <c r="G140" s="262" t="s">
        <v>169</v>
      </c>
      <c r="H140" s="263">
        <v>61.200000000000003</v>
      </c>
      <c r="I140" s="264"/>
      <c r="J140" s="265">
        <f>ROUND(I140*H140,2)</f>
        <v>0</v>
      </c>
      <c r="K140" s="261" t="s">
        <v>152</v>
      </c>
      <c r="L140" s="266"/>
      <c r="M140" s="267" t="s">
        <v>19</v>
      </c>
      <c r="N140" s="268" t="s">
        <v>45</v>
      </c>
      <c r="O140" s="86"/>
      <c r="P140" s="216">
        <f>O140*H140</f>
        <v>0</v>
      </c>
      <c r="Q140" s="216">
        <v>1</v>
      </c>
      <c r="R140" s="216">
        <f>Q140*H140</f>
        <v>61.200000000000003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184</v>
      </c>
      <c r="AT140" s="218" t="s">
        <v>186</v>
      </c>
      <c r="AU140" s="218" t="s">
        <v>84</v>
      </c>
      <c r="AY140" s="19" t="s">
        <v>145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9" t="s">
        <v>82</v>
      </c>
      <c r="BK140" s="219">
        <f>ROUND(I140*H140,2)</f>
        <v>0</v>
      </c>
      <c r="BL140" s="19" t="s">
        <v>153</v>
      </c>
      <c r="BM140" s="218" t="s">
        <v>562</v>
      </c>
    </row>
    <row r="141" s="2" customFormat="1">
      <c r="A141" s="40"/>
      <c r="B141" s="41"/>
      <c r="C141" s="42"/>
      <c r="D141" s="220" t="s">
        <v>155</v>
      </c>
      <c r="E141" s="42"/>
      <c r="F141" s="221" t="s">
        <v>561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155</v>
      </c>
      <c r="AU141" s="19" t="s">
        <v>84</v>
      </c>
    </row>
    <row r="142" s="14" customFormat="1">
      <c r="A142" s="14"/>
      <c r="B142" s="237"/>
      <c r="C142" s="238"/>
      <c r="D142" s="220" t="s">
        <v>159</v>
      </c>
      <c r="E142" s="238"/>
      <c r="F142" s="240" t="s">
        <v>563</v>
      </c>
      <c r="G142" s="238"/>
      <c r="H142" s="241">
        <v>61.200000000000003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159</v>
      </c>
      <c r="AU142" s="247" t="s">
        <v>84</v>
      </c>
      <c r="AV142" s="14" t="s">
        <v>84</v>
      </c>
      <c r="AW142" s="14" t="s">
        <v>4</v>
      </c>
      <c r="AX142" s="14" t="s">
        <v>82</v>
      </c>
      <c r="AY142" s="247" t="s">
        <v>145</v>
      </c>
    </row>
    <row r="143" s="12" customFormat="1" ht="22.8" customHeight="1">
      <c r="A143" s="12"/>
      <c r="B143" s="191"/>
      <c r="C143" s="192"/>
      <c r="D143" s="193" t="s">
        <v>73</v>
      </c>
      <c r="E143" s="205" t="s">
        <v>84</v>
      </c>
      <c r="F143" s="205" t="s">
        <v>564</v>
      </c>
      <c r="G143" s="192"/>
      <c r="H143" s="192"/>
      <c r="I143" s="195"/>
      <c r="J143" s="206">
        <f>BK143</f>
        <v>0</v>
      </c>
      <c r="K143" s="192"/>
      <c r="L143" s="197"/>
      <c r="M143" s="198"/>
      <c r="N143" s="199"/>
      <c r="O143" s="199"/>
      <c r="P143" s="200">
        <f>SUM(P144:P169)</f>
        <v>0</v>
      </c>
      <c r="Q143" s="199"/>
      <c r="R143" s="200">
        <f>SUM(R144:R169)</f>
        <v>18.901969389999998</v>
      </c>
      <c r="S143" s="199"/>
      <c r="T143" s="201">
        <f>SUM(T144:T169)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82</v>
      </c>
      <c r="AT143" s="203" t="s">
        <v>73</v>
      </c>
      <c r="AU143" s="203" t="s">
        <v>82</v>
      </c>
      <c r="AY143" s="202" t="s">
        <v>145</v>
      </c>
      <c r="BK143" s="204">
        <f>SUM(BK144:BK169)</f>
        <v>0</v>
      </c>
    </row>
    <row r="144" s="2" customFormat="1" ht="24.15" customHeight="1">
      <c r="A144" s="40"/>
      <c r="B144" s="41"/>
      <c r="C144" s="207" t="s">
        <v>230</v>
      </c>
      <c r="D144" s="207" t="s">
        <v>148</v>
      </c>
      <c r="E144" s="208" t="s">
        <v>565</v>
      </c>
      <c r="F144" s="209" t="s">
        <v>566</v>
      </c>
      <c r="G144" s="210" t="s">
        <v>360</v>
      </c>
      <c r="H144" s="211">
        <v>0.035999999999999997</v>
      </c>
      <c r="I144" s="212"/>
      <c r="J144" s="213">
        <f>ROUND(I144*H144,2)</f>
        <v>0</v>
      </c>
      <c r="K144" s="209" t="s">
        <v>152</v>
      </c>
      <c r="L144" s="46"/>
      <c r="M144" s="214" t="s">
        <v>19</v>
      </c>
      <c r="N144" s="215" t="s">
        <v>45</v>
      </c>
      <c r="O144" s="86"/>
      <c r="P144" s="216">
        <f>O144*H144</f>
        <v>0</v>
      </c>
      <c r="Q144" s="216">
        <v>2.1600000000000001</v>
      </c>
      <c r="R144" s="216">
        <f>Q144*H144</f>
        <v>0.077759999999999996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153</v>
      </c>
      <c r="AT144" s="218" t="s">
        <v>148</v>
      </c>
      <c r="AU144" s="218" t="s">
        <v>84</v>
      </c>
      <c r="AY144" s="19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82</v>
      </c>
      <c r="BK144" s="219">
        <f>ROUND(I144*H144,2)</f>
        <v>0</v>
      </c>
      <c r="BL144" s="19" t="s">
        <v>153</v>
      </c>
      <c r="BM144" s="218" t="s">
        <v>567</v>
      </c>
    </row>
    <row r="145" s="2" customFormat="1">
      <c r="A145" s="40"/>
      <c r="B145" s="41"/>
      <c r="C145" s="42"/>
      <c r="D145" s="220" t="s">
        <v>155</v>
      </c>
      <c r="E145" s="42"/>
      <c r="F145" s="221" t="s">
        <v>568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155</v>
      </c>
      <c r="AU145" s="19" t="s">
        <v>84</v>
      </c>
    </row>
    <row r="146" s="2" customFormat="1">
      <c r="A146" s="40"/>
      <c r="B146" s="41"/>
      <c r="C146" s="42"/>
      <c r="D146" s="225" t="s">
        <v>157</v>
      </c>
      <c r="E146" s="42"/>
      <c r="F146" s="226" t="s">
        <v>569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157</v>
      </c>
      <c r="AU146" s="19" t="s">
        <v>84</v>
      </c>
    </row>
    <row r="147" s="13" customFormat="1">
      <c r="A147" s="13"/>
      <c r="B147" s="227"/>
      <c r="C147" s="228"/>
      <c r="D147" s="220" t="s">
        <v>159</v>
      </c>
      <c r="E147" s="229" t="s">
        <v>19</v>
      </c>
      <c r="F147" s="230" t="s">
        <v>570</v>
      </c>
      <c r="G147" s="228"/>
      <c r="H147" s="229" t="s">
        <v>19</v>
      </c>
      <c r="I147" s="231"/>
      <c r="J147" s="228"/>
      <c r="K147" s="228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159</v>
      </c>
      <c r="AU147" s="236" t="s">
        <v>84</v>
      </c>
      <c r="AV147" s="13" t="s">
        <v>82</v>
      </c>
      <c r="AW147" s="13" t="s">
        <v>35</v>
      </c>
      <c r="AX147" s="13" t="s">
        <v>74</v>
      </c>
      <c r="AY147" s="236" t="s">
        <v>145</v>
      </c>
    </row>
    <row r="148" s="14" customFormat="1">
      <c r="A148" s="14"/>
      <c r="B148" s="237"/>
      <c r="C148" s="238"/>
      <c r="D148" s="220" t="s">
        <v>159</v>
      </c>
      <c r="E148" s="239" t="s">
        <v>19</v>
      </c>
      <c r="F148" s="240" t="s">
        <v>571</v>
      </c>
      <c r="G148" s="238"/>
      <c r="H148" s="241">
        <v>0.035999999999999997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159</v>
      </c>
      <c r="AU148" s="247" t="s">
        <v>84</v>
      </c>
      <c r="AV148" s="14" t="s">
        <v>84</v>
      </c>
      <c r="AW148" s="14" t="s">
        <v>35</v>
      </c>
      <c r="AX148" s="14" t="s">
        <v>82</v>
      </c>
      <c r="AY148" s="247" t="s">
        <v>145</v>
      </c>
    </row>
    <row r="149" s="2" customFormat="1" ht="16.5" customHeight="1">
      <c r="A149" s="40"/>
      <c r="B149" s="41"/>
      <c r="C149" s="207" t="s">
        <v>8</v>
      </c>
      <c r="D149" s="207" t="s">
        <v>148</v>
      </c>
      <c r="E149" s="208" t="s">
        <v>572</v>
      </c>
      <c r="F149" s="209" t="s">
        <v>573</v>
      </c>
      <c r="G149" s="210" t="s">
        <v>360</v>
      </c>
      <c r="H149" s="211">
        <v>0.071999999999999995</v>
      </c>
      <c r="I149" s="212"/>
      <c r="J149" s="213">
        <f>ROUND(I149*H149,2)</f>
        <v>0</v>
      </c>
      <c r="K149" s="209" t="s">
        <v>152</v>
      </c>
      <c r="L149" s="46"/>
      <c r="M149" s="214" t="s">
        <v>19</v>
      </c>
      <c r="N149" s="215" t="s">
        <v>45</v>
      </c>
      <c r="O149" s="86"/>
      <c r="P149" s="216">
        <f>O149*H149</f>
        <v>0</v>
      </c>
      <c r="Q149" s="216">
        <v>2.5018699999999998</v>
      </c>
      <c r="R149" s="216">
        <f>Q149*H149</f>
        <v>0.18013463999999999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153</v>
      </c>
      <c r="AT149" s="218" t="s">
        <v>148</v>
      </c>
      <c r="AU149" s="218" t="s">
        <v>84</v>
      </c>
      <c r="AY149" s="19" t="s">
        <v>145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153</v>
      </c>
      <c r="BM149" s="218" t="s">
        <v>574</v>
      </c>
    </row>
    <row r="150" s="2" customFormat="1">
      <c r="A150" s="40"/>
      <c r="B150" s="41"/>
      <c r="C150" s="42"/>
      <c r="D150" s="220" t="s">
        <v>155</v>
      </c>
      <c r="E150" s="42"/>
      <c r="F150" s="221" t="s">
        <v>575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155</v>
      </c>
      <c r="AU150" s="19" t="s">
        <v>84</v>
      </c>
    </row>
    <row r="151" s="2" customFormat="1">
      <c r="A151" s="40"/>
      <c r="B151" s="41"/>
      <c r="C151" s="42"/>
      <c r="D151" s="225" t="s">
        <v>157</v>
      </c>
      <c r="E151" s="42"/>
      <c r="F151" s="226" t="s">
        <v>576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157</v>
      </c>
      <c r="AU151" s="19" t="s">
        <v>84</v>
      </c>
    </row>
    <row r="152" s="13" customFormat="1">
      <c r="A152" s="13"/>
      <c r="B152" s="227"/>
      <c r="C152" s="228"/>
      <c r="D152" s="220" t="s">
        <v>159</v>
      </c>
      <c r="E152" s="229" t="s">
        <v>19</v>
      </c>
      <c r="F152" s="230" t="s">
        <v>577</v>
      </c>
      <c r="G152" s="228"/>
      <c r="H152" s="229" t="s">
        <v>19</v>
      </c>
      <c r="I152" s="231"/>
      <c r="J152" s="228"/>
      <c r="K152" s="228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159</v>
      </c>
      <c r="AU152" s="236" t="s">
        <v>84</v>
      </c>
      <c r="AV152" s="13" t="s">
        <v>82</v>
      </c>
      <c r="AW152" s="13" t="s">
        <v>35</v>
      </c>
      <c r="AX152" s="13" t="s">
        <v>74</v>
      </c>
      <c r="AY152" s="236" t="s">
        <v>145</v>
      </c>
    </row>
    <row r="153" s="14" customFormat="1">
      <c r="A153" s="14"/>
      <c r="B153" s="237"/>
      <c r="C153" s="238"/>
      <c r="D153" s="220" t="s">
        <v>159</v>
      </c>
      <c r="E153" s="239" t="s">
        <v>19</v>
      </c>
      <c r="F153" s="240" t="s">
        <v>578</v>
      </c>
      <c r="G153" s="238"/>
      <c r="H153" s="241">
        <v>0.071999999999999995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159</v>
      </c>
      <c r="AU153" s="247" t="s">
        <v>84</v>
      </c>
      <c r="AV153" s="14" t="s">
        <v>84</v>
      </c>
      <c r="AW153" s="14" t="s">
        <v>35</v>
      </c>
      <c r="AX153" s="14" t="s">
        <v>82</v>
      </c>
      <c r="AY153" s="247" t="s">
        <v>145</v>
      </c>
    </row>
    <row r="154" s="2" customFormat="1" ht="24.15" customHeight="1">
      <c r="A154" s="40"/>
      <c r="B154" s="41"/>
      <c r="C154" s="207" t="s">
        <v>245</v>
      </c>
      <c r="D154" s="207" t="s">
        <v>148</v>
      </c>
      <c r="E154" s="208" t="s">
        <v>579</v>
      </c>
      <c r="F154" s="209" t="s">
        <v>580</v>
      </c>
      <c r="G154" s="210" t="s">
        <v>360</v>
      </c>
      <c r="H154" s="211">
        <v>7.4249999999999998</v>
      </c>
      <c r="I154" s="212"/>
      <c r="J154" s="213">
        <f>ROUND(I154*H154,2)</f>
        <v>0</v>
      </c>
      <c r="K154" s="209" t="s">
        <v>152</v>
      </c>
      <c r="L154" s="46"/>
      <c r="M154" s="214" t="s">
        <v>19</v>
      </c>
      <c r="N154" s="215" t="s">
        <v>45</v>
      </c>
      <c r="O154" s="86"/>
      <c r="P154" s="216">
        <f>O154*H154</f>
        <v>0</v>
      </c>
      <c r="Q154" s="216">
        <v>2.5018699999999998</v>
      </c>
      <c r="R154" s="216">
        <f>Q154*H154</f>
        <v>18.576384749999999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153</v>
      </c>
      <c r="AT154" s="218" t="s">
        <v>148</v>
      </c>
      <c r="AU154" s="218" t="s">
        <v>84</v>
      </c>
      <c r="AY154" s="19" t="s">
        <v>145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82</v>
      </c>
      <c r="BK154" s="219">
        <f>ROUND(I154*H154,2)</f>
        <v>0</v>
      </c>
      <c r="BL154" s="19" t="s">
        <v>153</v>
      </c>
      <c r="BM154" s="218" t="s">
        <v>581</v>
      </c>
    </row>
    <row r="155" s="2" customFormat="1">
      <c r="A155" s="40"/>
      <c r="B155" s="41"/>
      <c r="C155" s="42"/>
      <c r="D155" s="220" t="s">
        <v>155</v>
      </c>
      <c r="E155" s="42"/>
      <c r="F155" s="221" t="s">
        <v>582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155</v>
      </c>
      <c r="AU155" s="19" t="s">
        <v>84</v>
      </c>
    </row>
    <row r="156" s="2" customFormat="1">
      <c r="A156" s="40"/>
      <c r="B156" s="41"/>
      <c r="C156" s="42"/>
      <c r="D156" s="225" t="s">
        <v>157</v>
      </c>
      <c r="E156" s="42"/>
      <c r="F156" s="226" t="s">
        <v>583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157</v>
      </c>
      <c r="AU156" s="19" t="s">
        <v>84</v>
      </c>
    </row>
    <row r="157" s="13" customFormat="1">
      <c r="A157" s="13"/>
      <c r="B157" s="227"/>
      <c r="C157" s="228"/>
      <c r="D157" s="220" t="s">
        <v>159</v>
      </c>
      <c r="E157" s="229" t="s">
        <v>19</v>
      </c>
      <c r="F157" s="230" t="s">
        <v>584</v>
      </c>
      <c r="G157" s="228"/>
      <c r="H157" s="229" t="s">
        <v>19</v>
      </c>
      <c r="I157" s="231"/>
      <c r="J157" s="228"/>
      <c r="K157" s="228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159</v>
      </c>
      <c r="AU157" s="236" t="s">
        <v>84</v>
      </c>
      <c r="AV157" s="13" t="s">
        <v>82</v>
      </c>
      <c r="AW157" s="13" t="s">
        <v>35</v>
      </c>
      <c r="AX157" s="13" t="s">
        <v>74</v>
      </c>
      <c r="AY157" s="236" t="s">
        <v>145</v>
      </c>
    </row>
    <row r="158" s="14" customFormat="1">
      <c r="A158" s="14"/>
      <c r="B158" s="237"/>
      <c r="C158" s="238"/>
      <c r="D158" s="220" t="s">
        <v>159</v>
      </c>
      <c r="E158" s="239" t="s">
        <v>19</v>
      </c>
      <c r="F158" s="240" t="s">
        <v>585</v>
      </c>
      <c r="G158" s="238"/>
      <c r="H158" s="241">
        <v>6.75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159</v>
      </c>
      <c r="AU158" s="247" t="s">
        <v>84</v>
      </c>
      <c r="AV158" s="14" t="s">
        <v>84</v>
      </c>
      <c r="AW158" s="14" t="s">
        <v>35</v>
      </c>
      <c r="AX158" s="14" t="s">
        <v>74</v>
      </c>
      <c r="AY158" s="247" t="s">
        <v>145</v>
      </c>
    </row>
    <row r="159" s="13" customFormat="1">
      <c r="A159" s="13"/>
      <c r="B159" s="227"/>
      <c r="C159" s="228"/>
      <c r="D159" s="220" t="s">
        <v>159</v>
      </c>
      <c r="E159" s="229" t="s">
        <v>19</v>
      </c>
      <c r="F159" s="230" t="s">
        <v>586</v>
      </c>
      <c r="G159" s="228"/>
      <c r="H159" s="229" t="s">
        <v>19</v>
      </c>
      <c r="I159" s="231"/>
      <c r="J159" s="228"/>
      <c r="K159" s="228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159</v>
      </c>
      <c r="AU159" s="236" t="s">
        <v>84</v>
      </c>
      <c r="AV159" s="13" t="s">
        <v>82</v>
      </c>
      <c r="AW159" s="13" t="s">
        <v>35</v>
      </c>
      <c r="AX159" s="13" t="s">
        <v>74</v>
      </c>
      <c r="AY159" s="236" t="s">
        <v>145</v>
      </c>
    </row>
    <row r="160" s="14" customFormat="1">
      <c r="A160" s="14"/>
      <c r="B160" s="237"/>
      <c r="C160" s="238"/>
      <c r="D160" s="220" t="s">
        <v>159</v>
      </c>
      <c r="E160" s="239" t="s">
        <v>19</v>
      </c>
      <c r="F160" s="240" t="s">
        <v>587</v>
      </c>
      <c r="G160" s="238"/>
      <c r="H160" s="241">
        <v>0.67500000000000004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159</v>
      </c>
      <c r="AU160" s="247" t="s">
        <v>84</v>
      </c>
      <c r="AV160" s="14" t="s">
        <v>84</v>
      </c>
      <c r="AW160" s="14" t="s">
        <v>35</v>
      </c>
      <c r="AX160" s="14" t="s">
        <v>74</v>
      </c>
      <c r="AY160" s="247" t="s">
        <v>145</v>
      </c>
    </row>
    <row r="161" s="15" customFormat="1">
      <c r="A161" s="15"/>
      <c r="B161" s="248"/>
      <c r="C161" s="249"/>
      <c r="D161" s="220" t="s">
        <v>159</v>
      </c>
      <c r="E161" s="250" t="s">
        <v>19</v>
      </c>
      <c r="F161" s="251" t="s">
        <v>164</v>
      </c>
      <c r="G161" s="249"/>
      <c r="H161" s="252">
        <v>7.4249999999999998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8" t="s">
        <v>159</v>
      </c>
      <c r="AU161" s="258" t="s">
        <v>84</v>
      </c>
      <c r="AV161" s="15" t="s">
        <v>153</v>
      </c>
      <c r="AW161" s="15" t="s">
        <v>35</v>
      </c>
      <c r="AX161" s="15" t="s">
        <v>82</v>
      </c>
      <c r="AY161" s="258" t="s">
        <v>145</v>
      </c>
    </row>
    <row r="162" s="2" customFormat="1" ht="24.15" customHeight="1">
      <c r="A162" s="40"/>
      <c r="B162" s="41"/>
      <c r="C162" s="259" t="s">
        <v>253</v>
      </c>
      <c r="D162" s="259" t="s">
        <v>186</v>
      </c>
      <c r="E162" s="260" t="s">
        <v>588</v>
      </c>
      <c r="F162" s="261" t="s">
        <v>589</v>
      </c>
      <c r="G162" s="262" t="s">
        <v>169</v>
      </c>
      <c r="H162" s="263">
        <v>0.019</v>
      </c>
      <c r="I162" s="264"/>
      <c r="J162" s="265">
        <f>ROUND(I162*H162,2)</f>
        <v>0</v>
      </c>
      <c r="K162" s="261" t="s">
        <v>152</v>
      </c>
      <c r="L162" s="266"/>
      <c r="M162" s="267" t="s">
        <v>19</v>
      </c>
      <c r="N162" s="268" t="s">
        <v>45</v>
      </c>
      <c r="O162" s="86"/>
      <c r="P162" s="216">
        <f>O162*H162</f>
        <v>0</v>
      </c>
      <c r="Q162" s="216">
        <v>1</v>
      </c>
      <c r="R162" s="216">
        <f>Q162*H162</f>
        <v>0.019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184</v>
      </c>
      <c r="AT162" s="218" t="s">
        <v>186</v>
      </c>
      <c r="AU162" s="218" t="s">
        <v>84</v>
      </c>
      <c r="AY162" s="19" t="s">
        <v>145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82</v>
      </c>
      <c r="BK162" s="219">
        <f>ROUND(I162*H162,2)</f>
        <v>0</v>
      </c>
      <c r="BL162" s="19" t="s">
        <v>153</v>
      </c>
      <c r="BM162" s="218" t="s">
        <v>590</v>
      </c>
    </row>
    <row r="163" s="2" customFormat="1">
      <c r="A163" s="40"/>
      <c r="B163" s="41"/>
      <c r="C163" s="42"/>
      <c r="D163" s="220" t="s">
        <v>155</v>
      </c>
      <c r="E163" s="42"/>
      <c r="F163" s="221" t="s">
        <v>589</v>
      </c>
      <c r="G163" s="42"/>
      <c r="H163" s="42"/>
      <c r="I163" s="222"/>
      <c r="J163" s="42"/>
      <c r="K163" s="42"/>
      <c r="L163" s="46"/>
      <c r="M163" s="223"/>
      <c r="N163" s="224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155</v>
      </c>
      <c r="AU163" s="19" t="s">
        <v>84</v>
      </c>
    </row>
    <row r="164" s="13" customFormat="1">
      <c r="A164" s="13"/>
      <c r="B164" s="227"/>
      <c r="C164" s="228"/>
      <c r="D164" s="220" t="s">
        <v>159</v>
      </c>
      <c r="E164" s="229" t="s">
        <v>19</v>
      </c>
      <c r="F164" s="230" t="s">
        <v>591</v>
      </c>
      <c r="G164" s="228"/>
      <c r="H164" s="229" t="s">
        <v>19</v>
      </c>
      <c r="I164" s="231"/>
      <c r="J164" s="228"/>
      <c r="K164" s="228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159</v>
      </c>
      <c r="AU164" s="236" t="s">
        <v>84</v>
      </c>
      <c r="AV164" s="13" t="s">
        <v>82</v>
      </c>
      <c r="AW164" s="13" t="s">
        <v>35</v>
      </c>
      <c r="AX164" s="13" t="s">
        <v>74</v>
      </c>
      <c r="AY164" s="236" t="s">
        <v>145</v>
      </c>
    </row>
    <row r="165" s="14" customFormat="1">
      <c r="A165" s="14"/>
      <c r="B165" s="237"/>
      <c r="C165" s="238"/>
      <c r="D165" s="220" t="s">
        <v>159</v>
      </c>
      <c r="E165" s="239" t="s">
        <v>19</v>
      </c>
      <c r="F165" s="240" t="s">
        <v>592</v>
      </c>
      <c r="G165" s="238"/>
      <c r="H165" s="241">
        <v>0.019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159</v>
      </c>
      <c r="AU165" s="247" t="s">
        <v>84</v>
      </c>
      <c r="AV165" s="14" t="s">
        <v>84</v>
      </c>
      <c r="AW165" s="14" t="s">
        <v>35</v>
      </c>
      <c r="AX165" s="14" t="s">
        <v>82</v>
      </c>
      <c r="AY165" s="247" t="s">
        <v>145</v>
      </c>
    </row>
    <row r="166" s="2" customFormat="1" ht="24.15" customHeight="1">
      <c r="A166" s="40"/>
      <c r="B166" s="41"/>
      <c r="C166" s="259" t="s">
        <v>259</v>
      </c>
      <c r="D166" s="259" t="s">
        <v>186</v>
      </c>
      <c r="E166" s="260" t="s">
        <v>593</v>
      </c>
      <c r="F166" s="261" t="s">
        <v>594</v>
      </c>
      <c r="G166" s="262" t="s">
        <v>430</v>
      </c>
      <c r="H166" s="263">
        <v>9</v>
      </c>
      <c r="I166" s="264"/>
      <c r="J166" s="265">
        <f>ROUND(I166*H166,2)</f>
        <v>0</v>
      </c>
      <c r="K166" s="261" t="s">
        <v>152</v>
      </c>
      <c r="L166" s="266"/>
      <c r="M166" s="267" t="s">
        <v>19</v>
      </c>
      <c r="N166" s="268" t="s">
        <v>45</v>
      </c>
      <c r="O166" s="86"/>
      <c r="P166" s="216">
        <f>O166*H166</f>
        <v>0</v>
      </c>
      <c r="Q166" s="216">
        <v>0.0054099999999999999</v>
      </c>
      <c r="R166" s="216">
        <f>Q166*H166</f>
        <v>0.048689999999999997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184</v>
      </c>
      <c r="AT166" s="218" t="s">
        <v>186</v>
      </c>
      <c r="AU166" s="218" t="s">
        <v>84</v>
      </c>
      <c r="AY166" s="19" t="s">
        <v>145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82</v>
      </c>
      <c r="BK166" s="219">
        <f>ROUND(I166*H166,2)</f>
        <v>0</v>
      </c>
      <c r="BL166" s="19" t="s">
        <v>153</v>
      </c>
      <c r="BM166" s="218" t="s">
        <v>595</v>
      </c>
    </row>
    <row r="167" s="2" customFormat="1">
      <c r="A167" s="40"/>
      <c r="B167" s="41"/>
      <c r="C167" s="42"/>
      <c r="D167" s="220" t="s">
        <v>155</v>
      </c>
      <c r="E167" s="42"/>
      <c r="F167" s="221" t="s">
        <v>594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155</v>
      </c>
      <c r="AU167" s="19" t="s">
        <v>84</v>
      </c>
    </row>
    <row r="168" s="13" customFormat="1">
      <c r="A168" s="13"/>
      <c r="B168" s="227"/>
      <c r="C168" s="228"/>
      <c r="D168" s="220" t="s">
        <v>159</v>
      </c>
      <c r="E168" s="229" t="s">
        <v>19</v>
      </c>
      <c r="F168" s="230" t="s">
        <v>596</v>
      </c>
      <c r="G168" s="228"/>
      <c r="H168" s="229" t="s">
        <v>19</v>
      </c>
      <c r="I168" s="231"/>
      <c r="J168" s="228"/>
      <c r="K168" s="228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159</v>
      </c>
      <c r="AU168" s="236" t="s">
        <v>84</v>
      </c>
      <c r="AV168" s="13" t="s">
        <v>82</v>
      </c>
      <c r="AW168" s="13" t="s">
        <v>35</v>
      </c>
      <c r="AX168" s="13" t="s">
        <v>74</v>
      </c>
      <c r="AY168" s="236" t="s">
        <v>145</v>
      </c>
    </row>
    <row r="169" s="14" customFormat="1">
      <c r="A169" s="14"/>
      <c r="B169" s="237"/>
      <c r="C169" s="238"/>
      <c r="D169" s="220" t="s">
        <v>159</v>
      </c>
      <c r="E169" s="239" t="s">
        <v>19</v>
      </c>
      <c r="F169" s="240" t="s">
        <v>597</v>
      </c>
      <c r="G169" s="238"/>
      <c r="H169" s="241">
        <v>9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159</v>
      </c>
      <c r="AU169" s="247" t="s">
        <v>84</v>
      </c>
      <c r="AV169" s="14" t="s">
        <v>84</v>
      </c>
      <c r="AW169" s="14" t="s">
        <v>35</v>
      </c>
      <c r="AX169" s="14" t="s">
        <v>82</v>
      </c>
      <c r="AY169" s="247" t="s">
        <v>145</v>
      </c>
    </row>
    <row r="170" s="12" customFormat="1" ht="22.8" customHeight="1">
      <c r="A170" s="12"/>
      <c r="B170" s="191"/>
      <c r="C170" s="192"/>
      <c r="D170" s="193" t="s">
        <v>73</v>
      </c>
      <c r="E170" s="205" t="s">
        <v>153</v>
      </c>
      <c r="F170" s="205" t="s">
        <v>598</v>
      </c>
      <c r="G170" s="192"/>
      <c r="H170" s="192"/>
      <c r="I170" s="195"/>
      <c r="J170" s="206">
        <f>BK170</f>
        <v>0</v>
      </c>
      <c r="K170" s="192"/>
      <c r="L170" s="197"/>
      <c r="M170" s="198"/>
      <c r="N170" s="199"/>
      <c r="O170" s="199"/>
      <c r="P170" s="200">
        <f>SUM(P171:P175)</f>
        <v>0</v>
      </c>
      <c r="Q170" s="199"/>
      <c r="R170" s="200">
        <f>SUM(R171:R175)</f>
        <v>0</v>
      </c>
      <c r="S170" s="199"/>
      <c r="T170" s="201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2" t="s">
        <v>82</v>
      </c>
      <c r="AT170" s="203" t="s">
        <v>73</v>
      </c>
      <c r="AU170" s="203" t="s">
        <v>82</v>
      </c>
      <c r="AY170" s="202" t="s">
        <v>145</v>
      </c>
      <c r="BK170" s="204">
        <f>SUM(BK171:BK175)</f>
        <v>0</v>
      </c>
    </row>
    <row r="171" s="2" customFormat="1" ht="16.5" customHeight="1">
      <c r="A171" s="40"/>
      <c r="B171" s="41"/>
      <c r="C171" s="207" t="s">
        <v>179</v>
      </c>
      <c r="D171" s="207" t="s">
        <v>148</v>
      </c>
      <c r="E171" s="208" t="s">
        <v>599</v>
      </c>
      <c r="F171" s="209" t="s">
        <v>600</v>
      </c>
      <c r="G171" s="210" t="s">
        <v>360</v>
      </c>
      <c r="H171" s="211">
        <v>9.1799999999999997</v>
      </c>
      <c r="I171" s="212"/>
      <c r="J171" s="213">
        <f>ROUND(I171*H171,2)</f>
        <v>0</v>
      </c>
      <c r="K171" s="209" t="s">
        <v>152</v>
      </c>
      <c r="L171" s="46"/>
      <c r="M171" s="214" t="s">
        <v>19</v>
      </c>
      <c r="N171" s="215" t="s">
        <v>45</v>
      </c>
      <c r="O171" s="86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153</v>
      </c>
      <c r="AT171" s="218" t="s">
        <v>148</v>
      </c>
      <c r="AU171" s="218" t="s">
        <v>84</v>
      </c>
      <c r="AY171" s="19" t="s">
        <v>145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82</v>
      </c>
      <c r="BK171" s="219">
        <f>ROUND(I171*H171,2)</f>
        <v>0</v>
      </c>
      <c r="BL171" s="19" t="s">
        <v>153</v>
      </c>
      <c r="BM171" s="218" t="s">
        <v>601</v>
      </c>
    </row>
    <row r="172" s="2" customFormat="1">
      <c r="A172" s="40"/>
      <c r="B172" s="41"/>
      <c r="C172" s="42"/>
      <c r="D172" s="220" t="s">
        <v>155</v>
      </c>
      <c r="E172" s="42"/>
      <c r="F172" s="221" t="s">
        <v>602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155</v>
      </c>
      <c r="AU172" s="19" t="s">
        <v>84</v>
      </c>
    </row>
    <row r="173" s="2" customFormat="1">
      <c r="A173" s="40"/>
      <c r="B173" s="41"/>
      <c r="C173" s="42"/>
      <c r="D173" s="225" t="s">
        <v>157</v>
      </c>
      <c r="E173" s="42"/>
      <c r="F173" s="226" t="s">
        <v>603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157</v>
      </c>
      <c r="AU173" s="19" t="s">
        <v>84</v>
      </c>
    </row>
    <row r="174" s="13" customFormat="1">
      <c r="A174" s="13"/>
      <c r="B174" s="227"/>
      <c r="C174" s="228"/>
      <c r="D174" s="220" t="s">
        <v>159</v>
      </c>
      <c r="E174" s="229" t="s">
        <v>19</v>
      </c>
      <c r="F174" s="230" t="s">
        <v>604</v>
      </c>
      <c r="G174" s="228"/>
      <c r="H174" s="229" t="s">
        <v>19</v>
      </c>
      <c r="I174" s="231"/>
      <c r="J174" s="228"/>
      <c r="K174" s="228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159</v>
      </c>
      <c r="AU174" s="236" t="s">
        <v>84</v>
      </c>
      <c r="AV174" s="13" t="s">
        <v>82</v>
      </c>
      <c r="AW174" s="13" t="s">
        <v>35</v>
      </c>
      <c r="AX174" s="13" t="s">
        <v>74</v>
      </c>
      <c r="AY174" s="236" t="s">
        <v>145</v>
      </c>
    </row>
    <row r="175" s="14" customFormat="1">
      <c r="A175" s="14"/>
      <c r="B175" s="237"/>
      <c r="C175" s="238"/>
      <c r="D175" s="220" t="s">
        <v>159</v>
      </c>
      <c r="E175" s="239" t="s">
        <v>19</v>
      </c>
      <c r="F175" s="240" t="s">
        <v>605</v>
      </c>
      <c r="G175" s="238"/>
      <c r="H175" s="241">
        <v>9.1799999999999997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159</v>
      </c>
      <c r="AU175" s="247" t="s">
        <v>84</v>
      </c>
      <c r="AV175" s="14" t="s">
        <v>84</v>
      </c>
      <c r="AW175" s="14" t="s">
        <v>35</v>
      </c>
      <c r="AX175" s="14" t="s">
        <v>82</v>
      </c>
      <c r="AY175" s="247" t="s">
        <v>145</v>
      </c>
    </row>
    <row r="176" s="12" customFormat="1" ht="22.8" customHeight="1">
      <c r="A176" s="12"/>
      <c r="B176" s="191"/>
      <c r="C176" s="192"/>
      <c r="D176" s="193" t="s">
        <v>73</v>
      </c>
      <c r="E176" s="205" t="s">
        <v>184</v>
      </c>
      <c r="F176" s="205" t="s">
        <v>606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SUM(P177:P249)</f>
        <v>0</v>
      </c>
      <c r="Q176" s="199"/>
      <c r="R176" s="200">
        <f>SUM(R177:R249)</f>
        <v>3.7032133304000001</v>
      </c>
      <c r="S176" s="199"/>
      <c r="T176" s="201">
        <f>SUM(T177:T249)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82</v>
      </c>
      <c r="AT176" s="203" t="s">
        <v>73</v>
      </c>
      <c r="AU176" s="203" t="s">
        <v>82</v>
      </c>
      <c r="AY176" s="202" t="s">
        <v>145</v>
      </c>
      <c r="BK176" s="204">
        <f>SUM(BK177:BK249)</f>
        <v>0</v>
      </c>
    </row>
    <row r="177" s="2" customFormat="1" ht="24.15" customHeight="1">
      <c r="A177" s="40"/>
      <c r="B177" s="41"/>
      <c r="C177" s="207" t="s">
        <v>271</v>
      </c>
      <c r="D177" s="207" t="s">
        <v>148</v>
      </c>
      <c r="E177" s="208" t="s">
        <v>607</v>
      </c>
      <c r="F177" s="209" t="s">
        <v>608</v>
      </c>
      <c r="G177" s="210" t="s">
        <v>96</v>
      </c>
      <c r="H177" s="211">
        <v>204</v>
      </c>
      <c r="I177" s="212"/>
      <c r="J177" s="213">
        <f>ROUND(I177*H177,2)</f>
        <v>0</v>
      </c>
      <c r="K177" s="209" t="s">
        <v>152</v>
      </c>
      <c r="L177" s="46"/>
      <c r="M177" s="214" t="s">
        <v>19</v>
      </c>
      <c r="N177" s="215" t="s">
        <v>45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153</v>
      </c>
      <c r="AT177" s="218" t="s">
        <v>148</v>
      </c>
      <c r="AU177" s="218" t="s">
        <v>84</v>
      </c>
      <c r="AY177" s="19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82</v>
      </c>
      <c r="BK177" s="219">
        <f>ROUND(I177*H177,2)</f>
        <v>0</v>
      </c>
      <c r="BL177" s="19" t="s">
        <v>153</v>
      </c>
      <c r="BM177" s="218" t="s">
        <v>609</v>
      </c>
    </row>
    <row r="178" s="2" customFormat="1">
      <c r="A178" s="40"/>
      <c r="B178" s="41"/>
      <c r="C178" s="42"/>
      <c r="D178" s="220" t="s">
        <v>155</v>
      </c>
      <c r="E178" s="42"/>
      <c r="F178" s="221" t="s">
        <v>610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155</v>
      </c>
      <c r="AU178" s="19" t="s">
        <v>84</v>
      </c>
    </row>
    <row r="179" s="2" customFormat="1">
      <c r="A179" s="40"/>
      <c r="B179" s="41"/>
      <c r="C179" s="42"/>
      <c r="D179" s="225" t="s">
        <v>157</v>
      </c>
      <c r="E179" s="42"/>
      <c r="F179" s="226" t="s">
        <v>611</v>
      </c>
      <c r="G179" s="42"/>
      <c r="H179" s="42"/>
      <c r="I179" s="222"/>
      <c r="J179" s="42"/>
      <c r="K179" s="42"/>
      <c r="L179" s="46"/>
      <c r="M179" s="223"/>
      <c r="N179" s="224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157</v>
      </c>
      <c r="AU179" s="19" t="s">
        <v>84</v>
      </c>
    </row>
    <row r="180" s="13" customFormat="1">
      <c r="A180" s="13"/>
      <c r="B180" s="227"/>
      <c r="C180" s="228"/>
      <c r="D180" s="220" t="s">
        <v>159</v>
      </c>
      <c r="E180" s="229" t="s">
        <v>19</v>
      </c>
      <c r="F180" s="230" t="s">
        <v>612</v>
      </c>
      <c r="G180" s="228"/>
      <c r="H180" s="229" t="s">
        <v>19</v>
      </c>
      <c r="I180" s="231"/>
      <c r="J180" s="228"/>
      <c r="K180" s="228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159</v>
      </c>
      <c r="AU180" s="236" t="s">
        <v>84</v>
      </c>
      <c r="AV180" s="13" t="s">
        <v>82</v>
      </c>
      <c r="AW180" s="13" t="s">
        <v>35</v>
      </c>
      <c r="AX180" s="13" t="s">
        <v>74</v>
      </c>
      <c r="AY180" s="236" t="s">
        <v>145</v>
      </c>
    </row>
    <row r="181" s="14" customFormat="1">
      <c r="A181" s="14"/>
      <c r="B181" s="237"/>
      <c r="C181" s="238"/>
      <c r="D181" s="220" t="s">
        <v>159</v>
      </c>
      <c r="E181" s="239" t="s">
        <v>19</v>
      </c>
      <c r="F181" s="240" t="s">
        <v>613</v>
      </c>
      <c r="G181" s="238"/>
      <c r="H181" s="241">
        <v>202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159</v>
      </c>
      <c r="AU181" s="247" t="s">
        <v>84</v>
      </c>
      <c r="AV181" s="14" t="s">
        <v>84</v>
      </c>
      <c r="AW181" s="14" t="s">
        <v>35</v>
      </c>
      <c r="AX181" s="14" t="s">
        <v>74</v>
      </c>
      <c r="AY181" s="247" t="s">
        <v>145</v>
      </c>
    </row>
    <row r="182" s="13" customFormat="1">
      <c r="A182" s="13"/>
      <c r="B182" s="227"/>
      <c r="C182" s="228"/>
      <c r="D182" s="220" t="s">
        <v>159</v>
      </c>
      <c r="E182" s="229" t="s">
        <v>19</v>
      </c>
      <c r="F182" s="230" t="s">
        <v>614</v>
      </c>
      <c r="G182" s="228"/>
      <c r="H182" s="229" t="s">
        <v>19</v>
      </c>
      <c r="I182" s="231"/>
      <c r="J182" s="228"/>
      <c r="K182" s="228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159</v>
      </c>
      <c r="AU182" s="236" t="s">
        <v>84</v>
      </c>
      <c r="AV182" s="13" t="s">
        <v>82</v>
      </c>
      <c r="AW182" s="13" t="s">
        <v>35</v>
      </c>
      <c r="AX182" s="13" t="s">
        <v>74</v>
      </c>
      <c r="AY182" s="236" t="s">
        <v>145</v>
      </c>
    </row>
    <row r="183" s="14" customFormat="1">
      <c r="A183" s="14"/>
      <c r="B183" s="237"/>
      <c r="C183" s="238"/>
      <c r="D183" s="220" t="s">
        <v>159</v>
      </c>
      <c r="E183" s="239" t="s">
        <v>19</v>
      </c>
      <c r="F183" s="240" t="s">
        <v>615</v>
      </c>
      <c r="G183" s="238"/>
      <c r="H183" s="241">
        <v>2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159</v>
      </c>
      <c r="AU183" s="247" t="s">
        <v>84</v>
      </c>
      <c r="AV183" s="14" t="s">
        <v>84</v>
      </c>
      <c r="AW183" s="14" t="s">
        <v>35</v>
      </c>
      <c r="AX183" s="14" t="s">
        <v>74</v>
      </c>
      <c r="AY183" s="247" t="s">
        <v>145</v>
      </c>
    </row>
    <row r="184" s="15" customFormat="1">
      <c r="A184" s="15"/>
      <c r="B184" s="248"/>
      <c r="C184" s="249"/>
      <c r="D184" s="220" t="s">
        <v>159</v>
      </c>
      <c r="E184" s="250" t="s">
        <v>19</v>
      </c>
      <c r="F184" s="251" t="s">
        <v>164</v>
      </c>
      <c r="G184" s="249"/>
      <c r="H184" s="252">
        <v>204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159</v>
      </c>
      <c r="AU184" s="258" t="s">
        <v>84</v>
      </c>
      <c r="AV184" s="15" t="s">
        <v>153</v>
      </c>
      <c r="AW184" s="15" t="s">
        <v>35</v>
      </c>
      <c r="AX184" s="15" t="s">
        <v>82</v>
      </c>
      <c r="AY184" s="258" t="s">
        <v>145</v>
      </c>
    </row>
    <row r="185" s="2" customFormat="1" ht="24.15" customHeight="1">
      <c r="A185" s="40"/>
      <c r="B185" s="41"/>
      <c r="C185" s="259" t="s">
        <v>276</v>
      </c>
      <c r="D185" s="259" t="s">
        <v>186</v>
      </c>
      <c r="E185" s="260" t="s">
        <v>616</v>
      </c>
      <c r="F185" s="261" t="s">
        <v>617</v>
      </c>
      <c r="G185" s="262" t="s">
        <v>96</v>
      </c>
      <c r="H185" s="263">
        <v>207.06</v>
      </c>
      <c r="I185" s="264"/>
      <c r="J185" s="265">
        <f>ROUND(I185*H185,2)</f>
        <v>0</v>
      </c>
      <c r="K185" s="261" t="s">
        <v>152</v>
      </c>
      <c r="L185" s="266"/>
      <c r="M185" s="267" t="s">
        <v>19</v>
      </c>
      <c r="N185" s="268" t="s">
        <v>45</v>
      </c>
      <c r="O185" s="86"/>
      <c r="P185" s="216">
        <f>O185*H185</f>
        <v>0</v>
      </c>
      <c r="Q185" s="216">
        <v>0.00027</v>
      </c>
      <c r="R185" s="216">
        <f>Q185*H185</f>
        <v>0.055906200000000003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184</v>
      </c>
      <c r="AT185" s="218" t="s">
        <v>186</v>
      </c>
      <c r="AU185" s="218" t="s">
        <v>84</v>
      </c>
      <c r="AY185" s="19" t="s">
        <v>145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82</v>
      </c>
      <c r="BK185" s="219">
        <f>ROUND(I185*H185,2)</f>
        <v>0</v>
      </c>
      <c r="BL185" s="19" t="s">
        <v>153</v>
      </c>
      <c r="BM185" s="218" t="s">
        <v>618</v>
      </c>
    </row>
    <row r="186" s="2" customFormat="1">
      <c r="A186" s="40"/>
      <c r="B186" s="41"/>
      <c r="C186" s="42"/>
      <c r="D186" s="220" t="s">
        <v>155</v>
      </c>
      <c r="E186" s="42"/>
      <c r="F186" s="221" t="s">
        <v>617</v>
      </c>
      <c r="G186" s="42"/>
      <c r="H186" s="42"/>
      <c r="I186" s="222"/>
      <c r="J186" s="42"/>
      <c r="K186" s="42"/>
      <c r="L186" s="46"/>
      <c r="M186" s="223"/>
      <c r="N186" s="224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155</v>
      </c>
      <c r="AU186" s="19" t="s">
        <v>84</v>
      </c>
    </row>
    <row r="187" s="14" customFormat="1">
      <c r="A187" s="14"/>
      <c r="B187" s="237"/>
      <c r="C187" s="238"/>
      <c r="D187" s="220" t="s">
        <v>159</v>
      </c>
      <c r="E187" s="238"/>
      <c r="F187" s="240" t="s">
        <v>619</v>
      </c>
      <c r="G187" s="238"/>
      <c r="H187" s="241">
        <v>207.06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159</v>
      </c>
      <c r="AU187" s="247" t="s">
        <v>84</v>
      </c>
      <c r="AV187" s="14" t="s">
        <v>84</v>
      </c>
      <c r="AW187" s="14" t="s">
        <v>4</v>
      </c>
      <c r="AX187" s="14" t="s">
        <v>82</v>
      </c>
      <c r="AY187" s="247" t="s">
        <v>145</v>
      </c>
    </row>
    <row r="188" s="2" customFormat="1" ht="24.15" customHeight="1">
      <c r="A188" s="40"/>
      <c r="B188" s="41"/>
      <c r="C188" s="207" t="s">
        <v>284</v>
      </c>
      <c r="D188" s="207" t="s">
        <v>148</v>
      </c>
      <c r="E188" s="208" t="s">
        <v>620</v>
      </c>
      <c r="F188" s="209" t="s">
        <v>621</v>
      </c>
      <c r="G188" s="210" t="s">
        <v>151</v>
      </c>
      <c r="H188" s="211">
        <v>20</v>
      </c>
      <c r="I188" s="212"/>
      <c r="J188" s="213">
        <f>ROUND(I188*H188,2)</f>
        <v>0</v>
      </c>
      <c r="K188" s="209" t="s">
        <v>152</v>
      </c>
      <c r="L188" s="46"/>
      <c r="M188" s="214" t="s">
        <v>19</v>
      </c>
      <c r="N188" s="215" t="s">
        <v>45</v>
      </c>
      <c r="O188" s="86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8" t="s">
        <v>153</v>
      </c>
      <c r="AT188" s="218" t="s">
        <v>148</v>
      </c>
      <c r="AU188" s="218" t="s">
        <v>84</v>
      </c>
      <c r="AY188" s="19" t="s">
        <v>145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82</v>
      </c>
      <c r="BK188" s="219">
        <f>ROUND(I188*H188,2)</f>
        <v>0</v>
      </c>
      <c r="BL188" s="19" t="s">
        <v>153</v>
      </c>
      <c r="BM188" s="218" t="s">
        <v>622</v>
      </c>
    </row>
    <row r="189" s="2" customFormat="1">
      <c r="A189" s="40"/>
      <c r="B189" s="41"/>
      <c r="C189" s="42"/>
      <c r="D189" s="220" t="s">
        <v>155</v>
      </c>
      <c r="E189" s="42"/>
      <c r="F189" s="221" t="s">
        <v>623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155</v>
      </c>
      <c r="AU189" s="19" t="s">
        <v>84</v>
      </c>
    </row>
    <row r="190" s="2" customFormat="1">
      <c r="A190" s="40"/>
      <c r="B190" s="41"/>
      <c r="C190" s="42"/>
      <c r="D190" s="225" t="s">
        <v>157</v>
      </c>
      <c r="E190" s="42"/>
      <c r="F190" s="226" t="s">
        <v>624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157</v>
      </c>
      <c r="AU190" s="19" t="s">
        <v>84</v>
      </c>
    </row>
    <row r="191" s="13" customFormat="1">
      <c r="A191" s="13"/>
      <c r="B191" s="227"/>
      <c r="C191" s="228"/>
      <c r="D191" s="220" t="s">
        <v>159</v>
      </c>
      <c r="E191" s="229" t="s">
        <v>19</v>
      </c>
      <c r="F191" s="230" t="s">
        <v>625</v>
      </c>
      <c r="G191" s="228"/>
      <c r="H191" s="229" t="s">
        <v>19</v>
      </c>
      <c r="I191" s="231"/>
      <c r="J191" s="228"/>
      <c r="K191" s="228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159</v>
      </c>
      <c r="AU191" s="236" t="s">
        <v>84</v>
      </c>
      <c r="AV191" s="13" t="s">
        <v>82</v>
      </c>
      <c r="AW191" s="13" t="s">
        <v>35</v>
      </c>
      <c r="AX191" s="13" t="s">
        <v>74</v>
      </c>
      <c r="AY191" s="236" t="s">
        <v>145</v>
      </c>
    </row>
    <row r="192" s="14" customFormat="1">
      <c r="A192" s="14"/>
      <c r="B192" s="237"/>
      <c r="C192" s="238"/>
      <c r="D192" s="220" t="s">
        <v>159</v>
      </c>
      <c r="E192" s="239" t="s">
        <v>19</v>
      </c>
      <c r="F192" s="240" t="s">
        <v>146</v>
      </c>
      <c r="G192" s="238"/>
      <c r="H192" s="241">
        <v>9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159</v>
      </c>
      <c r="AU192" s="247" t="s">
        <v>84</v>
      </c>
      <c r="AV192" s="14" t="s">
        <v>84</v>
      </c>
      <c r="AW192" s="14" t="s">
        <v>35</v>
      </c>
      <c r="AX192" s="14" t="s">
        <v>74</v>
      </c>
      <c r="AY192" s="247" t="s">
        <v>145</v>
      </c>
    </row>
    <row r="193" s="13" customFormat="1">
      <c r="A193" s="13"/>
      <c r="B193" s="227"/>
      <c r="C193" s="228"/>
      <c r="D193" s="220" t="s">
        <v>159</v>
      </c>
      <c r="E193" s="229" t="s">
        <v>19</v>
      </c>
      <c r="F193" s="230" t="s">
        <v>626</v>
      </c>
      <c r="G193" s="228"/>
      <c r="H193" s="229" t="s">
        <v>19</v>
      </c>
      <c r="I193" s="231"/>
      <c r="J193" s="228"/>
      <c r="K193" s="228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159</v>
      </c>
      <c r="AU193" s="236" t="s">
        <v>84</v>
      </c>
      <c r="AV193" s="13" t="s">
        <v>82</v>
      </c>
      <c r="AW193" s="13" t="s">
        <v>35</v>
      </c>
      <c r="AX193" s="13" t="s">
        <v>74</v>
      </c>
      <c r="AY193" s="236" t="s">
        <v>145</v>
      </c>
    </row>
    <row r="194" s="14" customFormat="1">
      <c r="A194" s="14"/>
      <c r="B194" s="237"/>
      <c r="C194" s="238"/>
      <c r="D194" s="220" t="s">
        <v>159</v>
      </c>
      <c r="E194" s="239" t="s">
        <v>19</v>
      </c>
      <c r="F194" s="240" t="s">
        <v>84</v>
      </c>
      <c r="G194" s="238"/>
      <c r="H194" s="241">
        <v>2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159</v>
      </c>
      <c r="AU194" s="247" t="s">
        <v>84</v>
      </c>
      <c r="AV194" s="14" t="s">
        <v>84</v>
      </c>
      <c r="AW194" s="14" t="s">
        <v>35</v>
      </c>
      <c r="AX194" s="14" t="s">
        <v>74</v>
      </c>
      <c r="AY194" s="247" t="s">
        <v>145</v>
      </c>
    </row>
    <row r="195" s="13" customFormat="1">
      <c r="A195" s="13"/>
      <c r="B195" s="227"/>
      <c r="C195" s="228"/>
      <c r="D195" s="220" t="s">
        <v>159</v>
      </c>
      <c r="E195" s="229" t="s">
        <v>19</v>
      </c>
      <c r="F195" s="230" t="s">
        <v>627</v>
      </c>
      <c r="G195" s="228"/>
      <c r="H195" s="229" t="s">
        <v>19</v>
      </c>
      <c r="I195" s="231"/>
      <c r="J195" s="228"/>
      <c r="K195" s="228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159</v>
      </c>
      <c r="AU195" s="236" t="s">
        <v>84</v>
      </c>
      <c r="AV195" s="13" t="s">
        <v>82</v>
      </c>
      <c r="AW195" s="13" t="s">
        <v>35</v>
      </c>
      <c r="AX195" s="13" t="s">
        <v>74</v>
      </c>
      <c r="AY195" s="236" t="s">
        <v>145</v>
      </c>
    </row>
    <row r="196" s="14" customFormat="1">
      <c r="A196" s="14"/>
      <c r="B196" s="237"/>
      <c r="C196" s="238"/>
      <c r="D196" s="220" t="s">
        <v>159</v>
      </c>
      <c r="E196" s="239" t="s">
        <v>19</v>
      </c>
      <c r="F196" s="240" t="s">
        <v>84</v>
      </c>
      <c r="G196" s="238"/>
      <c r="H196" s="241">
        <v>2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159</v>
      </c>
      <c r="AU196" s="247" t="s">
        <v>84</v>
      </c>
      <c r="AV196" s="14" t="s">
        <v>84</v>
      </c>
      <c r="AW196" s="14" t="s">
        <v>35</v>
      </c>
      <c r="AX196" s="14" t="s">
        <v>74</v>
      </c>
      <c r="AY196" s="247" t="s">
        <v>145</v>
      </c>
    </row>
    <row r="197" s="13" customFormat="1">
      <c r="A197" s="13"/>
      <c r="B197" s="227"/>
      <c r="C197" s="228"/>
      <c r="D197" s="220" t="s">
        <v>159</v>
      </c>
      <c r="E197" s="229" t="s">
        <v>19</v>
      </c>
      <c r="F197" s="230" t="s">
        <v>628</v>
      </c>
      <c r="G197" s="228"/>
      <c r="H197" s="229" t="s">
        <v>19</v>
      </c>
      <c r="I197" s="231"/>
      <c r="J197" s="228"/>
      <c r="K197" s="228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159</v>
      </c>
      <c r="AU197" s="236" t="s">
        <v>84</v>
      </c>
      <c r="AV197" s="13" t="s">
        <v>82</v>
      </c>
      <c r="AW197" s="13" t="s">
        <v>35</v>
      </c>
      <c r="AX197" s="13" t="s">
        <v>74</v>
      </c>
      <c r="AY197" s="236" t="s">
        <v>145</v>
      </c>
    </row>
    <row r="198" s="14" customFormat="1">
      <c r="A198" s="14"/>
      <c r="B198" s="237"/>
      <c r="C198" s="238"/>
      <c r="D198" s="220" t="s">
        <v>159</v>
      </c>
      <c r="E198" s="239" t="s">
        <v>19</v>
      </c>
      <c r="F198" s="240" t="s">
        <v>203</v>
      </c>
      <c r="G198" s="238"/>
      <c r="H198" s="241">
        <v>7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159</v>
      </c>
      <c r="AU198" s="247" t="s">
        <v>84</v>
      </c>
      <c r="AV198" s="14" t="s">
        <v>84</v>
      </c>
      <c r="AW198" s="14" t="s">
        <v>35</v>
      </c>
      <c r="AX198" s="14" t="s">
        <v>74</v>
      </c>
      <c r="AY198" s="247" t="s">
        <v>145</v>
      </c>
    </row>
    <row r="199" s="15" customFormat="1">
      <c r="A199" s="15"/>
      <c r="B199" s="248"/>
      <c r="C199" s="249"/>
      <c r="D199" s="220" t="s">
        <v>159</v>
      </c>
      <c r="E199" s="250" t="s">
        <v>19</v>
      </c>
      <c r="F199" s="251" t="s">
        <v>164</v>
      </c>
      <c r="G199" s="249"/>
      <c r="H199" s="252">
        <v>20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159</v>
      </c>
      <c r="AU199" s="258" t="s">
        <v>84</v>
      </c>
      <c r="AV199" s="15" t="s">
        <v>153</v>
      </c>
      <c r="AW199" s="15" t="s">
        <v>35</v>
      </c>
      <c r="AX199" s="15" t="s">
        <v>82</v>
      </c>
      <c r="AY199" s="258" t="s">
        <v>145</v>
      </c>
    </row>
    <row r="200" s="2" customFormat="1" ht="21.75" customHeight="1">
      <c r="A200" s="40"/>
      <c r="B200" s="41"/>
      <c r="C200" s="259" t="s">
        <v>289</v>
      </c>
      <c r="D200" s="259" t="s">
        <v>186</v>
      </c>
      <c r="E200" s="260" t="s">
        <v>629</v>
      </c>
      <c r="F200" s="261" t="s">
        <v>630</v>
      </c>
      <c r="G200" s="262" t="s">
        <v>151</v>
      </c>
      <c r="H200" s="263">
        <v>5</v>
      </c>
      <c r="I200" s="264"/>
      <c r="J200" s="265">
        <f>ROUND(I200*H200,2)</f>
        <v>0</v>
      </c>
      <c r="K200" s="261" t="s">
        <v>152</v>
      </c>
      <c r="L200" s="266"/>
      <c r="M200" s="267" t="s">
        <v>19</v>
      </c>
      <c r="N200" s="268" t="s">
        <v>45</v>
      </c>
      <c r="O200" s="86"/>
      <c r="P200" s="216">
        <f>O200*H200</f>
        <v>0</v>
      </c>
      <c r="Q200" s="216">
        <v>0.00016000000000000001</v>
      </c>
      <c r="R200" s="216">
        <f>Q200*H200</f>
        <v>0.00080000000000000004</v>
      </c>
      <c r="S200" s="216">
        <v>0</v>
      </c>
      <c r="T200" s="21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8" t="s">
        <v>184</v>
      </c>
      <c r="AT200" s="218" t="s">
        <v>186</v>
      </c>
      <c r="AU200" s="218" t="s">
        <v>84</v>
      </c>
      <c r="AY200" s="19" t="s">
        <v>145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9" t="s">
        <v>82</v>
      </c>
      <c r="BK200" s="219">
        <f>ROUND(I200*H200,2)</f>
        <v>0</v>
      </c>
      <c r="BL200" s="19" t="s">
        <v>153</v>
      </c>
      <c r="BM200" s="218" t="s">
        <v>631</v>
      </c>
    </row>
    <row r="201" s="2" customFormat="1">
      <c r="A201" s="40"/>
      <c r="B201" s="41"/>
      <c r="C201" s="42"/>
      <c r="D201" s="220" t="s">
        <v>155</v>
      </c>
      <c r="E201" s="42"/>
      <c r="F201" s="221" t="s">
        <v>630</v>
      </c>
      <c r="G201" s="42"/>
      <c r="H201" s="42"/>
      <c r="I201" s="222"/>
      <c r="J201" s="42"/>
      <c r="K201" s="42"/>
      <c r="L201" s="46"/>
      <c r="M201" s="223"/>
      <c r="N201" s="224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155</v>
      </c>
      <c r="AU201" s="19" t="s">
        <v>84</v>
      </c>
    </row>
    <row r="202" s="2" customFormat="1" ht="16.5" customHeight="1">
      <c r="A202" s="40"/>
      <c r="B202" s="41"/>
      <c r="C202" s="259" t="s">
        <v>7</v>
      </c>
      <c r="D202" s="259" t="s">
        <v>186</v>
      </c>
      <c r="E202" s="260" t="s">
        <v>632</v>
      </c>
      <c r="F202" s="261" t="s">
        <v>633</v>
      </c>
      <c r="G202" s="262" t="s">
        <v>151</v>
      </c>
      <c r="H202" s="263">
        <v>2</v>
      </c>
      <c r="I202" s="264"/>
      <c r="J202" s="265">
        <f>ROUND(I202*H202,2)</f>
        <v>0</v>
      </c>
      <c r="K202" s="261" t="s">
        <v>152</v>
      </c>
      <c r="L202" s="266"/>
      <c r="M202" s="267" t="s">
        <v>19</v>
      </c>
      <c r="N202" s="268" t="s">
        <v>45</v>
      </c>
      <c r="O202" s="86"/>
      <c r="P202" s="216">
        <f>O202*H202</f>
        <v>0</v>
      </c>
      <c r="Q202" s="216">
        <v>8.0000000000000007E-05</v>
      </c>
      <c r="R202" s="216">
        <f>Q202*H202</f>
        <v>0.00016000000000000001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184</v>
      </c>
      <c r="AT202" s="218" t="s">
        <v>186</v>
      </c>
      <c r="AU202" s="218" t="s">
        <v>84</v>
      </c>
      <c r="AY202" s="19" t="s">
        <v>145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82</v>
      </c>
      <c r="BK202" s="219">
        <f>ROUND(I202*H202,2)</f>
        <v>0</v>
      </c>
      <c r="BL202" s="19" t="s">
        <v>153</v>
      </c>
      <c r="BM202" s="218" t="s">
        <v>634</v>
      </c>
    </row>
    <row r="203" s="2" customFormat="1">
      <c r="A203" s="40"/>
      <c r="B203" s="41"/>
      <c r="C203" s="42"/>
      <c r="D203" s="220" t="s">
        <v>155</v>
      </c>
      <c r="E203" s="42"/>
      <c r="F203" s="221" t="s">
        <v>633</v>
      </c>
      <c r="G203" s="42"/>
      <c r="H203" s="42"/>
      <c r="I203" s="222"/>
      <c r="J203" s="42"/>
      <c r="K203" s="42"/>
      <c r="L203" s="46"/>
      <c r="M203" s="223"/>
      <c r="N203" s="224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155</v>
      </c>
      <c r="AU203" s="19" t="s">
        <v>84</v>
      </c>
    </row>
    <row r="204" s="2" customFormat="1" ht="21.75" customHeight="1">
      <c r="A204" s="40"/>
      <c r="B204" s="41"/>
      <c r="C204" s="259" t="s">
        <v>300</v>
      </c>
      <c r="D204" s="259" t="s">
        <v>186</v>
      </c>
      <c r="E204" s="260" t="s">
        <v>635</v>
      </c>
      <c r="F204" s="261" t="s">
        <v>636</v>
      </c>
      <c r="G204" s="262" t="s">
        <v>151</v>
      </c>
      <c r="H204" s="263">
        <v>1</v>
      </c>
      <c r="I204" s="264"/>
      <c r="J204" s="265">
        <f>ROUND(I204*H204,2)</f>
        <v>0</v>
      </c>
      <c r="K204" s="261" t="s">
        <v>152</v>
      </c>
      <c r="L204" s="266"/>
      <c r="M204" s="267" t="s">
        <v>19</v>
      </c>
      <c r="N204" s="268" t="s">
        <v>45</v>
      </c>
      <c r="O204" s="86"/>
      <c r="P204" s="216">
        <f>O204*H204</f>
        <v>0</v>
      </c>
      <c r="Q204" s="216">
        <v>0.00019000000000000001</v>
      </c>
      <c r="R204" s="216">
        <f>Q204*H204</f>
        <v>0.00019000000000000001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184</v>
      </c>
      <c r="AT204" s="218" t="s">
        <v>186</v>
      </c>
      <c r="AU204" s="218" t="s">
        <v>84</v>
      </c>
      <c r="AY204" s="19" t="s">
        <v>145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82</v>
      </c>
      <c r="BK204" s="219">
        <f>ROUND(I204*H204,2)</f>
        <v>0</v>
      </c>
      <c r="BL204" s="19" t="s">
        <v>153</v>
      </c>
      <c r="BM204" s="218" t="s">
        <v>637</v>
      </c>
    </row>
    <row r="205" s="2" customFormat="1">
      <c r="A205" s="40"/>
      <c r="B205" s="41"/>
      <c r="C205" s="42"/>
      <c r="D205" s="220" t="s">
        <v>155</v>
      </c>
      <c r="E205" s="42"/>
      <c r="F205" s="221" t="s">
        <v>636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155</v>
      </c>
      <c r="AU205" s="19" t="s">
        <v>84</v>
      </c>
    </row>
    <row r="206" s="2" customFormat="1" ht="21.75" customHeight="1">
      <c r="A206" s="40"/>
      <c r="B206" s="41"/>
      <c r="C206" s="259" t="s">
        <v>305</v>
      </c>
      <c r="D206" s="259" t="s">
        <v>186</v>
      </c>
      <c r="E206" s="260" t="s">
        <v>638</v>
      </c>
      <c r="F206" s="261" t="s">
        <v>639</v>
      </c>
      <c r="G206" s="262" t="s">
        <v>151</v>
      </c>
      <c r="H206" s="263">
        <v>1</v>
      </c>
      <c r="I206" s="264"/>
      <c r="J206" s="265">
        <f>ROUND(I206*H206,2)</f>
        <v>0</v>
      </c>
      <c r="K206" s="261" t="s">
        <v>19</v>
      </c>
      <c r="L206" s="266"/>
      <c r="M206" s="267" t="s">
        <v>19</v>
      </c>
      <c r="N206" s="268" t="s">
        <v>45</v>
      </c>
      <c r="O206" s="86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184</v>
      </c>
      <c r="AT206" s="218" t="s">
        <v>186</v>
      </c>
      <c r="AU206" s="218" t="s">
        <v>84</v>
      </c>
      <c r="AY206" s="19" t="s">
        <v>145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9" t="s">
        <v>82</v>
      </c>
      <c r="BK206" s="219">
        <f>ROUND(I206*H206,2)</f>
        <v>0</v>
      </c>
      <c r="BL206" s="19" t="s">
        <v>153</v>
      </c>
      <c r="BM206" s="218" t="s">
        <v>640</v>
      </c>
    </row>
    <row r="207" s="2" customFormat="1">
      <c r="A207" s="40"/>
      <c r="B207" s="41"/>
      <c r="C207" s="42"/>
      <c r="D207" s="220" t="s">
        <v>155</v>
      </c>
      <c r="E207" s="42"/>
      <c r="F207" s="221" t="s">
        <v>639</v>
      </c>
      <c r="G207" s="42"/>
      <c r="H207" s="42"/>
      <c r="I207" s="222"/>
      <c r="J207" s="42"/>
      <c r="K207" s="42"/>
      <c r="L207" s="46"/>
      <c r="M207" s="223"/>
      <c r="N207" s="22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155</v>
      </c>
      <c r="AU207" s="19" t="s">
        <v>84</v>
      </c>
    </row>
    <row r="208" s="2" customFormat="1" ht="24.15" customHeight="1">
      <c r="A208" s="40"/>
      <c r="B208" s="41"/>
      <c r="C208" s="259" t="s">
        <v>311</v>
      </c>
      <c r="D208" s="259" t="s">
        <v>186</v>
      </c>
      <c r="E208" s="260" t="s">
        <v>641</v>
      </c>
      <c r="F208" s="261" t="s">
        <v>642</v>
      </c>
      <c r="G208" s="262" t="s">
        <v>151</v>
      </c>
      <c r="H208" s="263">
        <v>6</v>
      </c>
      <c r="I208" s="264"/>
      <c r="J208" s="265">
        <f>ROUND(I208*H208,2)</f>
        <v>0</v>
      </c>
      <c r="K208" s="261" t="s">
        <v>152</v>
      </c>
      <c r="L208" s="266"/>
      <c r="M208" s="267" t="s">
        <v>19</v>
      </c>
      <c r="N208" s="268" t="s">
        <v>45</v>
      </c>
      <c r="O208" s="86"/>
      <c r="P208" s="216">
        <f>O208*H208</f>
        <v>0</v>
      </c>
      <c r="Q208" s="216">
        <v>0.00010000000000000001</v>
      </c>
      <c r="R208" s="216">
        <f>Q208*H208</f>
        <v>0.00060000000000000006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184</v>
      </c>
      <c r="AT208" s="218" t="s">
        <v>186</v>
      </c>
      <c r="AU208" s="218" t="s">
        <v>84</v>
      </c>
      <c r="AY208" s="19" t="s">
        <v>145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82</v>
      </c>
      <c r="BK208" s="219">
        <f>ROUND(I208*H208,2)</f>
        <v>0</v>
      </c>
      <c r="BL208" s="19" t="s">
        <v>153</v>
      </c>
      <c r="BM208" s="218" t="s">
        <v>643</v>
      </c>
    </row>
    <row r="209" s="2" customFormat="1">
      <c r="A209" s="40"/>
      <c r="B209" s="41"/>
      <c r="C209" s="42"/>
      <c r="D209" s="220" t="s">
        <v>155</v>
      </c>
      <c r="E209" s="42"/>
      <c r="F209" s="221" t="s">
        <v>642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155</v>
      </c>
      <c r="AU209" s="19" t="s">
        <v>84</v>
      </c>
    </row>
    <row r="210" s="2" customFormat="1" ht="24.15" customHeight="1">
      <c r="A210" s="40"/>
      <c r="B210" s="41"/>
      <c r="C210" s="259" t="s">
        <v>318</v>
      </c>
      <c r="D210" s="259" t="s">
        <v>186</v>
      </c>
      <c r="E210" s="260" t="s">
        <v>644</v>
      </c>
      <c r="F210" s="261" t="s">
        <v>645</v>
      </c>
      <c r="G210" s="262" t="s">
        <v>151</v>
      </c>
      <c r="H210" s="263">
        <v>5</v>
      </c>
      <c r="I210" s="264"/>
      <c r="J210" s="265">
        <f>ROUND(I210*H210,2)</f>
        <v>0</v>
      </c>
      <c r="K210" s="261" t="s">
        <v>152</v>
      </c>
      <c r="L210" s="266"/>
      <c r="M210" s="267" t="s">
        <v>19</v>
      </c>
      <c r="N210" s="268" t="s">
        <v>45</v>
      </c>
      <c r="O210" s="86"/>
      <c r="P210" s="216">
        <f>O210*H210</f>
        <v>0</v>
      </c>
      <c r="Q210" s="216">
        <v>0.00012</v>
      </c>
      <c r="R210" s="216">
        <f>Q210*H210</f>
        <v>0.00060000000000000006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184</v>
      </c>
      <c r="AT210" s="218" t="s">
        <v>186</v>
      </c>
      <c r="AU210" s="218" t="s">
        <v>84</v>
      </c>
      <c r="AY210" s="19" t="s">
        <v>145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9" t="s">
        <v>82</v>
      </c>
      <c r="BK210" s="219">
        <f>ROUND(I210*H210,2)</f>
        <v>0</v>
      </c>
      <c r="BL210" s="19" t="s">
        <v>153</v>
      </c>
      <c r="BM210" s="218" t="s">
        <v>646</v>
      </c>
    </row>
    <row r="211" s="2" customFormat="1">
      <c r="A211" s="40"/>
      <c r="B211" s="41"/>
      <c r="C211" s="42"/>
      <c r="D211" s="220" t="s">
        <v>155</v>
      </c>
      <c r="E211" s="42"/>
      <c r="F211" s="221" t="s">
        <v>645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155</v>
      </c>
      <c r="AU211" s="19" t="s">
        <v>84</v>
      </c>
    </row>
    <row r="212" s="2" customFormat="1" ht="24.15" customHeight="1">
      <c r="A212" s="40"/>
      <c r="B212" s="41"/>
      <c r="C212" s="207" t="s">
        <v>323</v>
      </c>
      <c r="D212" s="207" t="s">
        <v>148</v>
      </c>
      <c r="E212" s="208" t="s">
        <v>647</v>
      </c>
      <c r="F212" s="209" t="s">
        <v>648</v>
      </c>
      <c r="G212" s="210" t="s">
        <v>151</v>
      </c>
      <c r="H212" s="211">
        <v>2</v>
      </c>
      <c r="I212" s="212"/>
      <c r="J212" s="213">
        <f>ROUND(I212*H212,2)</f>
        <v>0</v>
      </c>
      <c r="K212" s="209" t="s">
        <v>152</v>
      </c>
      <c r="L212" s="46"/>
      <c r="M212" s="214" t="s">
        <v>19</v>
      </c>
      <c r="N212" s="215" t="s">
        <v>45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153</v>
      </c>
      <c r="AT212" s="218" t="s">
        <v>148</v>
      </c>
      <c r="AU212" s="218" t="s">
        <v>84</v>
      </c>
      <c r="AY212" s="19" t="s">
        <v>145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82</v>
      </c>
      <c r="BK212" s="219">
        <f>ROUND(I212*H212,2)</f>
        <v>0</v>
      </c>
      <c r="BL212" s="19" t="s">
        <v>153</v>
      </c>
      <c r="BM212" s="218" t="s">
        <v>649</v>
      </c>
    </row>
    <row r="213" s="2" customFormat="1">
      <c r="A213" s="40"/>
      <c r="B213" s="41"/>
      <c r="C213" s="42"/>
      <c r="D213" s="220" t="s">
        <v>155</v>
      </c>
      <c r="E213" s="42"/>
      <c r="F213" s="221" t="s">
        <v>650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155</v>
      </c>
      <c r="AU213" s="19" t="s">
        <v>84</v>
      </c>
    </row>
    <row r="214" s="2" customFormat="1">
      <c r="A214" s="40"/>
      <c r="B214" s="41"/>
      <c r="C214" s="42"/>
      <c r="D214" s="225" t="s">
        <v>157</v>
      </c>
      <c r="E214" s="42"/>
      <c r="F214" s="226" t="s">
        <v>651</v>
      </c>
      <c r="G214" s="42"/>
      <c r="H214" s="42"/>
      <c r="I214" s="222"/>
      <c r="J214" s="42"/>
      <c r="K214" s="42"/>
      <c r="L214" s="46"/>
      <c r="M214" s="223"/>
      <c r="N214" s="224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157</v>
      </c>
      <c r="AU214" s="19" t="s">
        <v>84</v>
      </c>
    </row>
    <row r="215" s="13" customFormat="1">
      <c r="A215" s="13"/>
      <c r="B215" s="227"/>
      <c r="C215" s="228"/>
      <c r="D215" s="220" t="s">
        <v>159</v>
      </c>
      <c r="E215" s="229" t="s">
        <v>19</v>
      </c>
      <c r="F215" s="230" t="s">
        <v>625</v>
      </c>
      <c r="G215" s="228"/>
      <c r="H215" s="229" t="s">
        <v>19</v>
      </c>
      <c r="I215" s="231"/>
      <c r="J215" s="228"/>
      <c r="K215" s="228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159</v>
      </c>
      <c r="AU215" s="236" t="s">
        <v>84</v>
      </c>
      <c r="AV215" s="13" t="s">
        <v>82</v>
      </c>
      <c r="AW215" s="13" t="s">
        <v>35</v>
      </c>
      <c r="AX215" s="13" t="s">
        <v>74</v>
      </c>
      <c r="AY215" s="236" t="s">
        <v>145</v>
      </c>
    </row>
    <row r="216" s="14" customFormat="1">
      <c r="A216" s="14"/>
      <c r="B216" s="237"/>
      <c r="C216" s="238"/>
      <c r="D216" s="220" t="s">
        <v>159</v>
      </c>
      <c r="E216" s="239" t="s">
        <v>19</v>
      </c>
      <c r="F216" s="240" t="s">
        <v>84</v>
      </c>
      <c r="G216" s="238"/>
      <c r="H216" s="241">
        <v>2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159</v>
      </c>
      <c r="AU216" s="247" t="s">
        <v>84</v>
      </c>
      <c r="AV216" s="14" t="s">
        <v>84</v>
      </c>
      <c r="AW216" s="14" t="s">
        <v>35</v>
      </c>
      <c r="AX216" s="14" t="s">
        <v>82</v>
      </c>
      <c r="AY216" s="247" t="s">
        <v>145</v>
      </c>
    </row>
    <row r="217" s="2" customFormat="1" ht="16.5" customHeight="1">
      <c r="A217" s="40"/>
      <c r="B217" s="41"/>
      <c r="C217" s="259" t="s">
        <v>330</v>
      </c>
      <c r="D217" s="259" t="s">
        <v>186</v>
      </c>
      <c r="E217" s="260" t="s">
        <v>652</v>
      </c>
      <c r="F217" s="261" t="s">
        <v>653</v>
      </c>
      <c r="G217" s="262" t="s">
        <v>151</v>
      </c>
      <c r="H217" s="263">
        <v>2</v>
      </c>
      <c r="I217" s="264"/>
      <c r="J217" s="265">
        <f>ROUND(I217*H217,2)</f>
        <v>0</v>
      </c>
      <c r="K217" s="261" t="s">
        <v>152</v>
      </c>
      <c r="L217" s="266"/>
      <c r="M217" s="267" t="s">
        <v>19</v>
      </c>
      <c r="N217" s="268" t="s">
        <v>45</v>
      </c>
      <c r="O217" s="86"/>
      <c r="P217" s="216">
        <f>O217*H217</f>
        <v>0</v>
      </c>
      <c r="Q217" s="216">
        <v>0.00027999999999999998</v>
      </c>
      <c r="R217" s="216">
        <f>Q217*H217</f>
        <v>0.00055999999999999995</v>
      </c>
      <c r="S217" s="216">
        <v>0</v>
      </c>
      <c r="T217" s="21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8" t="s">
        <v>184</v>
      </c>
      <c r="AT217" s="218" t="s">
        <v>186</v>
      </c>
      <c r="AU217" s="218" t="s">
        <v>84</v>
      </c>
      <c r="AY217" s="19" t="s">
        <v>145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82</v>
      </c>
      <c r="BK217" s="219">
        <f>ROUND(I217*H217,2)</f>
        <v>0</v>
      </c>
      <c r="BL217" s="19" t="s">
        <v>153</v>
      </c>
      <c r="BM217" s="218" t="s">
        <v>654</v>
      </c>
    </row>
    <row r="218" s="2" customFormat="1">
      <c r="A218" s="40"/>
      <c r="B218" s="41"/>
      <c r="C218" s="42"/>
      <c r="D218" s="220" t="s">
        <v>155</v>
      </c>
      <c r="E218" s="42"/>
      <c r="F218" s="221" t="s">
        <v>653</v>
      </c>
      <c r="G218" s="42"/>
      <c r="H218" s="42"/>
      <c r="I218" s="222"/>
      <c r="J218" s="42"/>
      <c r="K218" s="42"/>
      <c r="L218" s="46"/>
      <c r="M218" s="223"/>
      <c r="N218" s="224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155</v>
      </c>
      <c r="AU218" s="19" t="s">
        <v>84</v>
      </c>
    </row>
    <row r="219" s="2" customFormat="1" ht="16.5" customHeight="1">
      <c r="A219" s="40"/>
      <c r="B219" s="41"/>
      <c r="C219" s="207" t="s">
        <v>335</v>
      </c>
      <c r="D219" s="207" t="s">
        <v>148</v>
      </c>
      <c r="E219" s="208" t="s">
        <v>655</v>
      </c>
      <c r="F219" s="209" t="s">
        <v>656</v>
      </c>
      <c r="G219" s="210" t="s">
        <v>151</v>
      </c>
      <c r="H219" s="211">
        <v>1</v>
      </c>
      <c r="I219" s="212"/>
      <c r="J219" s="213">
        <f>ROUND(I219*H219,2)</f>
        <v>0</v>
      </c>
      <c r="K219" s="209" t="s">
        <v>19</v>
      </c>
      <c r="L219" s="46"/>
      <c r="M219" s="214" t="s">
        <v>19</v>
      </c>
      <c r="N219" s="215" t="s">
        <v>45</v>
      </c>
      <c r="O219" s="86"/>
      <c r="P219" s="216">
        <f>O219*H219</f>
        <v>0</v>
      </c>
      <c r="Q219" s="216">
        <v>0.0013600000000000001</v>
      </c>
      <c r="R219" s="216">
        <f>Q219*H219</f>
        <v>0.0013600000000000001</v>
      </c>
      <c r="S219" s="216">
        <v>0</v>
      </c>
      <c r="T219" s="21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8" t="s">
        <v>153</v>
      </c>
      <c r="AT219" s="218" t="s">
        <v>148</v>
      </c>
      <c r="AU219" s="218" t="s">
        <v>84</v>
      </c>
      <c r="AY219" s="19" t="s">
        <v>145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82</v>
      </c>
      <c r="BK219" s="219">
        <f>ROUND(I219*H219,2)</f>
        <v>0</v>
      </c>
      <c r="BL219" s="19" t="s">
        <v>153</v>
      </c>
      <c r="BM219" s="218" t="s">
        <v>657</v>
      </c>
    </row>
    <row r="220" s="2" customFormat="1">
      <c r="A220" s="40"/>
      <c r="B220" s="41"/>
      <c r="C220" s="42"/>
      <c r="D220" s="220" t="s">
        <v>155</v>
      </c>
      <c r="E220" s="42"/>
      <c r="F220" s="221" t="s">
        <v>658</v>
      </c>
      <c r="G220" s="42"/>
      <c r="H220" s="42"/>
      <c r="I220" s="222"/>
      <c r="J220" s="42"/>
      <c r="K220" s="42"/>
      <c r="L220" s="46"/>
      <c r="M220" s="223"/>
      <c r="N220" s="224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155</v>
      </c>
      <c r="AU220" s="19" t="s">
        <v>84</v>
      </c>
    </row>
    <row r="221" s="2" customFormat="1" ht="33" customHeight="1">
      <c r="A221" s="40"/>
      <c r="B221" s="41"/>
      <c r="C221" s="259" t="s">
        <v>342</v>
      </c>
      <c r="D221" s="259" t="s">
        <v>186</v>
      </c>
      <c r="E221" s="260" t="s">
        <v>659</v>
      </c>
      <c r="F221" s="261" t="s">
        <v>660</v>
      </c>
      <c r="G221" s="262" t="s">
        <v>151</v>
      </c>
      <c r="H221" s="263">
        <v>1</v>
      </c>
      <c r="I221" s="264"/>
      <c r="J221" s="265">
        <f>ROUND(I221*H221,2)</f>
        <v>0</v>
      </c>
      <c r="K221" s="261" t="s">
        <v>19</v>
      </c>
      <c r="L221" s="266"/>
      <c r="M221" s="267" t="s">
        <v>19</v>
      </c>
      <c r="N221" s="268" t="s">
        <v>45</v>
      </c>
      <c r="O221" s="86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184</v>
      </c>
      <c r="AT221" s="218" t="s">
        <v>186</v>
      </c>
      <c r="AU221" s="218" t="s">
        <v>84</v>
      </c>
      <c r="AY221" s="19" t="s">
        <v>145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9" t="s">
        <v>82</v>
      </c>
      <c r="BK221" s="219">
        <f>ROUND(I221*H221,2)</f>
        <v>0</v>
      </c>
      <c r="BL221" s="19" t="s">
        <v>153</v>
      </c>
      <c r="BM221" s="218" t="s">
        <v>661</v>
      </c>
    </row>
    <row r="222" s="2" customFormat="1">
      <c r="A222" s="40"/>
      <c r="B222" s="41"/>
      <c r="C222" s="42"/>
      <c r="D222" s="220" t="s">
        <v>155</v>
      </c>
      <c r="E222" s="42"/>
      <c r="F222" s="221" t="s">
        <v>660</v>
      </c>
      <c r="G222" s="42"/>
      <c r="H222" s="42"/>
      <c r="I222" s="222"/>
      <c r="J222" s="42"/>
      <c r="K222" s="42"/>
      <c r="L222" s="46"/>
      <c r="M222" s="223"/>
      <c r="N222" s="224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155</v>
      </c>
      <c r="AU222" s="19" t="s">
        <v>84</v>
      </c>
    </row>
    <row r="223" s="2" customFormat="1" ht="33" customHeight="1">
      <c r="A223" s="40"/>
      <c r="B223" s="41"/>
      <c r="C223" s="207" t="s">
        <v>349</v>
      </c>
      <c r="D223" s="207" t="s">
        <v>148</v>
      </c>
      <c r="E223" s="208" t="s">
        <v>662</v>
      </c>
      <c r="F223" s="209" t="s">
        <v>663</v>
      </c>
      <c r="G223" s="210" t="s">
        <v>151</v>
      </c>
      <c r="H223" s="211">
        <v>1</v>
      </c>
      <c r="I223" s="212"/>
      <c r="J223" s="213">
        <f>ROUND(I223*H223,2)</f>
        <v>0</v>
      </c>
      <c r="K223" s="209" t="s">
        <v>152</v>
      </c>
      <c r="L223" s="46"/>
      <c r="M223" s="214" t="s">
        <v>19</v>
      </c>
      <c r="N223" s="215" t="s">
        <v>45</v>
      </c>
      <c r="O223" s="86"/>
      <c r="P223" s="216">
        <f>O223*H223</f>
        <v>0</v>
      </c>
      <c r="Q223" s="216">
        <v>1.4869458231999999</v>
      </c>
      <c r="R223" s="216">
        <f>Q223*H223</f>
        <v>1.4869458231999999</v>
      </c>
      <c r="S223" s="216">
        <v>0</v>
      </c>
      <c r="T223" s="21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8" t="s">
        <v>153</v>
      </c>
      <c r="AT223" s="218" t="s">
        <v>148</v>
      </c>
      <c r="AU223" s="218" t="s">
        <v>84</v>
      </c>
      <c r="AY223" s="19" t="s">
        <v>145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19" t="s">
        <v>82</v>
      </c>
      <c r="BK223" s="219">
        <f>ROUND(I223*H223,2)</f>
        <v>0</v>
      </c>
      <c r="BL223" s="19" t="s">
        <v>153</v>
      </c>
      <c r="BM223" s="218" t="s">
        <v>664</v>
      </c>
    </row>
    <row r="224" s="2" customFormat="1">
      <c r="A224" s="40"/>
      <c r="B224" s="41"/>
      <c r="C224" s="42"/>
      <c r="D224" s="220" t="s">
        <v>155</v>
      </c>
      <c r="E224" s="42"/>
      <c r="F224" s="221" t="s">
        <v>665</v>
      </c>
      <c r="G224" s="42"/>
      <c r="H224" s="42"/>
      <c r="I224" s="222"/>
      <c r="J224" s="42"/>
      <c r="K224" s="42"/>
      <c r="L224" s="46"/>
      <c r="M224" s="223"/>
      <c r="N224" s="224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155</v>
      </c>
      <c r="AU224" s="19" t="s">
        <v>84</v>
      </c>
    </row>
    <row r="225" s="2" customFormat="1">
      <c r="A225" s="40"/>
      <c r="B225" s="41"/>
      <c r="C225" s="42"/>
      <c r="D225" s="225" t="s">
        <v>157</v>
      </c>
      <c r="E225" s="42"/>
      <c r="F225" s="226" t="s">
        <v>666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157</v>
      </c>
      <c r="AU225" s="19" t="s">
        <v>84</v>
      </c>
    </row>
    <row r="226" s="13" customFormat="1">
      <c r="A226" s="13"/>
      <c r="B226" s="227"/>
      <c r="C226" s="228"/>
      <c r="D226" s="220" t="s">
        <v>159</v>
      </c>
      <c r="E226" s="229" t="s">
        <v>19</v>
      </c>
      <c r="F226" s="230" t="s">
        <v>667</v>
      </c>
      <c r="G226" s="228"/>
      <c r="H226" s="229" t="s">
        <v>19</v>
      </c>
      <c r="I226" s="231"/>
      <c r="J226" s="228"/>
      <c r="K226" s="228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159</v>
      </c>
      <c r="AU226" s="236" t="s">
        <v>84</v>
      </c>
      <c r="AV226" s="13" t="s">
        <v>82</v>
      </c>
      <c r="AW226" s="13" t="s">
        <v>35</v>
      </c>
      <c r="AX226" s="13" t="s">
        <v>74</v>
      </c>
      <c r="AY226" s="236" t="s">
        <v>145</v>
      </c>
    </row>
    <row r="227" s="14" customFormat="1">
      <c r="A227" s="14"/>
      <c r="B227" s="237"/>
      <c r="C227" s="238"/>
      <c r="D227" s="220" t="s">
        <v>159</v>
      </c>
      <c r="E227" s="239" t="s">
        <v>19</v>
      </c>
      <c r="F227" s="240" t="s">
        <v>82</v>
      </c>
      <c r="G227" s="238"/>
      <c r="H227" s="241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159</v>
      </c>
      <c r="AU227" s="247" t="s">
        <v>84</v>
      </c>
      <c r="AV227" s="14" t="s">
        <v>84</v>
      </c>
      <c r="AW227" s="14" t="s">
        <v>35</v>
      </c>
      <c r="AX227" s="14" t="s">
        <v>82</v>
      </c>
      <c r="AY227" s="247" t="s">
        <v>145</v>
      </c>
    </row>
    <row r="228" s="2" customFormat="1" ht="55.5" customHeight="1">
      <c r="A228" s="40"/>
      <c r="B228" s="41"/>
      <c r="C228" s="259" t="s">
        <v>357</v>
      </c>
      <c r="D228" s="259" t="s">
        <v>186</v>
      </c>
      <c r="E228" s="260" t="s">
        <v>668</v>
      </c>
      <c r="F228" s="261" t="s">
        <v>669</v>
      </c>
      <c r="G228" s="262" t="s">
        <v>151</v>
      </c>
      <c r="H228" s="263">
        <v>1</v>
      </c>
      <c r="I228" s="264"/>
      <c r="J228" s="265">
        <f>ROUND(I228*H228,2)</f>
        <v>0</v>
      </c>
      <c r="K228" s="261" t="s">
        <v>19</v>
      </c>
      <c r="L228" s="266"/>
      <c r="M228" s="267" t="s">
        <v>19</v>
      </c>
      <c r="N228" s="268" t="s">
        <v>45</v>
      </c>
      <c r="O228" s="86"/>
      <c r="P228" s="216">
        <f>O228*H228</f>
        <v>0</v>
      </c>
      <c r="Q228" s="216">
        <v>0.040000000000000001</v>
      </c>
      <c r="R228" s="216">
        <f>Q228*H228</f>
        <v>0.040000000000000001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184</v>
      </c>
      <c r="AT228" s="218" t="s">
        <v>186</v>
      </c>
      <c r="AU228" s="218" t="s">
        <v>84</v>
      </c>
      <c r="AY228" s="19" t="s">
        <v>145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82</v>
      </c>
      <c r="BK228" s="219">
        <f>ROUND(I228*H228,2)</f>
        <v>0</v>
      </c>
      <c r="BL228" s="19" t="s">
        <v>153</v>
      </c>
      <c r="BM228" s="218" t="s">
        <v>670</v>
      </c>
    </row>
    <row r="229" s="2" customFormat="1">
      <c r="A229" s="40"/>
      <c r="B229" s="41"/>
      <c r="C229" s="42"/>
      <c r="D229" s="220" t="s">
        <v>155</v>
      </c>
      <c r="E229" s="42"/>
      <c r="F229" s="221" t="s">
        <v>669</v>
      </c>
      <c r="G229" s="42"/>
      <c r="H229" s="42"/>
      <c r="I229" s="222"/>
      <c r="J229" s="42"/>
      <c r="K229" s="42"/>
      <c r="L229" s="46"/>
      <c r="M229" s="223"/>
      <c r="N229" s="224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155</v>
      </c>
      <c r="AU229" s="19" t="s">
        <v>84</v>
      </c>
    </row>
    <row r="230" s="2" customFormat="1" ht="33" customHeight="1">
      <c r="A230" s="40"/>
      <c r="B230" s="41"/>
      <c r="C230" s="207" t="s">
        <v>189</v>
      </c>
      <c r="D230" s="207" t="s">
        <v>148</v>
      </c>
      <c r="E230" s="208" t="s">
        <v>671</v>
      </c>
      <c r="F230" s="209" t="s">
        <v>672</v>
      </c>
      <c r="G230" s="210" t="s">
        <v>151</v>
      </c>
      <c r="H230" s="211">
        <v>1</v>
      </c>
      <c r="I230" s="212"/>
      <c r="J230" s="213">
        <f>ROUND(I230*H230,2)</f>
        <v>0</v>
      </c>
      <c r="K230" s="209" t="s">
        <v>152</v>
      </c>
      <c r="L230" s="46"/>
      <c r="M230" s="214" t="s">
        <v>19</v>
      </c>
      <c r="N230" s="215" t="s">
        <v>45</v>
      </c>
      <c r="O230" s="86"/>
      <c r="P230" s="216">
        <f>O230*H230</f>
        <v>0</v>
      </c>
      <c r="Q230" s="216">
        <v>1.7257978672000001</v>
      </c>
      <c r="R230" s="216">
        <f>Q230*H230</f>
        <v>1.7257978672000001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153</v>
      </c>
      <c r="AT230" s="218" t="s">
        <v>148</v>
      </c>
      <c r="AU230" s="218" t="s">
        <v>84</v>
      </c>
      <c r="AY230" s="19" t="s">
        <v>145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82</v>
      </c>
      <c r="BK230" s="219">
        <f>ROUND(I230*H230,2)</f>
        <v>0</v>
      </c>
      <c r="BL230" s="19" t="s">
        <v>153</v>
      </c>
      <c r="BM230" s="218" t="s">
        <v>673</v>
      </c>
    </row>
    <row r="231" s="2" customFormat="1">
      <c r="A231" s="40"/>
      <c r="B231" s="41"/>
      <c r="C231" s="42"/>
      <c r="D231" s="220" t="s">
        <v>155</v>
      </c>
      <c r="E231" s="42"/>
      <c r="F231" s="221" t="s">
        <v>674</v>
      </c>
      <c r="G231" s="42"/>
      <c r="H231" s="42"/>
      <c r="I231" s="222"/>
      <c r="J231" s="42"/>
      <c r="K231" s="42"/>
      <c r="L231" s="46"/>
      <c r="M231" s="223"/>
      <c r="N231" s="224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155</v>
      </c>
      <c r="AU231" s="19" t="s">
        <v>84</v>
      </c>
    </row>
    <row r="232" s="2" customFormat="1">
      <c r="A232" s="40"/>
      <c r="B232" s="41"/>
      <c r="C232" s="42"/>
      <c r="D232" s="225" t="s">
        <v>157</v>
      </c>
      <c r="E232" s="42"/>
      <c r="F232" s="226" t="s">
        <v>675</v>
      </c>
      <c r="G232" s="42"/>
      <c r="H232" s="42"/>
      <c r="I232" s="222"/>
      <c r="J232" s="42"/>
      <c r="K232" s="42"/>
      <c r="L232" s="46"/>
      <c r="M232" s="223"/>
      <c r="N232" s="224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157</v>
      </c>
      <c r="AU232" s="19" t="s">
        <v>84</v>
      </c>
    </row>
    <row r="233" s="13" customFormat="1">
      <c r="A233" s="13"/>
      <c r="B233" s="227"/>
      <c r="C233" s="228"/>
      <c r="D233" s="220" t="s">
        <v>159</v>
      </c>
      <c r="E233" s="229" t="s">
        <v>19</v>
      </c>
      <c r="F233" s="230" t="s">
        <v>676</v>
      </c>
      <c r="G233" s="228"/>
      <c r="H233" s="229" t="s">
        <v>19</v>
      </c>
      <c r="I233" s="231"/>
      <c r="J233" s="228"/>
      <c r="K233" s="228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159</v>
      </c>
      <c r="AU233" s="236" t="s">
        <v>84</v>
      </c>
      <c r="AV233" s="13" t="s">
        <v>82</v>
      </c>
      <c r="AW233" s="13" t="s">
        <v>35</v>
      </c>
      <c r="AX233" s="13" t="s">
        <v>74</v>
      </c>
      <c r="AY233" s="236" t="s">
        <v>145</v>
      </c>
    </row>
    <row r="234" s="14" customFormat="1">
      <c r="A234" s="14"/>
      <c r="B234" s="237"/>
      <c r="C234" s="238"/>
      <c r="D234" s="220" t="s">
        <v>159</v>
      </c>
      <c r="E234" s="239" t="s">
        <v>19</v>
      </c>
      <c r="F234" s="240" t="s">
        <v>82</v>
      </c>
      <c r="G234" s="238"/>
      <c r="H234" s="241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159</v>
      </c>
      <c r="AU234" s="247" t="s">
        <v>84</v>
      </c>
      <c r="AV234" s="14" t="s">
        <v>84</v>
      </c>
      <c r="AW234" s="14" t="s">
        <v>35</v>
      </c>
      <c r="AX234" s="14" t="s">
        <v>82</v>
      </c>
      <c r="AY234" s="247" t="s">
        <v>145</v>
      </c>
    </row>
    <row r="235" s="2" customFormat="1" ht="55.5" customHeight="1">
      <c r="A235" s="40"/>
      <c r="B235" s="41"/>
      <c r="C235" s="259" t="s">
        <v>372</v>
      </c>
      <c r="D235" s="259" t="s">
        <v>186</v>
      </c>
      <c r="E235" s="260" t="s">
        <v>677</v>
      </c>
      <c r="F235" s="261" t="s">
        <v>669</v>
      </c>
      <c r="G235" s="262" t="s">
        <v>151</v>
      </c>
      <c r="H235" s="263">
        <v>1</v>
      </c>
      <c r="I235" s="264"/>
      <c r="J235" s="265">
        <f>ROUND(I235*H235,2)</f>
        <v>0</v>
      </c>
      <c r="K235" s="261" t="s">
        <v>19</v>
      </c>
      <c r="L235" s="266"/>
      <c r="M235" s="267" t="s">
        <v>19</v>
      </c>
      <c r="N235" s="268" t="s">
        <v>45</v>
      </c>
      <c r="O235" s="86"/>
      <c r="P235" s="216">
        <f>O235*H235</f>
        <v>0</v>
      </c>
      <c r="Q235" s="216">
        <v>0.049000000000000002</v>
      </c>
      <c r="R235" s="216">
        <f>Q235*H235</f>
        <v>0.049000000000000002</v>
      </c>
      <c r="S235" s="216">
        <v>0</v>
      </c>
      <c r="T235" s="21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8" t="s">
        <v>184</v>
      </c>
      <c r="AT235" s="218" t="s">
        <v>186</v>
      </c>
      <c r="AU235" s="218" t="s">
        <v>84</v>
      </c>
      <c r="AY235" s="19" t="s">
        <v>145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9" t="s">
        <v>82</v>
      </c>
      <c r="BK235" s="219">
        <f>ROUND(I235*H235,2)</f>
        <v>0</v>
      </c>
      <c r="BL235" s="19" t="s">
        <v>153</v>
      </c>
      <c r="BM235" s="218" t="s">
        <v>678</v>
      </c>
    </row>
    <row r="236" s="2" customFormat="1">
      <c r="A236" s="40"/>
      <c r="B236" s="41"/>
      <c r="C236" s="42"/>
      <c r="D236" s="220" t="s">
        <v>155</v>
      </c>
      <c r="E236" s="42"/>
      <c r="F236" s="221" t="s">
        <v>679</v>
      </c>
      <c r="G236" s="42"/>
      <c r="H236" s="42"/>
      <c r="I236" s="222"/>
      <c r="J236" s="42"/>
      <c r="K236" s="42"/>
      <c r="L236" s="46"/>
      <c r="M236" s="223"/>
      <c r="N236" s="224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155</v>
      </c>
      <c r="AU236" s="19" t="s">
        <v>84</v>
      </c>
    </row>
    <row r="237" s="2" customFormat="1" ht="37.8" customHeight="1">
      <c r="A237" s="40"/>
      <c r="B237" s="41"/>
      <c r="C237" s="207" t="s">
        <v>384</v>
      </c>
      <c r="D237" s="207" t="s">
        <v>148</v>
      </c>
      <c r="E237" s="208" t="s">
        <v>680</v>
      </c>
      <c r="F237" s="209" t="s">
        <v>681</v>
      </c>
      <c r="G237" s="210" t="s">
        <v>151</v>
      </c>
      <c r="H237" s="211">
        <v>2</v>
      </c>
      <c r="I237" s="212"/>
      <c r="J237" s="213">
        <f>ROUND(I237*H237,2)</f>
        <v>0</v>
      </c>
      <c r="K237" s="209" t="s">
        <v>152</v>
      </c>
      <c r="L237" s="46"/>
      <c r="M237" s="214" t="s">
        <v>19</v>
      </c>
      <c r="N237" s="215" t="s">
        <v>45</v>
      </c>
      <c r="O237" s="86"/>
      <c r="P237" s="216">
        <f>O237*H237</f>
        <v>0</v>
      </c>
      <c r="Q237" s="216">
        <v>0.089999999999999997</v>
      </c>
      <c r="R237" s="216">
        <f>Q237*H237</f>
        <v>0.17999999999999999</v>
      </c>
      <c r="S237" s="216">
        <v>0</v>
      </c>
      <c r="T237" s="21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153</v>
      </c>
      <c r="AT237" s="218" t="s">
        <v>148</v>
      </c>
      <c r="AU237" s="218" t="s">
        <v>84</v>
      </c>
      <c r="AY237" s="19" t="s">
        <v>145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82</v>
      </c>
      <c r="BK237" s="219">
        <f>ROUND(I237*H237,2)</f>
        <v>0</v>
      </c>
      <c r="BL237" s="19" t="s">
        <v>153</v>
      </c>
      <c r="BM237" s="218" t="s">
        <v>682</v>
      </c>
    </row>
    <row r="238" s="2" customFormat="1">
      <c r="A238" s="40"/>
      <c r="B238" s="41"/>
      <c r="C238" s="42"/>
      <c r="D238" s="220" t="s">
        <v>155</v>
      </c>
      <c r="E238" s="42"/>
      <c r="F238" s="221" t="s">
        <v>683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155</v>
      </c>
      <c r="AU238" s="19" t="s">
        <v>84</v>
      </c>
    </row>
    <row r="239" s="2" customFormat="1">
      <c r="A239" s="40"/>
      <c r="B239" s="41"/>
      <c r="C239" s="42"/>
      <c r="D239" s="225" t="s">
        <v>157</v>
      </c>
      <c r="E239" s="42"/>
      <c r="F239" s="226" t="s">
        <v>684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157</v>
      </c>
      <c r="AU239" s="19" t="s">
        <v>84</v>
      </c>
    </row>
    <row r="240" s="13" customFormat="1">
      <c r="A240" s="13"/>
      <c r="B240" s="227"/>
      <c r="C240" s="228"/>
      <c r="D240" s="220" t="s">
        <v>159</v>
      </c>
      <c r="E240" s="229" t="s">
        <v>19</v>
      </c>
      <c r="F240" s="230" t="s">
        <v>685</v>
      </c>
      <c r="G240" s="228"/>
      <c r="H240" s="229" t="s">
        <v>19</v>
      </c>
      <c r="I240" s="231"/>
      <c r="J240" s="228"/>
      <c r="K240" s="228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159</v>
      </c>
      <c r="AU240" s="236" t="s">
        <v>84</v>
      </c>
      <c r="AV240" s="13" t="s">
        <v>82</v>
      </c>
      <c r="AW240" s="13" t="s">
        <v>35</v>
      </c>
      <c r="AX240" s="13" t="s">
        <v>74</v>
      </c>
      <c r="AY240" s="236" t="s">
        <v>145</v>
      </c>
    </row>
    <row r="241" s="14" customFormat="1">
      <c r="A241" s="14"/>
      <c r="B241" s="237"/>
      <c r="C241" s="238"/>
      <c r="D241" s="220" t="s">
        <v>159</v>
      </c>
      <c r="E241" s="239" t="s">
        <v>19</v>
      </c>
      <c r="F241" s="240" t="s">
        <v>84</v>
      </c>
      <c r="G241" s="238"/>
      <c r="H241" s="241">
        <v>2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159</v>
      </c>
      <c r="AU241" s="247" t="s">
        <v>84</v>
      </c>
      <c r="AV241" s="14" t="s">
        <v>84</v>
      </c>
      <c r="AW241" s="14" t="s">
        <v>35</v>
      </c>
      <c r="AX241" s="14" t="s">
        <v>82</v>
      </c>
      <c r="AY241" s="247" t="s">
        <v>145</v>
      </c>
    </row>
    <row r="242" s="2" customFormat="1" ht="24.15" customHeight="1">
      <c r="A242" s="40"/>
      <c r="B242" s="41"/>
      <c r="C242" s="259" t="s">
        <v>392</v>
      </c>
      <c r="D242" s="259" t="s">
        <v>186</v>
      </c>
      <c r="E242" s="260" t="s">
        <v>686</v>
      </c>
      <c r="F242" s="261" t="s">
        <v>687</v>
      </c>
      <c r="G242" s="262" t="s">
        <v>151</v>
      </c>
      <c r="H242" s="263">
        <v>2</v>
      </c>
      <c r="I242" s="264"/>
      <c r="J242" s="265">
        <f>ROUND(I242*H242,2)</f>
        <v>0</v>
      </c>
      <c r="K242" s="261" t="s">
        <v>152</v>
      </c>
      <c r="L242" s="266"/>
      <c r="M242" s="267" t="s">
        <v>19</v>
      </c>
      <c r="N242" s="268" t="s">
        <v>45</v>
      </c>
      <c r="O242" s="86"/>
      <c r="P242" s="216">
        <f>O242*H242</f>
        <v>0</v>
      </c>
      <c r="Q242" s="216">
        <v>0.054600000000000003</v>
      </c>
      <c r="R242" s="216">
        <f>Q242*H242</f>
        <v>0.10920000000000001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184</v>
      </c>
      <c r="AT242" s="218" t="s">
        <v>186</v>
      </c>
      <c r="AU242" s="218" t="s">
        <v>84</v>
      </c>
      <c r="AY242" s="19" t="s">
        <v>145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82</v>
      </c>
      <c r="BK242" s="219">
        <f>ROUND(I242*H242,2)</f>
        <v>0</v>
      </c>
      <c r="BL242" s="19" t="s">
        <v>153</v>
      </c>
      <c r="BM242" s="218" t="s">
        <v>688</v>
      </c>
    </row>
    <row r="243" s="2" customFormat="1">
      <c r="A243" s="40"/>
      <c r="B243" s="41"/>
      <c r="C243" s="42"/>
      <c r="D243" s="220" t="s">
        <v>155</v>
      </c>
      <c r="E243" s="42"/>
      <c r="F243" s="221" t="s">
        <v>687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155</v>
      </c>
      <c r="AU243" s="19" t="s">
        <v>84</v>
      </c>
    </row>
    <row r="244" s="2" customFormat="1" ht="16.5" customHeight="1">
      <c r="A244" s="40"/>
      <c r="B244" s="41"/>
      <c r="C244" s="207" t="s">
        <v>399</v>
      </c>
      <c r="D244" s="207" t="s">
        <v>148</v>
      </c>
      <c r="E244" s="208" t="s">
        <v>689</v>
      </c>
      <c r="F244" s="209" t="s">
        <v>690</v>
      </c>
      <c r="G244" s="210" t="s">
        <v>96</v>
      </c>
      <c r="H244" s="211">
        <v>204</v>
      </c>
      <c r="I244" s="212"/>
      <c r="J244" s="213">
        <f>ROUND(I244*H244,2)</f>
        <v>0</v>
      </c>
      <c r="K244" s="209" t="s">
        <v>152</v>
      </c>
      <c r="L244" s="46"/>
      <c r="M244" s="214" t="s">
        <v>19</v>
      </c>
      <c r="N244" s="215" t="s">
        <v>45</v>
      </c>
      <c r="O244" s="86"/>
      <c r="P244" s="216">
        <f>O244*H244</f>
        <v>0</v>
      </c>
      <c r="Q244" s="216">
        <v>0.00019236000000000001</v>
      </c>
      <c r="R244" s="216">
        <f>Q244*H244</f>
        <v>0.039241440000000002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153</v>
      </c>
      <c r="AT244" s="218" t="s">
        <v>148</v>
      </c>
      <c r="AU244" s="218" t="s">
        <v>84</v>
      </c>
      <c r="AY244" s="19" t="s">
        <v>145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82</v>
      </c>
      <c r="BK244" s="219">
        <f>ROUND(I244*H244,2)</f>
        <v>0</v>
      </c>
      <c r="BL244" s="19" t="s">
        <v>153</v>
      </c>
      <c r="BM244" s="218" t="s">
        <v>691</v>
      </c>
    </row>
    <row r="245" s="2" customFormat="1">
      <c r="A245" s="40"/>
      <c r="B245" s="41"/>
      <c r="C245" s="42"/>
      <c r="D245" s="220" t="s">
        <v>155</v>
      </c>
      <c r="E245" s="42"/>
      <c r="F245" s="221" t="s">
        <v>692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155</v>
      </c>
      <c r="AU245" s="19" t="s">
        <v>84</v>
      </c>
    </row>
    <row r="246" s="2" customFormat="1">
      <c r="A246" s="40"/>
      <c r="B246" s="41"/>
      <c r="C246" s="42"/>
      <c r="D246" s="225" t="s">
        <v>157</v>
      </c>
      <c r="E246" s="42"/>
      <c r="F246" s="226" t="s">
        <v>693</v>
      </c>
      <c r="G246" s="42"/>
      <c r="H246" s="42"/>
      <c r="I246" s="222"/>
      <c r="J246" s="42"/>
      <c r="K246" s="42"/>
      <c r="L246" s="46"/>
      <c r="M246" s="223"/>
      <c r="N246" s="224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157</v>
      </c>
      <c r="AU246" s="19" t="s">
        <v>84</v>
      </c>
    </row>
    <row r="247" s="2" customFormat="1" ht="21.75" customHeight="1">
      <c r="A247" s="40"/>
      <c r="B247" s="41"/>
      <c r="C247" s="207" t="s">
        <v>405</v>
      </c>
      <c r="D247" s="207" t="s">
        <v>148</v>
      </c>
      <c r="E247" s="208" t="s">
        <v>694</v>
      </c>
      <c r="F247" s="209" t="s">
        <v>695</v>
      </c>
      <c r="G247" s="210" t="s">
        <v>96</v>
      </c>
      <c r="H247" s="211">
        <v>204</v>
      </c>
      <c r="I247" s="212"/>
      <c r="J247" s="213">
        <f>ROUND(I247*H247,2)</f>
        <v>0</v>
      </c>
      <c r="K247" s="209" t="s">
        <v>152</v>
      </c>
      <c r="L247" s="46"/>
      <c r="M247" s="214" t="s">
        <v>19</v>
      </c>
      <c r="N247" s="215" t="s">
        <v>45</v>
      </c>
      <c r="O247" s="86"/>
      <c r="P247" s="216">
        <f>O247*H247</f>
        <v>0</v>
      </c>
      <c r="Q247" s="216">
        <v>6.3E-05</v>
      </c>
      <c r="R247" s="216">
        <f>Q247*H247</f>
        <v>0.012852000000000001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153</v>
      </c>
      <c r="AT247" s="218" t="s">
        <v>148</v>
      </c>
      <c r="AU247" s="218" t="s">
        <v>84</v>
      </c>
      <c r="AY247" s="19" t="s">
        <v>145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82</v>
      </c>
      <c r="BK247" s="219">
        <f>ROUND(I247*H247,2)</f>
        <v>0</v>
      </c>
      <c r="BL247" s="19" t="s">
        <v>153</v>
      </c>
      <c r="BM247" s="218" t="s">
        <v>696</v>
      </c>
    </row>
    <row r="248" s="2" customFormat="1">
      <c r="A248" s="40"/>
      <c r="B248" s="41"/>
      <c r="C248" s="42"/>
      <c r="D248" s="220" t="s">
        <v>155</v>
      </c>
      <c r="E248" s="42"/>
      <c r="F248" s="221" t="s">
        <v>697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155</v>
      </c>
      <c r="AU248" s="19" t="s">
        <v>84</v>
      </c>
    </row>
    <row r="249" s="2" customFormat="1">
      <c r="A249" s="40"/>
      <c r="B249" s="41"/>
      <c r="C249" s="42"/>
      <c r="D249" s="225" t="s">
        <v>157</v>
      </c>
      <c r="E249" s="42"/>
      <c r="F249" s="226" t="s">
        <v>698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157</v>
      </c>
      <c r="AU249" s="19" t="s">
        <v>84</v>
      </c>
    </row>
    <row r="250" s="12" customFormat="1" ht="22.8" customHeight="1">
      <c r="A250" s="12"/>
      <c r="B250" s="191"/>
      <c r="C250" s="192"/>
      <c r="D250" s="193" t="s">
        <v>73</v>
      </c>
      <c r="E250" s="205" t="s">
        <v>165</v>
      </c>
      <c r="F250" s="205" t="s">
        <v>166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SUM(P251:P253)</f>
        <v>0</v>
      </c>
      <c r="Q250" s="199"/>
      <c r="R250" s="200">
        <f>SUM(R251:R253)</f>
        <v>0</v>
      </c>
      <c r="S250" s="199"/>
      <c r="T250" s="201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82</v>
      </c>
      <c r="AT250" s="203" t="s">
        <v>73</v>
      </c>
      <c r="AU250" s="203" t="s">
        <v>82</v>
      </c>
      <c r="AY250" s="202" t="s">
        <v>145</v>
      </c>
      <c r="BK250" s="204">
        <f>SUM(BK251:BK253)</f>
        <v>0</v>
      </c>
    </row>
    <row r="251" s="2" customFormat="1" ht="16.5" customHeight="1">
      <c r="A251" s="40"/>
      <c r="B251" s="41"/>
      <c r="C251" s="207" t="s">
        <v>412</v>
      </c>
      <c r="D251" s="207" t="s">
        <v>148</v>
      </c>
      <c r="E251" s="208" t="s">
        <v>167</v>
      </c>
      <c r="F251" s="209" t="s">
        <v>168</v>
      </c>
      <c r="G251" s="210" t="s">
        <v>169</v>
      </c>
      <c r="H251" s="211">
        <v>83.805000000000007</v>
      </c>
      <c r="I251" s="212"/>
      <c r="J251" s="213">
        <f>ROUND(I251*H251,2)</f>
        <v>0</v>
      </c>
      <c r="K251" s="209" t="s">
        <v>152</v>
      </c>
      <c r="L251" s="46"/>
      <c r="M251" s="214" t="s">
        <v>19</v>
      </c>
      <c r="N251" s="215" t="s">
        <v>45</v>
      </c>
      <c r="O251" s="86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8" t="s">
        <v>153</v>
      </c>
      <c r="AT251" s="218" t="s">
        <v>148</v>
      </c>
      <c r="AU251" s="218" t="s">
        <v>84</v>
      </c>
      <c r="AY251" s="19" t="s">
        <v>145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9" t="s">
        <v>82</v>
      </c>
      <c r="BK251" s="219">
        <f>ROUND(I251*H251,2)</f>
        <v>0</v>
      </c>
      <c r="BL251" s="19" t="s">
        <v>153</v>
      </c>
      <c r="BM251" s="218" t="s">
        <v>170</v>
      </c>
    </row>
    <row r="252" s="2" customFormat="1">
      <c r="A252" s="40"/>
      <c r="B252" s="41"/>
      <c r="C252" s="42"/>
      <c r="D252" s="220" t="s">
        <v>155</v>
      </c>
      <c r="E252" s="42"/>
      <c r="F252" s="221" t="s">
        <v>171</v>
      </c>
      <c r="G252" s="42"/>
      <c r="H252" s="42"/>
      <c r="I252" s="222"/>
      <c r="J252" s="42"/>
      <c r="K252" s="42"/>
      <c r="L252" s="46"/>
      <c r="M252" s="223"/>
      <c r="N252" s="224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155</v>
      </c>
      <c r="AU252" s="19" t="s">
        <v>84</v>
      </c>
    </row>
    <row r="253" s="2" customFormat="1">
      <c r="A253" s="40"/>
      <c r="B253" s="41"/>
      <c r="C253" s="42"/>
      <c r="D253" s="225" t="s">
        <v>157</v>
      </c>
      <c r="E253" s="42"/>
      <c r="F253" s="226" t="s">
        <v>172</v>
      </c>
      <c r="G253" s="42"/>
      <c r="H253" s="42"/>
      <c r="I253" s="222"/>
      <c r="J253" s="42"/>
      <c r="K253" s="42"/>
      <c r="L253" s="46"/>
      <c r="M253" s="223"/>
      <c r="N253" s="22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157</v>
      </c>
      <c r="AU253" s="19" t="s">
        <v>84</v>
      </c>
    </row>
    <row r="254" s="12" customFormat="1" ht="25.92" customHeight="1">
      <c r="A254" s="12"/>
      <c r="B254" s="191"/>
      <c r="C254" s="192"/>
      <c r="D254" s="193" t="s">
        <v>73</v>
      </c>
      <c r="E254" s="194" t="s">
        <v>173</v>
      </c>
      <c r="F254" s="194" t="s">
        <v>174</v>
      </c>
      <c r="G254" s="192"/>
      <c r="H254" s="192"/>
      <c r="I254" s="195"/>
      <c r="J254" s="196">
        <f>BK254</f>
        <v>0</v>
      </c>
      <c r="K254" s="192"/>
      <c r="L254" s="197"/>
      <c r="M254" s="198"/>
      <c r="N254" s="199"/>
      <c r="O254" s="199"/>
      <c r="P254" s="200">
        <f>P255</f>
        <v>0</v>
      </c>
      <c r="Q254" s="199"/>
      <c r="R254" s="200">
        <f>R255</f>
        <v>0.00625269</v>
      </c>
      <c r="S254" s="199"/>
      <c r="T254" s="201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84</v>
      </c>
      <c r="AT254" s="203" t="s">
        <v>73</v>
      </c>
      <c r="AU254" s="203" t="s">
        <v>74</v>
      </c>
      <c r="AY254" s="202" t="s">
        <v>145</v>
      </c>
      <c r="BK254" s="204">
        <f>BK255</f>
        <v>0</v>
      </c>
    </row>
    <row r="255" s="12" customFormat="1" ht="22.8" customHeight="1">
      <c r="A255" s="12"/>
      <c r="B255" s="191"/>
      <c r="C255" s="192"/>
      <c r="D255" s="193" t="s">
        <v>73</v>
      </c>
      <c r="E255" s="205" t="s">
        <v>699</v>
      </c>
      <c r="F255" s="205" t="s">
        <v>700</v>
      </c>
      <c r="G255" s="192"/>
      <c r="H255" s="192"/>
      <c r="I255" s="195"/>
      <c r="J255" s="206">
        <f>BK255</f>
        <v>0</v>
      </c>
      <c r="K255" s="192"/>
      <c r="L255" s="197"/>
      <c r="M255" s="198"/>
      <c r="N255" s="199"/>
      <c r="O255" s="199"/>
      <c r="P255" s="200">
        <f>SUM(P256:P289)</f>
        <v>0</v>
      </c>
      <c r="Q255" s="199"/>
      <c r="R255" s="200">
        <f>SUM(R256:R289)</f>
        <v>0.00625269</v>
      </c>
      <c r="S255" s="199"/>
      <c r="T255" s="201">
        <f>SUM(T256:T289)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2" t="s">
        <v>84</v>
      </c>
      <c r="AT255" s="203" t="s">
        <v>73</v>
      </c>
      <c r="AU255" s="203" t="s">
        <v>82</v>
      </c>
      <c r="AY255" s="202" t="s">
        <v>145</v>
      </c>
      <c r="BK255" s="204">
        <f>SUM(BK256:BK289)</f>
        <v>0</v>
      </c>
    </row>
    <row r="256" s="2" customFormat="1" ht="21.75" customHeight="1">
      <c r="A256" s="40"/>
      <c r="B256" s="41"/>
      <c r="C256" s="207" t="s">
        <v>419</v>
      </c>
      <c r="D256" s="207" t="s">
        <v>148</v>
      </c>
      <c r="E256" s="208" t="s">
        <v>701</v>
      </c>
      <c r="F256" s="209" t="s">
        <v>702</v>
      </c>
      <c r="G256" s="210" t="s">
        <v>151</v>
      </c>
      <c r="H256" s="211">
        <v>17</v>
      </c>
      <c r="I256" s="212"/>
      <c r="J256" s="213">
        <f>ROUND(I256*H256,2)</f>
        <v>0</v>
      </c>
      <c r="K256" s="209" t="s">
        <v>152</v>
      </c>
      <c r="L256" s="46"/>
      <c r="M256" s="214" t="s">
        <v>19</v>
      </c>
      <c r="N256" s="215" t="s">
        <v>45</v>
      </c>
      <c r="O256" s="86"/>
      <c r="P256" s="216">
        <f>O256*H256</f>
        <v>0</v>
      </c>
      <c r="Q256" s="216">
        <v>1.9570000000000001E-05</v>
      </c>
      <c r="R256" s="216">
        <f>Q256*H256</f>
        <v>0.00033269000000000001</v>
      </c>
      <c r="S256" s="216">
        <v>0</v>
      </c>
      <c r="T256" s="21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179</v>
      </c>
      <c r="AT256" s="218" t="s">
        <v>148</v>
      </c>
      <c r="AU256" s="218" t="s">
        <v>84</v>
      </c>
      <c r="AY256" s="19" t="s">
        <v>145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82</v>
      </c>
      <c r="BK256" s="219">
        <f>ROUND(I256*H256,2)</f>
        <v>0</v>
      </c>
      <c r="BL256" s="19" t="s">
        <v>179</v>
      </c>
      <c r="BM256" s="218" t="s">
        <v>703</v>
      </c>
    </row>
    <row r="257" s="2" customFormat="1">
      <c r="A257" s="40"/>
      <c r="B257" s="41"/>
      <c r="C257" s="42"/>
      <c r="D257" s="220" t="s">
        <v>155</v>
      </c>
      <c r="E257" s="42"/>
      <c r="F257" s="221" t="s">
        <v>704</v>
      </c>
      <c r="G257" s="42"/>
      <c r="H257" s="42"/>
      <c r="I257" s="222"/>
      <c r="J257" s="42"/>
      <c r="K257" s="42"/>
      <c r="L257" s="46"/>
      <c r="M257" s="223"/>
      <c r="N257" s="224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155</v>
      </c>
      <c r="AU257" s="19" t="s">
        <v>84</v>
      </c>
    </row>
    <row r="258" s="2" customFormat="1">
      <c r="A258" s="40"/>
      <c r="B258" s="41"/>
      <c r="C258" s="42"/>
      <c r="D258" s="225" t="s">
        <v>157</v>
      </c>
      <c r="E258" s="42"/>
      <c r="F258" s="226" t="s">
        <v>705</v>
      </c>
      <c r="G258" s="42"/>
      <c r="H258" s="42"/>
      <c r="I258" s="222"/>
      <c r="J258" s="42"/>
      <c r="K258" s="42"/>
      <c r="L258" s="46"/>
      <c r="M258" s="223"/>
      <c r="N258" s="224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157</v>
      </c>
      <c r="AU258" s="19" t="s">
        <v>84</v>
      </c>
    </row>
    <row r="259" s="2" customFormat="1" ht="24.15" customHeight="1">
      <c r="A259" s="40"/>
      <c r="B259" s="41"/>
      <c r="C259" s="259" t="s">
        <v>427</v>
      </c>
      <c r="D259" s="259" t="s">
        <v>186</v>
      </c>
      <c r="E259" s="260" t="s">
        <v>706</v>
      </c>
      <c r="F259" s="261" t="s">
        <v>707</v>
      </c>
      <c r="G259" s="262" t="s">
        <v>151</v>
      </c>
      <c r="H259" s="263">
        <v>6</v>
      </c>
      <c r="I259" s="264"/>
      <c r="J259" s="265">
        <f>ROUND(I259*H259,2)</f>
        <v>0</v>
      </c>
      <c r="K259" s="261" t="s">
        <v>152</v>
      </c>
      <c r="L259" s="266"/>
      <c r="M259" s="267" t="s">
        <v>19</v>
      </c>
      <c r="N259" s="268" t="s">
        <v>45</v>
      </c>
      <c r="O259" s="86"/>
      <c r="P259" s="216">
        <f>O259*H259</f>
        <v>0</v>
      </c>
      <c r="Q259" s="216">
        <v>0.00024000000000000001</v>
      </c>
      <c r="R259" s="216">
        <f>Q259*H259</f>
        <v>0.0014400000000000001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189</v>
      </c>
      <c r="AT259" s="218" t="s">
        <v>186</v>
      </c>
      <c r="AU259" s="218" t="s">
        <v>84</v>
      </c>
      <c r="AY259" s="19" t="s">
        <v>145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9" t="s">
        <v>82</v>
      </c>
      <c r="BK259" s="219">
        <f>ROUND(I259*H259,2)</f>
        <v>0</v>
      </c>
      <c r="BL259" s="19" t="s">
        <v>179</v>
      </c>
      <c r="BM259" s="218" t="s">
        <v>708</v>
      </c>
    </row>
    <row r="260" s="2" customFormat="1">
      <c r="A260" s="40"/>
      <c r="B260" s="41"/>
      <c r="C260" s="42"/>
      <c r="D260" s="220" t="s">
        <v>155</v>
      </c>
      <c r="E260" s="42"/>
      <c r="F260" s="221" t="s">
        <v>707</v>
      </c>
      <c r="G260" s="42"/>
      <c r="H260" s="42"/>
      <c r="I260" s="222"/>
      <c r="J260" s="42"/>
      <c r="K260" s="42"/>
      <c r="L260" s="46"/>
      <c r="M260" s="223"/>
      <c r="N260" s="224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155</v>
      </c>
      <c r="AU260" s="19" t="s">
        <v>84</v>
      </c>
    </row>
    <row r="261" s="13" customFormat="1">
      <c r="A261" s="13"/>
      <c r="B261" s="227"/>
      <c r="C261" s="228"/>
      <c r="D261" s="220" t="s">
        <v>159</v>
      </c>
      <c r="E261" s="229" t="s">
        <v>19</v>
      </c>
      <c r="F261" s="230" t="s">
        <v>709</v>
      </c>
      <c r="G261" s="228"/>
      <c r="H261" s="229" t="s">
        <v>19</v>
      </c>
      <c r="I261" s="231"/>
      <c r="J261" s="228"/>
      <c r="K261" s="228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159</v>
      </c>
      <c r="AU261" s="236" t="s">
        <v>84</v>
      </c>
      <c r="AV261" s="13" t="s">
        <v>82</v>
      </c>
      <c r="AW261" s="13" t="s">
        <v>35</v>
      </c>
      <c r="AX261" s="13" t="s">
        <v>74</v>
      </c>
      <c r="AY261" s="236" t="s">
        <v>145</v>
      </c>
    </row>
    <row r="262" s="14" customFormat="1">
      <c r="A262" s="14"/>
      <c r="B262" s="237"/>
      <c r="C262" s="238"/>
      <c r="D262" s="220" t="s">
        <v>159</v>
      </c>
      <c r="E262" s="239" t="s">
        <v>19</v>
      </c>
      <c r="F262" s="240" t="s">
        <v>153</v>
      </c>
      <c r="G262" s="238"/>
      <c r="H262" s="241">
        <v>4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159</v>
      </c>
      <c r="AU262" s="247" t="s">
        <v>84</v>
      </c>
      <c r="AV262" s="14" t="s">
        <v>84</v>
      </c>
      <c r="AW262" s="14" t="s">
        <v>35</v>
      </c>
      <c r="AX262" s="14" t="s">
        <v>74</v>
      </c>
      <c r="AY262" s="247" t="s">
        <v>145</v>
      </c>
    </row>
    <row r="263" s="13" customFormat="1">
      <c r="A263" s="13"/>
      <c r="B263" s="227"/>
      <c r="C263" s="228"/>
      <c r="D263" s="220" t="s">
        <v>159</v>
      </c>
      <c r="E263" s="229" t="s">
        <v>19</v>
      </c>
      <c r="F263" s="230" t="s">
        <v>710</v>
      </c>
      <c r="G263" s="228"/>
      <c r="H263" s="229" t="s">
        <v>19</v>
      </c>
      <c r="I263" s="231"/>
      <c r="J263" s="228"/>
      <c r="K263" s="228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159</v>
      </c>
      <c r="AU263" s="236" t="s">
        <v>84</v>
      </c>
      <c r="AV263" s="13" t="s">
        <v>82</v>
      </c>
      <c r="AW263" s="13" t="s">
        <v>35</v>
      </c>
      <c r="AX263" s="13" t="s">
        <v>74</v>
      </c>
      <c r="AY263" s="236" t="s">
        <v>145</v>
      </c>
    </row>
    <row r="264" s="14" customFormat="1">
      <c r="A264" s="14"/>
      <c r="B264" s="237"/>
      <c r="C264" s="238"/>
      <c r="D264" s="220" t="s">
        <v>159</v>
      </c>
      <c r="E264" s="239" t="s">
        <v>19</v>
      </c>
      <c r="F264" s="240" t="s">
        <v>84</v>
      </c>
      <c r="G264" s="238"/>
      <c r="H264" s="241">
        <v>2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159</v>
      </c>
      <c r="AU264" s="247" t="s">
        <v>84</v>
      </c>
      <c r="AV264" s="14" t="s">
        <v>84</v>
      </c>
      <c r="AW264" s="14" t="s">
        <v>35</v>
      </c>
      <c r="AX264" s="14" t="s">
        <v>74</v>
      </c>
      <c r="AY264" s="247" t="s">
        <v>145</v>
      </c>
    </row>
    <row r="265" s="15" customFormat="1">
      <c r="A265" s="15"/>
      <c r="B265" s="248"/>
      <c r="C265" s="249"/>
      <c r="D265" s="220" t="s">
        <v>159</v>
      </c>
      <c r="E265" s="250" t="s">
        <v>19</v>
      </c>
      <c r="F265" s="251" t="s">
        <v>164</v>
      </c>
      <c r="G265" s="249"/>
      <c r="H265" s="252">
        <v>6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8" t="s">
        <v>159</v>
      </c>
      <c r="AU265" s="258" t="s">
        <v>84</v>
      </c>
      <c r="AV265" s="15" t="s">
        <v>153</v>
      </c>
      <c r="AW265" s="15" t="s">
        <v>35</v>
      </c>
      <c r="AX265" s="15" t="s">
        <v>82</v>
      </c>
      <c r="AY265" s="258" t="s">
        <v>145</v>
      </c>
    </row>
    <row r="266" s="2" customFormat="1" ht="24.15" customHeight="1">
      <c r="A266" s="40"/>
      <c r="B266" s="41"/>
      <c r="C266" s="259" t="s">
        <v>436</v>
      </c>
      <c r="D266" s="259" t="s">
        <v>186</v>
      </c>
      <c r="E266" s="260" t="s">
        <v>711</v>
      </c>
      <c r="F266" s="261" t="s">
        <v>712</v>
      </c>
      <c r="G266" s="262" t="s">
        <v>151</v>
      </c>
      <c r="H266" s="263">
        <v>5</v>
      </c>
      <c r="I266" s="264"/>
      <c r="J266" s="265">
        <f>ROUND(I266*H266,2)</f>
        <v>0</v>
      </c>
      <c r="K266" s="261" t="s">
        <v>152</v>
      </c>
      <c r="L266" s="266"/>
      <c r="M266" s="267" t="s">
        <v>19</v>
      </c>
      <c r="N266" s="268" t="s">
        <v>45</v>
      </c>
      <c r="O266" s="86"/>
      <c r="P266" s="216">
        <f>O266*H266</f>
        <v>0</v>
      </c>
      <c r="Q266" s="216">
        <v>0.00050000000000000001</v>
      </c>
      <c r="R266" s="216">
        <f>Q266*H266</f>
        <v>0.0025000000000000001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189</v>
      </c>
      <c r="AT266" s="218" t="s">
        <v>186</v>
      </c>
      <c r="AU266" s="218" t="s">
        <v>84</v>
      </c>
      <c r="AY266" s="19" t="s">
        <v>145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82</v>
      </c>
      <c r="BK266" s="219">
        <f>ROUND(I266*H266,2)</f>
        <v>0</v>
      </c>
      <c r="BL266" s="19" t="s">
        <v>179</v>
      </c>
      <c r="BM266" s="218" t="s">
        <v>713</v>
      </c>
    </row>
    <row r="267" s="2" customFormat="1">
      <c r="A267" s="40"/>
      <c r="B267" s="41"/>
      <c r="C267" s="42"/>
      <c r="D267" s="220" t="s">
        <v>155</v>
      </c>
      <c r="E267" s="42"/>
      <c r="F267" s="221" t="s">
        <v>712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155</v>
      </c>
      <c r="AU267" s="19" t="s">
        <v>84</v>
      </c>
    </row>
    <row r="268" s="13" customFormat="1">
      <c r="A268" s="13"/>
      <c r="B268" s="227"/>
      <c r="C268" s="228"/>
      <c r="D268" s="220" t="s">
        <v>159</v>
      </c>
      <c r="E268" s="229" t="s">
        <v>19</v>
      </c>
      <c r="F268" s="230" t="s">
        <v>625</v>
      </c>
      <c r="G268" s="228"/>
      <c r="H268" s="229" t="s">
        <v>19</v>
      </c>
      <c r="I268" s="231"/>
      <c r="J268" s="228"/>
      <c r="K268" s="228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159</v>
      </c>
      <c r="AU268" s="236" t="s">
        <v>84</v>
      </c>
      <c r="AV268" s="13" t="s">
        <v>82</v>
      </c>
      <c r="AW268" s="13" t="s">
        <v>35</v>
      </c>
      <c r="AX268" s="13" t="s">
        <v>74</v>
      </c>
      <c r="AY268" s="236" t="s">
        <v>145</v>
      </c>
    </row>
    <row r="269" s="14" customFormat="1">
      <c r="A269" s="14"/>
      <c r="B269" s="237"/>
      <c r="C269" s="238"/>
      <c r="D269" s="220" t="s">
        <v>159</v>
      </c>
      <c r="E269" s="239" t="s">
        <v>19</v>
      </c>
      <c r="F269" s="240" t="s">
        <v>153</v>
      </c>
      <c r="G269" s="238"/>
      <c r="H269" s="241">
        <v>4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159</v>
      </c>
      <c r="AU269" s="247" t="s">
        <v>84</v>
      </c>
      <c r="AV269" s="14" t="s">
        <v>84</v>
      </c>
      <c r="AW269" s="14" t="s">
        <v>35</v>
      </c>
      <c r="AX269" s="14" t="s">
        <v>74</v>
      </c>
      <c r="AY269" s="247" t="s">
        <v>145</v>
      </c>
    </row>
    <row r="270" s="13" customFormat="1">
      <c r="A270" s="13"/>
      <c r="B270" s="227"/>
      <c r="C270" s="228"/>
      <c r="D270" s="220" t="s">
        <v>159</v>
      </c>
      <c r="E270" s="229" t="s">
        <v>19</v>
      </c>
      <c r="F270" s="230" t="s">
        <v>626</v>
      </c>
      <c r="G270" s="228"/>
      <c r="H270" s="229" t="s">
        <v>19</v>
      </c>
      <c r="I270" s="231"/>
      <c r="J270" s="228"/>
      <c r="K270" s="228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159</v>
      </c>
      <c r="AU270" s="236" t="s">
        <v>84</v>
      </c>
      <c r="AV270" s="13" t="s">
        <v>82</v>
      </c>
      <c r="AW270" s="13" t="s">
        <v>35</v>
      </c>
      <c r="AX270" s="13" t="s">
        <v>74</v>
      </c>
      <c r="AY270" s="236" t="s">
        <v>145</v>
      </c>
    </row>
    <row r="271" s="14" customFormat="1">
      <c r="A271" s="14"/>
      <c r="B271" s="237"/>
      <c r="C271" s="238"/>
      <c r="D271" s="220" t="s">
        <v>159</v>
      </c>
      <c r="E271" s="239" t="s">
        <v>19</v>
      </c>
      <c r="F271" s="240" t="s">
        <v>82</v>
      </c>
      <c r="G271" s="238"/>
      <c r="H271" s="241">
        <v>1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159</v>
      </c>
      <c r="AU271" s="247" t="s">
        <v>84</v>
      </c>
      <c r="AV271" s="14" t="s">
        <v>84</v>
      </c>
      <c r="AW271" s="14" t="s">
        <v>35</v>
      </c>
      <c r="AX271" s="14" t="s">
        <v>74</v>
      </c>
      <c r="AY271" s="247" t="s">
        <v>145</v>
      </c>
    </row>
    <row r="272" s="15" customFormat="1">
      <c r="A272" s="15"/>
      <c r="B272" s="248"/>
      <c r="C272" s="249"/>
      <c r="D272" s="220" t="s">
        <v>159</v>
      </c>
      <c r="E272" s="250" t="s">
        <v>19</v>
      </c>
      <c r="F272" s="251" t="s">
        <v>164</v>
      </c>
      <c r="G272" s="249"/>
      <c r="H272" s="252">
        <v>5</v>
      </c>
      <c r="I272" s="253"/>
      <c r="J272" s="249"/>
      <c r="K272" s="249"/>
      <c r="L272" s="254"/>
      <c r="M272" s="255"/>
      <c r="N272" s="256"/>
      <c r="O272" s="256"/>
      <c r="P272" s="256"/>
      <c r="Q272" s="256"/>
      <c r="R272" s="256"/>
      <c r="S272" s="256"/>
      <c r="T272" s="257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8" t="s">
        <v>159</v>
      </c>
      <c r="AU272" s="258" t="s">
        <v>84</v>
      </c>
      <c r="AV272" s="15" t="s">
        <v>153</v>
      </c>
      <c r="AW272" s="15" t="s">
        <v>35</v>
      </c>
      <c r="AX272" s="15" t="s">
        <v>82</v>
      </c>
      <c r="AY272" s="258" t="s">
        <v>145</v>
      </c>
    </row>
    <row r="273" s="2" customFormat="1" ht="16.5" customHeight="1">
      <c r="A273" s="40"/>
      <c r="B273" s="41"/>
      <c r="C273" s="259" t="s">
        <v>442</v>
      </c>
      <c r="D273" s="259" t="s">
        <v>186</v>
      </c>
      <c r="E273" s="260" t="s">
        <v>714</v>
      </c>
      <c r="F273" s="261" t="s">
        <v>715</v>
      </c>
      <c r="G273" s="262" t="s">
        <v>151</v>
      </c>
      <c r="H273" s="263">
        <v>6</v>
      </c>
      <c r="I273" s="264"/>
      <c r="J273" s="265">
        <f>ROUND(I273*H273,2)</f>
        <v>0</v>
      </c>
      <c r="K273" s="261" t="s">
        <v>152</v>
      </c>
      <c r="L273" s="266"/>
      <c r="M273" s="267" t="s">
        <v>19</v>
      </c>
      <c r="N273" s="268" t="s">
        <v>45</v>
      </c>
      <c r="O273" s="86"/>
      <c r="P273" s="216">
        <f>O273*H273</f>
        <v>0</v>
      </c>
      <c r="Q273" s="216">
        <v>8.0000000000000007E-05</v>
      </c>
      <c r="R273" s="216">
        <f>Q273*H273</f>
        <v>0.00048000000000000007</v>
      </c>
      <c r="S273" s="216">
        <v>0</v>
      </c>
      <c r="T273" s="21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189</v>
      </c>
      <c r="AT273" s="218" t="s">
        <v>186</v>
      </c>
      <c r="AU273" s="218" t="s">
        <v>84</v>
      </c>
      <c r="AY273" s="19" t="s">
        <v>145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9" t="s">
        <v>82</v>
      </c>
      <c r="BK273" s="219">
        <f>ROUND(I273*H273,2)</f>
        <v>0</v>
      </c>
      <c r="BL273" s="19" t="s">
        <v>179</v>
      </c>
      <c r="BM273" s="218" t="s">
        <v>716</v>
      </c>
    </row>
    <row r="274" s="2" customFormat="1">
      <c r="A274" s="40"/>
      <c r="B274" s="41"/>
      <c r="C274" s="42"/>
      <c r="D274" s="220" t="s">
        <v>155</v>
      </c>
      <c r="E274" s="42"/>
      <c r="F274" s="221" t="s">
        <v>715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155</v>
      </c>
      <c r="AU274" s="19" t="s">
        <v>84</v>
      </c>
    </row>
    <row r="275" s="13" customFormat="1">
      <c r="A275" s="13"/>
      <c r="B275" s="227"/>
      <c r="C275" s="228"/>
      <c r="D275" s="220" t="s">
        <v>159</v>
      </c>
      <c r="E275" s="229" t="s">
        <v>19</v>
      </c>
      <c r="F275" s="230" t="s">
        <v>709</v>
      </c>
      <c r="G275" s="228"/>
      <c r="H275" s="229" t="s">
        <v>19</v>
      </c>
      <c r="I275" s="231"/>
      <c r="J275" s="228"/>
      <c r="K275" s="228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159</v>
      </c>
      <c r="AU275" s="236" t="s">
        <v>84</v>
      </c>
      <c r="AV275" s="13" t="s">
        <v>82</v>
      </c>
      <c r="AW275" s="13" t="s">
        <v>35</v>
      </c>
      <c r="AX275" s="13" t="s">
        <v>74</v>
      </c>
      <c r="AY275" s="236" t="s">
        <v>145</v>
      </c>
    </row>
    <row r="276" s="14" customFormat="1">
      <c r="A276" s="14"/>
      <c r="B276" s="237"/>
      <c r="C276" s="238"/>
      <c r="D276" s="220" t="s">
        <v>159</v>
      </c>
      <c r="E276" s="239" t="s">
        <v>19</v>
      </c>
      <c r="F276" s="240" t="s">
        <v>153</v>
      </c>
      <c r="G276" s="238"/>
      <c r="H276" s="241">
        <v>4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159</v>
      </c>
      <c r="AU276" s="247" t="s">
        <v>84</v>
      </c>
      <c r="AV276" s="14" t="s">
        <v>84</v>
      </c>
      <c r="AW276" s="14" t="s">
        <v>35</v>
      </c>
      <c r="AX276" s="14" t="s">
        <v>74</v>
      </c>
      <c r="AY276" s="247" t="s">
        <v>145</v>
      </c>
    </row>
    <row r="277" s="13" customFormat="1">
      <c r="A277" s="13"/>
      <c r="B277" s="227"/>
      <c r="C277" s="228"/>
      <c r="D277" s="220" t="s">
        <v>159</v>
      </c>
      <c r="E277" s="229" t="s">
        <v>19</v>
      </c>
      <c r="F277" s="230" t="s">
        <v>710</v>
      </c>
      <c r="G277" s="228"/>
      <c r="H277" s="229" t="s">
        <v>19</v>
      </c>
      <c r="I277" s="231"/>
      <c r="J277" s="228"/>
      <c r="K277" s="228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159</v>
      </c>
      <c r="AU277" s="236" t="s">
        <v>84</v>
      </c>
      <c r="AV277" s="13" t="s">
        <v>82</v>
      </c>
      <c r="AW277" s="13" t="s">
        <v>35</v>
      </c>
      <c r="AX277" s="13" t="s">
        <v>74</v>
      </c>
      <c r="AY277" s="236" t="s">
        <v>145</v>
      </c>
    </row>
    <row r="278" s="14" customFormat="1">
      <c r="A278" s="14"/>
      <c r="B278" s="237"/>
      <c r="C278" s="238"/>
      <c r="D278" s="220" t="s">
        <v>159</v>
      </c>
      <c r="E278" s="239" t="s">
        <v>19</v>
      </c>
      <c r="F278" s="240" t="s">
        <v>84</v>
      </c>
      <c r="G278" s="238"/>
      <c r="H278" s="241">
        <v>2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7" t="s">
        <v>159</v>
      </c>
      <c r="AU278" s="247" t="s">
        <v>84</v>
      </c>
      <c r="AV278" s="14" t="s">
        <v>84</v>
      </c>
      <c r="AW278" s="14" t="s">
        <v>35</v>
      </c>
      <c r="AX278" s="14" t="s">
        <v>74</v>
      </c>
      <c r="AY278" s="247" t="s">
        <v>145</v>
      </c>
    </row>
    <row r="279" s="15" customFormat="1">
      <c r="A279" s="15"/>
      <c r="B279" s="248"/>
      <c r="C279" s="249"/>
      <c r="D279" s="220" t="s">
        <v>159</v>
      </c>
      <c r="E279" s="250" t="s">
        <v>19</v>
      </c>
      <c r="F279" s="251" t="s">
        <v>164</v>
      </c>
      <c r="G279" s="249"/>
      <c r="H279" s="252">
        <v>6</v>
      </c>
      <c r="I279" s="253"/>
      <c r="J279" s="249"/>
      <c r="K279" s="249"/>
      <c r="L279" s="254"/>
      <c r="M279" s="255"/>
      <c r="N279" s="256"/>
      <c r="O279" s="256"/>
      <c r="P279" s="256"/>
      <c r="Q279" s="256"/>
      <c r="R279" s="256"/>
      <c r="S279" s="256"/>
      <c r="T279" s="25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8" t="s">
        <v>159</v>
      </c>
      <c r="AU279" s="258" t="s">
        <v>84</v>
      </c>
      <c r="AV279" s="15" t="s">
        <v>153</v>
      </c>
      <c r="AW279" s="15" t="s">
        <v>35</v>
      </c>
      <c r="AX279" s="15" t="s">
        <v>82</v>
      </c>
      <c r="AY279" s="258" t="s">
        <v>145</v>
      </c>
    </row>
    <row r="280" s="2" customFormat="1" ht="16.5" customHeight="1">
      <c r="A280" s="40"/>
      <c r="B280" s="41"/>
      <c r="C280" s="259" t="s">
        <v>449</v>
      </c>
      <c r="D280" s="259" t="s">
        <v>186</v>
      </c>
      <c r="E280" s="260" t="s">
        <v>717</v>
      </c>
      <c r="F280" s="261" t="s">
        <v>718</v>
      </c>
      <c r="G280" s="262" t="s">
        <v>151</v>
      </c>
      <c r="H280" s="263">
        <v>6</v>
      </c>
      <c r="I280" s="264"/>
      <c r="J280" s="265">
        <f>ROUND(I280*H280,2)</f>
        <v>0</v>
      </c>
      <c r="K280" s="261" t="s">
        <v>152</v>
      </c>
      <c r="L280" s="266"/>
      <c r="M280" s="267" t="s">
        <v>19</v>
      </c>
      <c r="N280" s="268" t="s">
        <v>45</v>
      </c>
      <c r="O280" s="86"/>
      <c r="P280" s="216">
        <f>O280*H280</f>
        <v>0</v>
      </c>
      <c r="Q280" s="216">
        <v>0.00025000000000000001</v>
      </c>
      <c r="R280" s="216">
        <f>Q280*H280</f>
        <v>0.0015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189</v>
      </c>
      <c r="AT280" s="218" t="s">
        <v>186</v>
      </c>
      <c r="AU280" s="218" t="s">
        <v>84</v>
      </c>
      <c r="AY280" s="19" t="s">
        <v>145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82</v>
      </c>
      <c r="BK280" s="219">
        <f>ROUND(I280*H280,2)</f>
        <v>0</v>
      </c>
      <c r="BL280" s="19" t="s">
        <v>179</v>
      </c>
      <c r="BM280" s="218" t="s">
        <v>719</v>
      </c>
    </row>
    <row r="281" s="2" customFormat="1">
      <c r="A281" s="40"/>
      <c r="B281" s="41"/>
      <c r="C281" s="42"/>
      <c r="D281" s="220" t="s">
        <v>155</v>
      </c>
      <c r="E281" s="42"/>
      <c r="F281" s="221" t="s">
        <v>718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155</v>
      </c>
      <c r="AU281" s="19" t="s">
        <v>84</v>
      </c>
    </row>
    <row r="282" s="13" customFormat="1">
      <c r="A282" s="13"/>
      <c r="B282" s="227"/>
      <c r="C282" s="228"/>
      <c r="D282" s="220" t="s">
        <v>159</v>
      </c>
      <c r="E282" s="229" t="s">
        <v>19</v>
      </c>
      <c r="F282" s="230" t="s">
        <v>709</v>
      </c>
      <c r="G282" s="228"/>
      <c r="H282" s="229" t="s">
        <v>19</v>
      </c>
      <c r="I282" s="231"/>
      <c r="J282" s="228"/>
      <c r="K282" s="228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159</v>
      </c>
      <c r="AU282" s="236" t="s">
        <v>84</v>
      </c>
      <c r="AV282" s="13" t="s">
        <v>82</v>
      </c>
      <c r="AW282" s="13" t="s">
        <v>35</v>
      </c>
      <c r="AX282" s="13" t="s">
        <v>74</v>
      </c>
      <c r="AY282" s="236" t="s">
        <v>145</v>
      </c>
    </row>
    <row r="283" s="14" customFormat="1">
      <c r="A283" s="14"/>
      <c r="B283" s="237"/>
      <c r="C283" s="238"/>
      <c r="D283" s="220" t="s">
        <v>159</v>
      </c>
      <c r="E283" s="239" t="s">
        <v>19</v>
      </c>
      <c r="F283" s="240" t="s">
        <v>153</v>
      </c>
      <c r="G283" s="238"/>
      <c r="H283" s="241">
        <v>4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159</v>
      </c>
      <c r="AU283" s="247" t="s">
        <v>84</v>
      </c>
      <c r="AV283" s="14" t="s">
        <v>84</v>
      </c>
      <c r="AW283" s="14" t="s">
        <v>35</v>
      </c>
      <c r="AX283" s="14" t="s">
        <v>74</v>
      </c>
      <c r="AY283" s="247" t="s">
        <v>145</v>
      </c>
    </row>
    <row r="284" s="13" customFormat="1">
      <c r="A284" s="13"/>
      <c r="B284" s="227"/>
      <c r="C284" s="228"/>
      <c r="D284" s="220" t="s">
        <v>159</v>
      </c>
      <c r="E284" s="229" t="s">
        <v>19</v>
      </c>
      <c r="F284" s="230" t="s">
        <v>710</v>
      </c>
      <c r="G284" s="228"/>
      <c r="H284" s="229" t="s">
        <v>19</v>
      </c>
      <c r="I284" s="231"/>
      <c r="J284" s="228"/>
      <c r="K284" s="228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159</v>
      </c>
      <c r="AU284" s="236" t="s">
        <v>84</v>
      </c>
      <c r="AV284" s="13" t="s">
        <v>82</v>
      </c>
      <c r="AW284" s="13" t="s">
        <v>35</v>
      </c>
      <c r="AX284" s="13" t="s">
        <v>74</v>
      </c>
      <c r="AY284" s="236" t="s">
        <v>145</v>
      </c>
    </row>
    <row r="285" s="14" customFormat="1">
      <c r="A285" s="14"/>
      <c r="B285" s="237"/>
      <c r="C285" s="238"/>
      <c r="D285" s="220" t="s">
        <v>159</v>
      </c>
      <c r="E285" s="239" t="s">
        <v>19</v>
      </c>
      <c r="F285" s="240" t="s">
        <v>84</v>
      </c>
      <c r="G285" s="238"/>
      <c r="H285" s="241">
        <v>2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159</v>
      </c>
      <c r="AU285" s="247" t="s">
        <v>84</v>
      </c>
      <c r="AV285" s="14" t="s">
        <v>84</v>
      </c>
      <c r="AW285" s="14" t="s">
        <v>35</v>
      </c>
      <c r="AX285" s="14" t="s">
        <v>74</v>
      </c>
      <c r="AY285" s="247" t="s">
        <v>145</v>
      </c>
    </row>
    <row r="286" s="15" customFormat="1">
      <c r="A286" s="15"/>
      <c r="B286" s="248"/>
      <c r="C286" s="249"/>
      <c r="D286" s="220" t="s">
        <v>159</v>
      </c>
      <c r="E286" s="250" t="s">
        <v>19</v>
      </c>
      <c r="F286" s="251" t="s">
        <v>164</v>
      </c>
      <c r="G286" s="249"/>
      <c r="H286" s="252">
        <v>6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8" t="s">
        <v>159</v>
      </c>
      <c r="AU286" s="258" t="s">
        <v>84</v>
      </c>
      <c r="AV286" s="15" t="s">
        <v>153</v>
      </c>
      <c r="AW286" s="15" t="s">
        <v>35</v>
      </c>
      <c r="AX286" s="15" t="s">
        <v>82</v>
      </c>
      <c r="AY286" s="258" t="s">
        <v>145</v>
      </c>
    </row>
    <row r="287" s="2" customFormat="1" ht="24.15" customHeight="1">
      <c r="A287" s="40"/>
      <c r="B287" s="41"/>
      <c r="C287" s="207" t="s">
        <v>455</v>
      </c>
      <c r="D287" s="207" t="s">
        <v>148</v>
      </c>
      <c r="E287" s="208" t="s">
        <v>720</v>
      </c>
      <c r="F287" s="209" t="s">
        <v>721</v>
      </c>
      <c r="G287" s="210" t="s">
        <v>169</v>
      </c>
      <c r="H287" s="211">
        <v>0.0060000000000000001</v>
      </c>
      <c r="I287" s="212"/>
      <c r="J287" s="213">
        <f>ROUND(I287*H287,2)</f>
        <v>0</v>
      </c>
      <c r="K287" s="209" t="s">
        <v>152</v>
      </c>
      <c r="L287" s="46"/>
      <c r="M287" s="214" t="s">
        <v>19</v>
      </c>
      <c r="N287" s="215" t="s">
        <v>45</v>
      </c>
      <c r="O287" s="86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8" t="s">
        <v>179</v>
      </c>
      <c r="AT287" s="218" t="s">
        <v>148</v>
      </c>
      <c r="AU287" s="218" t="s">
        <v>84</v>
      </c>
      <c r="AY287" s="19" t="s">
        <v>145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19" t="s">
        <v>82</v>
      </c>
      <c r="BK287" s="219">
        <f>ROUND(I287*H287,2)</f>
        <v>0</v>
      </c>
      <c r="BL287" s="19" t="s">
        <v>179</v>
      </c>
      <c r="BM287" s="218" t="s">
        <v>722</v>
      </c>
    </row>
    <row r="288" s="2" customFormat="1">
      <c r="A288" s="40"/>
      <c r="B288" s="41"/>
      <c r="C288" s="42"/>
      <c r="D288" s="220" t="s">
        <v>155</v>
      </c>
      <c r="E288" s="42"/>
      <c r="F288" s="221" t="s">
        <v>723</v>
      </c>
      <c r="G288" s="42"/>
      <c r="H288" s="42"/>
      <c r="I288" s="222"/>
      <c r="J288" s="42"/>
      <c r="K288" s="42"/>
      <c r="L288" s="46"/>
      <c r="M288" s="223"/>
      <c r="N288" s="224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155</v>
      </c>
      <c r="AU288" s="19" t="s">
        <v>84</v>
      </c>
    </row>
    <row r="289" s="2" customFormat="1">
      <c r="A289" s="40"/>
      <c r="B289" s="41"/>
      <c r="C289" s="42"/>
      <c r="D289" s="225" t="s">
        <v>157</v>
      </c>
      <c r="E289" s="42"/>
      <c r="F289" s="226" t="s">
        <v>724</v>
      </c>
      <c r="G289" s="42"/>
      <c r="H289" s="42"/>
      <c r="I289" s="222"/>
      <c r="J289" s="42"/>
      <c r="K289" s="42"/>
      <c r="L289" s="46"/>
      <c r="M289" s="269"/>
      <c r="N289" s="270"/>
      <c r="O289" s="271"/>
      <c r="P289" s="271"/>
      <c r="Q289" s="271"/>
      <c r="R289" s="271"/>
      <c r="S289" s="271"/>
      <c r="T289" s="272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157</v>
      </c>
      <c r="AU289" s="19" t="s">
        <v>84</v>
      </c>
    </row>
    <row r="290" s="2" customFormat="1" ht="6.96" customHeight="1">
      <c r="A290" s="40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46"/>
      <c r="M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</row>
  </sheetData>
  <sheetProtection sheet="1" autoFilter="0" formatColumns="0" formatRows="0" objects="1" scenarios="1" spinCount="100000" saltValue="0gTVEcqo4UvOKmQd4kyrUz6NtbLFL0S1k9cIje9MBX4/UQrOG/fLXpYfqiBXhKrn4T+oceTm75NvxHYa5Yz0Ew==" hashValue="bV8Dj5nobDGhmH4YAB8QCpMMvnw4OTzmlncwn3axu6/8+bhjyE69MDDya57o6Wm7y3CbIvVqcDfYYzCF4J4ilA==" algorithmName="SHA-512" password="CAA1"/>
  <autoFilter ref="C86:K28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6_01/131213701"/>
    <hyperlink ref="F97" r:id="rId2" display="https://podminky.urs.cz/item/CS_URS_2026_01/132251103"/>
    <hyperlink ref="F105" r:id="rId3" display="https://podminky.urs.cz/item/CS_URS_2026_01/133251101"/>
    <hyperlink ref="F110" r:id="rId4" display="https://podminky.urs.cz/item/CS_URS_2026_01/161151103"/>
    <hyperlink ref="F114" r:id="rId5" display="https://podminky.urs.cz/item/CS_URS_2026_01/167151101"/>
    <hyperlink ref="F122" r:id="rId6" display="https://podminky.urs.cz/item/CS_URS_2026_01/171201231"/>
    <hyperlink ref="F126" r:id="rId7" display="https://podminky.urs.cz/item/CS_URS_2026_01/171251201"/>
    <hyperlink ref="F129" r:id="rId8" display="https://podminky.urs.cz/item/CS_URS_2026_01/174151101"/>
    <hyperlink ref="F137" r:id="rId9" display="https://podminky.urs.cz/item/CS_URS_2026_01/175151101"/>
    <hyperlink ref="F146" r:id="rId10" display="https://podminky.urs.cz/item/CS_URS_2026_01/271542211"/>
    <hyperlink ref="F151" r:id="rId11" display="https://podminky.urs.cz/item/CS_URS_2026_01/275313711"/>
    <hyperlink ref="F156" r:id="rId12" display="https://podminky.urs.cz/item/CS_URS_2026_01/273322511"/>
    <hyperlink ref="F173" r:id="rId13" display="https://podminky.urs.cz/item/CS_URS_2026_01/451573111"/>
    <hyperlink ref="F179" r:id="rId14" display="https://podminky.urs.cz/item/CS_URS_2026_01/871161141"/>
    <hyperlink ref="F190" r:id="rId15" display="https://podminky.urs.cz/item/CS_URS_2026_01/877162001"/>
    <hyperlink ref="F214" r:id="rId16" display="https://podminky.urs.cz/item/CS_URS_2026_01/877162011"/>
    <hyperlink ref="F225" r:id="rId17" display="https://podminky.urs.cz/item/CS_URS_2026_01/893811252"/>
    <hyperlink ref="F232" r:id="rId18" display="https://podminky.urs.cz/item/CS_URS_2026_01/893811262"/>
    <hyperlink ref="F239" r:id="rId19" display="https://podminky.urs.cz/item/CS_URS_2026_01/899104112"/>
    <hyperlink ref="F246" r:id="rId20" display="https://podminky.urs.cz/item/CS_URS_2026_01/899721111"/>
    <hyperlink ref="F249" r:id="rId21" display="https://podminky.urs.cz/item/CS_URS_2026_01/899722111"/>
    <hyperlink ref="F253" r:id="rId22" display="https://podminky.urs.cz/item/CS_URS_2026_01/998011001"/>
    <hyperlink ref="F258" r:id="rId23" display="https://podminky.urs.cz/item/CS_URS_2026_01/722239103"/>
    <hyperlink ref="F289" r:id="rId24" display="https://podminky.urs.cz/item/CS_URS_2026_01/998722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102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Koupaliště Dubice - stanoviště karavanů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725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6. 11. 2025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29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37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ROUND((SUM(BE81:BE106)),  2)</f>
        <v>0</v>
      </c>
      <c r="G33" s="40"/>
      <c r="H33" s="40"/>
      <c r="I33" s="151">
        <v>0.20999999999999999</v>
      </c>
      <c r="J33" s="150">
        <f>ROUND(((SUM(BE81:BE106))*I33),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ROUND((SUM(BF81:BF106)),  2)</f>
        <v>0</v>
      </c>
      <c r="G34" s="40"/>
      <c r="H34" s="40"/>
      <c r="I34" s="151">
        <v>0.12</v>
      </c>
      <c r="J34" s="150">
        <f>ROUND(((SUM(BF81:BF106))*I34),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ROUND((SUM(BG81:BG106)),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ROUND((SUM(BH81:BH106)),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ROUND((SUM(BI81:BI106)),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Koupaliště Dubice - stanoviště karavanů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03 - Ozelenění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Dubice u České Lípy</v>
      </c>
      <c r="G52" s="42"/>
      <c r="H52" s="42"/>
      <c r="I52" s="34" t="s">
        <v>23</v>
      </c>
      <c r="J52" s="74" t="str">
        <f>IF(J12="","",J12)</f>
        <v>6. 11. 2025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Česká Lípa</v>
      </c>
      <c r="G54" s="42"/>
      <c r="H54" s="42"/>
      <c r="I54" s="34" t="s">
        <v>33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Martin Ezr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118</v>
      </c>
      <c r="D57" s="165"/>
      <c r="E57" s="165"/>
      <c r="F57" s="165"/>
      <c r="G57" s="165"/>
      <c r="H57" s="165"/>
      <c r="I57" s="165"/>
      <c r="J57" s="166" t="s">
        <v>119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120</v>
      </c>
    </row>
    <row r="60" s="9" customFormat="1" ht="24.96" customHeight="1">
      <c r="A60" s="9"/>
      <c r="B60" s="168"/>
      <c r="C60" s="169"/>
      <c r="D60" s="170" t="s">
        <v>121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492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130</v>
      </c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3" t="str">
        <f>E7</f>
        <v>Koupaliště Dubice - stanoviště karavanů</v>
      </c>
      <c r="F71" s="34"/>
      <c r="G71" s="34"/>
      <c r="H71" s="34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112</v>
      </c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 03 - Ozelenění</v>
      </c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Dubice u České Lípy</v>
      </c>
      <c r="G75" s="42"/>
      <c r="H75" s="42"/>
      <c r="I75" s="34" t="s">
        <v>23</v>
      </c>
      <c r="J75" s="74" t="str">
        <f>IF(J12="","",J12)</f>
        <v>6. 11. 2025</v>
      </c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Česká Lípa</v>
      </c>
      <c r="G77" s="42"/>
      <c r="H77" s="42"/>
      <c r="I77" s="34" t="s">
        <v>33</v>
      </c>
      <c r="J77" s="38" t="str">
        <f>E21</f>
        <v xml:space="preserve"> 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>Martin Ezr</v>
      </c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80"/>
      <c r="B80" s="181"/>
      <c r="C80" s="182" t="s">
        <v>131</v>
      </c>
      <c r="D80" s="183" t="s">
        <v>59</v>
      </c>
      <c r="E80" s="183" t="s">
        <v>55</v>
      </c>
      <c r="F80" s="183" t="s">
        <v>56</v>
      </c>
      <c r="G80" s="183" t="s">
        <v>132</v>
      </c>
      <c r="H80" s="183" t="s">
        <v>133</v>
      </c>
      <c r="I80" s="183" t="s">
        <v>134</v>
      </c>
      <c r="J80" s="183" t="s">
        <v>119</v>
      </c>
      <c r="K80" s="184" t="s">
        <v>135</v>
      </c>
      <c r="L80" s="185"/>
      <c r="M80" s="94" t="s">
        <v>19</v>
      </c>
      <c r="N80" s="95" t="s">
        <v>44</v>
      </c>
      <c r="O80" s="95" t="s">
        <v>136</v>
      </c>
      <c r="P80" s="95" t="s">
        <v>137</v>
      </c>
      <c r="Q80" s="95" t="s">
        <v>138</v>
      </c>
      <c r="R80" s="95" t="s">
        <v>139</v>
      </c>
      <c r="S80" s="95" t="s">
        <v>140</v>
      </c>
      <c r="T80" s="96" t="s">
        <v>141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0"/>
      <c r="B81" s="41"/>
      <c r="C81" s="101" t="s">
        <v>142</v>
      </c>
      <c r="D81" s="42"/>
      <c r="E81" s="42"/>
      <c r="F81" s="42"/>
      <c r="G81" s="42"/>
      <c r="H81" s="42"/>
      <c r="I81" s="42"/>
      <c r="J81" s="186">
        <f>BK81</f>
        <v>0</v>
      </c>
      <c r="K81" s="42"/>
      <c r="L81" s="46"/>
      <c r="M81" s="97"/>
      <c r="N81" s="187"/>
      <c r="O81" s="98"/>
      <c r="P81" s="188">
        <f>P82</f>
        <v>0</v>
      </c>
      <c r="Q81" s="98"/>
      <c r="R81" s="188">
        <f>R82</f>
        <v>66.969919999999988</v>
      </c>
      <c r="S81" s="98"/>
      <c r="T81" s="189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120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73</v>
      </c>
      <c r="E82" s="194" t="s">
        <v>143</v>
      </c>
      <c r="F82" s="194" t="s">
        <v>144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66.969919999999988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82</v>
      </c>
      <c r="AT82" s="203" t="s">
        <v>73</v>
      </c>
      <c r="AU82" s="203" t="s">
        <v>74</v>
      </c>
      <c r="AY82" s="202" t="s">
        <v>145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73</v>
      </c>
      <c r="E83" s="205" t="s">
        <v>82</v>
      </c>
      <c r="F83" s="205" t="s">
        <v>497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SUM(P84:P106)</f>
        <v>0</v>
      </c>
      <c r="Q83" s="199"/>
      <c r="R83" s="200">
        <f>SUM(R84:R106)</f>
        <v>66.969919999999988</v>
      </c>
      <c r="S83" s="199"/>
      <c r="T83" s="201">
        <f>SUM(T84:T106)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82</v>
      </c>
      <c r="AT83" s="203" t="s">
        <v>73</v>
      </c>
      <c r="AU83" s="203" t="s">
        <v>82</v>
      </c>
      <c r="AY83" s="202" t="s">
        <v>145</v>
      </c>
      <c r="BK83" s="204">
        <f>SUM(BK84:BK106)</f>
        <v>0</v>
      </c>
    </row>
    <row r="84" s="2" customFormat="1" ht="33" customHeight="1">
      <c r="A84" s="40"/>
      <c r="B84" s="41"/>
      <c r="C84" s="207" t="s">
        <v>82</v>
      </c>
      <c r="D84" s="207" t="s">
        <v>148</v>
      </c>
      <c r="E84" s="208" t="s">
        <v>726</v>
      </c>
      <c r="F84" s="209" t="s">
        <v>727</v>
      </c>
      <c r="G84" s="210" t="s">
        <v>430</v>
      </c>
      <c r="H84" s="211">
        <v>496</v>
      </c>
      <c r="I84" s="212"/>
      <c r="J84" s="213">
        <f>ROUND(I84*H84,2)</f>
        <v>0</v>
      </c>
      <c r="K84" s="209" t="s">
        <v>152</v>
      </c>
      <c r="L84" s="46"/>
      <c r="M84" s="214" t="s">
        <v>19</v>
      </c>
      <c r="N84" s="215" t="s">
        <v>45</v>
      </c>
      <c r="O84" s="86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153</v>
      </c>
      <c r="AT84" s="218" t="s">
        <v>148</v>
      </c>
      <c r="AU84" s="218" t="s">
        <v>84</v>
      </c>
      <c r="AY84" s="19" t="s">
        <v>145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82</v>
      </c>
      <c r="BK84" s="219">
        <f>ROUND(I84*H84,2)</f>
        <v>0</v>
      </c>
      <c r="BL84" s="19" t="s">
        <v>153</v>
      </c>
      <c r="BM84" s="218" t="s">
        <v>728</v>
      </c>
    </row>
    <row r="85" s="2" customFormat="1">
      <c r="A85" s="40"/>
      <c r="B85" s="41"/>
      <c r="C85" s="42"/>
      <c r="D85" s="220" t="s">
        <v>155</v>
      </c>
      <c r="E85" s="42"/>
      <c r="F85" s="221" t="s">
        <v>729</v>
      </c>
      <c r="G85" s="42"/>
      <c r="H85" s="42"/>
      <c r="I85" s="222"/>
      <c r="J85" s="42"/>
      <c r="K85" s="42"/>
      <c r="L85" s="46"/>
      <c r="M85" s="223"/>
      <c r="N85" s="224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155</v>
      </c>
      <c r="AU85" s="19" t="s">
        <v>84</v>
      </c>
    </row>
    <row r="86" s="2" customFormat="1">
      <c r="A86" s="40"/>
      <c r="B86" s="41"/>
      <c r="C86" s="42"/>
      <c r="D86" s="225" t="s">
        <v>157</v>
      </c>
      <c r="E86" s="42"/>
      <c r="F86" s="226" t="s">
        <v>730</v>
      </c>
      <c r="G86" s="42"/>
      <c r="H86" s="42"/>
      <c r="I86" s="222"/>
      <c r="J86" s="42"/>
      <c r="K86" s="42"/>
      <c r="L86" s="46"/>
      <c r="M86" s="223"/>
      <c r="N86" s="224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157</v>
      </c>
      <c r="AU86" s="19" t="s">
        <v>84</v>
      </c>
    </row>
    <row r="87" s="13" customFormat="1">
      <c r="A87" s="13"/>
      <c r="B87" s="227"/>
      <c r="C87" s="228"/>
      <c r="D87" s="220" t="s">
        <v>159</v>
      </c>
      <c r="E87" s="229" t="s">
        <v>19</v>
      </c>
      <c r="F87" s="230" t="s">
        <v>731</v>
      </c>
      <c r="G87" s="228"/>
      <c r="H87" s="229" t="s">
        <v>19</v>
      </c>
      <c r="I87" s="231"/>
      <c r="J87" s="228"/>
      <c r="K87" s="228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159</v>
      </c>
      <c r="AU87" s="236" t="s">
        <v>84</v>
      </c>
      <c r="AV87" s="13" t="s">
        <v>82</v>
      </c>
      <c r="AW87" s="13" t="s">
        <v>35</v>
      </c>
      <c r="AX87" s="13" t="s">
        <v>74</v>
      </c>
      <c r="AY87" s="236" t="s">
        <v>145</v>
      </c>
    </row>
    <row r="88" s="14" customFormat="1">
      <c r="A88" s="14"/>
      <c r="B88" s="237"/>
      <c r="C88" s="238"/>
      <c r="D88" s="220" t="s">
        <v>159</v>
      </c>
      <c r="E88" s="239" t="s">
        <v>19</v>
      </c>
      <c r="F88" s="240" t="s">
        <v>732</v>
      </c>
      <c r="G88" s="238"/>
      <c r="H88" s="241">
        <v>202</v>
      </c>
      <c r="I88" s="242"/>
      <c r="J88" s="238"/>
      <c r="K88" s="238"/>
      <c r="L88" s="243"/>
      <c r="M88" s="244"/>
      <c r="N88" s="245"/>
      <c r="O88" s="245"/>
      <c r="P88" s="245"/>
      <c r="Q88" s="245"/>
      <c r="R88" s="245"/>
      <c r="S88" s="245"/>
      <c r="T88" s="246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7" t="s">
        <v>159</v>
      </c>
      <c r="AU88" s="247" t="s">
        <v>84</v>
      </c>
      <c r="AV88" s="14" t="s">
        <v>84</v>
      </c>
      <c r="AW88" s="14" t="s">
        <v>35</v>
      </c>
      <c r="AX88" s="14" t="s">
        <v>74</v>
      </c>
      <c r="AY88" s="247" t="s">
        <v>145</v>
      </c>
    </row>
    <row r="89" s="13" customFormat="1">
      <c r="A89" s="13"/>
      <c r="B89" s="227"/>
      <c r="C89" s="228"/>
      <c r="D89" s="220" t="s">
        <v>159</v>
      </c>
      <c r="E89" s="229" t="s">
        <v>19</v>
      </c>
      <c r="F89" s="230" t="s">
        <v>733</v>
      </c>
      <c r="G89" s="228"/>
      <c r="H89" s="229" t="s">
        <v>19</v>
      </c>
      <c r="I89" s="231"/>
      <c r="J89" s="228"/>
      <c r="K89" s="228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159</v>
      </c>
      <c r="AU89" s="236" t="s">
        <v>84</v>
      </c>
      <c r="AV89" s="13" t="s">
        <v>82</v>
      </c>
      <c r="AW89" s="13" t="s">
        <v>35</v>
      </c>
      <c r="AX89" s="13" t="s">
        <v>74</v>
      </c>
      <c r="AY89" s="236" t="s">
        <v>145</v>
      </c>
    </row>
    <row r="90" s="14" customFormat="1">
      <c r="A90" s="14"/>
      <c r="B90" s="237"/>
      <c r="C90" s="238"/>
      <c r="D90" s="220" t="s">
        <v>159</v>
      </c>
      <c r="E90" s="239" t="s">
        <v>19</v>
      </c>
      <c r="F90" s="240" t="s">
        <v>734</v>
      </c>
      <c r="G90" s="238"/>
      <c r="H90" s="241">
        <v>294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159</v>
      </c>
      <c r="AU90" s="247" t="s">
        <v>84</v>
      </c>
      <c r="AV90" s="14" t="s">
        <v>84</v>
      </c>
      <c r="AW90" s="14" t="s">
        <v>35</v>
      </c>
      <c r="AX90" s="14" t="s">
        <v>74</v>
      </c>
      <c r="AY90" s="247" t="s">
        <v>145</v>
      </c>
    </row>
    <row r="91" s="15" customFormat="1">
      <c r="A91" s="15"/>
      <c r="B91" s="248"/>
      <c r="C91" s="249"/>
      <c r="D91" s="220" t="s">
        <v>159</v>
      </c>
      <c r="E91" s="250" t="s">
        <v>19</v>
      </c>
      <c r="F91" s="251" t="s">
        <v>164</v>
      </c>
      <c r="G91" s="249"/>
      <c r="H91" s="252">
        <v>496</v>
      </c>
      <c r="I91" s="253"/>
      <c r="J91" s="249"/>
      <c r="K91" s="249"/>
      <c r="L91" s="254"/>
      <c r="M91" s="255"/>
      <c r="N91" s="256"/>
      <c r="O91" s="256"/>
      <c r="P91" s="256"/>
      <c r="Q91" s="256"/>
      <c r="R91" s="256"/>
      <c r="S91" s="256"/>
      <c r="T91" s="257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8" t="s">
        <v>159</v>
      </c>
      <c r="AU91" s="258" t="s">
        <v>84</v>
      </c>
      <c r="AV91" s="15" t="s">
        <v>153</v>
      </c>
      <c r="AW91" s="15" t="s">
        <v>35</v>
      </c>
      <c r="AX91" s="15" t="s">
        <v>82</v>
      </c>
      <c r="AY91" s="258" t="s">
        <v>145</v>
      </c>
    </row>
    <row r="92" s="2" customFormat="1" ht="16.5" customHeight="1">
      <c r="A92" s="40"/>
      <c r="B92" s="41"/>
      <c r="C92" s="259" t="s">
        <v>84</v>
      </c>
      <c r="D92" s="259" t="s">
        <v>186</v>
      </c>
      <c r="E92" s="260" t="s">
        <v>735</v>
      </c>
      <c r="F92" s="261" t="s">
        <v>736</v>
      </c>
      <c r="G92" s="262" t="s">
        <v>169</v>
      </c>
      <c r="H92" s="263">
        <v>66.959999999999994</v>
      </c>
      <c r="I92" s="264"/>
      <c r="J92" s="265">
        <f>ROUND(I92*H92,2)</f>
        <v>0</v>
      </c>
      <c r="K92" s="261" t="s">
        <v>152</v>
      </c>
      <c r="L92" s="266"/>
      <c r="M92" s="267" t="s">
        <v>19</v>
      </c>
      <c r="N92" s="268" t="s">
        <v>45</v>
      </c>
      <c r="O92" s="86"/>
      <c r="P92" s="216">
        <f>O92*H92</f>
        <v>0</v>
      </c>
      <c r="Q92" s="216">
        <v>1</v>
      </c>
      <c r="R92" s="216">
        <f>Q92*H92</f>
        <v>66.959999999999994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184</v>
      </c>
      <c r="AT92" s="218" t="s">
        <v>186</v>
      </c>
      <c r="AU92" s="218" t="s">
        <v>84</v>
      </c>
      <c r="AY92" s="19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82</v>
      </c>
      <c r="BK92" s="219">
        <f>ROUND(I92*H92,2)</f>
        <v>0</v>
      </c>
      <c r="BL92" s="19" t="s">
        <v>153</v>
      </c>
      <c r="BM92" s="218" t="s">
        <v>737</v>
      </c>
    </row>
    <row r="93" s="2" customFormat="1">
      <c r="A93" s="40"/>
      <c r="B93" s="41"/>
      <c r="C93" s="42"/>
      <c r="D93" s="220" t="s">
        <v>155</v>
      </c>
      <c r="E93" s="42"/>
      <c r="F93" s="221" t="s">
        <v>736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155</v>
      </c>
      <c r="AU93" s="19" t="s">
        <v>84</v>
      </c>
    </row>
    <row r="94" s="13" customFormat="1">
      <c r="A94" s="13"/>
      <c r="B94" s="227"/>
      <c r="C94" s="228"/>
      <c r="D94" s="220" t="s">
        <v>159</v>
      </c>
      <c r="E94" s="229" t="s">
        <v>19</v>
      </c>
      <c r="F94" s="230" t="s">
        <v>738</v>
      </c>
      <c r="G94" s="228"/>
      <c r="H94" s="229" t="s">
        <v>19</v>
      </c>
      <c r="I94" s="231"/>
      <c r="J94" s="228"/>
      <c r="K94" s="228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159</v>
      </c>
      <c r="AU94" s="236" t="s">
        <v>84</v>
      </c>
      <c r="AV94" s="13" t="s">
        <v>82</v>
      </c>
      <c r="AW94" s="13" t="s">
        <v>35</v>
      </c>
      <c r="AX94" s="13" t="s">
        <v>74</v>
      </c>
      <c r="AY94" s="236" t="s">
        <v>145</v>
      </c>
    </row>
    <row r="95" s="14" customFormat="1">
      <c r="A95" s="14"/>
      <c r="B95" s="237"/>
      <c r="C95" s="238"/>
      <c r="D95" s="220" t="s">
        <v>159</v>
      </c>
      <c r="E95" s="239" t="s">
        <v>19</v>
      </c>
      <c r="F95" s="240" t="s">
        <v>739</v>
      </c>
      <c r="G95" s="238"/>
      <c r="H95" s="241">
        <v>66.959999999999994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159</v>
      </c>
      <c r="AU95" s="247" t="s">
        <v>84</v>
      </c>
      <c r="AV95" s="14" t="s">
        <v>84</v>
      </c>
      <c r="AW95" s="14" t="s">
        <v>35</v>
      </c>
      <c r="AX95" s="14" t="s">
        <v>82</v>
      </c>
      <c r="AY95" s="247" t="s">
        <v>145</v>
      </c>
    </row>
    <row r="96" s="2" customFormat="1" ht="24.15" customHeight="1">
      <c r="A96" s="40"/>
      <c r="B96" s="41"/>
      <c r="C96" s="207" t="s">
        <v>98</v>
      </c>
      <c r="D96" s="207" t="s">
        <v>148</v>
      </c>
      <c r="E96" s="208" t="s">
        <v>740</v>
      </c>
      <c r="F96" s="209" t="s">
        <v>741</v>
      </c>
      <c r="G96" s="210" t="s">
        <v>430</v>
      </c>
      <c r="H96" s="211">
        <v>496</v>
      </c>
      <c r="I96" s="212"/>
      <c r="J96" s="213">
        <f>ROUND(I96*H96,2)</f>
        <v>0</v>
      </c>
      <c r="K96" s="209" t="s">
        <v>152</v>
      </c>
      <c r="L96" s="46"/>
      <c r="M96" s="214" t="s">
        <v>19</v>
      </c>
      <c r="N96" s="215" t="s">
        <v>45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153</v>
      </c>
      <c r="AT96" s="218" t="s">
        <v>148</v>
      </c>
      <c r="AU96" s="218" t="s">
        <v>84</v>
      </c>
      <c r="AY96" s="19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82</v>
      </c>
      <c r="BK96" s="219">
        <f>ROUND(I96*H96,2)</f>
        <v>0</v>
      </c>
      <c r="BL96" s="19" t="s">
        <v>153</v>
      </c>
      <c r="BM96" s="218" t="s">
        <v>742</v>
      </c>
    </row>
    <row r="97" s="2" customFormat="1">
      <c r="A97" s="40"/>
      <c r="B97" s="41"/>
      <c r="C97" s="42"/>
      <c r="D97" s="220" t="s">
        <v>155</v>
      </c>
      <c r="E97" s="42"/>
      <c r="F97" s="221" t="s">
        <v>743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155</v>
      </c>
      <c r="AU97" s="19" t="s">
        <v>84</v>
      </c>
    </row>
    <row r="98" s="2" customFormat="1">
      <c r="A98" s="40"/>
      <c r="B98" s="41"/>
      <c r="C98" s="42"/>
      <c r="D98" s="225" t="s">
        <v>157</v>
      </c>
      <c r="E98" s="42"/>
      <c r="F98" s="226" t="s">
        <v>744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157</v>
      </c>
      <c r="AU98" s="19" t="s">
        <v>84</v>
      </c>
    </row>
    <row r="99" s="13" customFormat="1">
      <c r="A99" s="13"/>
      <c r="B99" s="227"/>
      <c r="C99" s="228"/>
      <c r="D99" s="220" t="s">
        <v>159</v>
      </c>
      <c r="E99" s="229" t="s">
        <v>19</v>
      </c>
      <c r="F99" s="230" t="s">
        <v>731</v>
      </c>
      <c r="G99" s="228"/>
      <c r="H99" s="229" t="s">
        <v>19</v>
      </c>
      <c r="I99" s="231"/>
      <c r="J99" s="228"/>
      <c r="K99" s="228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159</v>
      </c>
      <c r="AU99" s="236" t="s">
        <v>84</v>
      </c>
      <c r="AV99" s="13" t="s">
        <v>82</v>
      </c>
      <c r="AW99" s="13" t="s">
        <v>35</v>
      </c>
      <c r="AX99" s="13" t="s">
        <v>74</v>
      </c>
      <c r="AY99" s="236" t="s">
        <v>145</v>
      </c>
    </row>
    <row r="100" s="14" customFormat="1">
      <c r="A100" s="14"/>
      <c r="B100" s="237"/>
      <c r="C100" s="238"/>
      <c r="D100" s="220" t="s">
        <v>159</v>
      </c>
      <c r="E100" s="239" t="s">
        <v>19</v>
      </c>
      <c r="F100" s="240" t="s">
        <v>732</v>
      </c>
      <c r="G100" s="238"/>
      <c r="H100" s="241">
        <v>202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159</v>
      </c>
      <c r="AU100" s="247" t="s">
        <v>84</v>
      </c>
      <c r="AV100" s="14" t="s">
        <v>84</v>
      </c>
      <c r="AW100" s="14" t="s">
        <v>35</v>
      </c>
      <c r="AX100" s="14" t="s">
        <v>74</v>
      </c>
      <c r="AY100" s="247" t="s">
        <v>145</v>
      </c>
    </row>
    <row r="101" s="13" customFormat="1">
      <c r="A101" s="13"/>
      <c r="B101" s="227"/>
      <c r="C101" s="228"/>
      <c r="D101" s="220" t="s">
        <v>159</v>
      </c>
      <c r="E101" s="229" t="s">
        <v>19</v>
      </c>
      <c r="F101" s="230" t="s">
        <v>733</v>
      </c>
      <c r="G101" s="228"/>
      <c r="H101" s="229" t="s">
        <v>19</v>
      </c>
      <c r="I101" s="231"/>
      <c r="J101" s="228"/>
      <c r="K101" s="228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159</v>
      </c>
      <c r="AU101" s="236" t="s">
        <v>84</v>
      </c>
      <c r="AV101" s="13" t="s">
        <v>82</v>
      </c>
      <c r="AW101" s="13" t="s">
        <v>35</v>
      </c>
      <c r="AX101" s="13" t="s">
        <v>74</v>
      </c>
      <c r="AY101" s="236" t="s">
        <v>145</v>
      </c>
    </row>
    <row r="102" s="14" customFormat="1">
      <c r="A102" s="14"/>
      <c r="B102" s="237"/>
      <c r="C102" s="238"/>
      <c r="D102" s="220" t="s">
        <v>159</v>
      </c>
      <c r="E102" s="239" t="s">
        <v>19</v>
      </c>
      <c r="F102" s="240" t="s">
        <v>734</v>
      </c>
      <c r="G102" s="238"/>
      <c r="H102" s="241">
        <v>294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159</v>
      </c>
      <c r="AU102" s="247" t="s">
        <v>84</v>
      </c>
      <c r="AV102" s="14" t="s">
        <v>84</v>
      </c>
      <c r="AW102" s="14" t="s">
        <v>35</v>
      </c>
      <c r="AX102" s="14" t="s">
        <v>74</v>
      </c>
      <c r="AY102" s="247" t="s">
        <v>145</v>
      </c>
    </row>
    <row r="103" s="15" customFormat="1">
      <c r="A103" s="15"/>
      <c r="B103" s="248"/>
      <c r="C103" s="249"/>
      <c r="D103" s="220" t="s">
        <v>159</v>
      </c>
      <c r="E103" s="250" t="s">
        <v>19</v>
      </c>
      <c r="F103" s="251" t="s">
        <v>164</v>
      </c>
      <c r="G103" s="249"/>
      <c r="H103" s="252">
        <v>496</v>
      </c>
      <c r="I103" s="253"/>
      <c r="J103" s="249"/>
      <c r="K103" s="249"/>
      <c r="L103" s="254"/>
      <c r="M103" s="255"/>
      <c r="N103" s="256"/>
      <c r="O103" s="256"/>
      <c r="P103" s="256"/>
      <c r="Q103" s="256"/>
      <c r="R103" s="256"/>
      <c r="S103" s="256"/>
      <c r="T103" s="257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8" t="s">
        <v>159</v>
      </c>
      <c r="AU103" s="258" t="s">
        <v>84</v>
      </c>
      <c r="AV103" s="15" t="s">
        <v>153</v>
      </c>
      <c r="AW103" s="15" t="s">
        <v>35</v>
      </c>
      <c r="AX103" s="15" t="s">
        <v>82</v>
      </c>
      <c r="AY103" s="258" t="s">
        <v>145</v>
      </c>
    </row>
    <row r="104" s="2" customFormat="1" ht="16.5" customHeight="1">
      <c r="A104" s="40"/>
      <c r="B104" s="41"/>
      <c r="C104" s="259" t="s">
        <v>153</v>
      </c>
      <c r="D104" s="259" t="s">
        <v>186</v>
      </c>
      <c r="E104" s="260" t="s">
        <v>745</v>
      </c>
      <c r="F104" s="261" t="s">
        <v>746</v>
      </c>
      <c r="G104" s="262" t="s">
        <v>206</v>
      </c>
      <c r="H104" s="263">
        <v>9.9199999999999999</v>
      </c>
      <c r="I104" s="264"/>
      <c r="J104" s="265">
        <f>ROUND(I104*H104,2)</f>
        <v>0</v>
      </c>
      <c r="K104" s="261" t="s">
        <v>152</v>
      </c>
      <c r="L104" s="266"/>
      <c r="M104" s="267" t="s">
        <v>19</v>
      </c>
      <c r="N104" s="268" t="s">
        <v>45</v>
      </c>
      <c r="O104" s="86"/>
      <c r="P104" s="216">
        <f>O104*H104</f>
        <v>0</v>
      </c>
      <c r="Q104" s="216">
        <v>0.001</v>
      </c>
      <c r="R104" s="216">
        <f>Q104*H104</f>
        <v>0.00992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184</v>
      </c>
      <c r="AT104" s="218" t="s">
        <v>186</v>
      </c>
      <c r="AU104" s="218" t="s">
        <v>84</v>
      </c>
      <c r="AY104" s="19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82</v>
      </c>
      <c r="BK104" s="219">
        <f>ROUND(I104*H104,2)</f>
        <v>0</v>
      </c>
      <c r="BL104" s="19" t="s">
        <v>153</v>
      </c>
      <c r="BM104" s="218" t="s">
        <v>747</v>
      </c>
    </row>
    <row r="105" s="2" customFormat="1">
      <c r="A105" s="40"/>
      <c r="B105" s="41"/>
      <c r="C105" s="42"/>
      <c r="D105" s="220" t="s">
        <v>155</v>
      </c>
      <c r="E105" s="42"/>
      <c r="F105" s="221" t="s">
        <v>746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155</v>
      </c>
      <c r="AU105" s="19" t="s">
        <v>84</v>
      </c>
    </row>
    <row r="106" s="14" customFormat="1">
      <c r="A106" s="14"/>
      <c r="B106" s="237"/>
      <c r="C106" s="238"/>
      <c r="D106" s="220" t="s">
        <v>159</v>
      </c>
      <c r="E106" s="238"/>
      <c r="F106" s="240" t="s">
        <v>748</v>
      </c>
      <c r="G106" s="238"/>
      <c r="H106" s="241">
        <v>9.9199999999999999</v>
      </c>
      <c r="I106" s="242"/>
      <c r="J106" s="238"/>
      <c r="K106" s="238"/>
      <c r="L106" s="243"/>
      <c r="M106" s="273"/>
      <c r="N106" s="274"/>
      <c r="O106" s="274"/>
      <c r="P106" s="274"/>
      <c r="Q106" s="274"/>
      <c r="R106" s="274"/>
      <c r="S106" s="274"/>
      <c r="T106" s="27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159</v>
      </c>
      <c r="AU106" s="247" t="s">
        <v>84</v>
      </c>
      <c r="AV106" s="14" t="s">
        <v>84</v>
      </c>
      <c r="AW106" s="14" t="s">
        <v>4</v>
      </c>
      <c r="AX106" s="14" t="s">
        <v>82</v>
      </c>
      <c r="AY106" s="247" t="s">
        <v>145</v>
      </c>
    </row>
    <row r="107" s="2" customFormat="1" ht="6.96" customHeight="1">
      <c r="A107" s="40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46"/>
      <c r="M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</sheetData>
  <sheetProtection sheet="1" autoFilter="0" formatColumns="0" formatRows="0" objects="1" scenarios="1" spinCount="100000" saltValue="4gpD6dHD3cAn4UEJx0V/ddkM4NXOQP4xzbtsy6yWL4NbFRmAtWwq91l+Na/xHNqul1+5B3/MP1oqeNmzNmlNqQ==" hashValue="VWeKC4Px3DUN915EEayr1snJZg16ummLcvgADmTNM4bFV7JD7rq+SYqyHjHcGz0TGIMGx7ZtvQJ1IpR2gwTIwQ==" algorithmName="SHA-512" password="CAA1"/>
  <autoFilter ref="C80:K10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6_01/181351103"/>
    <hyperlink ref="F98" r:id="rId2" display="https://podminky.urs.cz/item/CS_URS_2026_01/181411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102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Koupaliště Dubice - stanoviště karavanů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112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749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6. 11. 2025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29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37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ROUND((SUM(BE86:BE133)),  2)</f>
        <v>0</v>
      </c>
      <c r="G33" s="40"/>
      <c r="H33" s="40"/>
      <c r="I33" s="151">
        <v>0.20999999999999999</v>
      </c>
      <c r="J33" s="150">
        <f>ROUND(((SUM(BE86:BE133))*I33),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ROUND((SUM(BF86:BF133)),  2)</f>
        <v>0</v>
      </c>
      <c r="G34" s="40"/>
      <c r="H34" s="40"/>
      <c r="I34" s="151">
        <v>0.12</v>
      </c>
      <c r="J34" s="150">
        <f>ROUND(((SUM(BF86:BF133))*I34),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ROUND((SUM(BG86:BG133)),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ROUND((SUM(BH86:BH133)),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ROUND((SUM(BI86:BI133)),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Koupaliště Dubice - stanoviště karavanů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112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Dubice u České Lípy</v>
      </c>
      <c r="G52" s="42"/>
      <c r="H52" s="42"/>
      <c r="I52" s="34" t="s">
        <v>23</v>
      </c>
      <c r="J52" s="74" t="str">
        <f>IF(J12="","",J12)</f>
        <v>6. 11. 2025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Česká Lípa</v>
      </c>
      <c r="G54" s="42"/>
      <c r="H54" s="42"/>
      <c r="I54" s="34" t="s">
        <v>33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Martin Ezr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118</v>
      </c>
      <c r="D57" s="165"/>
      <c r="E57" s="165"/>
      <c r="F57" s="165"/>
      <c r="G57" s="165"/>
      <c r="H57" s="165"/>
      <c r="I57" s="165"/>
      <c r="J57" s="166" t="s">
        <v>119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120</v>
      </c>
    </row>
    <row r="60" s="9" customFormat="1" ht="24.96" customHeight="1">
      <c r="A60" s="9"/>
      <c r="B60" s="168"/>
      <c r="C60" s="169"/>
      <c r="D60" s="170" t="s">
        <v>749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750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751</v>
      </c>
      <c r="E62" s="177"/>
      <c r="F62" s="177"/>
      <c r="G62" s="177"/>
      <c r="H62" s="177"/>
      <c r="I62" s="177"/>
      <c r="J62" s="178">
        <f>J101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752</v>
      </c>
      <c r="E63" s="177"/>
      <c r="F63" s="177"/>
      <c r="G63" s="177"/>
      <c r="H63" s="177"/>
      <c r="I63" s="177"/>
      <c r="J63" s="178">
        <f>J106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753</v>
      </c>
      <c r="E64" s="177"/>
      <c r="F64" s="177"/>
      <c r="G64" s="177"/>
      <c r="H64" s="177"/>
      <c r="I64" s="177"/>
      <c r="J64" s="178">
        <f>J119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754</v>
      </c>
      <c r="E65" s="177"/>
      <c r="F65" s="177"/>
      <c r="G65" s="177"/>
      <c r="H65" s="177"/>
      <c r="I65" s="177"/>
      <c r="J65" s="178">
        <f>J124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755</v>
      </c>
      <c r="E66" s="177"/>
      <c r="F66" s="177"/>
      <c r="G66" s="177"/>
      <c r="H66" s="177"/>
      <c r="I66" s="177"/>
      <c r="J66" s="178">
        <f>J129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130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Koupaliště Dubice - stanoviště karavanů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112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VRN - Vedlejší rozpočtové náklady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Dubice u České Lípy</v>
      </c>
      <c r="G80" s="42"/>
      <c r="H80" s="42"/>
      <c r="I80" s="34" t="s">
        <v>23</v>
      </c>
      <c r="J80" s="74" t="str">
        <f>IF(J12="","",J12)</f>
        <v>6. 11. 2025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Česká Lípa</v>
      </c>
      <c r="G82" s="42"/>
      <c r="H82" s="42"/>
      <c r="I82" s="34" t="s">
        <v>33</v>
      </c>
      <c r="J82" s="38" t="str">
        <f>E21</f>
        <v xml:space="preserve"> 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Martin Ezr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0"/>
      <c r="B85" s="181"/>
      <c r="C85" s="182" t="s">
        <v>131</v>
      </c>
      <c r="D85" s="183" t="s">
        <v>59</v>
      </c>
      <c r="E85" s="183" t="s">
        <v>55</v>
      </c>
      <c r="F85" s="183" t="s">
        <v>56</v>
      </c>
      <c r="G85" s="183" t="s">
        <v>132</v>
      </c>
      <c r="H85" s="183" t="s">
        <v>133</v>
      </c>
      <c r="I85" s="183" t="s">
        <v>134</v>
      </c>
      <c r="J85" s="183" t="s">
        <v>119</v>
      </c>
      <c r="K85" s="184" t="s">
        <v>135</v>
      </c>
      <c r="L85" s="185"/>
      <c r="M85" s="94" t="s">
        <v>19</v>
      </c>
      <c r="N85" s="95" t="s">
        <v>44</v>
      </c>
      <c r="O85" s="95" t="s">
        <v>136</v>
      </c>
      <c r="P85" s="95" t="s">
        <v>137</v>
      </c>
      <c r="Q85" s="95" t="s">
        <v>138</v>
      </c>
      <c r="R85" s="95" t="s">
        <v>139</v>
      </c>
      <c r="S85" s="95" t="s">
        <v>140</v>
      </c>
      <c r="T85" s="96" t="s">
        <v>141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0"/>
      <c r="B86" s="41"/>
      <c r="C86" s="101" t="s">
        <v>142</v>
      </c>
      <c r="D86" s="42"/>
      <c r="E86" s="42"/>
      <c r="F86" s="42"/>
      <c r="G86" s="42"/>
      <c r="H86" s="42"/>
      <c r="I86" s="42"/>
      <c r="J86" s="186">
        <f>BK86</f>
        <v>0</v>
      </c>
      <c r="K86" s="42"/>
      <c r="L86" s="46"/>
      <c r="M86" s="97"/>
      <c r="N86" s="187"/>
      <c r="O86" s="98"/>
      <c r="P86" s="188">
        <f>P87</f>
        <v>0</v>
      </c>
      <c r="Q86" s="98"/>
      <c r="R86" s="188">
        <f>R87</f>
        <v>0</v>
      </c>
      <c r="S86" s="98"/>
      <c r="T86" s="189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120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73</v>
      </c>
      <c r="E87" s="194" t="s">
        <v>91</v>
      </c>
      <c r="F87" s="194" t="s">
        <v>92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P88+P101+P106+P119+P124+P129</f>
        <v>0</v>
      </c>
      <c r="Q87" s="199"/>
      <c r="R87" s="200">
        <f>R88+R101+R106+R119+R124+R129</f>
        <v>0</v>
      </c>
      <c r="S87" s="199"/>
      <c r="T87" s="201">
        <f>T88+T101+T106+T119+T124+T129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191</v>
      </c>
      <c r="AT87" s="203" t="s">
        <v>73</v>
      </c>
      <c r="AU87" s="203" t="s">
        <v>74</v>
      </c>
      <c r="AY87" s="202" t="s">
        <v>145</v>
      </c>
      <c r="BK87" s="204">
        <f>BK88+BK101+BK106+BK119+BK124+BK129</f>
        <v>0</v>
      </c>
    </row>
    <row r="88" s="12" customFormat="1" ht="22.8" customHeight="1">
      <c r="A88" s="12"/>
      <c r="B88" s="191"/>
      <c r="C88" s="192"/>
      <c r="D88" s="193" t="s">
        <v>73</v>
      </c>
      <c r="E88" s="205" t="s">
        <v>756</v>
      </c>
      <c r="F88" s="205" t="s">
        <v>757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SUM(P89:P100)</f>
        <v>0</v>
      </c>
      <c r="Q88" s="199"/>
      <c r="R88" s="200">
        <f>SUM(R89:R100)</f>
        <v>0</v>
      </c>
      <c r="S88" s="199"/>
      <c r="T88" s="201">
        <f>SUM(T89:T100)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191</v>
      </c>
      <c r="AT88" s="203" t="s">
        <v>73</v>
      </c>
      <c r="AU88" s="203" t="s">
        <v>82</v>
      </c>
      <c r="AY88" s="202" t="s">
        <v>145</v>
      </c>
      <c r="BK88" s="204">
        <f>SUM(BK89:BK100)</f>
        <v>0</v>
      </c>
    </row>
    <row r="89" s="2" customFormat="1" ht="16.5" customHeight="1">
      <c r="A89" s="40"/>
      <c r="B89" s="41"/>
      <c r="C89" s="207" t="s">
        <v>82</v>
      </c>
      <c r="D89" s="207" t="s">
        <v>148</v>
      </c>
      <c r="E89" s="208" t="s">
        <v>758</v>
      </c>
      <c r="F89" s="209" t="s">
        <v>759</v>
      </c>
      <c r="G89" s="210" t="s">
        <v>760</v>
      </c>
      <c r="H89" s="211">
        <v>1</v>
      </c>
      <c r="I89" s="212"/>
      <c r="J89" s="213">
        <f>ROUND(I89*H89,2)</f>
        <v>0</v>
      </c>
      <c r="K89" s="209" t="s">
        <v>152</v>
      </c>
      <c r="L89" s="46"/>
      <c r="M89" s="214" t="s">
        <v>19</v>
      </c>
      <c r="N89" s="215" t="s">
        <v>45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761</v>
      </c>
      <c r="AT89" s="218" t="s">
        <v>148</v>
      </c>
      <c r="AU89" s="218" t="s">
        <v>84</v>
      </c>
      <c r="AY89" s="19" t="s">
        <v>145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82</v>
      </c>
      <c r="BK89" s="219">
        <f>ROUND(I89*H89,2)</f>
        <v>0</v>
      </c>
      <c r="BL89" s="19" t="s">
        <v>761</v>
      </c>
      <c r="BM89" s="218" t="s">
        <v>762</v>
      </c>
    </row>
    <row r="90" s="2" customFormat="1">
      <c r="A90" s="40"/>
      <c r="B90" s="41"/>
      <c r="C90" s="42"/>
      <c r="D90" s="220" t="s">
        <v>155</v>
      </c>
      <c r="E90" s="42"/>
      <c r="F90" s="221" t="s">
        <v>759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155</v>
      </c>
      <c r="AU90" s="19" t="s">
        <v>84</v>
      </c>
    </row>
    <row r="91" s="2" customFormat="1">
      <c r="A91" s="40"/>
      <c r="B91" s="41"/>
      <c r="C91" s="42"/>
      <c r="D91" s="225" t="s">
        <v>157</v>
      </c>
      <c r="E91" s="42"/>
      <c r="F91" s="226" t="s">
        <v>763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157</v>
      </c>
      <c r="AU91" s="19" t="s">
        <v>84</v>
      </c>
    </row>
    <row r="92" s="2" customFormat="1">
      <c r="A92" s="40"/>
      <c r="B92" s="41"/>
      <c r="C92" s="42"/>
      <c r="D92" s="220" t="s">
        <v>764</v>
      </c>
      <c r="E92" s="42"/>
      <c r="F92" s="276" t="s">
        <v>765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764</v>
      </c>
      <c r="AU92" s="19" t="s">
        <v>84</v>
      </c>
    </row>
    <row r="93" s="2" customFormat="1" ht="16.5" customHeight="1">
      <c r="A93" s="40"/>
      <c r="B93" s="41"/>
      <c r="C93" s="207" t="s">
        <v>84</v>
      </c>
      <c r="D93" s="207" t="s">
        <v>148</v>
      </c>
      <c r="E93" s="208" t="s">
        <v>766</v>
      </c>
      <c r="F93" s="209" t="s">
        <v>767</v>
      </c>
      <c r="G93" s="210" t="s">
        <v>760</v>
      </c>
      <c r="H93" s="211">
        <v>1</v>
      </c>
      <c r="I93" s="212"/>
      <c r="J93" s="213">
        <f>ROUND(I93*H93,2)</f>
        <v>0</v>
      </c>
      <c r="K93" s="209" t="s">
        <v>152</v>
      </c>
      <c r="L93" s="46"/>
      <c r="M93" s="214" t="s">
        <v>19</v>
      </c>
      <c r="N93" s="215" t="s">
        <v>45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761</v>
      </c>
      <c r="AT93" s="218" t="s">
        <v>148</v>
      </c>
      <c r="AU93" s="218" t="s">
        <v>84</v>
      </c>
      <c r="AY93" s="19" t="s">
        <v>145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82</v>
      </c>
      <c r="BK93" s="219">
        <f>ROUND(I93*H93,2)</f>
        <v>0</v>
      </c>
      <c r="BL93" s="19" t="s">
        <v>761</v>
      </c>
      <c r="BM93" s="218" t="s">
        <v>768</v>
      </c>
    </row>
    <row r="94" s="2" customFormat="1">
      <c r="A94" s="40"/>
      <c r="B94" s="41"/>
      <c r="C94" s="42"/>
      <c r="D94" s="220" t="s">
        <v>155</v>
      </c>
      <c r="E94" s="42"/>
      <c r="F94" s="221" t="s">
        <v>767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155</v>
      </c>
      <c r="AU94" s="19" t="s">
        <v>84</v>
      </c>
    </row>
    <row r="95" s="2" customFormat="1">
      <c r="A95" s="40"/>
      <c r="B95" s="41"/>
      <c r="C95" s="42"/>
      <c r="D95" s="225" t="s">
        <v>157</v>
      </c>
      <c r="E95" s="42"/>
      <c r="F95" s="226" t="s">
        <v>769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157</v>
      </c>
      <c r="AU95" s="19" t="s">
        <v>84</v>
      </c>
    </row>
    <row r="96" s="2" customFormat="1">
      <c r="A96" s="40"/>
      <c r="B96" s="41"/>
      <c r="C96" s="42"/>
      <c r="D96" s="220" t="s">
        <v>764</v>
      </c>
      <c r="E96" s="42"/>
      <c r="F96" s="276" t="s">
        <v>770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764</v>
      </c>
      <c r="AU96" s="19" t="s">
        <v>84</v>
      </c>
    </row>
    <row r="97" s="2" customFormat="1" ht="16.5" customHeight="1">
      <c r="A97" s="40"/>
      <c r="B97" s="41"/>
      <c r="C97" s="207" t="s">
        <v>98</v>
      </c>
      <c r="D97" s="207" t="s">
        <v>148</v>
      </c>
      <c r="E97" s="208" t="s">
        <v>771</v>
      </c>
      <c r="F97" s="209" t="s">
        <v>772</v>
      </c>
      <c r="G97" s="210" t="s">
        <v>760</v>
      </c>
      <c r="H97" s="211">
        <v>1</v>
      </c>
      <c r="I97" s="212"/>
      <c r="J97" s="213">
        <f>ROUND(I97*H97,2)</f>
        <v>0</v>
      </c>
      <c r="K97" s="209" t="s">
        <v>152</v>
      </c>
      <c r="L97" s="46"/>
      <c r="M97" s="214" t="s">
        <v>19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761</v>
      </c>
      <c r="AT97" s="218" t="s">
        <v>148</v>
      </c>
      <c r="AU97" s="218" t="s">
        <v>84</v>
      </c>
      <c r="AY97" s="19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761</v>
      </c>
      <c r="BM97" s="218" t="s">
        <v>773</v>
      </c>
    </row>
    <row r="98" s="2" customFormat="1">
      <c r="A98" s="40"/>
      <c r="B98" s="41"/>
      <c r="C98" s="42"/>
      <c r="D98" s="220" t="s">
        <v>155</v>
      </c>
      <c r="E98" s="42"/>
      <c r="F98" s="221" t="s">
        <v>772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155</v>
      </c>
      <c r="AU98" s="19" t="s">
        <v>84</v>
      </c>
    </row>
    <row r="99" s="2" customFormat="1">
      <c r="A99" s="40"/>
      <c r="B99" s="41"/>
      <c r="C99" s="42"/>
      <c r="D99" s="225" t="s">
        <v>157</v>
      </c>
      <c r="E99" s="42"/>
      <c r="F99" s="226" t="s">
        <v>774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157</v>
      </c>
      <c r="AU99" s="19" t="s">
        <v>84</v>
      </c>
    </row>
    <row r="100" s="2" customFormat="1">
      <c r="A100" s="40"/>
      <c r="B100" s="41"/>
      <c r="C100" s="42"/>
      <c r="D100" s="220" t="s">
        <v>764</v>
      </c>
      <c r="E100" s="42"/>
      <c r="F100" s="276" t="s">
        <v>775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764</v>
      </c>
      <c r="AU100" s="19" t="s">
        <v>84</v>
      </c>
    </row>
    <row r="101" s="12" customFormat="1" ht="22.8" customHeight="1">
      <c r="A101" s="12"/>
      <c r="B101" s="191"/>
      <c r="C101" s="192"/>
      <c r="D101" s="193" t="s">
        <v>73</v>
      </c>
      <c r="E101" s="205" t="s">
        <v>776</v>
      </c>
      <c r="F101" s="205" t="s">
        <v>777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SUM(P102:P105)</f>
        <v>0</v>
      </c>
      <c r="Q101" s="199"/>
      <c r="R101" s="200">
        <f>SUM(R102:R105)</f>
        <v>0</v>
      </c>
      <c r="S101" s="199"/>
      <c r="T101" s="201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191</v>
      </c>
      <c r="AT101" s="203" t="s">
        <v>73</v>
      </c>
      <c r="AU101" s="203" t="s">
        <v>82</v>
      </c>
      <c r="AY101" s="202" t="s">
        <v>145</v>
      </c>
      <c r="BK101" s="204">
        <f>SUM(BK102:BK105)</f>
        <v>0</v>
      </c>
    </row>
    <row r="102" s="2" customFormat="1" ht="16.5" customHeight="1">
      <c r="A102" s="40"/>
      <c r="B102" s="41"/>
      <c r="C102" s="207" t="s">
        <v>153</v>
      </c>
      <c r="D102" s="207" t="s">
        <v>148</v>
      </c>
      <c r="E102" s="208" t="s">
        <v>778</v>
      </c>
      <c r="F102" s="209" t="s">
        <v>777</v>
      </c>
      <c r="G102" s="210" t="s">
        <v>760</v>
      </c>
      <c r="H102" s="211">
        <v>1</v>
      </c>
      <c r="I102" s="212"/>
      <c r="J102" s="213">
        <f>ROUND(I102*H102,2)</f>
        <v>0</v>
      </c>
      <c r="K102" s="209" t="s">
        <v>152</v>
      </c>
      <c r="L102" s="46"/>
      <c r="M102" s="214" t="s">
        <v>19</v>
      </c>
      <c r="N102" s="215" t="s">
        <v>45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761</v>
      </c>
      <c r="AT102" s="218" t="s">
        <v>148</v>
      </c>
      <c r="AU102" s="218" t="s">
        <v>84</v>
      </c>
      <c r="AY102" s="19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82</v>
      </c>
      <c r="BK102" s="219">
        <f>ROUND(I102*H102,2)</f>
        <v>0</v>
      </c>
      <c r="BL102" s="19" t="s">
        <v>761</v>
      </c>
      <c r="BM102" s="218" t="s">
        <v>779</v>
      </c>
    </row>
    <row r="103" s="2" customFormat="1">
      <c r="A103" s="40"/>
      <c r="B103" s="41"/>
      <c r="C103" s="42"/>
      <c r="D103" s="220" t="s">
        <v>155</v>
      </c>
      <c r="E103" s="42"/>
      <c r="F103" s="221" t="s">
        <v>777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155</v>
      </c>
      <c r="AU103" s="19" t="s">
        <v>84</v>
      </c>
    </row>
    <row r="104" s="2" customFormat="1">
      <c r="A104" s="40"/>
      <c r="B104" s="41"/>
      <c r="C104" s="42"/>
      <c r="D104" s="225" t="s">
        <v>157</v>
      </c>
      <c r="E104" s="42"/>
      <c r="F104" s="226" t="s">
        <v>780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157</v>
      </c>
      <c r="AU104" s="19" t="s">
        <v>84</v>
      </c>
    </row>
    <row r="105" s="2" customFormat="1">
      <c r="A105" s="40"/>
      <c r="B105" s="41"/>
      <c r="C105" s="42"/>
      <c r="D105" s="220" t="s">
        <v>764</v>
      </c>
      <c r="E105" s="42"/>
      <c r="F105" s="276" t="s">
        <v>781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764</v>
      </c>
      <c r="AU105" s="19" t="s">
        <v>84</v>
      </c>
    </row>
    <row r="106" s="12" customFormat="1" ht="22.8" customHeight="1">
      <c r="A106" s="12"/>
      <c r="B106" s="191"/>
      <c r="C106" s="192"/>
      <c r="D106" s="193" t="s">
        <v>73</v>
      </c>
      <c r="E106" s="205" t="s">
        <v>782</v>
      </c>
      <c r="F106" s="205" t="s">
        <v>783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SUM(P107:P118)</f>
        <v>0</v>
      </c>
      <c r="Q106" s="199"/>
      <c r="R106" s="200">
        <f>SUM(R107:R118)</f>
        <v>0</v>
      </c>
      <c r="S106" s="199"/>
      <c r="T106" s="201">
        <f>SUM(T107:T118)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191</v>
      </c>
      <c r="AT106" s="203" t="s">
        <v>73</v>
      </c>
      <c r="AU106" s="203" t="s">
        <v>82</v>
      </c>
      <c r="AY106" s="202" t="s">
        <v>145</v>
      </c>
      <c r="BK106" s="204">
        <f>SUM(BK107:BK118)</f>
        <v>0</v>
      </c>
    </row>
    <row r="107" s="2" customFormat="1" ht="16.5" customHeight="1">
      <c r="A107" s="40"/>
      <c r="B107" s="41"/>
      <c r="C107" s="207" t="s">
        <v>191</v>
      </c>
      <c r="D107" s="207" t="s">
        <v>148</v>
      </c>
      <c r="E107" s="208" t="s">
        <v>784</v>
      </c>
      <c r="F107" s="209" t="s">
        <v>785</v>
      </c>
      <c r="G107" s="210" t="s">
        <v>760</v>
      </c>
      <c r="H107" s="211">
        <v>1</v>
      </c>
      <c r="I107" s="212"/>
      <c r="J107" s="213">
        <f>ROUND(I107*H107,2)</f>
        <v>0</v>
      </c>
      <c r="K107" s="209" t="s">
        <v>152</v>
      </c>
      <c r="L107" s="46"/>
      <c r="M107" s="214" t="s">
        <v>19</v>
      </c>
      <c r="N107" s="215" t="s">
        <v>45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761</v>
      </c>
      <c r="AT107" s="218" t="s">
        <v>148</v>
      </c>
      <c r="AU107" s="218" t="s">
        <v>84</v>
      </c>
      <c r="AY107" s="19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82</v>
      </c>
      <c r="BK107" s="219">
        <f>ROUND(I107*H107,2)</f>
        <v>0</v>
      </c>
      <c r="BL107" s="19" t="s">
        <v>761</v>
      </c>
      <c r="BM107" s="218" t="s">
        <v>786</v>
      </c>
    </row>
    <row r="108" s="2" customFormat="1">
      <c r="A108" s="40"/>
      <c r="B108" s="41"/>
      <c r="C108" s="42"/>
      <c r="D108" s="220" t="s">
        <v>155</v>
      </c>
      <c r="E108" s="42"/>
      <c r="F108" s="221" t="s">
        <v>785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155</v>
      </c>
      <c r="AU108" s="19" t="s">
        <v>84</v>
      </c>
    </row>
    <row r="109" s="2" customFormat="1">
      <c r="A109" s="40"/>
      <c r="B109" s="41"/>
      <c r="C109" s="42"/>
      <c r="D109" s="225" t="s">
        <v>157</v>
      </c>
      <c r="E109" s="42"/>
      <c r="F109" s="226" t="s">
        <v>787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157</v>
      </c>
      <c r="AU109" s="19" t="s">
        <v>84</v>
      </c>
    </row>
    <row r="110" s="2" customFormat="1">
      <c r="A110" s="40"/>
      <c r="B110" s="41"/>
      <c r="C110" s="42"/>
      <c r="D110" s="220" t="s">
        <v>764</v>
      </c>
      <c r="E110" s="42"/>
      <c r="F110" s="276" t="s">
        <v>788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764</v>
      </c>
      <c r="AU110" s="19" t="s">
        <v>84</v>
      </c>
    </row>
    <row r="111" s="2" customFormat="1" ht="16.5" customHeight="1">
      <c r="A111" s="40"/>
      <c r="B111" s="41"/>
      <c r="C111" s="207" t="s">
        <v>195</v>
      </c>
      <c r="D111" s="207" t="s">
        <v>148</v>
      </c>
      <c r="E111" s="208" t="s">
        <v>789</v>
      </c>
      <c r="F111" s="209" t="s">
        <v>790</v>
      </c>
      <c r="G111" s="210" t="s">
        <v>760</v>
      </c>
      <c r="H111" s="211">
        <v>1</v>
      </c>
      <c r="I111" s="212"/>
      <c r="J111" s="213">
        <f>ROUND(I111*H111,2)</f>
        <v>0</v>
      </c>
      <c r="K111" s="209" t="s">
        <v>152</v>
      </c>
      <c r="L111" s="46"/>
      <c r="M111" s="214" t="s">
        <v>19</v>
      </c>
      <c r="N111" s="215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761</v>
      </c>
      <c r="AT111" s="218" t="s">
        <v>148</v>
      </c>
      <c r="AU111" s="218" t="s">
        <v>84</v>
      </c>
      <c r="AY111" s="19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761</v>
      </c>
      <c r="BM111" s="218" t="s">
        <v>791</v>
      </c>
    </row>
    <row r="112" s="2" customFormat="1">
      <c r="A112" s="40"/>
      <c r="B112" s="41"/>
      <c r="C112" s="42"/>
      <c r="D112" s="220" t="s">
        <v>155</v>
      </c>
      <c r="E112" s="42"/>
      <c r="F112" s="221" t="s">
        <v>790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155</v>
      </c>
      <c r="AU112" s="19" t="s">
        <v>84</v>
      </c>
    </row>
    <row r="113" s="2" customFormat="1">
      <c r="A113" s="40"/>
      <c r="B113" s="41"/>
      <c r="C113" s="42"/>
      <c r="D113" s="225" t="s">
        <v>157</v>
      </c>
      <c r="E113" s="42"/>
      <c r="F113" s="226" t="s">
        <v>792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157</v>
      </c>
      <c r="AU113" s="19" t="s">
        <v>84</v>
      </c>
    </row>
    <row r="114" s="2" customFormat="1">
      <c r="A114" s="40"/>
      <c r="B114" s="41"/>
      <c r="C114" s="42"/>
      <c r="D114" s="220" t="s">
        <v>764</v>
      </c>
      <c r="E114" s="42"/>
      <c r="F114" s="276" t="s">
        <v>793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764</v>
      </c>
      <c r="AU114" s="19" t="s">
        <v>84</v>
      </c>
    </row>
    <row r="115" s="2" customFormat="1" ht="16.5" customHeight="1">
      <c r="A115" s="40"/>
      <c r="B115" s="41"/>
      <c r="C115" s="207" t="s">
        <v>203</v>
      </c>
      <c r="D115" s="207" t="s">
        <v>148</v>
      </c>
      <c r="E115" s="208" t="s">
        <v>794</v>
      </c>
      <c r="F115" s="209" t="s">
        <v>795</v>
      </c>
      <c r="G115" s="210" t="s">
        <v>760</v>
      </c>
      <c r="H115" s="211">
        <v>1</v>
      </c>
      <c r="I115" s="212"/>
      <c r="J115" s="213">
        <f>ROUND(I115*H115,2)</f>
        <v>0</v>
      </c>
      <c r="K115" s="209" t="s">
        <v>152</v>
      </c>
      <c r="L115" s="46"/>
      <c r="M115" s="214" t="s">
        <v>19</v>
      </c>
      <c r="N115" s="215" t="s">
        <v>45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761</v>
      </c>
      <c r="AT115" s="218" t="s">
        <v>148</v>
      </c>
      <c r="AU115" s="218" t="s">
        <v>84</v>
      </c>
      <c r="AY115" s="19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82</v>
      </c>
      <c r="BK115" s="219">
        <f>ROUND(I115*H115,2)</f>
        <v>0</v>
      </c>
      <c r="BL115" s="19" t="s">
        <v>761</v>
      </c>
      <c r="BM115" s="218" t="s">
        <v>796</v>
      </c>
    </row>
    <row r="116" s="2" customFormat="1">
      <c r="A116" s="40"/>
      <c r="B116" s="41"/>
      <c r="C116" s="42"/>
      <c r="D116" s="220" t="s">
        <v>155</v>
      </c>
      <c r="E116" s="42"/>
      <c r="F116" s="221" t="s">
        <v>795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155</v>
      </c>
      <c r="AU116" s="19" t="s">
        <v>84</v>
      </c>
    </row>
    <row r="117" s="2" customFormat="1">
      <c r="A117" s="40"/>
      <c r="B117" s="41"/>
      <c r="C117" s="42"/>
      <c r="D117" s="225" t="s">
        <v>157</v>
      </c>
      <c r="E117" s="42"/>
      <c r="F117" s="226" t="s">
        <v>797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157</v>
      </c>
      <c r="AU117" s="19" t="s">
        <v>84</v>
      </c>
    </row>
    <row r="118" s="2" customFormat="1">
      <c r="A118" s="40"/>
      <c r="B118" s="41"/>
      <c r="C118" s="42"/>
      <c r="D118" s="220" t="s">
        <v>764</v>
      </c>
      <c r="E118" s="42"/>
      <c r="F118" s="276" t="s">
        <v>798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764</v>
      </c>
      <c r="AU118" s="19" t="s">
        <v>84</v>
      </c>
    </row>
    <row r="119" s="12" customFormat="1" ht="22.8" customHeight="1">
      <c r="A119" s="12"/>
      <c r="B119" s="191"/>
      <c r="C119" s="192"/>
      <c r="D119" s="193" t="s">
        <v>73</v>
      </c>
      <c r="E119" s="205" t="s">
        <v>799</v>
      </c>
      <c r="F119" s="205" t="s">
        <v>800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SUM(P120:P123)</f>
        <v>0</v>
      </c>
      <c r="Q119" s="199"/>
      <c r="R119" s="200">
        <f>SUM(R120:R123)</f>
        <v>0</v>
      </c>
      <c r="S119" s="199"/>
      <c r="T119" s="201">
        <f>SUM(T120:T123)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191</v>
      </c>
      <c r="AT119" s="203" t="s">
        <v>73</v>
      </c>
      <c r="AU119" s="203" t="s">
        <v>82</v>
      </c>
      <c r="AY119" s="202" t="s">
        <v>145</v>
      </c>
      <c r="BK119" s="204">
        <f>SUM(BK120:BK123)</f>
        <v>0</v>
      </c>
    </row>
    <row r="120" s="2" customFormat="1" ht="16.5" customHeight="1">
      <c r="A120" s="40"/>
      <c r="B120" s="41"/>
      <c r="C120" s="207" t="s">
        <v>184</v>
      </c>
      <c r="D120" s="207" t="s">
        <v>148</v>
      </c>
      <c r="E120" s="208" t="s">
        <v>801</v>
      </c>
      <c r="F120" s="209" t="s">
        <v>802</v>
      </c>
      <c r="G120" s="210" t="s">
        <v>760</v>
      </c>
      <c r="H120" s="211">
        <v>1</v>
      </c>
      <c r="I120" s="212"/>
      <c r="J120" s="213">
        <f>ROUND(I120*H120,2)</f>
        <v>0</v>
      </c>
      <c r="K120" s="209" t="s">
        <v>152</v>
      </c>
      <c r="L120" s="46"/>
      <c r="M120" s="214" t="s">
        <v>19</v>
      </c>
      <c r="N120" s="215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761</v>
      </c>
      <c r="AT120" s="218" t="s">
        <v>148</v>
      </c>
      <c r="AU120" s="218" t="s">
        <v>84</v>
      </c>
      <c r="AY120" s="19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761</v>
      </c>
      <c r="BM120" s="218" t="s">
        <v>803</v>
      </c>
    </row>
    <row r="121" s="2" customFormat="1">
      <c r="A121" s="40"/>
      <c r="B121" s="41"/>
      <c r="C121" s="42"/>
      <c r="D121" s="220" t="s">
        <v>155</v>
      </c>
      <c r="E121" s="42"/>
      <c r="F121" s="221" t="s">
        <v>802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155</v>
      </c>
      <c r="AU121" s="19" t="s">
        <v>84</v>
      </c>
    </row>
    <row r="122" s="2" customFormat="1">
      <c r="A122" s="40"/>
      <c r="B122" s="41"/>
      <c r="C122" s="42"/>
      <c r="D122" s="225" t="s">
        <v>157</v>
      </c>
      <c r="E122" s="42"/>
      <c r="F122" s="226" t="s">
        <v>804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157</v>
      </c>
      <c r="AU122" s="19" t="s">
        <v>84</v>
      </c>
    </row>
    <row r="123" s="2" customFormat="1">
      <c r="A123" s="40"/>
      <c r="B123" s="41"/>
      <c r="C123" s="42"/>
      <c r="D123" s="220" t="s">
        <v>764</v>
      </c>
      <c r="E123" s="42"/>
      <c r="F123" s="276" t="s">
        <v>805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764</v>
      </c>
      <c r="AU123" s="19" t="s">
        <v>84</v>
      </c>
    </row>
    <row r="124" s="12" customFormat="1" ht="22.8" customHeight="1">
      <c r="A124" s="12"/>
      <c r="B124" s="191"/>
      <c r="C124" s="192"/>
      <c r="D124" s="193" t="s">
        <v>73</v>
      </c>
      <c r="E124" s="205" t="s">
        <v>806</v>
      </c>
      <c r="F124" s="205" t="s">
        <v>807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SUM(P125:P128)</f>
        <v>0</v>
      </c>
      <c r="Q124" s="199"/>
      <c r="R124" s="200">
        <f>SUM(R125:R128)</f>
        <v>0</v>
      </c>
      <c r="S124" s="199"/>
      <c r="T124" s="201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191</v>
      </c>
      <c r="AT124" s="203" t="s">
        <v>73</v>
      </c>
      <c r="AU124" s="203" t="s">
        <v>82</v>
      </c>
      <c r="AY124" s="202" t="s">
        <v>145</v>
      </c>
      <c r="BK124" s="204">
        <f>SUM(BK125:BK128)</f>
        <v>0</v>
      </c>
    </row>
    <row r="125" s="2" customFormat="1" ht="16.5" customHeight="1">
      <c r="A125" s="40"/>
      <c r="B125" s="41"/>
      <c r="C125" s="207" t="s">
        <v>146</v>
      </c>
      <c r="D125" s="207" t="s">
        <v>148</v>
      </c>
      <c r="E125" s="208" t="s">
        <v>808</v>
      </c>
      <c r="F125" s="209" t="s">
        <v>807</v>
      </c>
      <c r="G125" s="210" t="s">
        <v>760</v>
      </c>
      <c r="H125" s="211">
        <v>1</v>
      </c>
      <c r="I125" s="212"/>
      <c r="J125" s="213">
        <f>ROUND(I125*H125,2)</f>
        <v>0</v>
      </c>
      <c r="K125" s="209" t="s">
        <v>152</v>
      </c>
      <c r="L125" s="46"/>
      <c r="M125" s="214" t="s">
        <v>19</v>
      </c>
      <c r="N125" s="215" t="s">
        <v>45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761</v>
      </c>
      <c r="AT125" s="218" t="s">
        <v>148</v>
      </c>
      <c r="AU125" s="218" t="s">
        <v>84</v>
      </c>
      <c r="AY125" s="19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82</v>
      </c>
      <c r="BK125" s="219">
        <f>ROUND(I125*H125,2)</f>
        <v>0</v>
      </c>
      <c r="BL125" s="19" t="s">
        <v>761</v>
      </c>
      <c r="BM125" s="218" t="s">
        <v>809</v>
      </c>
    </row>
    <row r="126" s="2" customFormat="1">
      <c r="A126" s="40"/>
      <c r="B126" s="41"/>
      <c r="C126" s="42"/>
      <c r="D126" s="220" t="s">
        <v>155</v>
      </c>
      <c r="E126" s="42"/>
      <c r="F126" s="221" t="s">
        <v>807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155</v>
      </c>
      <c r="AU126" s="19" t="s">
        <v>84</v>
      </c>
    </row>
    <row r="127" s="2" customFormat="1">
      <c r="A127" s="40"/>
      <c r="B127" s="41"/>
      <c r="C127" s="42"/>
      <c r="D127" s="225" t="s">
        <v>157</v>
      </c>
      <c r="E127" s="42"/>
      <c r="F127" s="226" t="s">
        <v>810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157</v>
      </c>
      <c r="AU127" s="19" t="s">
        <v>84</v>
      </c>
    </row>
    <row r="128" s="2" customFormat="1">
      <c r="A128" s="40"/>
      <c r="B128" s="41"/>
      <c r="C128" s="42"/>
      <c r="D128" s="220" t="s">
        <v>764</v>
      </c>
      <c r="E128" s="42"/>
      <c r="F128" s="276" t="s">
        <v>811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764</v>
      </c>
      <c r="AU128" s="19" t="s">
        <v>84</v>
      </c>
    </row>
    <row r="129" s="12" customFormat="1" ht="22.8" customHeight="1">
      <c r="A129" s="12"/>
      <c r="B129" s="191"/>
      <c r="C129" s="192"/>
      <c r="D129" s="193" t="s">
        <v>73</v>
      </c>
      <c r="E129" s="205" t="s">
        <v>812</v>
      </c>
      <c r="F129" s="205" t="s">
        <v>813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SUM(P130:P133)</f>
        <v>0</v>
      </c>
      <c r="Q129" s="199"/>
      <c r="R129" s="200">
        <f>SUM(R130:R133)</f>
        <v>0</v>
      </c>
      <c r="S129" s="199"/>
      <c r="T129" s="201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191</v>
      </c>
      <c r="AT129" s="203" t="s">
        <v>73</v>
      </c>
      <c r="AU129" s="203" t="s">
        <v>82</v>
      </c>
      <c r="AY129" s="202" t="s">
        <v>145</v>
      </c>
      <c r="BK129" s="204">
        <f>SUM(BK130:BK133)</f>
        <v>0</v>
      </c>
    </row>
    <row r="130" s="2" customFormat="1" ht="16.5" customHeight="1">
      <c r="A130" s="40"/>
      <c r="B130" s="41"/>
      <c r="C130" s="207" t="s">
        <v>224</v>
      </c>
      <c r="D130" s="207" t="s">
        <v>148</v>
      </c>
      <c r="E130" s="208" t="s">
        <v>814</v>
      </c>
      <c r="F130" s="209" t="s">
        <v>815</v>
      </c>
      <c r="G130" s="210" t="s">
        <v>760</v>
      </c>
      <c r="H130" s="211">
        <v>1</v>
      </c>
      <c r="I130" s="212"/>
      <c r="J130" s="213">
        <f>ROUND(I130*H130,2)</f>
        <v>0</v>
      </c>
      <c r="K130" s="209" t="s">
        <v>152</v>
      </c>
      <c r="L130" s="46"/>
      <c r="M130" s="214" t="s">
        <v>19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761</v>
      </c>
      <c r="AT130" s="218" t="s">
        <v>148</v>
      </c>
      <c r="AU130" s="218" t="s">
        <v>84</v>
      </c>
      <c r="AY130" s="19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761</v>
      </c>
      <c r="BM130" s="218" t="s">
        <v>816</v>
      </c>
    </row>
    <row r="131" s="2" customFormat="1">
      <c r="A131" s="40"/>
      <c r="B131" s="41"/>
      <c r="C131" s="42"/>
      <c r="D131" s="220" t="s">
        <v>155</v>
      </c>
      <c r="E131" s="42"/>
      <c r="F131" s="221" t="s">
        <v>815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155</v>
      </c>
      <c r="AU131" s="19" t="s">
        <v>84</v>
      </c>
    </row>
    <row r="132" s="2" customFormat="1">
      <c r="A132" s="40"/>
      <c r="B132" s="41"/>
      <c r="C132" s="42"/>
      <c r="D132" s="225" t="s">
        <v>157</v>
      </c>
      <c r="E132" s="42"/>
      <c r="F132" s="226" t="s">
        <v>817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157</v>
      </c>
      <c r="AU132" s="19" t="s">
        <v>84</v>
      </c>
    </row>
    <row r="133" s="2" customFormat="1">
      <c r="A133" s="40"/>
      <c r="B133" s="41"/>
      <c r="C133" s="42"/>
      <c r="D133" s="220" t="s">
        <v>764</v>
      </c>
      <c r="E133" s="42"/>
      <c r="F133" s="276" t="s">
        <v>818</v>
      </c>
      <c r="G133" s="42"/>
      <c r="H133" s="42"/>
      <c r="I133" s="222"/>
      <c r="J133" s="42"/>
      <c r="K133" s="42"/>
      <c r="L133" s="46"/>
      <c r="M133" s="269"/>
      <c r="N133" s="270"/>
      <c r="O133" s="271"/>
      <c r="P133" s="271"/>
      <c r="Q133" s="271"/>
      <c r="R133" s="271"/>
      <c r="S133" s="271"/>
      <c r="T133" s="272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764</v>
      </c>
      <c r="AU133" s="19" t="s">
        <v>84</v>
      </c>
    </row>
    <row r="134" s="2" customFormat="1" ht="6.96" customHeight="1">
      <c r="A134" s="40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46"/>
      <c r="M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</sheetData>
  <sheetProtection sheet="1" autoFilter="0" formatColumns="0" formatRows="0" objects="1" scenarios="1" spinCount="100000" saltValue="lXHE0bqEghYgwr5YM2IzVwWccMVA6YRH/5JveXBCzt7H5BMX8xPsXT65ErqDigxfelpn8YlgtASpwNqGLBt2Zg==" hashValue="WlCNpfbnZ4RVjsPBADPLIheOct6bqSdcv7Oe2wpmirdQ3stopYhp+iQ1/3Q2zz6+crEgBM0HB3k/AvOkWEoWVw==" algorithmName="SHA-512" password="CAA1"/>
  <autoFilter ref="C85:K13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6_01/012203000"/>
    <hyperlink ref="F95" r:id="rId2" display="https://podminky.urs.cz/item/CS_URS_2026_01/012444000"/>
    <hyperlink ref="F99" r:id="rId3" display="https://podminky.urs.cz/item/CS_URS_2026_01/013254000"/>
    <hyperlink ref="F104" r:id="rId4" display="https://podminky.urs.cz/item/CS_URS_2026_01/030001000"/>
    <hyperlink ref="F109" r:id="rId5" display="https://podminky.urs.cz/item/CS_URS_2026_01/043002000"/>
    <hyperlink ref="F113" r:id="rId6" display="https://podminky.urs.cz/item/CS_URS_2026_01/045203000"/>
    <hyperlink ref="F117" r:id="rId7" display="https://podminky.urs.cz/item/CS_URS_2026_01/045303000"/>
    <hyperlink ref="F122" r:id="rId8" display="https://podminky.urs.cz/item/CS_URS_2026_01/051002000"/>
    <hyperlink ref="F127" r:id="rId9" display="https://podminky.urs.cz/item/CS_URS_2026_01/070001000"/>
    <hyperlink ref="F132" r:id="rId10" display="https://podminky.urs.cz/item/CS_URS_2026_01/092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819</v>
      </c>
      <c r="H4" s="22"/>
    </row>
    <row r="5" s="1" customFormat="1" ht="12" customHeight="1">
      <c r="B5" s="22"/>
      <c r="C5" s="277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8" t="s">
        <v>16</v>
      </c>
      <c r="D6" s="279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6. 11. 2025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80"/>
      <c r="C9" s="281" t="s">
        <v>55</v>
      </c>
      <c r="D9" s="282" t="s">
        <v>56</v>
      </c>
      <c r="E9" s="282" t="s">
        <v>132</v>
      </c>
      <c r="F9" s="283" t="s">
        <v>820</v>
      </c>
      <c r="G9" s="180"/>
      <c r="H9" s="280"/>
    </row>
    <row r="10" s="2" customFormat="1" ht="16.8" customHeight="1">
      <c r="A10" s="40"/>
      <c r="B10" s="46"/>
      <c r="C10" s="284" t="s">
        <v>109</v>
      </c>
      <c r="D10" s="285" t="s">
        <v>110</v>
      </c>
      <c r="E10" s="286" t="s">
        <v>19</v>
      </c>
      <c r="F10" s="287">
        <v>0.28799999999999998</v>
      </c>
      <c r="G10" s="40"/>
      <c r="H10" s="46"/>
    </row>
    <row r="11" s="2" customFormat="1" ht="16.8" customHeight="1">
      <c r="A11" s="40"/>
      <c r="B11" s="46"/>
      <c r="C11" s="288" t="s">
        <v>19</v>
      </c>
      <c r="D11" s="288" t="s">
        <v>821</v>
      </c>
      <c r="E11" s="19" t="s">
        <v>19</v>
      </c>
      <c r="F11" s="289">
        <v>0.28799999999999998</v>
      </c>
      <c r="G11" s="40"/>
      <c r="H11" s="46"/>
    </row>
    <row r="12" s="2" customFormat="1" ht="16.8" customHeight="1">
      <c r="A12" s="40"/>
      <c r="B12" s="46"/>
      <c r="C12" s="290" t="s">
        <v>822</v>
      </c>
      <c r="D12" s="40"/>
      <c r="E12" s="40"/>
      <c r="F12" s="40"/>
      <c r="G12" s="40"/>
      <c r="H12" s="46"/>
    </row>
    <row r="13" s="2" customFormat="1" ht="16.8" customHeight="1">
      <c r="A13" s="40"/>
      <c r="B13" s="46"/>
      <c r="C13" s="288" t="s">
        <v>358</v>
      </c>
      <c r="D13" s="288" t="s">
        <v>359</v>
      </c>
      <c r="E13" s="19" t="s">
        <v>360</v>
      </c>
      <c r="F13" s="289">
        <v>2.5920000000000001</v>
      </c>
      <c r="G13" s="40"/>
      <c r="H13" s="46"/>
    </row>
    <row r="14" s="2" customFormat="1">
      <c r="A14" s="40"/>
      <c r="B14" s="46"/>
      <c r="C14" s="288" t="s">
        <v>373</v>
      </c>
      <c r="D14" s="288" t="s">
        <v>374</v>
      </c>
      <c r="E14" s="19" t="s">
        <v>360</v>
      </c>
      <c r="F14" s="289">
        <v>32.472000000000001</v>
      </c>
      <c r="G14" s="40"/>
      <c r="H14" s="46"/>
    </row>
    <row r="15" s="2" customFormat="1">
      <c r="A15" s="40"/>
      <c r="B15" s="46"/>
      <c r="C15" s="288" t="s">
        <v>413</v>
      </c>
      <c r="D15" s="288" t="s">
        <v>414</v>
      </c>
      <c r="E15" s="19" t="s">
        <v>360</v>
      </c>
      <c r="F15" s="289">
        <v>2.5920000000000001</v>
      </c>
      <c r="G15" s="40"/>
      <c r="H15" s="46"/>
    </row>
    <row r="16" s="2" customFormat="1" ht="26.4" customHeight="1">
      <c r="A16" s="40"/>
      <c r="B16" s="46"/>
      <c r="C16" s="291" t="s">
        <v>85</v>
      </c>
      <c r="D16" s="291" t="s">
        <v>86</v>
      </c>
      <c r="E16" s="40"/>
      <c r="F16" s="40"/>
      <c r="G16" s="40"/>
      <c r="H16" s="46"/>
    </row>
    <row r="17" s="2" customFormat="1" ht="16.8" customHeight="1">
      <c r="A17" s="40"/>
      <c r="B17" s="46"/>
      <c r="C17" s="284" t="s">
        <v>94</v>
      </c>
      <c r="D17" s="285" t="s">
        <v>95</v>
      </c>
      <c r="E17" s="286" t="s">
        <v>96</v>
      </c>
      <c r="F17" s="287">
        <v>176</v>
      </c>
      <c r="G17" s="40"/>
      <c r="H17" s="46"/>
    </row>
    <row r="18" s="2" customFormat="1" ht="16.8" customHeight="1">
      <c r="A18" s="40"/>
      <c r="B18" s="46"/>
      <c r="C18" s="288" t="s">
        <v>19</v>
      </c>
      <c r="D18" s="288" t="s">
        <v>97</v>
      </c>
      <c r="E18" s="19" t="s">
        <v>19</v>
      </c>
      <c r="F18" s="289">
        <v>176</v>
      </c>
      <c r="G18" s="40"/>
      <c r="H18" s="46"/>
    </row>
    <row r="19" s="2" customFormat="1" ht="16.8" customHeight="1">
      <c r="A19" s="40"/>
      <c r="B19" s="46"/>
      <c r="C19" s="284" t="s">
        <v>99</v>
      </c>
      <c r="D19" s="285" t="s">
        <v>100</v>
      </c>
      <c r="E19" s="286" t="s">
        <v>19</v>
      </c>
      <c r="F19" s="287">
        <v>118</v>
      </c>
      <c r="G19" s="40"/>
      <c r="H19" s="46"/>
    </row>
    <row r="20" s="2" customFormat="1" ht="16.8" customHeight="1">
      <c r="A20" s="40"/>
      <c r="B20" s="46"/>
      <c r="C20" s="288" t="s">
        <v>19</v>
      </c>
      <c r="D20" s="288" t="s">
        <v>823</v>
      </c>
      <c r="E20" s="19" t="s">
        <v>19</v>
      </c>
      <c r="F20" s="289">
        <v>118</v>
      </c>
      <c r="G20" s="40"/>
      <c r="H20" s="46"/>
    </row>
    <row r="21" s="2" customFormat="1" ht="16.8" customHeight="1">
      <c r="A21" s="40"/>
      <c r="B21" s="46"/>
      <c r="C21" s="284" t="s">
        <v>103</v>
      </c>
      <c r="D21" s="285" t="s">
        <v>104</v>
      </c>
      <c r="E21" s="286" t="s">
        <v>19</v>
      </c>
      <c r="F21" s="287">
        <v>52</v>
      </c>
      <c r="G21" s="40"/>
      <c r="H21" s="46"/>
    </row>
    <row r="22" s="2" customFormat="1" ht="16.8" customHeight="1">
      <c r="A22" s="40"/>
      <c r="B22" s="46"/>
      <c r="C22" s="288" t="s">
        <v>19</v>
      </c>
      <c r="D22" s="288" t="s">
        <v>105</v>
      </c>
      <c r="E22" s="19" t="s">
        <v>19</v>
      </c>
      <c r="F22" s="289">
        <v>52</v>
      </c>
      <c r="G22" s="40"/>
      <c r="H22" s="46"/>
    </row>
    <row r="23" s="2" customFormat="1" ht="16.8" customHeight="1">
      <c r="A23" s="40"/>
      <c r="B23" s="46"/>
      <c r="C23" s="284" t="s">
        <v>106</v>
      </c>
      <c r="D23" s="285" t="s">
        <v>107</v>
      </c>
      <c r="E23" s="286" t="s">
        <v>19</v>
      </c>
      <c r="F23" s="287">
        <v>272</v>
      </c>
      <c r="G23" s="40"/>
      <c r="H23" s="46"/>
    </row>
    <row r="24" s="2" customFormat="1" ht="16.8" customHeight="1">
      <c r="A24" s="40"/>
      <c r="B24" s="46"/>
      <c r="C24" s="288" t="s">
        <v>19</v>
      </c>
      <c r="D24" s="288" t="s">
        <v>824</v>
      </c>
      <c r="E24" s="19" t="s">
        <v>19</v>
      </c>
      <c r="F24" s="289">
        <v>0</v>
      </c>
      <c r="G24" s="40"/>
      <c r="H24" s="46"/>
    </row>
    <row r="25" s="2" customFormat="1" ht="16.8" customHeight="1">
      <c r="A25" s="40"/>
      <c r="B25" s="46"/>
      <c r="C25" s="288" t="s">
        <v>19</v>
      </c>
      <c r="D25" s="288" t="s">
        <v>392</v>
      </c>
      <c r="E25" s="19" t="s">
        <v>19</v>
      </c>
      <c r="F25" s="289">
        <v>35</v>
      </c>
      <c r="G25" s="40"/>
      <c r="H25" s="46"/>
    </row>
    <row r="26" s="2" customFormat="1" ht="16.8" customHeight="1">
      <c r="A26" s="40"/>
      <c r="B26" s="46"/>
      <c r="C26" s="288" t="s">
        <v>19</v>
      </c>
      <c r="D26" s="288" t="s">
        <v>825</v>
      </c>
      <c r="E26" s="19" t="s">
        <v>19</v>
      </c>
      <c r="F26" s="289">
        <v>0</v>
      </c>
      <c r="G26" s="40"/>
      <c r="H26" s="46"/>
    </row>
    <row r="27" s="2" customFormat="1" ht="16.8" customHeight="1">
      <c r="A27" s="40"/>
      <c r="B27" s="46"/>
      <c r="C27" s="288" t="s">
        <v>19</v>
      </c>
      <c r="D27" s="288" t="s">
        <v>305</v>
      </c>
      <c r="E27" s="19" t="s">
        <v>19</v>
      </c>
      <c r="F27" s="289">
        <v>23</v>
      </c>
      <c r="G27" s="40"/>
      <c r="H27" s="46"/>
    </row>
    <row r="28" s="2" customFormat="1" ht="16.8" customHeight="1">
      <c r="A28" s="40"/>
      <c r="B28" s="46"/>
      <c r="C28" s="288" t="s">
        <v>19</v>
      </c>
      <c r="D28" s="288" t="s">
        <v>826</v>
      </c>
      <c r="E28" s="19" t="s">
        <v>19</v>
      </c>
      <c r="F28" s="289">
        <v>0</v>
      </c>
      <c r="G28" s="40"/>
      <c r="H28" s="46"/>
    </row>
    <row r="29" s="2" customFormat="1" ht="16.8" customHeight="1">
      <c r="A29" s="40"/>
      <c r="B29" s="46"/>
      <c r="C29" s="288" t="s">
        <v>19</v>
      </c>
      <c r="D29" s="288" t="s">
        <v>230</v>
      </c>
      <c r="E29" s="19" t="s">
        <v>19</v>
      </c>
      <c r="F29" s="289">
        <v>11</v>
      </c>
      <c r="G29" s="40"/>
      <c r="H29" s="46"/>
    </row>
    <row r="30" s="2" customFormat="1" ht="16.8" customHeight="1">
      <c r="A30" s="40"/>
      <c r="B30" s="46"/>
      <c r="C30" s="288" t="s">
        <v>19</v>
      </c>
      <c r="D30" s="288" t="s">
        <v>827</v>
      </c>
      <c r="E30" s="19" t="s">
        <v>19</v>
      </c>
      <c r="F30" s="289">
        <v>0</v>
      </c>
      <c r="G30" s="40"/>
      <c r="H30" s="46"/>
    </row>
    <row r="31" s="2" customFormat="1" ht="16.8" customHeight="1">
      <c r="A31" s="40"/>
      <c r="B31" s="46"/>
      <c r="C31" s="288" t="s">
        <v>19</v>
      </c>
      <c r="D31" s="288" t="s">
        <v>245</v>
      </c>
      <c r="E31" s="19" t="s">
        <v>19</v>
      </c>
      <c r="F31" s="289">
        <v>13</v>
      </c>
      <c r="G31" s="40"/>
      <c r="H31" s="46"/>
    </row>
    <row r="32" s="2" customFormat="1" ht="16.8" customHeight="1">
      <c r="A32" s="40"/>
      <c r="B32" s="46"/>
      <c r="C32" s="288" t="s">
        <v>19</v>
      </c>
      <c r="D32" s="288" t="s">
        <v>828</v>
      </c>
      <c r="E32" s="19" t="s">
        <v>19</v>
      </c>
      <c r="F32" s="289">
        <v>0</v>
      </c>
      <c r="G32" s="40"/>
      <c r="H32" s="46"/>
    </row>
    <row r="33" s="2" customFormat="1" ht="16.8" customHeight="1">
      <c r="A33" s="40"/>
      <c r="B33" s="46"/>
      <c r="C33" s="288" t="s">
        <v>19</v>
      </c>
      <c r="D33" s="288" t="s">
        <v>318</v>
      </c>
      <c r="E33" s="19" t="s">
        <v>19</v>
      </c>
      <c r="F33" s="289">
        <v>25</v>
      </c>
      <c r="G33" s="40"/>
      <c r="H33" s="46"/>
    </row>
    <row r="34" s="2" customFormat="1" ht="16.8" customHeight="1">
      <c r="A34" s="40"/>
      <c r="B34" s="46"/>
      <c r="C34" s="288" t="s">
        <v>19</v>
      </c>
      <c r="D34" s="288" t="s">
        <v>829</v>
      </c>
      <c r="E34" s="19" t="s">
        <v>19</v>
      </c>
      <c r="F34" s="289">
        <v>0</v>
      </c>
      <c r="G34" s="40"/>
      <c r="H34" s="46"/>
    </row>
    <row r="35" s="2" customFormat="1" ht="16.8" customHeight="1">
      <c r="A35" s="40"/>
      <c r="B35" s="46"/>
      <c r="C35" s="288" t="s">
        <v>19</v>
      </c>
      <c r="D35" s="288" t="s">
        <v>449</v>
      </c>
      <c r="E35" s="19" t="s">
        <v>19</v>
      </c>
      <c r="F35" s="289">
        <v>43</v>
      </c>
      <c r="G35" s="40"/>
      <c r="H35" s="46"/>
    </row>
    <row r="36" s="2" customFormat="1" ht="16.8" customHeight="1">
      <c r="A36" s="40"/>
      <c r="B36" s="46"/>
      <c r="C36" s="288" t="s">
        <v>19</v>
      </c>
      <c r="D36" s="288" t="s">
        <v>830</v>
      </c>
      <c r="E36" s="19" t="s">
        <v>19</v>
      </c>
      <c r="F36" s="289">
        <v>0</v>
      </c>
      <c r="G36" s="40"/>
      <c r="H36" s="46"/>
    </row>
    <row r="37" s="2" customFormat="1" ht="16.8" customHeight="1">
      <c r="A37" s="40"/>
      <c r="B37" s="46"/>
      <c r="C37" s="288" t="s">
        <v>19</v>
      </c>
      <c r="D37" s="288" t="s">
        <v>831</v>
      </c>
      <c r="E37" s="19" t="s">
        <v>19</v>
      </c>
      <c r="F37" s="289">
        <v>55</v>
      </c>
      <c r="G37" s="40"/>
      <c r="H37" s="46"/>
    </row>
    <row r="38" s="2" customFormat="1" ht="16.8" customHeight="1">
      <c r="A38" s="40"/>
      <c r="B38" s="46"/>
      <c r="C38" s="288" t="s">
        <v>19</v>
      </c>
      <c r="D38" s="288" t="s">
        <v>832</v>
      </c>
      <c r="E38" s="19" t="s">
        <v>19</v>
      </c>
      <c r="F38" s="289">
        <v>0</v>
      </c>
      <c r="G38" s="40"/>
      <c r="H38" s="46"/>
    </row>
    <row r="39" s="2" customFormat="1" ht="16.8" customHeight="1">
      <c r="A39" s="40"/>
      <c r="B39" s="46"/>
      <c r="C39" s="288" t="s">
        <v>19</v>
      </c>
      <c r="D39" s="288" t="s">
        <v>833</v>
      </c>
      <c r="E39" s="19" t="s">
        <v>19</v>
      </c>
      <c r="F39" s="289">
        <v>67</v>
      </c>
      <c r="G39" s="40"/>
      <c r="H39" s="46"/>
    </row>
    <row r="40" s="2" customFormat="1" ht="16.8" customHeight="1">
      <c r="A40" s="40"/>
      <c r="B40" s="46"/>
      <c r="C40" s="288" t="s">
        <v>19</v>
      </c>
      <c r="D40" s="288" t="s">
        <v>164</v>
      </c>
      <c r="E40" s="19" t="s">
        <v>19</v>
      </c>
      <c r="F40" s="289">
        <v>272</v>
      </c>
      <c r="G40" s="40"/>
      <c r="H40" s="46"/>
    </row>
    <row r="41" s="2" customFormat="1" ht="16.8" customHeight="1">
      <c r="A41" s="40"/>
      <c r="B41" s="46"/>
      <c r="C41" s="284" t="s">
        <v>109</v>
      </c>
      <c r="D41" s="285" t="s">
        <v>110</v>
      </c>
      <c r="E41" s="286" t="s">
        <v>19</v>
      </c>
      <c r="F41" s="287">
        <v>0.28799999999999998</v>
      </c>
      <c r="G41" s="40"/>
      <c r="H41" s="46"/>
    </row>
    <row r="42" s="2" customFormat="1" ht="16.8" customHeight="1">
      <c r="A42" s="40"/>
      <c r="B42" s="46"/>
      <c r="C42" s="288" t="s">
        <v>19</v>
      </c>
      <c r="D42" s="288" t="s">
        <v>821</v>
      </c>
      <c r="E42" s="19" t="s">
        <v>19</v>
      </c>
      <c r="F42" s="289">
        <v>0.28799999999999998</v>
      </c>
      <c r="G42" s="40"/>
      <c r="H42" s="46"/>
    </row>
    <row r="43" s="2" customFormat="1" ht="26.4" customHeight="1">
      <c r="A43" s="40"/>
      <c r="B43" s="46"/>
      <c r="C43" s="291" t="s">
        <v>79</v>
      </c>
      <c r="D43" s="291" t="s">
        <v>80</v>
      </c>
      <c r="E43" s="40"/>
      <c r="F43" s="40"/>
      <c r="G43" s="40"/>
      <c r="H43" s="46"/>
    </row>
    <row r="44" s="2" customFormat="1" ht="16.8" customHeight="1">
      <c r="A44" s="40"/>
      <c r="B44" s="46"/>
      <c r="C44" s="284" t="s">
        <v>94</v>
      </c>
      <c r="D44" s="285" t="s">
        <v>95</v>
      </c>
      <c r="E44" s="286" t="s">
        <v>96</v>
      </c>
      <c r="F44" s="287">
        <v>176</v>
      </c>
      <c r="G44" s="40"/>
      <c r="H44" s="46"/>
    </row>
    <row r="45" s="2" customFormat="1" ht="16.8" customHeight="1">
      <c r="A45" s="40"/>
      <c r="B45" s="46"/>
      <c r="C45" s="288" t="s">
        <v>19</v>
      </c>
      <c r="D45" s="288" t="s">
        <v>97</v>
      </c>
      <c r="E45" s="19" t="s">
        <v>19</v>
      </c>
      <c r="F45" s="289">
        <v>176</v>
      </c>
      <c r="G45" s="40"/>
      <c r="H45" s="46"/>
    </row>
    <row r="46" s="2" customFormat="1" ht="16.8" customHeight="1">
      <c r="A46" s="40"/>
      <c r="B46" s="46"/>
      <c r="C46" s="290" t="s">
        <v>822</v>
      </c>
      <c r="D46" s="40"/>
      <c r="E46" s="40"/>
      <c r="F46" s="40"/>
      <c r="G46" s="40"/>
      <c r="H46" s="46"/>
    </row>
    <row r="47" s="2" customFormat="1">
      <c r="A47" s="40"/>
      <c r="B47" s="46"/>
      <c r="C47" s="288" t="s">
        <v>290</v>
      </c>
      <c r="D47" s="288" t="s">
        <v>291</v>
      </c>
      <c r="E47" s="19" t="s">
        <v>96</v>
      </c>
      <c r="F47" s="289">
        <v>298</v>
      </c>
      <c r="G47" s="40"/>
      <c r="H47" s="46"/>
    </row>
    <row r="48" s="2" customFormat="1">
      <c r="A48" s="40"/>
      <c r="B48" s="46"/>
      <c r="C48" s="288" t="s">
        <v>336</v>
      </c>
      <c r="D48" s="288" t="s">
        <v>337</v>
      </c>
      <c r="E48" s="19" t="s">
        <v>96</v>
      </c>
      <c r="F48" s="289">
        <v>186</v>
      </c>
      <c r="G48" s="40"/>
      <c r="H48" s="46"/>
    </row>
    <row r="49" s="2" customFormat="1" ht="16.8" customHeight="1">
      <c r="A49" s="40"/>
      <c r="B49" s="46"/>
      <c r="C49" s="288" t="s">
        <v>350</v>
      </c>
      <c r="D49" s="288" t="s">
        <v>351</v>
      </c>
      <c r="E49" s="19" t="s">
        <v>352</v>
      </c>
      <c r="F49" s="289">
        <v>0.17599999999999999</v>
      </c>
      <c r="G49" s="40"/>
      <c r="H49" s="46"/>
    </row>
    <row r="50" s="2" customFormat="1" ht="16.8" customHeight="1">
      <c r="A50" s="40"/>
      <c r="B50" s="46"/>
      <c r="C50" s="288" t="s">
        <v>366</v>
      </c>
      <c r="D50" s="288" t="s">
        <v>367</v>
      </c>
      <c r="E50" s="19" t="s">
        <v>96</v>
      </c>
      <c r="F50" s="289">
        <v>294</v>
      </c>
      <c r="G50" s="40"/>
      <c r="H50" s="46"/>
    </row>
    <row r="51" s="2" customFormat="1">
      <c r="A51" s="40"/>
      <c r="B51" s="46"/>
      <c r="C51" s="288" t="s">
        <v>373</v>
      </c>
      <c r="D51" s="288" t="s">
        <v>374</v>
      </c>
      <c r="E51" s="19" t="s">
        <v>360</v>
      </c>
      <c r="F51" s="289">
        <v>32.472000000000001</v>
      </c>
      <c r="G51" s="40"/>
      <c r="H51" s="46"/>
    </row>
    <row r="52" s="2" customFormat="1" ht="16.8" customHeight="1">
      <c r="A52" s="40"/>
      <c r="B52" s="46"/>
      <c r="C52" s="288" t="s">
        <v>406</v>
      </c>
      <c r="D52" s="288" t="s">
        <v>407</v>
      </c>
      <c r="E52" s="19" t="s">
        <v>96</v>
      </c>
      <c r="F52" s="289">
        <v>294</v>
      </c>
      <c r="G52" s="40"/>
      <c r="H52" s="46"/>
    </row>
    <row r="53" s="2" customFormat="1" ht="16.8" customHeight="1">
      <c r="A53" s="40"/>
      <c r="B53" s="46"/>
      <c r="C53" s="288" t="s">
        <v>443</v>
      </c>
      <c r="D53" s="288" t="s">
        <v>444</v>
      </c>
      <c r="E53" s="19" t="s">
        <v>96</v>
      </c>
      <c r="F53" s="289">
        <v>294</v>
      </c>
      <c r="G53" s="40"/>
      <c r="H53" s="46"/>
    </row>
    <row r="54" s="2" customFormat="1" ht="16.8" customHeight="1">
      <c r="A54" s="40"/>
      <c r="B54" s="46"/>
      <c r="C54" s="288" t="s">
        <v>450</v>
      </c>
      <c r="D54" s="288" t="s">
        <v>451</v>
      </c>
      <c r="E54" s="19" t="s">
        <v>96</v>
      </c>
      <c r="F54" s="289">
        <v>294</v>
      </c>
      <c r="G54" s="40"/>
      <c r="H54" s="46"/>
    </row>
    <row r="55" s="2" customFormat="1" ht="16.8" customHeight="1">
      <c r="A55" s="40"/>
      <c r="B55" s="46"/>
      <c r="C55" s="288" t="s">
        <v>456</v>
      </c>
      <c r="D55" s="288" t="s">
        <v>457</v>
      </c>
      <c r="E55" s="19" t="s">
        <v>96</v>
      </c>
      <c r="F55" s="289">
        <v>176</v>
      </c>
      <c r="G55" s="40"/>
      <c r="H55" s="46"/>
    </row>
    <row r="56" s="2" customFormat="1" ht="16.8" customHeight="1">
      <c r="A56" s="40"/>
      <c r="B56" s="46"/>
      <c r="C56" s="284" t="s">
        <v>99</v>
      </c>
      <c r="D56" s="285" t="s">
        <v>100</v>
      </c>
      <c r="E56" s="286" t="s">
        <v>19</v>
      </c>
      <c r="F56" s="287">
        <v>118</v>
      </c>
      <c r="G56" s="40"/>
      <c r="H56" s="46"/>
    </row>
    <row r="57" s="2" customFormat="1" ht="16.8" customHeight="1">
      <c r="A57" s="40"/>
      <c r="B57" s="46"/>
      <c r="C57" s="288" t="s">
        <v>19</v>
      </c>
      <c r="D57" s="288" t="s">
        <v>823</v>
      </c>
      <c r="E57" s="19" t="s">
        <v>19</v>
      </c>
      <c r="F57" s="289">
        <v>118</v>
      </c>
      <c r="G57" s="40"/>
      <c r="H57" s="46"/>
    </row>
    <row r="58" s="2" customFormat="1" ht="16.8" customHeight="1">
      <c r="A58" s="40"/>
      <c r="B58" s="46"/>
      <c r="C58" s="290" t="s">
        <v>822</v>
      </c>
      <c r="D58" s="40"/>
      <c r="E58" s="40"/>
      <c r="F58" s="40"/>
      <c r="G58" s="40"/>
      <c r="H58" s="46"/>
    </row>
    <row r="59" s="2" customFormat="1">
      <c r="A59" s="40"/>
      <c r="B59" s="46"/>
      <c r="C59" s="288" t="s">
        <v>290</v>
      </c>
      <c r="D59" s="288" t="s">
        <v>291</v>
      </c>
      <c r="E59" s="19" t="s">
        <v>96</v>
      </c>
      <c r="F59" s="289">
        <v>298</v>
      </c>
      <c r="G59" s="40"/>
      <c r="H59" s="46"/>
    </row>
    <row r="60" s="2" customFormat="1" ht="16.8" customHeight="1">
      <c r="A60" s="40"/>
      <c r="B60" s="46"/>
      <c r="C60" s="288" t="s">
        <v>366</v>
      </c>
      <c r="D60" s="288" t="s">
        <v>367</v>
      </c>
      <c r="E60" s="19" t="s">
        <v>96</v>
      </c>
      <c r="F60" s="289">
        <v>294</v>
      </c>
      <c r="G60" s="40"/>
      <c r="H60" s="46"/>
    </row>
    <row r="61" s="2" customFormat="1">
      <c r="A61" s="40"/>
      <c r="B61" s="46"/>
      <c r="C61" s="288" t="s">
        <v>373</v>
      </c>
      <c r="D61" s="288" t="s">
        <v>374</v>
      </c>
      <c r="E61" s="19" t="s">
        <v>360</v>
      </c>
      <c r="F61" s="289">
        <v>32.472000000000001</v>
      </c>
      <c r="G61" s="40"/>
      <c r="H61" s="46"/>
    </row>
    <row r="62" s="2" customFormat="1" ht="16.8" customHeight="1">
      <c r="A62" s="40"/>
      <c r="B62" s="46"/>
      <c r="C62" s="288" t="s">
        <v>406</v>
      </c>
      <c r="D62" s="288" t="s">
        <v>407</v>
      </c>
      <c r="E62" s="19" t="s">
        <v>96</v>
      </c>
      <c r="F62" s="289">
        <v>294</v>
      </c>
      <c r="G62" s="40"/>
      <c r="H62" s="46"/>
    </row>
    <row r="63" s="2" customFormat="1" ht="16.8" customHeight="1">
      <c r="A63" s="40"/>
      <c r="B63" s="46"/>
      <c r="C63" s="288" t="s">
        <v>443</v>
      </c>
      <c r="D63" s="288" t="s">
        <v>444</v>
      </c>
      <c r="E63" s="19" t="s">
        <v>96</v>
      </c>
      <c r="F63" s="289">
        <v>294</v>
      </c>
      <c r="G63" s="40"/>
      <c r="H63" s="46"/>
    </row>
    <row r="64" s="2" customFormat="1" ht="16.8" customHeight="1">
      <c r="A64" s="40"/>
      <c r="B64" s="46"/>
      <c r="C64" s="288" t="s">
        <v>450</v>
      </c>
      <c r="D64" s="288" t="s">
        <v>451</v>
      </c>
      <c r="E64" s="19" t="s">
        <v>96</v>
      </c>
      <c r="F64" s="289">
        <v>294</v>
      </c>
      <c r="G64" s="40"/>
      <c r="H64" s="46"/>
    </row>
    <row r="65" s="2" customFormat="1" ht="16.8" customHeight="1">
      <c r="A65" s="40"/>
      <c r="B65" s="46"/>
      <c r="C65" s="284" t="s">
        <v>103</v>
      </c>
      <c r="D65" s="285" t="s">
        <v>104</v>
      </c>
      <c r="E65" s="286" t="s">
        <v>19</v>
      </c>
      <c r="F65" s="287">
        <v>52</v>
      </c>
      <c r="G65" s="40"/>
      <c r="H65" s="46"/>
    </row>
    <row r="66" s="2" customFormat="1" ht="16.8" customHeight="1">
      <c r="A66" s="40"/>
      <c r="B66" s="46"/>
      <c r="C66" s="288" t="s">
        <v>19</v>
      </c>
      <c r="D66" s="288" t="s">
        <v>105</v>
      </c>
      <c r="E66" s="19" t="s">
        <v>19</v>
      </c>
      <c r="F66" s="289">
        <v>52</v>
      </c>
      <c r="G66" s="40"/>
      <c r="H66" s="46"/>
    </row>
    <row r="67" s="2" customFormat="1" ht="16.8" customHeight="1">
      <c r="A67" s="40"/>
      <c r="B67" s="46"/>
      <c r="C67" s="290" t="s">
        <v>822</v>
      </c>
      <c r="D67" s="40"/>
      <c r="E67" s="40"/>
      <c r="F67" s="40"/>
      <c r="G67" s="40"/>
      <c r="H67" s="46"/>
    </row>
    <row r="68" s="2" customFormat="1">
      <c r="A68" s="40"/>
      <c r="B68" s="46"/>
      <c r="C68" s="288" t="s">
        <v>324</v>
      </c>
      <c r="D68" s="288" t="s">
        <v>325</v>
      </c>
      <c r="E68" s="19" t="s">
        <v>96</v>
      </c>
      <c r="F68" s="289">
        <v>58</v>
      </c>
      <c r="G68" s="40"/>
      <c r="H68" s="46"/>
    </row>
    <row r="69" s="2" customFormat="1" ht="16.8" customHeight="1">
      <c r="A69" s="40"/>
      <c r="B69" s="46"/>
      <c r="C69" s="288" t="s">
        <v>468</v>
      </c>
      <c r="D69" s="288" t="s">
        <v>469</v>
      </c>
      <c r="E69" s="19" t="s">
        <v>96</v>
      </c>
      <c r="F69" s="289">
        <v>337.5</v>
      </c>
      <c r="G69" s="40"/>
      <c r="H69" s="46"/>
    </row>
    <row r="70" s="2" customFormat="1" ht="16.8" customHeight="1">
      <c r="A70" s="40"/>
      <c r="B70" s="46"/>
      <c r="C70" s="284" t="s">
        <v>106</v>
      </c>
      <c r="D70" s="285" t="s">
        <v>107</v>
      </c>
      <c r="E70" s="286" t="s">
        <v>19</v>
      </c>
      <c r="F70" s="287">
        <v>272</v>
      </c>
      <c r="G70" s="40"/>
      <c r="H70" s="46"/>
    </row>
    <row r="71" s="2" customFormat="1" ht="16.8" customHeight="1">
      <c r="A71" s="40"/>
      <c r="B71" s="46"/>
      <c r="C71" s="288" t="s">
        <v>19</v>
      </c>
      <c r="D71" s="288" t="s">
        <v>824</v>
      </c>
      <c r="E71" s="19" t="s">
        <v>19</v>
      </c>
      <c r="F71" s="289">
        <v>0</v>
      </c>
      <c r="G71" s="40"/>
      <c r="H71" s="46"/>
    </row>
    <row r="72" s="2" customFormat="1" ht="16.8" customHeight="1">
      <c r="A72" s="40"/>
      <c r="B72" s="46"/>
      <c r="C72" s="288" t="s">
        <v>19</v>
      </c>
      <c r="D72" s="288" t="s">
        <v>392</v>
      </c>
      <c r="E72" s="19" t="s">
        <v>19</v>
      </c>
      <c r="F72" s="289">
        <v>35</v>
      </c>
      <c r="G72" s="40"/>
      <c r="H72" s="46"/>
    </row>
    <row r="73" s="2" customFormat="1" ht="16.8" customHeight="1">
      <c r="A73" s="40"/>
      <c r="B73" s="46"/>
      <c r="C73" s="288" t="s">
        <v>19</v>
      </c>
      <c r="D73" s="288" t="s">
        <v>825</v>
      </c>
      <c r="E73" s="19" t="s">
        <v>19</v>
      </c>
      <c r="F73" s="289">
        <v>0</v>
      </c>
      <c r="G73" s="40"/>
      <c r="H73" s="46"/>
    </row>
    <row r="74" s="2" customFormat="1" ht="16.8" customHeight="1">
      <c r="A74" s="40"/>
      <c r="B74" s="46"/>
      <c r="C74" s="288" t="s">
        <v>19</v>
      </c>
      <c r="D74" s="288" t="s">
        <v>305</v>
      </c>
      <c r="E74" s="19" t="s">
        <v>19</v>
      </c>
      <c r="F74" s="289">
        <v>23</v>
      </c>
      <c r="G74" s="40"/>
      <c r="H74" s="46"/>
    </row>
    <row r="75" s="2" customFormat="1" ht="16.8" customHeight="1">
      <c r="A75" s="40"/>
      <c r="B75" s="46"/>
      <c r="C75" s="288" t="s">
        <v>19</v>
      </c>
      <c r="D75" s="288" t="s">
        <v>826</v>
      </c>
      <c r="E75" s="19" t="s">
        <v>19</v>
      </c>
      <c r="F75" s="289">
        <v>0</v>
      </c>
      <c r="G75" s="40"/>
      <c r="H75" s="46"/>
    </row>
    <row r="76" s="2" customFormat="1" ht="16.8" customHeight="1">
      <c r="A76" s="40"/>
      <c r="B76" s="46"/>
      <c r="C76" s="288" t="s">
        <v>19</v>
      </c>
      <c r="D76" s="288" t="s">
        <v>230</v>
      </c>
      <c r="E76" s="19" t="s">
        <v>19</v>
      </c>
      <c r="F76" s="289">
        <v>11</v>
      </c>
      <c r="G76" s="40"/>
      <c r="H76" s="46"/>
    </row>
    <row r="77" s="2" customFormat="1" ht="16.8" customHeight="1">
      <c r="A77" s="40"/>
      <c r="B77" s="46"/>
      <c r="C77" s="288" t="s">
        <v>19</v>
      </c>
      <c r="D77" s="288" t="s">
        <v>827</v>
      </c>
      <c r="E77" s="19" t="s">
        <v>19</v>
      </c>
      <c r="F77" s="289">
        <v>0</v>
      </c>
      <c r="G77" s="40"/>
      <c r="H77" s="46"/>
    </row>
    <row r="78" s="2" customFormat="1" ht="16.8" customHeight="1">
      <c r="A78" s="40"/>
      <c r="B78" s="46"/>
      <c r="C78" s="288" t="s">
        <v>19</v>
      </c>
      <c r="D78" s="288" t="s">
        <v>245</v>
      </c>
      <c r="E78" s="19" t="s">
        <v>19</v>
      </c>
      <c r="F78" s="289">
        <v>13</v>
      </c>
      <c r="G78" s="40"/>
      <c r="H78" s="46"/>
    </row>
    <row r="79" s="2" customFormat="1" ht="16.8" customHeight="1">
      <c r="A79" s="40"/>
      <c r="B79" s="46"/>
      <c r="C79" s="288" t="s">
        <v>19</v>
      </c>
      <c r="D79" s="288" t="s">
        <v>828</v>
      </c>
      <c r="E79" s="19" t="s">
        <v>19</v>
      </c>
      <c r="F79" s="289">
        <v>0</v>
      </c>
      <c r="G79" s="40"/>
      <c r="H79" s="46"/>
    </row>
    <row r="80" s="2" customFormat="1" ht="16.8" customHeight="1">
      <c r="A80" s="40"/>
      <c r="B80" s="46"/>
      <c r="C80" s="288" t="s">
        <v>19</v>
      </c>
      <c r="D80" s="288" t="s">
        <v>318</v>
      </c>
      <c r="E80" s="19" t="s">
        <v>19</v>
      </c>
      <c r="F80" s="289">
        <v>25</v>
      </c>
      <c r="G80" s="40"/>
      <c r="H80" s="46"/>
    </row>
    <row r="81" s="2" customFormat="1" ht="16.8" customHeight="1">
      <c r="A81" s="40"/>
      <c r="B81" s="46"/>
      <c r="C81" s="288" t="s">
        <v>19</v>
      </c>
      <c r="D81" s="288" t="s">
        <v>829</v>
      </c>
      <c r="E81" s="19" t="s">
        <v>19</v>
      </c>
      <c r="F81" s="289">
        <v>0</v>
      </c>
      <c r="G81" s="40"/>
      <c r="H81" s="46"/>
    </row>
    <row r="82" s="2" customFormat="1" ht="16.8" customHeight="1">
      <c r="A82" s="40"/>
      <c r="B82" s="46"/>
      <c r="C82" s="288" t="s">
        <v>19</v>
      </c>
      <c r="D82" s="288" t="s">
        <v>449</v>
      </c>
      <c r="E82" s="19" t="s">
        <v>19</v>
      </c>
      <c r="F82" s="289">
        <v>43</v>
      </c>
      <c r="G82" s="40"/>
      <c r="H82" s="46"/>
    </row>
    <row r="83" s="2" customFormat="1" ht="16.8" customHeight="1">
      <c r="A83" s="40"/>
      <c r="B83" s="46"/>
      <c r="C83" s="288" t="s">
        <v>19</v>
      </c>
      <c r="D83" s="288" t="s">
        <v>830</v>
      </c>
      <c r="E83" s="19" t="s">
        <v>19</v>
      </c>
      <c r="F83" s="289">
        <v>0</v>
      </c>
      <c r="G83" s="40"/>
      <c r="H83" s="46"/>
    </row>
    <row r="84" s="2" customFormat="1" ht="16.8" customHeight="1">
      <c r="A84" s="40"/>
      <c r="B84" s="46"/>
      <c r="C84" s="288" t="s">
        <v>19</v>
      </c>
      <c r="D84" s="288" t="s">
        <v>831</v>
      </c>
      <c r="E84" s="19" t="s">
        <v>19</v>
      </c>
      <c r="F84" s="289">
        <v>55</v>
      </c>
      <c r="G84" s="40"/>
      <c r="H84" s="46"/>
    </row>
    <row r="85" s="2" customFormat="1" ht="16.8" customHeight="1">
      <c r="A85" s="40"/>
      <c r="B85" s="46"/>
      <c r="C85" s="288" t="s">
        <v>19</v>
      </c>
      <c r="D85" s="288" t="s">
        <v>832</v>
      </c>
      <c r="E85" s="19" t="s">
        <v>19</v>
      </c>
      <c r="F85" s="289">
        <v>0</v>
      </c>
      <c r="G85" s="40"/>
      <c r="H85" s="46"/>
    </row>
    <row r="86" s="2" customFormat="1" ht="16.8" customHeight="1">
      <c r="A86" s="40"/>
      <c r="B86" s="46"/>
      <c r="C86" s="288" t="s">
        <v>19</v>
      </c>
      <c r="D86" s="288" t="s">
        <v>833</v>
      </c>
      <c r="E86" s="19" t="s">
        <v>19</v>
      </c>
      <c r="F86" s="289">
        <v>67</v>
      </c>
      <c r="G86" s="40"/>
      <c r="H86" s="46"/>
    </row>
    <row r="87" s="2" customFormat="1" ht="16.8" customHeight="1">
      <c r="A87" s="40"/>
      <c r="B87" s="46"/>
      <c r="C87" s="288" t="s">
        <v>19</v>
      </c>
      <c r="D87" s="288" t="s">
        <v>164</v>
      </c>
      <c r="E87" s="19" t="s">
        <v>19</v>
      </c>
      <c r="F87" s="289">
        <v>272</v>
      </c>
      <c r="G87" s="40"/>
      <c r="H87" s="46"/>
    </row>
    <row r="88" s="2" customFormat="1" ht="16.8" customHeight="1">
      <c r="A88" s="40"/>
      <c r="B88" s="46"/>
      <c r="C88" s="290" t="s">
        <v>822</v>
      </c>
      <c r="D88" s="40"/>
      <c r="E88" s="40"/>
      <c r="F88" s="40"/>
      <c r="G88" s="40"/>
      <c r="H88" s="46"/>
    </row>
    <row r="89" s="2" customFormat="1">
      <c r="A89" s="40"/>
      <c r="B89" s="46"/>
      <c r="C89" s="288" t="s">
        <v>312</v>
      </c>
      <c r="D89" s="288" t="s">
        <v>313</v>
      </c>
      <c r="E89" s="19" t="s">
        <v>96</v>
      </c>
      <c r="F89" s="289">
        <v>320</v>
      </c>
      <c r="G89" s="40"/>
      <c r="H89" s="46"/>
    </row>
    <row r="90" s="2" customFormat="1" ht="16.8" customHeight="1">
      <c r="A90" s="40"/>
      <c r="B90" s="46"/>
      <c r="C90" s="288" t="s">
        <v>468</v>
      </c>
      <c r="D90" s="288" t="s">
        <v>469</v>
      </c>
      <c r="E90" s="19" t="s">
        <v>96</v>
      </c>
      <c r="F90" s="289">
        <v>337.5</v>
      </c>
      <c r="G90" s="40"/>
      <c r="H90" s="46"/>
    </row>
    <row r="91" s="2" customFormat="1" ht="7.44" customHeight="1">
      <c r="A91" s="40"/>
      <c r="B91" s="159"/>
      <c r="C91" s="160"/>
      <c r="D91" s="160"/>
      <c r="E91" s="160"/>
      <c r="F91" s="160"/>
      <c r="G91" s="160"/>
      <c r="H91" s="46"/>
    </row>
    <row r="92" s="2" customFormat="1">
      <c r="A92" s="40"/>
      <c r="B92" s="40"/>
      <c r="C92" s="40"/>
      <c r="D92" s="40"/>
      <c r="E92" s="40"/>
      <c r="F92" s="40"/>
      <c r="G92" s="40"/>
      <c r="H92" s="40"/>
    </row>
  </sheetData>
  <sheetProtection sheet="1" formatColumns="0" formatRows="0" objects="1" scenarios="1" spinCount="100000" saltValue="osAOrfIM8b9QQb3VTkkoQOYmxEKH2JYV1XP2+ylUbyiu2oDdjTMxL0wOFZilyAvF7T92LQ4bKDXjLLGijLcJlA==" hashValue="Ay5AhDIttOSqzSIhoSCM2lLshkiJfN14ubY66e3WWMoBPzjPx8fDg2DbvW+Bz5WmOceFLrp1P4knp8PwvbegYg==" algorithmName="SHA-512" password="CAA1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2" customWidth="1"/>
    <col min="2" max="2" width="1.667969" style="292" customWidth="1"/>
    <col min="3" max="4" width="5" style="292" customWidth="1"/>
    <col min="5" max="5" width="11.66016" style="292" customWidth="1"/>
    <col min="6" max="6" width="9.160156" style="292" customWidth="1"/>
    <col min="7" max="7" width="5" style="292" customWidth="1"/>
    <col min="8" max="8" width="77.83203" style="292" customWidth="1"/>
    <col min="9" max="10" width="20" style="292" customWidth="1"/>
    <col min="11" max="11" width="1.667969" style="292" customWidth="1"/>
  </cols>
  <sheetData>
    <row r="1" s="1" customFormat="1" ht="37.5" customHeight="1"/>
    <row r="2" s="1" customFormat="1" ht="7.5" customHeight="1">
      <c r="B2" s="293"/>
      <c r="C2" s="294"/>
      <c r="D2" s="294"/>
      <c r="E2" s="294"/>
      <c r="F2" s="294"/>
      <c r="G2" s="294"/>
      <c r="H2" s="294"/>
      <c r="I2" s="294"/>
      <c r="J2" s="294"/>
      <c r="K2" s="295"/>
    </row>
    <row r="3" s="16" customFormat="1" ht="45" customHeight="1">
      <c r="B3" s="296"/>
      <c r="C3" s="297" t="s">
        <v>834</v>
      </c>
      <c r="D3" s="297"/>
      <c r="E3" s="297"/>
      <c r="F3" s="297"/>
      <c r="G3" s="297"/>
      <c r="H3" s="297"/>
      <c r="I3" s="297"/>
      <c r="J3" s="297"/>
      <c r="K3" s="298"/>
    </row>
    <row r="4" s="1" customFormat="1" ht="25.5" customHeight="1">
      <c r="B4" s="299"/>
      <c r="C4" s="300" t="s">
        <v>835</v>
      </c>
      <c r="D4" s="300"/>
      <c r="E4" s="300"/>
      <c r="F4" s="300"/>
      <c r="G4" s="300"/>
      <c r="H4" s="300"/>
      <c r="I4" s="300"/>
      <c r="J4" s="300"/>
      <c r="K4" s="301"/>
    </row>
    <row r="5" s="1" customFormat="1" ht="5.25" customHeight="1">
      <c r="B5" s="299"/>
      <c r="C5" s="302"/>
      <c r="D5" s="302"/>
      <c r="E5" s="302"/>
      <c r="F5" s="302"/>
      <c r="G5" s="302"/>
      <c r="H5" s="302"/>
      <c r="I5" s="302"/>
      <c r="J5" s="302"/>
      <c r="K5" s="301"/>
    </row>
    <row r="6" s="1" customFormat="1" ht="15" customHeight="1">
      <c r="B6" s="299"/>
      <c r="C6" s="303" t="s">
        <v>836</v>
      </c>
      <c r="D6" s="303"/>
      <c r="E6" s="303"/>
      <c r="F6" s="303"/>
      <c r="G6" s="303"/>
      <c r="H6" s="303"/>
      <c r="I6" s="303"/>
      <c r="J6" s="303"/>
      <c r="K6" s="301"/>
    </row>
    <row r="7" s="1" customFormat="1" ht="15" customHeight="1">
      <c r="B7" s="304"/>
      <c r="C7" s="303" t="s">
        <v>837</v>
      </c>
      <c r="D7" s="303"/>
      <c r="E7" s="303"/>
      <c r="F7" s="303"/>
      <c r="G7" s="303"/>
      <c r="H7" s="303"/>
      <c r="I7" s="303"/>
      <c r="J7" s="303"/>
      <c r="K7" s="301"/>
    </row>
    <row r="8" s="1" customFormat="1" ht="12.75" customHeight="1">
      <c r="B8" s="304"/>
      <c r="C8" s="303"/>
      <c r="D8" s="303"/>
      <c r="E8" s="303"/>
      <c r="F8" s="303"/>
      <c r="G8" s="303"/>
      <c r="H8" s="303"/>
      <c r="I8" s="303"/>
      <c r="J8" s="303"/>
      <c r="K8" s="301"/>
    </row>
    <row r="9" s="1" customFormat="1" ht="15" customHeight="1">
      <c r="B9" s="304"/>
      <c r="C9" s="303" t="s">
        <v>838</v>
      </c>
      <c r="D9" s="303"/>
      <c r="E9" s="303"/>
      <c r="F9" s="303"/>
      <c r="G9" s="303"/>
      <c r="H9" s="303"/>
      <c r="I9" s="303"/>
      <c r="J9" s="303"/>
      <c r="K9" s="301"/>
    </row>
    <row r="10" s="1" customFormat="1" ht="15" customHeight="1">
      <c r="B10" s="304"/>
      <c r="C10" s="303"/>
      <c r="D10" s="303" t="s">
        <v>839</v>
      </c>
      <c r="E10" s="303"/>
      <c r="F10" s="303"/>
      <c r="G10" s="303"/>
      <c r="H10" s="303"/>
      <c r="I10" s="303"/>
      <c r="J10" s="303"/>
      <c r="K10" s="301"/>
    </row>
    <row r="11" s="1" customFormat="1" ht="15" customHeight="1">
      <c r="B11" s="304"/>
      <c r="C11" s="305"/>
      <c r="D11" s="303" t="s">
        <v>840</v>
      </c>
      <c r="E11" s="303"/>
      <c r="F11" s="303"/>
      <c r="G11" s="303"/>
      <c r="H11" s="303"/>
      <c r="I11" s="303"/>
      <c r="J11" s="303"/>
      <c r="K11" s="301"/>
    </row>
    <row r="12" s="1" customFormat="1" ht="15" customHeight="1">
      <c r="B12" s="304"/>
      <c r="C12" s="305"/>
      <c r="D12" s="303"/>
      <c r="E12" s="303"/>
      <c r="F12" s="303"/>
      <c r="G12" s="303"/>
      <c r="H12" s="303"/>
      <c r="I12" s="303"/>
      <c r="J12" s="303"/>
      <c r="K12" s="301"/>
    </row>
    <row r="13" s="1" customFormat="1" ht="15" customHeight="1">
      <c r="B13" s="304"/>
      <c r="C13" s="305"/>
      <c r="D13" s="306" t="s">
        <v>841</v>
      </c>
      <c r="E13" s="303"/>
      <c r="F13" s="303"/>
      <c r="G13" s="303"/>
      <c r="H13" s="303"/>
      <c r="I13" s="303"/>
      <c r="J13" s="303"/>
      <c r="K13" s="301"/>
    </row>
    <row r="14" s="1" customFormat="1" ht="12.75" customHeight="1">
      <c r="B14" s="304"/>
      <c r="C14" s="305"/>
      <c r="D14" s="305"/>
      <c r="E14" s="305"/>
      <c r="F14" s="305"/>
      <c r="G14" s="305"/>
      <c r="H14" s="305"/>
      <c r="I14" s="305"/>
      <c r="J14" s="305"/>
      <c r="K14" s="301"/>
    </row>
    <row r="15" s="1" customFormat="1" ht="15" customHeight="1">
      <c r="B15" s="304"/>
      <c r="C15" s="305"/>
      <c r="D15" s="303" t="s">
        <v>842</v>
      </c>
      <c r="E15" s="303"/>
      <c r="F15" s="303"/>
      <c r="G15" s="303"/>
      <c r="H15" s="303"/>
      <c r="I15" s="303"/>
      <c r="J15" s="303"/>
      <c r="K15" s="301"/>
    </row>
    <row r="16" s="1" customFormat="1" ht="15" customHeight="1">
      <c r="B16" s="304"/>
      <c r="C16" s="305"/>
      <c r="D16" s="303" t="s">
        <v>843</v>
      </c>
      <c r="E16" s="303"/>
      <c r="F16" s="303"/>
      <c r="G16" s="303"/>
      <c r="H16" s="303"/>
      <c r="I16" s="303"/>
      <c r="J16" s="303"/>
      <c r="K16" s="301"/>
    </row>
    <row r="17" s="1" customFormat="1" ht="15" customHeight="1">
      <c r="B17" s="304"/>
      <c r="C17" s="305"/>
      <c r="D17" s="303" t="s">
        <v>844</v>
      </c>
      <c r="E17" s="303"/>
      <c r="F17" s="303"/>
      <c r="G17" s="303"/>
      <c r="H17" s="303"/>
      <c r="I17" s="303"/>
      <c r="J17" s="303"/>
      <c r="K17" s="301"/>
    </row>
    <row r="18" s="1" customFormat="1" ht="15" customHeight="1">
      <c r="B18" s="304"/>
      <c r="C18" s="305"/>
      <c r="D18" s="305"/>
      <c r="E18" s="307" t="s">
        <v>81</v>
      </c>
      <c r="F18" s="303" t="s">
        <v>845</v>
      </c>
      <c r="G18" s="303"/>
      <c r="H18" s="303"/>
      <c r="I18" s="303"/>
      <c r="J18" s="303"/>
      <c r="K18" s="301"/>
    </row>
    <row r="19" s="1" customFormat="1" ht="15" customHeight="1">
      <c r="B19" s="304"/>
      <c r="C19" s="305"/>
      <c r="D19" s="305"/>
      <c r="E19" s="307" t="s">
        <v>846</v>
      </c>
      <c r="F19" s="303" t="s">
        <v>847</v>
      </c>
      <c r="G19" s="303"/>
      <c r="H19" s="303"/>
      <c r="I19" s="303"/>
      <c r="J19" s="303"/>
      <c r="K19" s="301"/>
    </row>
    <row r="20" s="1" customFormat="1" ht="15" customHeight="1">
      <c r="B20" s="304"/>
      <c r="C20" s="305"/>
      <c r="D20" s="305"/>
      <c r="E20" s="307" t="s">
        <v>848</v>
      </c>
      <c r="F20" s="303" t="s">
        <v>849</v>
      </c>
      <c r="G20" s="303"/>
      <c r="H20" s="303"/>
      <c r="I20" s="303"/>
      <c r="J20" s="303"/>
      <c r="K20" s="301"/>
    </row>
    <row r="21" s="1" customFormat="1" ht="15" customHeight="1">
      <c r="B21" s="304"/>
      <c r="C21" s="305"/>
      <c r="D21" s="305"/>
      <c r="E21" s="307" t="s">
        <v>850</v>
      </c>
      <c r="F21" s="303" t="s">
        <v>851</v>
      </c>
      <c r="G21" s="303"/>
      <c r="H21" s="303"/>
      <c r="I21" s="303"/>
      <c r="J21" s="303"/>
      <c r="K21" s="301"/>
    </row>
    <row r="22" s="1" customFormat="1" ht="15" customHeight="1">
      <c r="B22" s="304"/>
      <c r="C22" s="305"/>
      <c r="D22" s="305"/>
      <c r="E22" s="307" t="s">
        <v>852</v>
      </c>
      <c r="F22" s="303" t="s">
        <v>853</v>
      </c>
      <c r="G22" s="303"/>
      <c r="H22" s="303"/>
      <c r="I22" s="303"/>
      <c r="J22" s="303"/>
      <c r="K22" s="301"/>
    </row>
    <row r="23" s="1" customFormat="1" ht="15" customHeight="1">
      <c r="B23" s="304"/>
      <c r="C23" s="305"/>
      <c r="D23" s="305"/>
      <c r="E23" s="307" t="s">
        <v>854</v>
      </c>
      <c r="F23" s="303" t="s">
        <v>855</v>
      </c>
      <c r="G23" s="303"/>
      <c r="H23" s="303"/>
      <c r="I23" s="303"/>
      <c r="J23" s="303"/>
      <c r="K23" s="301"/>
    </row>
    <row r="24" s="1" customFormat="1" ht="12.75" customHeight="1">
      <c r="B24" s="304"/>
      <c r="C24" s="305"/>
      <c r="D24" s="305"/>
      <c r="E24" s="305"/>
      <c r="F24" s="305"/>
      <c r="G24" s="305"/>
      <c r="H24" s="305"/>
      <c r="I24" s="305"/>
      <c r="J24" s="305"/>
      <c r="K24" s="301"/>
    </row>
    <row r="25" s="1" customFormat="1" ht="15" customHeight="1">
      <c r="B25" s="304"/>
      <c r="C25" s="303" t="s">
        <v>856</v>
      </c>
      <c r="D25" s="303"/>
      <c r="E25" s="303"/>
      <c r="F25" s="303"/>
      <c r="G25" s="303"/>
      <c r="H25" s="303"/>
      <c r="I25" s="303"/>
      <c r="J25" s="303"/>
      <c r="K25" s="301"/>
    </row>
    <row r="26" s="1" customFormat="1" ht="15" customHeight="1">
      <c r="B26" s="304"/>
      <c r="C26" s="303" t="s">
        <v>857</v>
      </c>
      <c r="D26" s="303"/>
      <c r="E26" s="303"/>
      <c r="F26" s="303"/>
      <c r="G26" s="303"/>
      <c r="H26" s="303"/>
      <c r="I26" s="303"/>
      <c r="J26" s="303"/>
      <c r="K26" s="301"/>
    </row>
    <row r="27" s="1" customFormat="1" ht="15" customHeight="1">
      <c r="B27" s="304"/>
      <c r="C27" s="303"/>
      <c r="D27" s="303" t="s">
        <v>858</v>
      </c>
      <c r="E27" s="303"/>
      <c r="F27" s="303"/>
      <c r="G27" s="303"/>
      <c r="H27" s="303"/>
      <c r="I27" s="303"/>
      <c r="J27" s="303"/>
      <c r="K27" s="301"/>
    </row>
    <row r="28" s="1" customFormat="1" ht="15" customHeight="1">
      <c r="B28" s="304"/>
      <c r="C28" s="305"/>
      <c r="D28" s="303" t="s">
        <v>859</v>
      </c>
      <c r="E28" s="303"/>
      <c r="F28" s="303"/>
      <c r="G28" s="303"/>
      <c r="H28" s="303"/>
      <c r="I28" s="303"/>
      <c r="J28" s="303"/>
      <c r="K28" s="301"/>
    </row>
    <row r="29" s="1" customFormat="1" ht="12.75" customHeight="1">
      <c r="B29" s="304"/>
      <c r="C29" s="305"/>
      <c r="D29" s="305"/>
      <c r="E29" s="305"/>
      <c r="F29" s="305"/>
      <c r="G29" s="305"/>
      <c r="H29" s="305"/>
      <c r="I29" s="305"/>
      <c r="J29" s="305"/>
      <c r="K29" s="301"/>
    </row>
    <row r="30" s="1" customFormat="1" ht="15" customHeight="1">
      <c r="B30" s="304"/>
      <c r="C30" s="305"/>
      <c r="D30" s="303" t="s">
        <v>860</v>
      </c>
      <c r="E30" s="303"/>
      <c r="F30" s="303"/>
      <c r="G30" s="303"/>
      <c r="H30" s="303"/>
      <c r="I30" s="303"/>
      <c r="J30" s="303"/>
      <c r="K30" s="301"/>
    </row>
    <row r="31" s="1" customFormat="1" ht="15" customHeight="1">
      <c r="B31" s="304"/>
      <c r="C31" s="305"/>
      <c r="D31" s="303" t="s">
        <v>861</v>
      </c>
      <c r="E31" s="303"/>
      <c r="F31" s="303"/>
      <c r="G31" s="303"/>
      <c r="H31" s="303"/>
      <c r="I31" s="303"/>
      <c r="J31" s="303"/>
      <c r="K31" s="301"/>
    </row>
    <row r="32" s="1" customFormat="1" ht="12.75" customHeight="1">
      <c r="B32" s="304"/>
      <c r="C32" s="305"/>
      <c r="D32" s="305"/>
      <c r="E32" s="305"/>
      <c r="F32" s="305"/>
      <c r="G32" s="305"/>
      <c r="H32" s="305"/>
      <c r="I32" s="305"/>
      <c r="J32" s="305"/>
      <c r="K32" s="301"/>
    </row>
    <row r="33" s="1" customFormat="1" ht="15" customHeight="1">
      <c r="B33" s="304"/>
      <c r="C33" s="305"/>
      <c r="D33" s="303" t="s">
        <v>862</v>
      </c>
      <c r="E33" s="303"/>
      <c r="F33" s="303"/>
      <c r="G33" s="303"/>
      <c r="H33" s="303"/>
      <c r="I33" s="303"/>
      <c r="J33" s="303"/>
      <c r="K33" s="301"/>
    </row>
    <row r="34" s="1" customFormat="1" ht="15" customHeight="1">
      <c r="B34" s="304"/>
      <c r="C34" s="305"/>
      <c r="D34" s="303" t="s">
        <v>863</v>
      </c>
      <c r="E34" s="303"/>
      <c r="F34" s="303"/>
      <c r="G34" s="303"/>
      <c r="H34" s="303"/>
      <c r="I34" s="303"/>
      <c r="J34" s="303"/>
      <c r="K34" s="301"/>
    </row>
    <row r="35" s="1" customFormat="1" ht="15" customHeight="1">
      <c r="B35" s="304"/>
      <c r="C35" s="305"/>
      <c r="D35" s="303" t="s">
        <v>864</v>
      </c>
      <c r="E35" s="303"/>
      <c r="F35" s="303"/>
      <c r="G35" s="303"/>
      <c r="H35" s="303"/>
      <c r="I35" s="303"/>
      <c r="J35" s="303"/>
      <c r="K35" s="301"/>
    </row>
    <row r="36" s="1" customFormat="1" ht="15" customHeight="1">
      <c r="B36" s="304"/>
      <c r="C36" s="305"/>
      <c r="D36" s="303"/>
      <c r="E36" s="306" t="s">
        <v>131</v>
      </c>
      <c r="F36" s="303"/>
      <c r="G36" s="303" t="s">
        <v>865</v>
      </c>
      <c r="H36" s="303"/>
      <c r="I36" s="303"/>
      <c r="J36" s="303"/>
      <c r="K36" s="301"/>
    </row>
    <row r="37" s="1" customFormat="1" ht="30.75" customHeight="1">
      <c r="B37" s="304"/>
      <c r="C37" s="305"/>
      <c r="D37" s="303"/>
      <c r="E37" s="306" t="s">
        <v>866</v>
      </c>
      <c r="F37" s="303"/>
      <c r="G37" s="303" t="s">
        <v>867</v>
      </c>
      <c r="H37" s="303"/>
      <c r="I37" s="303"/>
      <c r="J37" s="303"/>
      <c r="K37" s="301"/>
    </row>
    <row r="38" s="1" customFormat="1" ht="15" customHeight="1">
      <c r="B38" s="304"/>
      <c r="C38" s="305"/>
      <c r="D38" s="303"/>
      <c r="E38" s="306" t="s">
        <v>55</v>
      </c>
      <c r="F38" s="303"/>
      <c r="G38" s="303" t="s">
        <v>868</v>
      </c>
      <c r="H38" s="303"/>
      <c r="I38" s="303"/>
      <c r="J38" s="303"/>
      <c r="K38" s="301"/>
    </row>
    <row r="39" s="1" customFormat="1" ht="15" customHeight="1">
      <c r="B39" s="304"/>
      <c r="C39" s="305"/>
      <c r="D39" s="303"/>
      <c r="E39" s="306" t="s">
        <v>56</v>
      </c>
      <c r="F39" s="303"/>
      <c r="G39" s="303" t="s">
        <v>869</v>
      </c>
      <c r="H39" s="303"/>
      <c r="I39" s="303"/>
      <c r="J39" s="303"/>
      <c r="K39" s="301"/>
    </row>
    <row r="40" s="1" customFormat="1" ht="15" customHeight="1">
      <c r="B40" s="304"/>
      <c r="C40" s="305"/>
      <c r="D40" s="303"/>
      <c r="E40" s="306" t="s">
        <v>132</v>
      </c>
      <c r="F40" s="303"/>
      <c r="G40" s="303" t="s">
        <v>870</v>
      </c>
      <c r="H40" s="303"/>
      <c r="I40" s="303"/>
      <c r="J40" s="303"/>
      <c r="K40" s="301"/>
    </row>
    <row r="41" s="1" customFormat="1" ht="15" customHeight="1">
      <c r="B41" s="304"/>
      <c r="C41" s="305"/>
      <c r="D41" s="303"/>
      <c r="E41" s="306" t="s">
        <v>133</v>
      </c>
      <c r="F41" s="303"/>
      <c r="G41" s="303" t="s">
        <v>871</v>
      </c>
      <c r="H41" s="303"/>
      <c r="I41" s="303"/>
      <c r="J41" s="303"/>
      <c r="K41" s="301"/>
    </row>
    <row r="42" s="1" customFormat="1" ht="15" customHeight="1">
      <c r="B42" s="304"/>
      <c r="C42" s="305"/>
      <c r="D42" s="303"/>
      <c r="E42" s="306" t="s">
        <v>872</v>
      </c>
      <c r="F42" s="303"/>
      <c r="G42" s="303" t="s">
        <v>873</v>
      </c>
      <c r="H42" s="303"/>
      <c r="I42" s="303"/>
      <c r="J42" s="303"/>
      <c r="K42" s="301"/>
    </row>
    <row r="43" s="1" customFormat="1" ht="15" customHeight="1">
      <c r="B43" s="304"/>
      <c r="C43" s="305"/>
      <c r="D43" s="303"/>
      <c r="E43" s="306"/>
      <c r="F43" s="303"/>
      <c r="G43" s="303" t="s">
        <v>874</v>
      </c>
      <c r="H43" s="303"/>
      <c r="I43" s="303"/>
      <c r="J43" s="303"/>
      <c r="K43" s="301"/>
    </row>
    <row r="44" s="1" customFormat="1" ht="15" customHeight="1">
      <c r="B44" s="304"/>
      <c r="C44" s="305"/>
      <c r="D44" s="303"/>
      <c r="E44" s="306" t="s">
        <v>875</v>
      </c>
      <c r="F44" s="303"/>
      <c r="G44" s="303" t="s">
        <v>876</v>
      </c>
      <c r="H44" s="303"/>
      <c r="I44" s="303"/>
      <c r="J44" s="303"/>
      <c r="K44" s="301"/>
    </row>
    <row r="45" s="1" customFormat="1" ht="15" customHeight="1">
      <c r="B45" s="304"/>
      <c r="C45" s="305"/>
      <c r="D45" s="303"/>
      <c r="E45" s="306" t="s">
        <v>135</v>
      </c>
      <c r="F45" s="303"/>
      <c r="G45" s="303" t="s">
        <v>877</v>
      </c>
      <c r="H45" s="303"/>
      <c r="I45" s="303"/>
      <c r="J45" s="303"/>
      <c r="K45" s="301"/>
    </row>
    <row r="46" s="1" customFormat="1" ht="12.75" customHeight="1">
      <c r="B46" s="304"/>
      <c r="C46" s="305"/>
      <c r="D46" s="303"/>
      <c r="E46" s="303"/>
      <c r="F46" s="303"/>
      <c r="G46" s="303"/>
      <c r="H46" s="303"/>
      <c r="I46" s="303"/>
      <c r="J46" s="303"/>
      <c r="K46" s="301"/>
    </row>
    <row r="47" s="1" customFormat="1" ht="15" customHeight="1">
      <c r="B47" s="304"/>
      <c r="C47" s="305"/>
      <c r="D47" s="303" t="s">
        <v>878</v>
      </c>
      <c r="E47" s="303"/>
      <c r="F47" s="303"/>
      <c r="G47" s="303"/>
      <c r="H47" s="303"/>
      <c r="I47" s="303"/>
      <c r="J47" s="303"/>
      <c r="K47" s="301"/>
    </row>
    <row r="48" s="1" customFormat="1" ht="15" customHeight="1">
      <c r="B48" s="304"/>
      <c r="C48" s="305"/>
      <c r="D48" s="305"/>
      <c r="E48" s="303" t="s">
        <v>879</v>
      </c>
      <c r="F48" s="303"/>
      <c r="G48" s="303"/>
      <c r="H48" s="303"/>
      <c r="I48" s="303"/>
      <c r="J48" s="303"/>
      <c r="K48" s="301"/>
    </row>
    <row r="49" s="1" customFormat="1" ht="15" customHeight="1">
      <c r="B49" s="304"/>
      <c r="C49" s="305"/>
      <c r="D49" s="305"/>
      <c r="E49" s="303" t="s">
        <v>880</v>
      </c>
      <c r="F49" s="303"/>
      <c r="G49" s="303"/>
      <c r="H49" s="303"/>
      <c r="I49" s="303"/>
      <c r="J49" s="303"/>
      <c r="K49" s="301"/>
    </row>
    <row r="50" s="1" customFormat="1" ht="15" customHeight="1">
      <c r="B50" s="304"/>
      <c r="C50" s="305"/>
      <c r="D50" s="305"/>
      <c r="E50" s="303" t="s">
        <v>881</v>
      </c>
      <c r="F50" s="303"/>
      <c r="G50" s="303"/>
      <c r="H50" s="303"/>
      <c r="I50" s="303"/>
      <c r="J50" s="303"/>
      <c r="K50" s="301"/>
    </row>
    <row r="51" s="1" customFormat="1" ht="15" customHeight="1">
      <c r="B51" s="304"/>
      <c r="C51" s="305"/>
      <c r="D51" s="303" t="s">
        <v>882</v>
      </c>
      <c r="E51" s="303"/>
      <c r="F51" s="303"/>
      <c r="G51" s="303"/>
      <c r="H51" s="303"/>
      <c r="I51" s="303"/>
      <c r="J51" s="303"/>
      <c r="K51" s="301"/>
    </row>
    <row r="52" s="1" customFormat="1" ht="25.5" customHeight="1">
      <c r="B52" s="299"/>
      <c r="C52" s="300" t="s">
        <v>883</v>
      </c>
      <c r="D52" s="300"/>
      <c r="E52" s="300"/>
      <c r="F52" s="300"/>
      <c r="G52" s="300"/>
      <c r="H52" s="300"/>
      <c r="I52" s="300"/>
      <c r="J52" s="300"/>
      <c r="K52" s="301"/>
    </row>
    <row r="53" s="1" customFormat="1" ht="5.25" customHeight="1">
      <c r="B53" s="299"/>
      <c r="C53" s="302"/>
      <c r="D53" s="302"/>
      <c r="E53" s="302"/>
      <c r="F53" s="302"/>
      <c r="G53" s="302"/>
      <c r="H53" s="302"/>
      <c r="I53" s="302"/>
      <c r="J53" s="302"/>
      <c r="K53" s="301"/>
    </row>
    <row r="54" s="1" customFormat="1" ht="15" customHeight="1">
      <c r="B54" s="299"/>
      <c r="C54" s="303" t="s">
        <v>884</v>
      </c>
      <c r="D54" s="303"/>
      <c r="E54" s="303"/>
      <c r="F54" s="303"/>
      <c r="G54" s="303"/>
      <c r="H54" s="303"/>
      <c r="I54" s="303"/>
      <c r="J54" s="303"/>
      <c r="K54" s="301"/>
    </row>
    <row r="55" s="1" customFormat="1" ht="15" customHeight="1">
      <c r="B55" s="299"/>
      <c r="C55" s="303" t="s">
        <v>885</v>
      </c>
      <c r="D55" s="303"/>
      <c r="E55" s="303"/>
      <c r="F55" s="303"/>
      <c r="G55" s="303"/>
      <c r="H55" s="303"/>
      <c r="I55" s="303"/>
      <c r="J55" s="303"/>
      <c r="K55" s="301"/>
    </row>
    <row r="56" s="1" customFormat="1" ht="12.75" customHeight="1">
      <c r="B56" s="299"/>
      <c r="C56" s="303"/>
      <c r="D56" s="303"/>
      <c r="E56" s="303"/>
      <c r="F56" s="303"/>
      <c r="G56" s="303"/>
      <c r="H56" s="303"/>
      <c r="I56" s="303"/>
      <c r="J56" s="303"/>
      <c r="K56" s="301"/>
    </row>
    <row r="57" s="1" customFormat="1" ht="15" customHeight="1">
      <c r="B57" s="299"/>
      <c r="C57" s="303" t="s">
        <v>886</v>
      </c>
      <c r="D57" s="303"/>
      <c r="E57" s="303"/>
      <c r="F57" s="303"/>
      <c r="G57" s="303"/>
      <c r="H57" s="303"/>
      <c r="I57" s="303"/>
      <c r="J57" s="303"/>
      <c r="K57" s="301"/>
    </row>
    <row r="58" s="1" customFormat="1" ht="15" customHeight="1">
      <c r="B58" s="299"/>
      <c r="C58" s="305"/>
      <c r="D58" s="303" t="s">
        <v>887</v>
      </c>
      <c r="E58" s="303"/>
      <c r="F58" s="303"/>
      <c r="G58" s="303"/>
      <c r="H58" s="303"/>
      <c r="I58" s="303"/>
      <c r="J58" s="303"/>
      <c r="K58" s="301"/>
    </row>
    <row r="59" s="1" customFormat="1" ht="15" customHeight="1">
      <c r="B59" s="299"/>
      <c r="C59" s="305"/>
      <c r="D59" s="303" t="s">
        <v>888</v>
      </c>
      <c r="E59" s="303"/>
      <c r="F59" s="303"/>
      <c r="G59" s="303"/>
      <c r="H59" s="303"/>
      <c r="I59" s="303"/>
      <c r="J59" s="303"/>
      <c r="K59" s="301"/>
    </row>
    <row r="60" s="1" customFormat="1" ht="15" customHeight="1">
      <c r="B60" s="299"/>
      <c r="C60" s="305"/>
      <c r="D60" s="303" t="s">
        <v>889</v>
      </c>
      <c r="E60" s="303"/>
      <c r="F60" s="303"/>
      <c r="G60" s="303"/>
      <c r="H60" s="303"/>
      <c r="I60" s="303"/>
      <c r="J60" s="303"/>
      <c r="K60" s="301"/>
    </row>
    <row r="61" s="1" customFormat="1" ht="15" customHeight="1">
      <c r="B61" s="299"/>
      <c r="C61" s="305"/>
      <c r="D61" s="303" t="s">
        <v>890</v>
      </c>
      <c r="E61" s="303"/>
      <c r="F61" s="303"/>
      <c r="G61" s="303"/>
      <c r="H61" s="303"/>
      <c r="I61" s="303"/>
      <c r="J61" s="303"/>
      <c r="K61" s="301"/>
    </row>
    <row r="62" s="1" customFormat="1" ht="15" customHeight="1">
      <c r="B62" s="299"/>
      <c r="C62" s="305"/>
      <c r="D62" s="308" t="s">
        <v>891</v>
      </c>
      <c r="E62" s="308"/>
      <c r="F62" s="308"/>
      <c r="G62" s="308"/>
      <c r="H62" s="308"/>
      <c r="I62" s="308"/>
      <c r="J62" s="308"/>
      <c r="K62" s="301"/>
    </row>
    <row r="63" s="1" customFormat="1" ht="15" customHeight="1">
      <c r="B63" s="299"/>
      <c r="C63" s="305"/>
      <c r="D63" s="303" t="s">
        <v>892</v>
      </c>
      <c r="E63" s="303"/>
      <c r="F63" s="303"/>
      <c r="G63" s="303"/>
      <c r="H63" s="303"/>
      <c r="I63" s="303"/>
      <c r="J63" s="303"/>
      <c r="K63" s="301"/>
    </row>
    <row r="64" s="1" customFormat="1" ht="12.75" customHeight="1">
      <c r="B64" s="299"/>
      <c r="C64" s="305"/>
      <c r="D64" s="305"/>
      <c r="E64" s="309"/>
      <c r="F64" s="305"/>
      <c r="G64" s="305"/>
      <c r="H64" s="305"/>
      <c r="I64" s="305"/>
      <c r="J64" s="305"/>
      <c r="K64" s="301"/>
    </row>
    <row r="65" s="1" customFormat="1" ht="15" customHeight="1">
      <c r="B65" s="299"/>
      <c r="C65" s="305"/>
      <c r="D65" s="303" t="s">
        <v>893</v>
      </c>
      <c r="E65" s="303"/>
      <c r="F65" s="303"/>
      <c r="G65" s="303"/>
      <c r="H65" s="303"/>
      <c r="I65" s="303"/>
      <c r="J65" s="303"/>
      <c r="K65" s="301"/>
    </row>
    <row r="66" s="1" customFormat="1" ht="15" customHeight="1">
      <c r="B66" s="299"/>
      <c r="C66" s="305"/>
      <c r="D66" s="308" t="s">
        <v>894</v>
      </c>
      <c r="E66" s="308"/>
      <c r="F66" s="308"/>
      <c r="G66" s="308"/>
      <c r="H66" s="308"/>
      <c r="I66" s="308"/>
      <c r="J66" s="308"/>
      <c r="K66" s="301"/>
    </row>
    <row r="67" s="1" customFormat="1" ht="15" customHeight="1">
      <c r="B67" s="299"/>
      <c r="C67" s="305"/>
      <c r="D67" s="303" t="s">
        <v>895</v>
      </c>
      <c r="E67" s="303"/>
      <c r="F67" s="303"/>
      <c r="G67" s="303"/>
      <c r="H67" s="303"/>
      <c r="I67" s="303"/>
      <c r="J67" s="303"/>
      <c r="K67" s="301"/>
    </row>
    <row r="68" s="1" customFormat="1" ht="15" customHeight="1">
      <c r="B68" s="299"/>
      <c r="C68" s="305"/>
      <c r="D68" s="303" t="s">
        <v>896</v>
      </c>
      <c r="E68" s="303"/>
      <c r="F68" s="303"/>
      <c r="G68" s="303"/>
      <c r="H68" s="303"/>
      <c r="I68" s="303"/>
      <c r="J68" s="303"/>
      <c r="K68" s="301"/>
    </row>
    <row r="69" s="1" customFormat="1" ht="15" customHeight="1">
      <c r="B69" s="299"/>
      <c r="C69" s="305"/>
      <c r="D69" s="303" t="s">
        <v>897</v>
      </c>
      <c r="E69" s="303"/>
      <c r="F69" s="303"/>
      <c r="G69" s="303"/>
      <c r="H69" s="303"/>
      <c r="I69" s="303"/>
      <c r="J69" s="303"/>
      <c r="K69" s="301"/>
    </row>
    <row r="70" s="1" customFormat="1" ht="15" customHeight="1">
      <c r="B70" s="299"/>
      <c r="C70" s="305"/>
      <c r="D70" s="303" t="s">
        <v>898</v>
      </c>
      <c r="E70" s="303"/>
      <c r="F70" s="303"/>
      <c r="G70" s="303"/>
      <c r="H70" s="303"/>
      <c r="I70" s="303"/>
      <c r="J70" s="303"/>
      <c r="K70" s="301"/>
    </row>
    <row r="71" s="1" customFormat="1" ht="12.75" customHeight="1">
      <c r="B71" s="310"/>
      <c r="C71" s="311"/>
      <c r="D71" s="311"/>
      <c r="E71" s="311"/>
      <c r="F71" s="311"/>
      <c r="G71" s="311"/>
      <c r="H71" s="311"/>
      <c r="I71" s="311"/>
      <c r="J71" s="311"/>
      <c r="K71" s="312"/>
    </row>
    <row r="72" s="1" customFormat="1" ht="18.75" customHeight="1">
      <c r="B72" s="313"/>
      <c r="C72" s="313"/>
      <c r="D72" s="313"/>
      <c r="E72" s="313"/>
      <c r="F72" s="313"/>
      <c r="G72" s="313"/>
      <c r="H72" s="313"/>
      <c r="I72" s="313"/>
      <c r="J72" s="313"/>
      <c r="K72" s="314"/>
    </row>
    <row r="73" s="1" customFormat="1" ht="18.75" customHeight="1">
      <c r="B73" s="314"/>
      <c r="C73" s="314"/>
      <c r="D73" s="314"/>
      <c r="E73" s="314"/>
      <c r="F73" s="314"/>
      <c r="G73" s="314"/>
      <c r="H73" s="314"/>
      <c r="I73" s="314"/>
      <c r="J73" s="314"/>
      <c r="K73" s="314"/>
    </row>
    <row r="74" s="1" customFormat="1" ht="7.5" customHeight="1">
      <c r="B74" s="315"/>
      <c r="C74" s="316"/>
      <c r="D74" s="316"/>
      <c r="E74" s="316"/>
      <c r="F74" s="316"/>
      <c r="G74" s="316"/>
      <c r="H74" s="316"/>
      <c r="I74" s="316"/>
      <c r="J74" s="316"/>
      <c r="K74" s="317"/>
    </row>
    <row r="75" s="1" customFormat="1" ht="45" customHeight="1">
      <c r="B75" s="318"/>
      <c r="C75" s="319" t="s">
        <v>899</v>
      </c>
      <c r="D75" s="319"/>
      <c r="E75" s="319"/>
      <c r="F75" s="319"/>
      <c r="G75" s="319"/>
      <c r="H75" s="319"/>
      <c r="I75" s="319"/>
      <c r="J75" s="319"/>
      <c r="K75" s="320"/>
    </row>
    <row r="76" s="1" customFormat="1" ht="17.25" customHeight="1">
      <c r="B76" s="318"/>
      <c r="C76" s="321" t="s">
        <v>900</v>
      </c>
      <c r="D76" s="321"/>
      <c r="E76" s="321"/>
      <c r="F76" s="321" t="s">
        <v>901</v>
      </c>
      <c r="G76" s="322"/>
      <c r="H76" s="321" t="s">
        <v>56</v>
      </c>
      <c r="I76" s="321" t="s">
        <v>59</v>
      </c>
      <c r="J76" s="321" t="s">
        <v>902</v>
      </c>
      <c r="K76" s="320"/>
    </row>
    <row r="77" s="1" customFormat="1" ht="17.25" customHeight="1">
      <c r="B77" s="318"/>
      <c r="C77" s="323" t="s">
        <v>903</v>
      </c>
      <c r="D77" s="323"/>
      <c r="E77" s="323"/>
      <c r="F77" s="324" t="s">
        <v>904</v>
      </c>
      <c r="G77" s="325"/>
      <c r="H77" s="323"/>
      <c r="I77" s="323"/>
      <c r="J77" s="323" t="s">
        <v>905</v>
      </c>
      <c r="K77" s="320"/>
    </row>
    <row r="78" s="1" customFormat="1" ht="5.25" customHeight="1">
      <c r="B78" s="318"/>
      <c r="C78" s="326"/>
      <c r="D78" s="326"/>
      <c r="E78" s="326"/>
      <c r="F78" s="326"/>
      <c r="G78" s="327"/>
      <c r="H78" s="326"/>
      <c r="I78" s="326"/>
      <c r="J78" s="326"/>
      <c r="K78" s="320"/>
    </row>
    <row r="79" s="1" customFormat="1" ht="15" customHeight="1">
      <c r="B79" s="318"/>
      <c r="C79" s="306" t="s">
        <v>55</v>
      </c>
      <c r="D79" s="328"/>
      <c r="E79" s="328"/>
      <c r="F79" s="329" t="s">
        <v>906</v>
      </c>
      <c r="G79" s="330"/>
      <c r="H79" s="306" t="s">
        <v>907</v>
      </c>
      <c r="I79" s="306" t="s">
        <v>908</v>
      </c>
      <c r="J79" s="306">
        <v>20</v>
      </c>
      <c r="K79" s="320"/>
    </row>
    <row r="80" s="1" customFormat="1" ht="15" customHeight="1">
      <c r="B80" s="318"/>
      <c r="C80" s="306" t="s">
        <v>909</v>
      </c>
      <c r="D80" s="306"/>
      <c r="E80" s="306"/>
      <c r="F80" s="329" t="s">
        <v>906</v>
      </c>
      <c r="G80" s="330"/>
      <c r="H80" s="306" t="s">
        <v>910</v>
      </c>
      <c r="I80" s="306" t="s">
        <v>908</v>
      </c>
      <c r="J80" s="306">
        <v>120</v>
      </c>
      <c r="K80" s="320"/>
    </row>
    <row r="81" s="1" customFormat="1" ht="15" customHeight="1">
      <c r="B81" s="331"/>
      <c r="C81" s="306" t="s">
        <v>911</v>
      </c>
      <c r="D81" s="306"/>
      <c r="E81" s="306"/>
      <c r="F81" s="329" t="s">
        <v>912</v>
      </c>
      <c r="G81" s="330"/>
      <c r="H81" s="306" t="s">
        <v>913</v>
      </c>
      <c r="I81" s="306" t="s">
        <v>908</v>
      </c>
      <c r="J81" s="306">
        <v>50</v>
      </c>
      <c r="K81" s="320"/>
    </row>
    <row r="82" s="1" customFormat="1" ht="15" customHeight="1">
      <c r="B82" s="331"/>
      <c r="C82" s="306" t="s">
        <v>914</v>
      </c>
      <c r="D82" s="306"/>
      <c r="E82" s="306"/>
      <c r="F82" s="329" t="s">
        <v>906</v>
      </c>
      <c r="G82" s="330"/>
      <c r="H82" s="306" t="s">
        <v>915</v>
      </c>
      <c r="I82" s="306" t="s">
        <v>916</v>
      </c>
      <c r="J82" s="306"/>
      <c r="K82" s="320"/>
    </row>
    <row r="83" s="1" customFormat="1" ht="15" customHeight="1">
      <c r="B83" s="331"/>
      <c r="C83" s="332" t="s">
        <v>917</v>
      </c>
      <c r="D83" s="332"/>
      <c r="E83" s="332"/>
      <c r="F83" s="333" t="s">
        <v>912</v>
      </c>
      <c r="G83" s="332"/>
      <c r="H83" s="332" t="s">
        <v>918</v>
      </c>
      <c r="I83" s="332" t="s">
        <v>908</v>
      </c>
      <c r="J83" s="332">
        <v>15</v>
      </c>
      <c r="K83" s="320"/>
    </row>
    <row r="84" s="1" customFormat="1" ht="15" customHeight="1">
      <c r="B84" s="331"/>
      <c r="C84" s="332" t="s">
        <v>919</v>
      </c>
      <c r="D84" s="332"/>
      <c r="E84" s="332"/>
      <c r="F84" s="333" t="s">
        <v>912</v>
      </c>
      <c r="G84" s="332"/>
      <c r="H84" s="332" t="s">
        <v>920</v>
      </c>
      <c r="I84" s="332" t="s">
        <v>908</v>
      </c>
      <c r="J84" s="332">
        <v>15</v>
      </c>
      <c r="K84" s="320"/>
    </row>
    <row r="85" s="1" customFormat="1" ht="15" customHeight="1">
      <c r="B85" s="331"/>
      <c r="C85" s="332" t="s">
        <v>921</v>
      </c>
      <c r="D85" s="332"/>
      <c r="E85" s="332"/>
      <c r="F85" s="333" t="s">
        <v>912</v>
      </c>
      <c r="G85" s="332"/>
      <c r="H85" s="332" t="s">
        <v>922</v>
      </c>
      <c r="I85" s="332" t="s">
        <v>908</v>
      </c>
      <c r="J85" s="332">
        <v>20</v>
      </c>
      <c r="K85" s="320"/>
    </row>
    <row r="86" s="1" customFormat="1" ht="15" customHeight="1">
      <c r="B86" s="331"/>
      <c r="C86" s="332" t="s">
        <v>923</v>
      </c>
      <c r="D86" s="332"/>
      <c r="E86" s="332"/>
      <c r="F86" s="333" t="s">
        <v>912</v>
      </c>
      <c r="G86" s="332"/>
      <c r="H86" s="332" t="s">
        <v>924</v>
      </c>
      <c r="I86" s="332" t="s">
        <v>908</v>
      </c>
      <c r="J86" s="332">
        <v>20</v>
      </c>
      <c r="K86" s="320"/>
    </row>
    <row r="87" s="1" customFormat="1" ht="15" customHeight="1">
      <c r="B87" s="331"/>
      <c r="C87" s="306" t="s">
        <v>925</v>
      </c>
      <c r="D87" s="306"/>
      <c r="E87" s="306"/>
      <c r="F87" s="329" t="s">
        <v>912</v>
      </c>
      <c r="G87" s="330"/>
      <c r="H87" s="306" t="s">
        <v>926</v>
      </c>
      <c r="I87" s="306" t="s">
        <v>908</v>
      </c>
      <c r="J87" s="306">
        <v>50</v>
      </c>
      <c r="K87" s="320"/>
    </row>
    <row r="88" s="1" customFormat="1" ht="15" customHeight="1">
      <c r="B88" s="331"/>
      <c r="C88" s="306" t="s">
        <v>927</v>
      </c>
      <c r="D88" s="306"/>
      <c r="E88" s="306"/>
      <c r="F88" s="329" t="s">
        <v>912</v>
      </c>
      <c r="G88" s="330"/>
      <c r="H88" s="306" t="s">
        <v>928</v>
      </c>
      <c r="I88" s="306" t="s">
        <v>908</v>
      </c>
      <c r="J88" s="306">
        <v>20</v>
      </c>
      <c r="K88" s="320"/>
    </row>
    <row r="89" s="1" customFormat="1" ht="15" customHeight="1">
      <c r="B89" s="331"/>
      <c r="C89" s="306" t="s">
        <v>929</v>
      </c>
      <c r="D89" s="306"/>
      <c r="E89" s="306"/>
      <c r="F89" s="329" t="s">
        <v>912</v>
      </c>
      <c r="G89" s="330"/>
      <c r="H89" s="306" t="s">
        <v>930</v>
      </c>
      <c r="I89" s="306" t="s">
        <v>908</v>
      </c>
      <c r="J89" s="306">
        <v>20</v>
      </c>
      <c r="K89" s="320"/>
    </row>
    <row r="90" s="1" customFormat="1" ht="15" customHeight="1">
      <c r="B90" s="331"/>
      <c r="C90" s="306" t="s">
        <v>931</v>
      </c>
      <c r="D90" s="306"/>
      <c r="E90" s="306"/>
      <c r="F90" s="329" t="s">
        <v>912</v>
      </c>
      <c r="G90" s="330"/>
      <c r="H90" s="306" t="s">
        <v>932</v>
      </c>
      <c r="I90" s="306" t="s">
        <v>908</v>
      </c>
      <c r="J90" s="306">
        <v>50</v>
      </c>
      <c r="K90" s="320"/>
    </row>
    <row r="91" s="1" customFormat="1" ht="15" customHeight="1">
      <c r="B91" s="331"/>
      <c r="C91" s="306" t="s">
        <v>933</v>
      </c>
      <c r="D91" s="306"/>
      <c r="E91" s="306"/>
      <c r="F91" s="329" t="s">
        <v>912</v>
      </c>
      <c r="G91" s="330"/>
      <c r="H91" s="306" t="s">
        <v>933</v>
      </c>
      <c r="I91" s="306" t="s">
        <v>908</v>
      </c>
      <c r="J91" s="306">
        <v>50</v>
      </c>
      <c r="K91" s="320"/>
    </row>
    <row r="92" s="1" customFormat="1" ht="15" customHeight="1">
      <c r="B92" s="331"/>
      <c r="C92" s="306" t="s">
        <v>934</v>
      </c>
      <c r="D92" s="306"/>
      <c r="E92" s="306"/>
      <c r="F92" s="329" t="s">
        <v>912</v>
      </c>
      <c r="G92" s="330"/>
      <c r="H92" s="306" t="s">
        <v>935</v>
      </c>
      <c r="I92" s="306" t="s">
        <v>908</v>
      </c>
      <c r="J92" s="306">
        <v>255</v>
      </c>
      <c r="K92" s="320"/>
    </row>
    <row r="93" s="1" customFormat="1" ht="15" customHeight="1">
      <c r="B93" s="331"/>
      <c r="C93" s="306" t="s">
        <v>936</v>
      </c>
      <c r="D93" s="306"/>
      <c r="E93" s="306"/>
      <c r="F93" s="329" t="s">
        <v>906</v>
      </c>
      <c r="G93" s="330"/>
      <c r="H93" s="306" t="s">
        <v>937</v>
      </c>
      <c r="I93" s="306" t="s">
        <v>938</v>
      </c>
      <c r="J93" s="306"/>
      <c r="K93" s="320"/>
    </row>
    <row r="94" s="1" customFormat="1" ht="15" customHeight="1">
      <c r="B94" s="331"/>
      <c r="C94" s="306" t="s">
        <v>939</v>
      </c>
      <c r="D94" s="306"/>
      <c r="E94" s="306"/>
      <c r="F94" s="329" t="s">
        <v>906</v>
      </c>
      <c r="G94" s="330"/>
      <c r="H94" s="306" t="s">
        <v>940</v>
      </c>
      <c r="I94" s="306" t="s">
        <v>941</v>
      </c>
      <c r="J94" s="306"/>
      <c r="K94" s="320"/>
    </row>
    <row r="95" s="1" customFormat="1" ht="15" customHeight="1">
      <c r="B95" s="331"/>
      <c r="C95" s="306" t="s">
        <v>942</v>
      </c>
      <c r="D95" s="306"/>
      <c r="E95" s="306"/>
      <c r="F95" s="329" t="s">
        <v>906</v>
      </c>
      <c r="G95" s="330"/>
      <c r="H95" s="306" t="s">
        <v>942</v>
      </c>
      <c r="I95" s="306" t="s">
        <v>941</v>
      </c>
      <c r="J95" s="306"/>
      <c r="K95" s="320"/>
    </row>
    <row r="96" s="1" customFormat="1" ht="15" customHeight="1">
      <c r="B96" s="331"/>
      <c r="C96" s="306" t="s">
        <v>40</v>
      </c>
      <c r="D96" s="306"/>
      <c r="E96" s="306"/>
      <c r="F96" s="329" t="s">
        <v>906</v>
      </c>
      <c r="G96" s="330"/>
      <c r="H96" s="306" t="s">
        <v>943</v>
      </c>
      <c r="I96" s="306" t="s">
        <v>941</v>
      </c>
      <c r="J96" s="306"/>
      <c r="K96" s="320"/>
    </row>
    <row r="97" s="1" customFormat="1" ht="15" customHeight="1">
      <c r="B97" s="331"/>
      <c r="C97" s="306" t="s">
        <v>50</v>
      </c>
      <c r="D97" s="306"/>
      <c r="E97" s="306"/>
      <c r="F97" s="329" t="s">
        <v>906</v>
      </c>
      <c r="G97" s="330"/>
      <c r="H97" s="306" t="s">
        <v>944</v>
      </c>
      <c r="I97" s="306" t="s">
        <v>941</v>
      </c>
      <c r="J97" s="306"/>
      <c r="K97" s="320"/>
    </row>
    <row r="98" s="1" customFormat="1" ht="15" customHeight="1">
      <c r="B98" s="334"/>
      <c r="C98" s="335"/>
      <c r="D98" s="335"/>
      <c r="E98" s="335"/>
      <c r="F98" s="335"/>
      <c r="G98" s="335"/>
      <c r="H98" s="335"/>
      <c r="I98" s="335"/>
      <c r="J98" s="335"/>
      <c r="K98" s="336"/>
    </row>
    <row r="99" s="1" customFormat="1" ht="18.75" customHeight="1">
      <c r="B99" s="337"/>
      <c r="C99" s="338"/>
      <c r="D99" s="338"/>
      <c r="E99" s="338"/>
      <c r="F99" s="338"/>
      <c r="G99" s="338"/>
      <c r="H99" s="338"/>
      <c r="I99" s="338"/>
      <c r="J99" s="338"/>
      <c r="K99" s="337"/>
    </row>
    <row r="100" s="1" customFormat="1" ht="18.75" customHeight="1"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</row>
    <row r="101" s="1" customFormat="1" ht="7.5" customHeight="1">
      <c r="B101" s="315"/>
      <c r="C101" s="316"/>
      <c r="D101" s="316"/>
      <c r="E101" s="316"/>
      <c r="F101" s="316"/>
      <c r="G101" s="316"/>
      <c r="H101" s="316"/>
      <c r="I101" s="316"/>
      <c r="J101" s="316"/>
      <c r="K101" s="317"/>
    </row>
    <row r="102" s="1" customFormat="1" ht="45" customHeight="1">
      <c r="B102" s="318"/>
      <c r="C102" s="319" t="s">
        <v>945</v>
      </c>
      <c r="D102" s="319"/>
      <c r="E102" s="319"/>
      <c r="F102" s="319"/>
      <c r="G102" s="319"/>
      <c r="H102" s="319"/>
      <c r="I102" s="319"/>
      <c r="J102" s="319"/>
      <c r="K102" s="320"/>
    </row>
    <row r="103" s="1" customFormat="1" ht="17.25" customHeight="1">
      <c r="B103" s="318"/>
      <c r="C103" s="321" t="s">
        <v>900</v>
      </c>
      <c r="D103" s="321"/>
      <c r="E103" s="321"/>
      <c r="F103" s="321" t="s">
        <v>901</v>
      </c>
      <c r="G103" s="322"/>
      <c r="H103" s="321" t="s">
        <v>56</v>
      </c>
      <c r="I103" s="321" t="s">
        <v>59</v>
      </c>
      <c r="J103" s="321" t="s">
        <v>902</v>
      </c>
      <c r="K103" s="320"/>
    </row>
    <row r="104" s="1" customFormat="1" ht="17.25" customHeight="1">
      <c r="B104" s="318"/>
      <c r="C104" s="323" t="s">
        <v>903</v>
      </c>
      <c r="D104" s="323"/>
      <c r="E104" s="323"/>
      <c r="F104" s="324" t="s">
        <v>904</v>
      </c>
      <c r="G104" s="325"/>
      <c r="H104" s="323"/>
      <c r="I104" s="323"/>
      <c r="J104" s="323" t="s">
        <v>905</v>
      </c>
      <c r="K104" s="320"/>
    </row>
    <row r="105" s="1" customFormat="1" ht="5.25" customHeight="1">
      <c r="B105" s="318"/>
      <c r="C105" s="321"/>
      <c r="D105" s="321"/>
      <c r="E105" s="321"/>
      <c r="F105" s="321"/>
      <c r="G105" s="339"/>
      <c r="H105" s="321"/>
      <c r="I105" s="321"/>
      <c r="J105" s="321"/>
      <c r="K105" s="320"/>
    </row>
    <row r="106" s="1" customFormat="1" ht="15" customHeight="1">
      <c r="B106" s="318"/>
      <c r="C106" s="306" t="s">
        <v>55</v>
      </c>
      <c r="D106" s="328"/>
      <c r="E106" s="328"/>
      <c r="F106" s="329" t="s">
        <v>906</v>
      </c>
      <c r="G106" s="306"/>
      <c r="H106" s="306" t="s">
        <v>946</v>
      </c>
      <c r="I106" s="306" t="s">
        <v>908</v>
      </c>
      <c r="J106" s="306">
        <v>20</v>
      </c>
      <c r="K106" s="320"/>
    </row>
    <row r="107" s="1" customFormat="1" ht="15" customHeight="1">
      <c r="B107" s="318"/>
      <c r="C107" s="306" t="s">
        <v>909</v>
      </c>
      <c r="D107" s="306"/>
      <c r="E107" s="306"/>
      <c r="F107" s="329" t="s">
        <v>906</v>
      </c>
      <c r="G107" s="306"/>
      <c r="H107" s="306" t="s">
        <v>946</v>
      </c>
      <c r="I107" s="306" t="s">
        <v>908</v>
      </c>
      <c r="J107" s="306">
        <v>120</v>
      </c>
      <c r="K107" s="320"/>
    </row>
    <row r="108" s="1" customFormat="1" ht="15" customHeight="1">
      <c r="B108" s="331"/>
      <c r="C108" s="306" t="s">
        <v>911</v>
      </c>
      <c r="D108" s="306"/>
      <c r="E108" s="306"/>
      <c r="F108" s="329" t="s">
        <v>912</v>
      </c>
      <c r="G108" s="306"/>
      <c r="H108" s="306" t="s">
        <v>946</v>
      </c>
      <c r="I108" s="306" t="s">
        <v>908</v>
      </c>
      <c r="J108" s="306">
        <v>50</v>
      </c>
      <c r="K108" s="320"/>
    </row>
    <row r="109" s="1" customFormat="1" ht="15" customHeight="1">
      <c r="B109" s="331"/>
      <c r="C109" s="306" t="s">
        <v>914</v>
      </c>
      <c r="D109" s="306"/>
      <c r="E109" s="306"/>
      <c r="F109" s="329" t="s">
        <v>906</v>
      </c>
      <c r="G109" s="306"/>
      <c r="H109" s="306" t="s">
        <v>946</v>
      </c>
      <c r="I109" s="306" t="s">
        <v>916</v>
      </c>
      <c r="J109" s="306"/>
      <c r="K109" s="320"/>
    </row>
    <row r="110" s="1" customFormat="1" ht="15" customHeight="1">
      <c r="B110" s="331"/>
      <c r="C110" s="306" t="s">
        <v>925</v>
      </c>
      <c r="D110" s="306"/>
      <c r="E110" s="306"/>
      <c r="F110" s="329" t="s">
        <v>912</v>
      </c>
      <c r="G110" s="306"/>
      <c r="H110" s="306" t="s">
        <v>946</v>
      </c>
      <c r="I110" s="306" t="s">
        <v>908</v>
      </c>
      <c r="J110" s="306">
        <v>50</v>
      </c>
      <c r="K110" s="320"/>
    </row>
    <row r="111" s="1" customFormat="1" ht="15" customHeight="1">
      <c r="B111" s="331"/>
      <c r="C111" s="306" t="s">
        <v>933</v>
      </c>
      <c r="D111" s="306"/>
      <c r="E111" s="306"/>
      <c r="F111" s="329" t="s">
        <v>912</v>
      </c>
      <c r="G111" s="306"/>
      <c r="H111" s="306" t="s">
        <v>946</v>
      </c>
      <c r="I111" s="306" t="s">
        <v>908</v>
      </c>
      <c r="J111" s="306">
        <v>50</v>
      </c>
      <c r="K111" s="320"/>
    </row>
    <row r="112" s="1" customFormat="1" ht="15" customHeight="1">
      <c r="B112" s="331"/>
      <c r="C112" s="306" t="s">
        <v>931</v>
      </c>
      <c r="D112" s="306"/>
      <c r="E112" s="306"/>
      <c r="F112" s="329" t="s">
        <v>912</v>
      </c>
      <c r="G112" s="306"/>
      <c r="H112" s="306" t="s">
        <v>946</v>
      </c>
      <c r="I112" s="306" t="s">
        <v>908</v>
      </c>
      <c r="J112" s="306">
        <v>50</v>
      </c>
      <c r="K112" s="320"/>
    </row>
    <row r="113" s="1" customFormat="1" ht="15" customHeight="1">
      <c r="B113" s="331"/>
      <c r="C113" s="306" t="s">
        <v>55</v>
      </c>
      <c r="D113" s="306"/>
      <c r="E113" s="306"/>
      <c r="F113" s="329" t="s">
        <v>906</v>
      </c>
      <c r="G113" s="306"/>
      <c r="H113" s="306" t="s">
        <v>947</v>
      </c>
      <c r="I113" s="306" t="s">
        <v>908</v>
      </c>
      <c r="J113" s="306">
        <v>20</v>
      </c>
      <c r="K113" s="320"/>
    </row>
    <row r="114" s="1" customFormat="1" ht="15" customHeight="1">
      <c r="B114" s="331"/>
      <c r="C114" s="306" t="s">
        <v>948</v>
      </c>
      <c r="D114" s="306"/>
      <c r="E114" s="306"/>
      <c r="F114" s="329" t="s">
        <v>906</v>
      </c>
      <c r="G114" s="306"/>
      <c r="H114" s="306" t="s">
        <v>949</v>
      </c>
      <c r="I114" s="306" t="s">
        <v>908</v>
      </c>
      <c r="J114" s="306">
        <v>120</v>
      </c>
      <c r="K114" s="320"/>
    </row>
    <row r="115" s="1" customFormat="1" ht="15" customHeight="1">
      <c r="B115" s="331"/>
      <c r="C115" s="306" t="s">
        <v>40</v>
      </c>
      <c r="D115" s="306"/>
      <c r="E115" s="306"/>
      <c r="F115" s="329" t="s">
        <v>906</v>
      </c>
      <c r="G115" s="306"/>
      <c r="H115" s="306" t="s">
        <v>950</v>
      </c>
      <c r="I115" s="306" t="s">
        <v>941</v>
      </c>
      <c r="J115" s="306"/>
      <c r="K115" s="320"/>
    </row>
    <row r="116" s="1" customFormat="1" ht="15" customHeight="1">
      <c r="B116" s="331"/>
      <c r="C116" s="306" t="s">
        <v>50</v>
      </c>
      <c r="D116" s="306"/>
      <c r="E116" s="306"/>
      <c r="F116" s="329" t="s">
        <v>906</v>
      </c>
      <c r="G116" s="306"/>
      <c r="H116" s="306" t="s">
        <v>951</v>
      </c>
      <c r="I116" s="306" t="s">
        <v>941</v>
      </c>
      <c r="J116" s="306"/>
      <c r="K116" s="320"/>
    </row>
    <row r="117" s="1" customFormat="1" ht="15" customHeight="1">
      <c r="B117" s="331"/>
      <c r="C117" s="306" t="s">
        <v>59</v>
      </c>
      <c r="D117" s="306"/>
      <c r="E117" s="306"/>
      <c r="F117" s="329" t="s">
        <v>906</v>
      </c>
      <c r="G117" s="306"/>
      <c r="H117" s="306" t="s">
        <v>952</v>
      </c>
      <c r="I117" s="306" t="s">
        <v>953</v>
      </c>
      <c r="J117" s="306"/>
      <c r="K117" s="320"/>
    </row>
    <row r="118" s="1" customFormat="1" ht="15" customHeight="1">
      <c r="B118" s="334"/>
      <c r="C118" s="340"/>
      <c r="D118" s="340"/>
      <c r="E118" s="340"/>
      <c r="F118" s="340"/>
      <c r="G118" s="340"/>
      <c r="H118" s="340"/>
      <c r="I118" s="340"/>
      <c r="J118" s="340"/>
      <c r="K118" s="336"/>
    </row>
    <row r="119" s="1" customFormat="1" ht="18.75" customHeight="1">
      <c r="B119" s="341"/>
      <c r="C119" s="342"/>
      <c r="D119" s="342"/>
      <c r="E119" s="342"/>
      <c r="F119" s="343"/>
      <c r="G119" s="342"/>
      <c r="H119" s="342"/>
      <c r="I119" s="342"/>
      <c r="J119" s="342"/>
      <c r="K119" s="341"/>
    </row>
    <row r="120" s="1" customFormat="1" ht="18.75" customHeigh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</row>
    <row r="121" s="1" customFormat="1" ht="7.5" customHeight="1">
      <c r="B121" s="344"/>
      <c r="C121" s="345"/>
      <c r="D121" s="345"/>
      <c r="E121" s="345"/>
      <c r="F121" s="345"/>
      <c r="G121" s="345"/>
      <c r="H121" s="345"/>
      <c r="I121" s="345"/>
      <c r="J121" s="345"/>
      <c r="K121" s="346"/>
    </row>
    <row r="122" s="1" customFormat="1" ht="45" customHeight="1">
      <c r="B122" s="347"/>
      <c r="C122" s="297" t="s">
        <v>954</v>
      </c>
      <c r="D122" s="297"/>
      <c r="E122" s="297"/>
      <c r="F122" s="297"/>
      <c r="G122" s="297"/>
      <c r="H122" s="297"/>
      <c r="I122" s="297"/>
      <c r="J122" s="297"/>
      <c r="K122" s="348"/>
    </row>
    <row r="123" s="1" customFormat="1" ht="17.25" customHeight="1">
      <c r="B123" s="349"/>
      <c r="C123" s="321" t="s">
        <v>900</v>
      </c>
      <c r="D123" s="321"/>
      <c r="E123" s="321"/>
      <c r="F123" s="321" t="s">
        <v>901</v>
      </c>
      <c r="G123" s="322"/>
      <c r="H123" s="321" t="s">
        <v>56</v>
      </c>
      <c r="I123" s="321" t="s">
        <v>59</v>
      </c>
      <c r="J123" s="321" t="s">
        <v>902</v>
      </c>
      <c r="K123" s="350"/>
    </row>
    <row r="124" s="1" customFormat="1" ht="17.25" customHeight="1">
      <c r="B124" s="349"/>
      <c r="C124" s="323" t="s">
        <v>903</v>
      </c>
      <c r="D124" s="323"/>
      <c r="E124" s="323"/>
      <c r="F124" s="324" t="s">
        <v>904</v>
      </c>
      <c r="G124" s="325"/>
      <c r="H124" s="323"/>
      <c r="I124" s="323"/>
      <c r="J124" s="323" t="s">
        <v>905</v>
      </c>
      <c r="K124" s="350"/>
    </row>
    <row r="125" s="1" customFormat="1" ht="5.25" customHeight="1">
      <c r="B125" s="351"/>
      <c r="C125" s="326"/>
      <c r="D125" s="326"/>
      <c r="E125" s="326"/>
      <c r="F125" s="326"/>
      <c r="G125" s="352"/>
      <c r="H125" s="326"/>
      <c r="I125" s="326"/>
      <c r="J125" s="326"/>
      <c r="K125" s="353"/>
    </row>
    <row r="126" s="1" customFormat="1" ht="15" customHeight="1">
      <c r="B126" s="351"/>
      <c r="C126" s="306" t="s">
        <v>909</v>
      </c>
      <c r="D126" s="328"/>
      <c r="E126" s="328"/>
      <c r="F126" s="329" t="s">
        <v>906</v>
      </c>
      <c r="G126" s="306"/>
      <c r="H126" s="306" t="s">
        <v>946</v>
      </c>
      <c r="I126" s="306" t="s">
        <v>908</v>
      </c>
      <c r="J126" s="306">
        <v>120</v>
      </c>
      <c r="K126" s="354"/>
    </row>
    <row r="127" s="1" customFormat="1" ht="15" customHeight="1">
      <c r="B127" s="351"/>
      <c r="C127" s="306" t="s">
        <v>955</v>
      </c>
      <c r="D127" s="306"/>
      <c r="E127" s="306"/>
      <c r="F127" s="329" t="s">
        <v>906</v>
      </c>
      <c r="G127" s="306"/>
      <c r="H127" s="306" t="s">
        <v>956</v>
      </c>
      <c r="I127" s="306" t="s">
        <v>908</v>
      </c>
      <c r="J127" s="306" t="s">
        <v>957</v>
      </c>
      <c r="K127" s="354"/>
    </row>
    <row r="128" s="1" customFormat="1" ht="15" customHeight="1">
      <c r="B128" s="351"/>
      <c r="C128" s="306" t="s">
        <v>854</v>
      </c>
      <c r="D128" s="306"/>
      <c r="E128" s="306"/>
      <c r="F128" s="329" t="s">
        <v>906</v>
      </c>
      <c r="G128" s="306"/>
      <c r="H128" s="306" t="s">
        <v>958</v>
      </c>
      <c r="I128" s="306" t="s">
        <v>908</v>
      </c>
      <c r="J128" s="306" t="s">
        <v>957</v>
      </c>
      <c r="K128" s="354"/>
    </row>
    <row r="129" s="1" customFormat="1" ht="15" customHeight="1">
      <c r="B129" s="351"/>
      <c r="C129" s="306" t="s">
        <v>917</v>
      </c>
      <c r="D129" s="306"/>
      <c r="E129" s="306"/>
      <c r="F129" s="329" t="s">
        <v>912</v>
      </c>
      <c r="G129" s="306"/>
      <c r="H129" s="306" t="s">
        <v>918</v>
      </c>
      <c r="I129" s="306" t="s">
        <v>908</v>
      </c>
      <c r="J129" s="306">
        <v>15</v>
      </c>
      <c r="K129" s="354"/>
    </row>
    <row r="130" s="1" customFormat="1" ht="15" customHeight="1">
      <c r="B130" s="351"/>
      <c r="C130" s="332" t="s">
        <v>919</v>
      </c>
      <c r="D130" s="332"/>
      <c r="E130" s="332"/>
      <c r="F130" s="333" t="s">
        <v>912</v>
      </c>
      <c r="G130" s="332"/>
      <c r="H130" s="332" t="s">
        <v>920</v>
      </c>
      <c r="I130" s="332" t="s">
        <v>908</v>
      </c>
      <c r="J130" s="332">
        <v>15</v>
      </c>
      <c r="K130" s="354"/>
    </row>
    <row r="131" s="1" customFormat="1" ht="15" customHeight="1">
      <c r="B131" s="351"/>
      <c r="C131" s="332" t="s">
        <v>921</v>
      </c>
      <c r="D131" s="332"/>
      <c r="E131" s="332"/>
      <c r="F131" s="333" t="s">
        <v>912</v>
      </c>
      <c r="G131" s="332"/>
      <c r="H131" s="332" t="s">
        <v>922</v>
      </c>
      <c r="I131" s="332" t="s">
        <v>908</v>
      </c>
      <c r="J131" s="332">
        <v>20</v>
      </c>
      <c r="K131" s="354"/>
    </row>
    <row r="132" s="1" customFormat="1" ht="15" customHeight="1">
      <c r="B132" s="351"/>
      <c r="C132" s="332" t="s">
        <v>923</v>
      </c>
      <c r="D132" s="332"/>
      <c r="E132" s="332"/>
      <c r="F132" s="333" t="s">
        <v>912</v>
      </c>
      <c r="G132" s="332"/>
      <c r="H132" s="332" t="s">
        <v>924</v>
      </c>
      <c r="I132" s="332" t="s">
        <v>908</v>
      </c>
      <c r="J132" s="332">
        <v>20</v>
      </c>
      <c r="K132" s="354"/>
    </row>
    <row r="133" s="1" customFormat="1" ht="15" customHeight="1">
      <c r="B133" s="351"/>
      <c r="C133" s="306" t="s">
        <v>911</v>
      </c>
      <c r="D133" s="306"/>
      <c r="E133" s="306"/>
      <c r="F133" s="329" t="s">
        <v>912</v>
      </c>
      <c r="G133" s="306"/>
      <c r="H133" s="306" t="s">
        <v>946</v>
      </c>
      <c r="I133" s="306" t="s">
        <v>908</v>
      </c>
      <c r="J133" s="306">
        <v>50</v>
      </c>
      <c r="K133" s="354"/>
    </row>
    <row r="134" s="1" customFormat="1" ht="15" customHeight="1">
      <c r="B134" s="351"/>
      <c r="C134" s="306" t="s">
        <v>925</v>
      </c>
      <c r="D134" s="306"/>
      <c r="E134" s="306"/>
      <c r="F134" s="329" t="s">
        <v>912</v>
      </c>
      <c r="G134" s="306"/>
      <c r="H134" s="306" t="s">
        <v>946</v>
      </c>
      <c r="I134" s="306" t="s">
        <v>908</v>
      </c>
      <c r="J134" s="306">
        <v>50</v>
      </c>
      <c r="K134" s="354"/>
    </row>
    <row r="135" s="1" customFormat="1" ht="15" customHeight="1">
      <c r="B135" s="351"/>
      <c r="C135" s="306" t="s">
        <v>931</v>
      </c>
      <c r="D135" s="306"/>
      <c r="E135" s="306"/>
      <c r="F135" s="329" t="s">
        <v>912</v>
      </c>
      <c r="G135" s="306"/>
      <c r="H135" s="306" t="s">
        <v>946</v>
      </c>
      <c r="I135" s="306" t="s">
        <v>908</v>
      </c>
      <c r="J135" s="306">
        <v>50</v>
      </c>
      <c r="K135" s="354"/>
    </row>
    <row r="136" s="1" customFormat="1" ht="15" customHeight="1">
      <c r="B136" s="351"/>
      <c r="C136" s="306" t="s">
        <v>933</v>
      </c>
      <c r="D136" s="306"/>
      <c r="E136" s="306"/>
      <c r="F136" s="329" t="s">
        <v>912</v>
      </c>
      <c r="G136" s="306"/>
      <c r="H136" s="306" t="s">
        <v>946</v>
      </c>
      <c r="I136" s="306" t="s">
        <v>908</v>
      </c>
      <c r="J136" s="306">
        <v>50</v>
      </c>
      <c r="K136" s="354"/>
    </row>
    <row r="137" s="1" customFormat="1" ht="15" customHeight="1">
      <c r="B137" s="351"/>
      <c r="C137" s="306" t="s">
        <v>934</v>
      </c>
      <c r="D137" s="306"/>
      <c r="E137" s="306"/>
      <c r="F137" s="329" t="s">
        <v>912</v>
      </c>
      <c r="G137" s="306"/>
      <c r="H137" s="306" t="s">
        <v>959</v>
      </c>
      <c r="I137" s="306" t="s">
        <v>908</v>
      </c>
      <c r="J137" s="306">
        <v>255</v>
      </c>
      <c r="K137" s="354"/>
    </row>
    <row r="138" s="1" customFormat="1" ht="15" customHeight="1">
      <c r="B138" s="351"/>
      <c r="C138" s="306" t="s">
        <v>936</v>
      </c>
      <c r="D138" s="306"/>
      <c r="E138" s="306"/>
      <c r="F138" s="329" t="s">
        <v>906</v>
      </c>
      <c r="G138" s="306"/>
      <c r="H138" s="306" t="s">
        <v>960</v>
      </c>
      <c r="I138" s="306" t="s">
        <v>938</v>
      </c>
      <c r="J138" s="306"/>
      <c r="K138" s="354"/>
    </row>
    <row r="139" s="1" customFormat="1" ht="15" customHeight="1">
      <c r="B139" s="351"/>
      <c r="C139" s="306" t="s">
        <v>939</v>
      </c>
      <c r="D139" s="306"/>
      <c r="E139" s="306"/>
      <c r="F139" s="329" t="s">
        <v>906</v>
      </c>
      <c r="G139" s="306"/>
      <c r="H139" s="306" t="s">
        <v>961</v>
      </c>
      <c r="I139" s="306" t="s">
        <v>941</v>
      </c>
      <c r="J139" s="306"/>
      <c r="K139" s="354"/>
    </row>
    <row r="140" s="1" customFormat="1" ht="15" customHeight="1">
      <c r="B140" s="351"/>
      <c r="C140" s="306" t="s">
        <v>942</v>
      </c>
      <c r="D140" s="306"/>
      <c r="E140" s="306"/>
      <c r="F140" s="329" t="s">
        <v>906</v>
      </c>
      <c r="G140" s="306"/>
      <c r="H140" s="306" t="s">
        <v>942</v>
      </c>
      <c r="I140" s="306" t="s">
        <v>941</v>
      </c>
      <c r="J140" s="306"/>
      <c r="K140" s="354"/>
    </row>
    <row r="141" s="1" customFormat="1" ht="15" customHeight="1">
      <c r="B141" s="351"/>
      <c r="C141" s="306" t="s">
        <v>40</v>
      </c>
      <c r="D141" s="306"/>
      <c r="E141" s="306"/>
      <c r="F141" s="329" t="s">
        <v>906</v>
      </c>
      <c r="G141" s="306"/>
      <c r="H141" s="306" t="s">
        <v>962</v>
      </c>
      <c r="I141" s="306" t="s">
        <v>941</v>
      </c>
      <c r="J141" s="306"/>
      <c r="K141" s="354"/>
    </row>
    <row r="142" s="1" customFormat="1" ht="15" customHeight="1">
      <c r="B142" s="351"/>
      <c r="C142" s="306" t="s">
        <v>963</v>
      </c>
      <c r="D142" s="306"/>
      <c r="E142" s="306"/>
      <c r="F142" s="329" t="s">
        <v>906</v>
      </c>
      <c r="G142" s="306"/>
      <c r="H142" s="306" t="s">
        <v>964</v>
      </c>
      <c r="I142" s="306" t="s">
        <v>941</v>
      </c>
      <c r="J142" s="306"/>
      <c r="K142" s="354"/>
    </row>
    <row r="143" s="1" customFormat="1" ht="15" customHeight="1">
      <c r="B143" s="355"/>
      <c r="C143" s="356"/>
      <c r="D143" s="356"/>
      <c r="E143" s="356"/>
      <c r="F143" s="356"/>
      <c r="G143" s="356"/>
      <c r="H143" s="356"/>
      <c r="I143" s="356"/>
      <c r="J143" s="356"/>
      <c r="K143" s="357"/>
    </row>
    <row r="144" s="1" customFormat="1" ht="18.75" customHeight="1">
      <c r="B144" s="342"/>
      <c r="C144" s="342"/>
      <c r="D144" s="342"/>
      <c r="E144" s="342"/>
      <c r="F144" s="343"/>
      <c r="G144" s="342"/>
      <c r="H144" s="342"/>
      <c r="I144" s="342"/>
      <c r="J144" s="342"/>
      <c r="K144" s="342"/>
    </row>
    <row r="145" s="1" customFormat="1" ht="18.75" customHeight="1"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</row>
    <row r="146" s="1" customFormat="1" ht="7.5" customHeight="1">
      <c r="B146" s="315"/>
      <c r="C146" s="316"/>
      <c r="D146" s="316"/>
      <c r="E146" s="316"/>
      <c r="F146" s="316"/>
      <c r="G146" s="316"/>
      <c r="H146" s="316"/>
      <c r="I146" s="316"/>
      <c r="J146" s="316"/>
      <c r="K146" s="317"/>
    </row>
    <row r="147" s="1" customFormat="1" ht="45" customHeight="1">
      <c r="B147" s="318"/>
      <c r="C147" s="319" t="s">
        <v>965</v>
      </c>
      <c r="D147" s="319"/>
      <c r="E147" s="319"/>
      <c r="F147" s="319"/>
      <c r="G147" s="319"/>
      <c r="H147" s="319"/>
      <c r="I147" s="319"/>
      <c r="J147" s="319"/>
      <c r="K147" s="320"/>
    </row>
    <row r="148" s="1" customFormat="1" ht="17.25" customHeight="1">
      <c r="B148" s="318"/>
      <c r="C148" s="321" t="s">
        <v>900</v>
      </c>
      <c r="D148" s="321"/>
      <c r="E148" s="321"/>
      <c r="F148" s="321" t="s">
        <v>901</v>
      </c>
      <c r="G148" s="322"/>
      <c r="H148" s="321" t="s">
        <v>56</v>
      </c>
      <c r="I148" s="321" t="s">
        <v>59</v>
      </c>
      <c r="J148" s="321" t="s">
        <v>902</v>
      </c>
      <c r="K148" s="320"/>
    </row>
    <row r="149" s="1" customFormat="1" ht="17.25" customHeight="1">
      <c r="B149" s="318"/>
      <c r="C149" s="323" t="s">
        <v>903</v>
      </c>
      <c r="D149" s="323"/>
      <c r="E149" s="323"/>
      <c r="F149" s="324" t="s">
        <v>904</v>
      </c>
      <c r="G149" s="325"/>
      <c r="H149" s="323"/>
      <c r="I149" s="323"/>
      <c r="J149" s="323" t="s">
        <v>905</v>
      </c>
      <c r="K149" s="320"/>
    </row>
    <row r="150" s="1" customFormat="1" ht="5.25" customHeight="1">
      <c r="B150" s="331"/>
      <c r="C150" s="326"/>
      <c r="D150" s="326"/>
      <c r="E150" s="326"/>
      <c r="F150" s="326"/>
      <c r="G150" s="327"/>
      <c r="H150" s="326"/>
      <c r="I150" s="326"/>
      <c r="J150" s="326"/>
      <c r="K150" s="354"/>
    </row>
    <row r="151" s="1" customFormat="1" ht="15" customHeight="1">
      <c r="B151" s="331"/>
      <c r="C151" s="358" t="s">
        <v>909</v>
      </c>
      <c r="D151" s="306"/>
      <c r="E151" s="306"/>
      <c r="F151" s="359" t="s">
        <v>906</v>
      </c>
      <c r="G151" s="306"/>
      <c r="H151" s="358" t="s">
        <v>946</v>
      </c>
      <c r="I151" s="358" t="s">
        <v>908</v>
      </c>
      <c r="J151" s="358">
        <v>120</v>
      </c>
      <c r="K151" s="354"/>
    </row>
    <row r="152" s="1" customFormat="1" ht="15" customHeight="1">
      <c r="B152" s="331"/>
      <c r="C152" s="358" t="s">
        <v>955</v>
      </c>
      <c r="D152" s="306"/>
      <c r="E152" s="306"/>
      <c r="F152" s="359" t="s">
        <v>906</v>
      </c>
      <c r="G152" s="306"/>
      <c r="H152" s="358" t="s">
        <v>966</v>
      </c>
      <c r="I152" s="358" t="s">
        <v>908</v>
      </c>
      <c r="J152" s="358" t="s">
        <v>957</v>
      </c>
      <c r="K152" s="354"/>
    </row>
    <row r="153" s="1" customFormat="1" ht="15" customHeight="1">
      <c r="B153" s="331"/>
      <c r="C153" s="358" t="s">
        <v>854</v>
      </c>
      <c r="D153" s="306"/>
      <c r="E153" s="306"/>
      <c r="F153" s="359" t="s">
        <v>906</v>
      </c>
      <c r="G153" s="306"/>
      <c r="H153" s="358" t="s">
        <v>967</v>
      </c>
      <c r="I153" s="358" t="s">
        <v>908</v>
      </c>
      <c r="J153" s="358" t="s">
        <v>957</v>
      </c>
      <c r="K153" s="354"/>
    </row>
    <row r="154" s="1" customFormat="1" ht="15" customHeight="1">
      <c r="B154" s="331"/>
      <c r="C154" s="358" t="s">
        <v>911</v>
      </c>
      <c r="D154" s="306"/>
      <c r="E154" s="306"/>
      <c r="F154" s="359" t="s">
        <v>912</v>
      </c>
      <c r="G154" s="306"/>
      <c r="H154" s="358" t="s">
        <v>946</v>
      </c>
      <c r="I154" s="358" t="s">
        <v>908</v>
      </c>
      <c r="J154" s="358">
        <v>50</v>
      </c>
      <c r="K154" s="354"/>
    </row>
    <row r="155" s="1" customFormat="1" ht="15" customHeight="1">
      <c r="B155" s="331"/>
      <c r="C155" s="358" t="s">
        <v>914</v>
      </c>
      <c r="D155" s="306"/>
      <c r="E155" s="306"/>
      <c r="F155" s="359" t="s">
        <v>906</v>
      </c>
      <c r="G155" s="306"/>
      <c r="H155" s="358" t="s">
        <v>946</v>
      </c>
      <c r="I155" s="358" t="s">
        <v>916</v>
      </c>
      <c r="J155" s="358"/>
      <c r="K155" s="354"/>
    </row>
    <row r="156" s="1" customFormat="1" ht="15" customHeight="1">
      <c r="B156" s="331"/>
      <c r="C156" s="358" t="s">
        <v>925</v>
      </c>
      <c r="D156" s="306"/>
      <c r="E156" s="306"/>
      <c r="F156" s="359" t="s">
        <v>912</v>
      </c>
      <c r="G156" s="306"/>
      <c r="H156" s="358" t="s">
        <v>946</v>
      </c>
      <c r="I156" s="358" t="s">
        <v>908</v>
      </c>
      <c r="J156" s="358">
        <v>50</v>
      </c>
      <c r="K156" s="354"/>
    </row>
    <row r="157" s="1" customFormat="1" ht="15" customHeight="1">
      <c r="B157" s="331"/>
      <c r="C157" s="358" t="s">
        <v>933</v>
      </c>
      <c r="D157" s="306"/>
      <c r="E157" s="306"/>
      <c r="F157" s="359" t="s">
        <v>912</v>
      </c>
      <c r="G157" s="306"/>
      <c r="H157" s="358" t="s">
        <v>946</v>
      </c>
      <c r="I157" s="358" t="s">
        <v>908</v>
      </c>
      <c r="J157" s="358">
        <v>50</v>
      </c>
      <c r="K157" s="354"/>
    </row>
    <row r="158" s="1" customFormat="1" ht="15" customHeight="1">
      <c r="B158" s="331"/>
      <c r="C158" s="358" t="s">
        <v>931</v>
      </c>
      <c r="D158" s="306"/>
      <c r="E158" s="306"/>
      <c r="F158" s="359" t="s">
        <v>912</v>
      </c>
      <c r="G158" s="306"/>
      <c r="H158" s="358" t="s">
        <v>946</v>
      </c>
      <c r="I158" s="358" t="s">
        <v>908</v>
      </c>
      <c r="J158" s="358">
        <v>50</v>
      </c>
      <c r="K158" s="354"/>
    </row>
    <row r="159" s="1" customFormat="1" ht="15" customHeight="1">
      <c r="B159" s="331"/>
      <c r="C159" s="358" t="s">
        <v>118</v>
      </c>
      <c r="D159" s="306"/>
      <c r="E159" s="306"/>
      <c r="F159" s="359" t="s">
        <v>906</v>
      </c>
      <c r="G159" s="306"/>
      <c r="H159" s="358" t="s">
        <v>968</v>
      </c>
      <c r="I159" s="358" t="s">
        <v>908</v>
      </c>
      <c r="J159" s="358" t="s">
        <v>969</v>
      </c>
      <c r="K159" s="354"/>
    </row>
    <row r="160" s="1" customFormat="1" ht="15" customHeight="1">
      <c r="B160" s="331"/>
      <c r="C160" s="358" t="s">
        <v>970</v>
      </c>
      <c r="D160" s="306"/>
      <c r="E160" s="306"/>
      <c r="F160" s="359" t="s">
        <v>906</v>
      </c>
      <c r="G160" s="306"/>
      <c r="H160" s="358" t="s">
        <v>971</v>
      </c>
      <c r="I160" s="358" t="s">
        <v>941</v>
      </c>
      <c r="J160" s="358"/>
      <c r="K160" s="354"/>
    </row>
    <row r="161" s="1" customFormat="1" ht="15" customHeight="1">
      <c r="B161" s="360"/>
      <c r="C161" s="340"/>
      <c r="D161" s="340"/>
      <c r="E161" s="340"/>
      <c r="F161" s="340"/>
      <c r="G161" s="340"/>
      <c r="H161" s="340"/>
      <c r="I161" s="340"/>
      <c r="J161" s="340"/>
      <c r="K161" s="361"/>
    </row>
    <row r="162" s="1" customFormat="1" ht="18.75" customHeight="1">
      <c r="B162" s="342"/>
      <c r="C162" s="352"/>
      <c r="D162" s="352"/>
      <c r="E162" s="352"/>
      <c r="F162" s="362"/>
      <c r="G162" s="352"/>
      <c r="H162" s="352"/>
      <c r="I162" s="352"/>
      <c r="J162" s="352"/>
      <c r="K162" s="342"/>
    </row>
    <row r="163" s="1" customFormat="1" ht="18.75" customHeight="1"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</row>
    <row r="164" s="1" customFormat="1" ht="7.5" customHeight="1">
      <c r="B164" s="293"/>
      <c r="C164" s="294"/>
      <c r="D164" s="294"/>
      <c r="E164" s="294"/>
      <c r="F164" s="294"/>
      <c r="G164" s="294"/>
      <c r="H164" s="294"/>
      <c r="I164" s="294"/>
      <c r="J164" s="294"/>
      <c r="K164" s="295"/>
    </row>
    <row r="165" s="1" customFormat="1" ht="45" customHeight="1">
      <c r="B165" s="296"/>
      <c r="C165" s="297" t="s">
        <v>972</v>
      </c>
      <c r="D165" s="297"/>
      <c r="E165" s="297"/>
      <c r="F165" s="297"/>
      <c r="G165" s="297"/>
      <c r="H165" s="297"/>
      <c r="I165" s="297"/>
      <c r="J165" s="297"/>
      <c r="K165" s="298"/>
    </row>
    <row r="166" s="1" customFormat="1" ht="17.25" customHeight="1">
      <c r="B166" s="296"/>
      <c r="C166" s="321" t="s">
        <v>900</v>
      </c>
      <c r="D166" s="321"/>
      <c r="E166" s="321"/>
      <c r="F166" s="321" t="s">
        <v>901</v>
      </c>
      <c r="G166" s="363"/>
      <c r="H166" s="364" t="s">
        <v>56</v>
      </c>
      <c r="I166" s="364" t="s">
        <v>59</v>
      </c>
      <c r="J166" s="321" t="s">
        <v>902</v>
      </c>
      <c r="K166" s="298"/>
    </row>
    <row r="167" s="1" customFormat="1" ht="17.25" customHeight="1">
      <c r="B167" s="299"/>
      <c r="C167" s="323" t="s">
        <v>903</v>
      </c>
      <c r="D167" s="323"/>
      <c r="E167" s="323"/>
      <c r="F167" s="324" t="s">
        <v>904</v>
      </c>
      <c r="G167" s="365"/>
      <c r="H167" s="366"/>
      <c r="I167" s="366"/>
      <c r="J167" s="323" t="s">
        <v>905</v>
      </c>
      <c r="K167" s="301"/>
    </row>
    <row r="168" s="1" customFormat="1" ht="5.25" customHeight="1">
      <c r="B168" s="331"/>
      <c r="C168" s="326"/>
      <c r="D168" s="326"/>
      <c r="E168" s="326"/>
      <c r="F168" s="326"/>
      <c r="G168" s="327"/>
      <c r="H168" s="326"/>
      <c r="I168" s="326"/>
      <c r="J168" s="326"/>
      <c r="K168" s="354"/>
    </row>
    <row r="169" s="1" customFormat="1" ht="15" customHeight="1">
      <c r="B169" s="331"/>
      <c r="C169" s="306" t="s">
        <v>909</v>
      </c>
      <c r="D169" s="306"/>
      <c r="E169" s="306"/>
      <c r="F169" s="329" t="s">
        <v>906</v>
      </c>
      <c r="G169" s="306"/>
      <c r="H169" s="306" t="s">
        <v>946</v>
      </c>
      <c r="I169" s="306" t="s">
        <v>908</v>
      </c>
      <c r="J169" s="306">
        <v>120</v>
      </c>
      <c r="K169" s="354"/>
    </row>
    <row r="170" s="1" customFormat="1" ht="15" customHeight="1">
      <c r="B170" s="331"/>
      <c r="C170" s="306" t="s">
        <v>955</v>
      </c>
      <c r="D170" s="306"/>
      <c r="E170" s="306"/>
      <c r="F170" s="329" t="s">
        <v>906</v>
      </c>
      <c r="G170" s="306"/>
      <c r="H170" s="306" t="s">
        <v>956</v>
      </c>
      <c r="I170" s="306" t="s">
        <v>908</v>
      </c>
      <c r="J170" s="306" t="s">
        <v>957</v>
      </c>
      <c r="K170" s="354"/>
    </row>
    <row r="171" s="1" customFormat="1" ht="15" customHeight="1">
      <c r="B171" s="331"/>
      <c r="C171" s="306" t="s">
        <v>854</v>
      </c>
      <c r="D171" s="306"/>
      <c r="E171" s="306"/>
      <c r="F171" s="329" t="s">
        <v>906</v>
      </c>
      <c r="G171" s="306"/>
      <c r="H171" s="306" t="s">
        <v>973</v>
      </c>
      <c r="I171" s="306" t="s">
        <v>908</v>
      </c>
      <c r="J171" s="306" t="s">
        <v>957</v>
      </c>
      <c r="K171" s="354"/>
    </row>
    <row r="172" s="1" customFormat="1" ht="15" customHeight="1">
      <c r="B172" s="331"/>
      <c r="C172" s="306" t="s">
        <v>911</v>
      </c>
      <c r="D172" s="306"/>
      <c r="E172" s="306"/>
      <c r="F172" s="329" t="s">
        <v>912</v>
      </c>
      <c r="G172" s="306"/>
      <c r="H172" s="306" t="s">
        <v>973</v>
      </c>
      <c r="I172" s="306" t="s">
        <v>908</v>
      </c>
      <c r="J172" s="306">
        <v>50</v>
      </c>
      <c r="K172" s="354"/>
    </row>
    <row r="173" s="1" customFormat="1" ht="15" customHeight="1">
      <c r="B173" s="331"/>
      <c r="C173" s="306" t="s">
        <v>914</v>
      </c>
      <c r="D173" s="306"/>
      <c r="E173" s="306"/>
      <c r="F173" s="329" t="s">
        <v>906</v>
      </c>
      <c r="G173" s="306"/>
      <c r="H173" s="306" t="s">
        <v>973</v>
      </c>
      <c r="I173" s="306" t="s">
        <v>916</v>
      </c>
      <c r="J173" s="306"/>
      <c r="K173" s="354"/>
    </row>
    <row r="174" s="1" customFormat="1" ht="15" customHeight="1">
      <c r="B174" s="331"/>
      <c r="C174" s="306" t="s">
        <v>925</v>
      </c>
      <c r="D174" s="306"/>
      <c r="E174" s="306"/>
      <c r="F174" s="329" t="s">
        <v>912</v>
      </c>
      <c r="G174" s="306"/>
      <c r="H174" s="306" t="s">
        <v>973</v>
      </c>
      <c r="I174" s="306" t="s">
        <v>908</v>
      </c>
      <c r="J174" s="306">
        <v>50</v>
      </c>
      <c r="K174" s="354"/>
    </row>
    <row r="175" s="1" customFormat="1" ht="15" customHeight="1">
      <c r="B175" s="331"/>
      <c r="C175" s="306" t="s">
        <v>933</v>
      </c>
      <c r="D175" s="306"/>
      <c r="E175" s="306"/>
      <c r="F175" s="329" t="s">
        <v>912</v>
      </c>
      <c r="G175" s="306"/>
      <c r="H175" s="306" t="s">
        <v>973</v>
      </c>
      <c r="I175" s="306" t="s">
        <v>908</v>
      </c>
      <c r="J175" s="306">
        <v>50</v>
      </c>
      <c r="K175" s="354"/>
    </row>
    <row r="176" s="1" customFormat="1" ht="15" customHeight="1">
      <c r="B176" s="331"/>
      <c r="C176" s="306" t="s">
        <v>931</v>
      </c>
      <c r="D176" s="306"/>
      <c r="E176" s="306"/>
      <c r="F176" s="329" t="s">
        <v>912</v>
      </c>
      <c r="G176" s="306"/>
      <c r="H176" s="306" t="s">
        <v>973</v>
      </c>
      <c r="I176" s="306" t="s">
        <v>908</v>
      </c>
      <c r="J176" s="306">
        <v>50</v>
      </c>
      <c r="K176" s="354"/>
    </row>
    <row r="177" s="1" customFormat="1" ht="15" customHeight="1">
      <c r="B177" s="331"/>
      <c r="C177" s="306" t="s">
        <v>131</v>
      </c>
      <c r="D177" s="306"/>
      <c r="E177" s="306"/>
      <c r="F177" s="329" t="s">
        <v>906</v>
      </c>
      <c r="G177" s="306"/>
      <c r="H177" s="306" t="s">
        <v>974</v>
      </c>
      <c r="I177" s="306" t="s">
        <v>975</v>
      </c>
      <c r="J177" s="306"/>
      <c r="K177" s="354"/>
    </row>
    <row r="178" s="1" customFormat="1" ht="15" customHeight="1">
      <c r="B178" s="331"/>
      <c r="C178" s="306" t="s">
        <v>59</v>
      </c>
      <c r="D178" s="306"/>
      <c r="E178" s="306"/>
      <c r="F178" s="329" t="s">
        <v>906</v>
      </c>
      <c r="G178" s="306"/>
      <c r="H178" s="306" t="s">
        <v>976</v>
      </c>
      <c r="I178" s="306" t="s">
        <v>977</v>
      </c>
      <c r="J178" s="306">
        <v>1</v>
      </c>
      <c r="K178" s="354"/>
    </row>
    <row r="179" s="1" customFormat="1" ht="15" customHeight="1">
      <c r="B179" s="331"/>
      <c r="C179" s="306" t="s">
        <v>55</v>
      </c>
      <c r="D179" s="306"/>
      <c r="E179" s="306"/>
      <c r="F179" s="329" t="s">
        <v>906</v>
      </c>
      <c r="G179" s="306"/>
      <c r="H179" s="306" t="s">
        <v>978</v>
      </c>
      <c r="I179" s="306" t="s">
        <v>908</v>
      </c>
      <c r="J179" s="306">
        <v>20</v>
      </c>
      <c r="K179" s="354"/>
    </row>
    <row r="180" s="1" customFormat="1" ht="15" customHeight="1">
      <c r="B180" s="331"/>
      <c r="C180" s="306" t="s">
        <v>56</v>
      </c>
      <c r="D180" s="306"/>
      <c r="E180" s="306"/>
      <c r="F180" s="329" t="s">
        <v>906</v>
      </c>
      <c r="G180" s="306"/>
      <c r="H180" s="306" t="s">
        <v>979</v>
      </c>
      <c r="I180" s="306" t="s">
        <v>908</v>
      </c>
      <c r="J180" s="306">
        <v>255</v>
      </c>
      <c r="K180" s="354"/>
    </row>
    <row r="181" s="1" customFormat="1" ht="15" customHeight="1">
      <c r="B181" s="331"/>
      <c r="C181" s="306" t="s">
        <v>132</v>
      </c>
      <c r="D181" s="306"/>
      <c r="E181" s="306"/>
      <c r="F181" s="329" t="s">
        <v>906</v>
      </c>
      <c r="G181" s="306"/>
      <c r="H181" s="306" t="s">
        <v>870</v>
      </c>
      <c r="I181" s="306" t="s">
        <v>908</v>
      </c>
      <c r="J181" s="306">
        <v>10</v>
      </c>
      <c r="K181" s="354"/>
    </row>
    <row r="182" s="1" customFormat="1" ht="15" customHeight="1">
      <c r="B182" s="331"/>
      <c r="C182" s="306" t="s">
        <v>133</v>
      </c>
      <c r="D182" s="306"/>
      <c r="E182" s="306"/>
      <c r="F182" s="329" t="s">
        <v>906</v>
      </c>
      <c r="G182" s="306"/>
      <c r="H182" s="306" t="s">
        <v>980</v>
      </c>
      <c r="I182" s="306" t="s">
        <v>941</v>
      </c>
      <c r="J182" s="306"/>
      <c r="K182" s="354"/>
    </row>
    <row r="183" s="1" customFormat="1" ht="15" customHeight="1">
      <c r="B183" s="331"/>
      <c r="C183" s="306" t="s">
        <v>981</v>
      </c>
      <c r="D183" s="306"/>
      <c r="E183" s="306"/>
      <c r="F183" s="329" t="s">
        <v>906</v>
      </c>
      <c r="G183" s="306"/>
      <c r="H183" s="306" t="s">
        <v>982</v>
      </c>
      <c r="I183" s="306" t="s">
        <v>941</v>
      </c>
      <c r="J183" s="306"/>
      <c r="K183" s="354"/>
    </row>
    <row r="184" s="1" customFormat="1" ht="15" customHeight="1">
      <c r="B184" s="331"/>
      <c r="C184" s="306" t="s">
        <v>970</v>
      </c>
      <c r="D184" s="306"/>
      <c r="E184" s="306"/>
      <c r="F184" s="329" t="s">
        <v>906</v>
      </c>
      <c r="G184" s="306"/>
      <c r="H184" s="306" t="s">
        <v>983</v>
      </c>
      <c r="I184" s="306" t="s">
        <v>941</v>
      </c>
      <c r="J184" s="306"/>
      <c r="K184" s="354"/>
    </row>
    <row r="185" s="1" customFormat="1" ht="15" customHeight="1">
      <c r="B185" s="331"/>
      <c r="C185" s="306" t="s">
        <v>135</v>
      </c>
      <c r="D185" s="306"/>
      <c r="E185" s="306"/>
      <c r="F185" s="329" t="s">
        <v>912</v>
      </c>
      <c r="G185" s="306"/>
      <c r="H185" s="306" t="s">
        <v>984</v>
      </c>
      <c r="I185" s="306" t="s">
        <v>908</v>
      </c>
      <c r="J185" s="306">
        <v>50</v>
      </c>
      <c r="K185" s="354"/>
    </row>
    <row r="186" s="1" customFormat="1" ht="15" customHeight="1">
      <c r="B186" s="331"/>
      <c r="C186" s="306" t="s">
        <v>985</v>
      </c>
      <c r="D186" s="306"/>
      <c r="E186" s="306"/>
      <c r="F186" s="329" t="s">
        <v>912</v>
      </c>
      <c r="G186" s="306"/>
      <c r="H186" s="306" t="s">
        <v>986</v>
      </c>
      <c r="I186" s="306" t="s">
        <v>987</v>
      </c>
      <c r="J186" s="306"/>
      <c r="K186" s="354"/>
    </row>
    <row r="187" s="1" customFormat="1" ht="15" customHeight="1">
      <c r="B187" s="331"/>
      <c r="C187" s="306" t="s">
        <v>988</v>
      </c>
      <c r="D187" s="306"/>
      <c r="E187" s="306"/>
      <c r="F187" s="329" t="s">
        <v>912</v>
      </c>
      <c r="G187" s="306"/>
      <c r="H187" s="306" t="s">
        <v>989</v>
      </c>
      <c r="I187" s="306" t="s">
        <v>987</v>
      </c>
      <c r="J187" s="306"/>
      <c r="K187" s="354"/>
    </row>
    <row r="188" s="1" customFormat="1" ht="15" customHeight="1">
      <c r="B188" s="331"/>
      <c r="C188" s="306" t="s">
        <v>990</v>
      </c>
      <c r="D188" s="306"/>
      <c r="E188" s="306"/>
      <c r="F188" s="329" t="s">
        <v>912</v>
      </c>
      <c r="G188" s="306"/>
      <c r="H188" s="306" t="s">
        <v>991</v>
      </c>
      <c r="I188" s="306" t="s">
        <v>987</v>
      </c>
      <c r="J188" s="306"/>
      <c r="K188" s="354"/>
    </row>
    <row r="189" s="1" customFormat="1" ht="15" customHeight="1">
      <c r="B189" s="331"/>
      <c r="C189" s="367" t="s">
        <v>992</v>
      </c>
      <c r="D189" s="306"/>
      <c r="E189" s="306"/>
      <c r="F189" s="329" t="s">
        <v>912</v>
      </c>
      <c r="G189" s="306"/>
      <c r="H189" s="306" t="s">
        <v>993</v>
      </c>
      <c r="I189" s="306" t="s">
        <v>994</v>
      </c>
      <c r="J189" s="368" t="s">
        <v>995</v>
      </c>
      <c r="K189" s="354"/>
    </row>
    <row r="190" s="17" customFormat="1" ht="15" customHeight="1">
      <c r="B190" s="369"/>
      <c r="C190" s="370" t="s">
        <v>996</v>
      </c>
      <c r="D190" s="371"/>
      <c r="E190" s="371"/>
      <c r="F190" s="372" t="s">
        <v>912</v>
      </c>
      <c r="G190" s="371"/>
      <c r="H190" s="371" t="s">
        <v>997</v>
      </c>
      <c r="I190" s="371" t="s">
        <v>994</v>
      </c>
      <c r="J190" s="373" t="s">
        <v>995</v>
      </c>
      <c r="K190" s="374"/>
    </row>
    <row r="191" s="1" customFormat="1" ht="15" customHeight="1">
      <c r="B191" s="331"/>
      <c r="C191" s="367" t="s">
        <v>44</v>
      </c>
      <c r="D191" s="306"/>
      <c r="E191" s="306"/>
      <c r="F191" s="329" t="s">
        <v>906</v>
      </c>
      <c r="G191" s="306"/>
      <c r="H191" s="303" t="s">
        <v>998</v>
      </c>
      <c r="I191" s="306" t="s">
        <v>999</v>
      </c>
      <c r="J191" s="306"/>
      <c r="K191" s="354"/>
    </row>
    <row r="192" s="1" customFormat="1" ht="15" customHeight="1">
      <c r="B192" s="331"/>
      <c r="C192" s="367" t="s">
        <v>1000</v>
      </c>
      <c r="D192" s="306"/>
      <c r="E192" s="306"/>
      <c r="F192" s="329" t="s">
        <v>906</v>
      </c>
      <c r="G192" s="306"/>
      <c r="H192" s="306" t="s">
        <v>1001</v>
      </c>
      <c r="I192" s="306" t="s">
        <v>941</v>
      </c>
      <c r="J192" s="306"/>
      <c r="K192" s="354"/>
    </row>
    <row r="193" s="1" customFormat="1" ht="15" customHeight="1">
      <c r="B193" s="331"/>
      <c r="C193" s="367" t="s">
        <v>1002</v>
      </c>
      <c r="D193" s="306"/>
      <c r="E193" s="306"/>
      <c r="F193" s="329" t="s">
        <v>906</v>
      </c>
      <c r="G193" s="306"/>
      <c r="H193" s="306" t="s">
        <v>1003</v>
      </c>
      <c r="I193" s="306" t="s">
        <v>941</v>
      </c>
      <c r="J193" s="306"/>
      <c r="K193" s="354"/>
    </row>
    <row r="194" s="1" customFormat="1" ht="15" customHeight="1">
      <c r="B194" s="331"/>
      <c r="C194" s="367" t="s">
        <v>1004</v>
      </c>
      <c r="D194" s="306"/>
      <c r="E194" s="306"/>
      <c r="F194" s="329" t="s">
        <v>912</v>
      </c>
      <c r="G194" s="306"/>
      <c r="H194" s="306" t="s">
        <v>1005</v>
      </c>
      <c r="I194" s="306" t="s">
        <v>941</v>
      </c>
      <c r="J194" s="306"/>
      <c r="K194" s="354"/>
    </row>
    <row r="195" s="1" customFormat="1" ht="15" customHeight="1">
      <c r="B195" s="360"/>
      <c r="C195" s="375"/>
      <c r="D195" s="340"/>
      <c r="E195" s="340"/>
      <c r="F195" s="340"/>
      <c r="G195" s="340"/>
      <c r="H195" s="340"/>
      <c r="I195" s="340"/>
      <c r="J195" s="340"/>
      <c r="K195" s="361"/>
    </row>
    <row r="196" s="1" customFormat="1" ht="18.75" customHeight="1">
      <c r="B196" s="342"/>
      <c r="C196" s="352"/>
      <c r="D196" s="352"/>
      <c r="E196" s="352"/>
      <c r="F196" s="362"/>
      <c r="G196" s="352"/>
      <c r="H196" s="352"/>
      <c r="I196" s="352"/>
      <c r="J196" s="352"/>
      <c r="K196" s="342"/>
    </row>
    <row r="197" s="1" customFormat="1" ht="18.75" customHeight="1">
      <c r="B197" s="342"/>
      <c r="C197" s="352"/>
      <c r="D197" s="352"/>
      <c r="E197" s="352"/>
      <c r="F197" s="362"/>
      <c r="G197" s="352"/>
      <c r="H197" s="352"/>
      <c r="I197" s="352"/>
      <c r="J197" s="352"/>
      <c r="K197" s="342"/>
    </row>
    <row r="198" s="1" customFormat="1" ht="18.75" customHeight="1">
      <c r="B198" s="314"/>
      <c r="C198" s="314"/>
      <c r="D198" s="314"/>
      <c r="E198" s="314"/>
      <c r="F198" s="314"/>
      <c r="G198" s="314"/>
      <c r="H198" s="314"/>
      <c r="I198" s="314"/>
      <c r="J198" s="314"/>
      <c r="K198" s="314"/>
    </row>
    <row r="199" s="1" customFormat="1" ht="13.5">
      <c r="B199" s="293"/>
      <c r="C199" s="294"/>
      <c r="D199" s="294"/>
      <c r="E199" s="294"/>
      <c r="F199" s="294"/>
      <c r="G199" s="294"/>
      <c r="H199" s="294"/>
      <c r="I199" s="294"/>
      <c r="J199" s="294"/>
      <c r="K199" s="295"/>
    </row>
    <row r="200" s="1" customFormat="1" ht="21">
      <c r="B200" s="296"/>
      <c r="C200" s="297" t="s">
        <v>1006</v>
      </c>
      <c r="D200" s="297"/>
      <c r="E200" s="297"/>
      <c r="F200" s="297"/>
      <c r="G200" s="297"/>
      <c r="H200" s="297"/>
      <c r="I200" s="297"/>
      <c r="J200" s="297"/>
      <c r="K200" s="298"/>
    </row>
    <row r="201" s="1" customFormat="1" ht="25.5" customHeight="1">
      <c r="B201" s="296"/>
      <c r="C201" s="376" t="s">
        <v>1007</v>
      </c>
      <c r="D201" s="376"/>
      <c r="E201" s="376"/>
      <c r="F201" s="376" t="s">
        <v>1008</v>
      </c>
      <c r="G201" s="377"/>
      <c r="H201" s="376" t="s">
        <v>1009</v>
      </c>
      <c r="I201" s="376"/>
      <c r="J201" s="376"/>
      <c r="K201" s="298"/>
    </row>
    <row r="202" s="1" customFormat="1" ht="5.25" customHeight="1">
      <c r="B202" s="331"/>
      <c r="C202" s="326"/>
      <c r="D202" s="326"/>
      <c r="E202" s="326"/>
      <c r="F202" s="326"/>
      <c r="G202" s="352"/>
      <c r="H202" s="326"/>
      <c r="I202" s="326"/>
      <c r="J202" s="326"/>
      <c r="K202" s="354"/>
    </row>
    <row r="203" s="1" customFormat="1" ht="15" customHeight="1">
      <c r="B203" s="331"/>
      <c r="C203" s="306" t="s">
        <v>999</v>
      </c>
      <c r="D203" s="306"/>
      <c r="E203" s="306"/>
      <c r="F203" s="329" t="s">
        <v>45</v>
      </c>
      <c r="G203" s="306"/>
      <c r="H203" s="306" t="s">
        <v>1010</v>
      </c>
      <c r="I203" s="306"/>
      <c r="J203" s="306"/>
      <c r="K203" s="354"/>
    </row>
    <row r="204" s="1" customFormat="1" ht="15" customHeight="1">
      <c r="B204" s="331"/>
      <c r="C204" s="306"/>
      <c r="D204" s="306"/>
      <c r="E204" s="306"/>
      <c r="F204" s="329" t="s">
        <v>46</v>
      </c>
      <c r="G204" s="306"/>
      <c r="H204" s="306" t="s">
        <v>1011</v>
      </c>
      <c r="I204" s="306"/>
      <c r="J204" s="306"/>
      <c r="K204" s="354"/>
    </row>
    <row r="205" s="1" customFormat="1" ht="15" customHeight="1">
      <c r="B205" s="331"/>
      <c r="C205" s="306"/>
      <c r="D205" s="306"/>
      <c r="E205" s="306"/>
      <c r="F205" s="329" t="s">
        <v>49</v>
      </c>
      <c r="G205" s="306"/>
      <c r="H205" s="306" t="s">
        <v>1012</v>
      </c>
      <c r="I205" s="306"/>
      <c r="J205" s="306"/>
      <c r="K205" s="354"/>
    </row>
    <row r="206" s="1" customFormat="1" ht="15" customHeight="1">
      <c r="B206" s="331"/>
      <c r="C206" s="306"/>
      <c r="D206" s="306"/>
      <c r="E206" s="306"/>
      <c r="F206" s="329" t="s">
        <v>47</v>
      </c>
      <c r="G206" s="306"/>
      <c r="H206" s="306" t="s">
        <v>1013</v>
      </c>
      <c r="I206" s="306"/>
      <c r="J206" s="306"/>
      <c r="K206" s="354"/>
    </row>
    <row r="207" s="1" customFormat="1" ht="15" customHeight="1">
      <c r="B207" s="331"/>
      <c r="C207" s="306"/>
      <c r="D207" s="306"/>
      <c r="E207" s="306"/>
      <c r="F207" s="329" t="s">
        <v>48</v>
      </c>
      <c r="G207" s="306"/>
      <c r="H207" s="306" t="s">
        <v>1014</v>
      </c>
      <c r="I207" s="306"/>
      <c r="J207" s="306"/>
      <c r="K207" s="354"/>
    </row>
    <row r="208" s="1" customFormat="1" ht="15" customHeight="1">
      <c r="B208" s="331"/>
      <c r="C208" s="306"/>
      <c r="D208" s="306"/>
      <c r="E208" s="306"/>
      <c r="F208" s="329"/>
      <c r="G208" s="306"/>
      <c r="H208" s="306"/>
      <c r="I208" s="306"/>
      <c r="J208" s="306"/>
      <c r="K208" s="354"/>
    </row>
    <row r="209" s="1" customFormat="1" ht="15" customHeight="1">
      <c r="B209" s="331"/>
      <c r="C209" s="306" t="s">
        <v>953</v>
      </c>
      <c r="D209" s="306"/>
      <c r="E209" s="306"/>
      <c r="F209" s="329" t="s">
        <v>81</v>
      </c>
      <c r="G209" s="306"/>
      <c r="H209" s="306" t="s">
        <v>1015</v>
      </c>
      <c r="I209" s="306"/>
      <c r="J209" s="306"/>
      <c r="K209" s="354"/>
    </row>
    <row r="210" s="1" customFormat="1" ht="15" customHeight="1">
      <c r="B210" s="331"/>
      <c r="C210" s="306"/>
      <c r="D210" s="306"/>
      <c r="E210" s="306"/>
      <c r="F210" s="329" t="s">
        <v>848</v>
      </c>
      <c r="G210" s="306"/>
      <c r="H210" s="306" t="s">
        <v>849</v>
      </c>
      <c r="I210" s="306"/>
      <c r="J210" s="306"/>
      <c r="K210" s="354"/>
    </row>
    <row r="211" s="1" customFormat="1" ht="15" customHeight="1">
      <c r="B211" s="331"/>
      <c r="C211" s="306"/>
      <c r="D211" s="306"/>
      <c r="E211" s="306"/>
      <c r="F211" s="329" t="s">
        <v>846</v>
      </c>
      <c r="G211" s="306"/>
      <c r="H211" s="306" t="s">
        <v>1016</v>
      </c>
      <c r="I211" s="306"/>
      <c r="J211" s="306"/>
      <c r="K211" s="354"/>
    </row>
    <row r="212" s="1" customFormat="1" ht="15" customHeight="1">
      <c r="B212" s="378"/>
      <c r="C212" s="306"/>
      <c r="D212" s="306"/>
      <c r="E212" s="306"/>
      <c r="F212" s="329" t="s">
        <v>850</v>
      </c>
      <c r="G212" s="367"/>
      <c r="H212" s="358" t="s">
        <v>851</v>
      </c>
      <c r="I212" s="358"/>
      <c r="J212" s="358"/>
      <c r="K212" s="379"/>
    </row>
    <row r="213" s="1" customFormat="1" ht="15" customHeight="1">
      <c r="B213" s="378"/>
      <c r="C213" s="306"/>
      <c r="D213" s="306"/>
      <c r="E213" s="306"/>
      <c r="F213" s="329" t="s">
        <v>852</v>
      </c>
      <c r="G213" s="367"/>
      <c r="H213" s="358" t="s">
        <v>813</v>
      </c>
      <c r="I213" s="358"/>
      <c r="J213" s="358"/>
      <c r="K213" s="379"/>
    </row>
    <row r="214" s="1" customFormat="1" ht="15" customHeight="1">
      <c r="B214" s="378"/>
      <c r="C214" s="306"/>
      <c r="D214" s="306"/>
      <c r="E214" s="306"/>
      <c r="F214" s="329"/>
      <c r="G214" s="367"/>
      <c r="H214" s="358"/>
      <c r="I214" s="358"/>
      <c r="J214" s="358"/>
      <c r="K214" s="379"/>
    </row>
    <row r="215" s="1" customFormat="1" ht="15" customHeight="1">
      <c r="B215" s="378"/>
      <c r="C215" s="306" t="s">
        <v>977</v>
      </c>
      <c r="D215" s="306"/>
      <c r="E215" s="306"/>
      <c r="F215" s="329">
        <v>1</v>
      </c>
      <c r="G215" s="367"/>
      <c r="H215" s="358" t="s">
        <v>1017</v>
      </c>
      <c r="I215" s="358"/>
      <c r="J215" s="358"/>
      <c r="K215" s="379"/>
    </row>
    <row r="216" s="1" customFormat="1" ht="15" customHeight="1">
      <c r="B216" s="378"/>
      <c r="C216" s="306"/>
      <c r="D216" s="306"/>
      <c r="E216" s="306"/>
      <c r="F216" s="329">
        <v>2</v>
      </c>
      <c r="G216" s="367"/>
      <c r="H216" s="358" t="s">
        <v>1018</v>
      </c>
      <c r="I216" s="358"/>
      <c r="J216" s="358"/>
      <c r="K216" s="379"/>
    </row>
    <row r="217" s="1" customFormat="1" ht="15" customHeight="1">
      <c r="B217" s="378"/>
      <c r="C217" s="306"/>
      <c r="D217" s="306"/>
      <c r="E217" s="306"/>
      <c r="F217" s="329">
        <v>3</v>
      </c>
      <c r="G217" s="367"/>
      <c r="H217" s="358" t="s">
        <v>1019</v>
      </c>
      <c r="I217" s="358"/>
      <c r="J217" s="358"/>
      <c r="K217" s="379"/>
    </row>
    <row r="218" s="1" customFormat="1" ht="15" customHeight="1">
      <c r="B218" s="378"/>
      <c r="C218" s="306"/>
      <c r="D218" s="306"/>
      <c r="E218" s="306"/>
      <c r="F218" s="329">
        <v>4</v>
      </c>
      <c r="G218" s="367"/>
      <c r="H218" s="358" t="s">
        <v>1020</v>
      </c>
      <c r="I218" s="358"/>
      <c r="J218" s="358"/>
      <c r="K218" s="379"/>
    </row>
    <row r="219" s="1" customFormat="1" ht="12.75" customHeight="1">
      <c r="B219" s="380"/>
      <c r="C219" s="381"/>
      <c r="D219" s="381"/>
      <c r="E219" s="381"/>
      <c r="F219" s="381"/>
      <c r="G219" s="381"/>
      <c r="H219" s="381"/>
      <c r="I219" s="381"/>
      <c r="J219" s="381"/>
      <c r="K219" s="38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Ezr</dc:creator>
  <cp:lastModifiedBy>Martin Ezr</cp:lastModifiedBy>
  <dcterms:created xsi:type="dcterms:W3CDTF">2026-02-20T11:12:00Z</dcterms:created>
  <dcterms:modified xsi:type="dcterms:W3CDTF">2026-02-20T11:12:04Z</dcterms:modified>
</cp:coreProperties>
</file>