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0875" activeTab="0"/>
  </bookViews>
  <sheets>
    <sheet name="Rekapitulace - cenová nabídka" sheetId="1" r:id="rId1"/>
    <sheet name="Světelná výzdoba Č.Lípa" sheetId="2" r:id="rId2"/>
    <sheet name="Světelná výzdoba obecní části " sheetId="3" r:id="rId3"/>
    <sheet name="Řezané stromy" sheetId="4" r:id="rId4"/>
  </sheets>
  <definedNames/>
  <calcPr fullCalcOnLoad="1"/>
</workbook>
</file>

<file path=xl/sharedStrings.xml><?xml version="1.0" encoding="utf-8"?>
<sst xmlns="http://schemas.openxmlformats.org/spreadsheetml/2006/main" count="186" uniqueCount="119">
  <si>
    <t xml:space="preserve">poř. č. </t>
  </si>
  <si>
    <t xml:space="preserve">umístění </t>
  </si>
  <si>
    <t>popis</t>
  </si>
  <si>
    <t xml:space="preserve">strom nám T.G.M. </t>
  </si>
  <si>
    <t>nám. T.G.M. - javory</t>
  </si>
  <si>
    <t>nám. T.G.M.</t>
  </si>
  <si>
    <t>ulice paní Zdislavy</t>
  </si>
  <si>
    <t>stromek u hřbitova</t>
  </si>
  <si>
    <t>ulice Děčínská</t>
  </si>
  <si>
    <t>ulice u Ploučnice</t>
  </si>
  <si>
    <t>ulice Hrnčířská</t>
  </si>
  <si>
    <t>ulice Havlíčkova</t>
  </si>
  <si>
    <t>montáž rozvodů a žárovek</t>
  </si>
  <si>
    <t>pronájem rozvodů a žárovek</t>
  </si>
  <si>
    <t>demontáž rozvodů a žárovek</t>
  </si>
  <si>
    <t>pronájem řetězů</t>
  </si>
  <si>
    <t>demontáž řetězů</t>
  </si>
  <si>
    <t xml:space="preserve">montáž řetězů </t>
  </si>
  <si>
    <t>strom u Crystalu</t>
  </si>
  <si>
    <t>radnice - č.p. 1,2</t>
  </si>
  <si>
    <t>montáž závěsů pod římsy</t>
  </si>
  <si>
    <t>pronájem závěsů pod římsy</t>
  </si>
  <si>
    <t>demontáž závěsů pod římsy</t>
  </si>
  <si>
    <t>radnice - balkón</t>
  </si>
  <si>
    <t>nám. T.G.M. č.p.127</t>
  </si>
  <si>
    <t>ulice Panská - oblouk</t>
  </si>
  <si>
    <t>montáž motivů na stožáry VO</t>
  </si>
  <si>
    <t>demontáž motivů na stožáry VO</t>
  </si>
  <si>
    <t>ulice Erbenova, U synagogy, Sokolská</t>
  </si>
  <si>
    <t>montáž motivů na VO</t>
  </si>
  <si>
    <t>demontáž motivů na VO</t>
  </si>
  <si>
    <t>montáž převěsů</t>
  </si>
  <si>
    <t>demontáž převěsů</t>
  </si>
  <si>
    <t>bez DPH</t>
  </si>
  <si>
    <t>s DPH</t>
  </si>
  <si>
    <t>Manušice</t>
  </si>
  <si>
    <t>Častolovice</t>
  </si>
  <si>
    <t>Dobranov</t>
  </si>
  <si>
    <t xml:space="preserve">Žizníkov </t>
  </si>
  <si>
    <t>Okřešice</t>
  </si>
  <si>
    <t>Dubice</t>
  </si>
  <si>
    <t>Dolní Libchava</t>
  </si>
  <si>
    <t>světel.řetězy 10ks/20m/200 žárovek</t>
  </si>
  <si>
    <t>girlandy E27/B22 6ks/50m/150 objímek</t>
  </si>
  <si>
    <t xml:space="preserve"> </t>
  </si>
  <si>
    <t>girlandy E27/B22 1ks/50m/150 objímek</t>
  </si>
  <si>
    <t xml:space="preserve">světel.řetězy 16ks/20m/200 žárovek </t>
  </si>
  <si>
    <t>světlený nápis PF 2010</t>
  </si>
  <si>
    <t>světel. závěsy 4ks/3,6x1m</t>
  </si>
  <si>
    <t>světlené kabely 2x3m</t>
  </si>
  <si>
    <t>gejzíry 10 ks</t>
  </si>
  <si>
    <t>motivy  18 ks</t>
  </si>
  <si>
    <t>motivy 9 ks</t>
  </si>
  <si>
    <t>motivy 5 ks</t>
  </si>
  <si>
    <t>motivy 17 ks</t>
  </si>
  <si>
    <t>motivy 3 ks</t>
  </si>
  <si>
    <t>motivy 11 ks</t>
  </si>
  <si>
    <t>řetězy 5ks/20m/200obj.</t>
  </si>
  <si>
    <t>řetězy 7ks/20m/200obj.</t>
  </si>
  <si>
    <t>převěsy 3 ks</t>
  </si>
  <si>
    <t>opravy</t>
  </si>
  <si>
    <t>přezkoušení motivů před montáží-komplet</t>
  </si>
  <si>
    <t>ulice Jindřicha z Lipé</t>
  </si>
  <si>
    <t xml:space="preserve">demontáž motivů </t>
  </si>
  <si>
    <t>demontáž motivů</t>
  </si>
  <si>
    <t>Vánoční strom na nám. TGM</t>
  </si>
  <si>
    <t>Vánoční strom před KD Crystal</t>
  </si>
  <si>
    <t>Vánoční strom na Nám. Osvobození</t>
  </si>
  <si>
    <r>
      <t>Položka 2 a 3 -</t>
    </r>
    <r>
      <rPr>
        <sz val="10"/>
        <rFont val="Arial"/>
        <family val="2"/>
      </rPr>
      <t xml:space="preserve"> vánoční strom výšky 6 až 8 m dle pokynu zadavatele s dopravou do vzdálenosti 10 km</t>
    </r>
  </si>
  <si>
    <t>3. řezané stromy</t>
  </si>
  <si>
    <t>popis činnosti</t>
  </si>
  <si>
    <t>"Vánoční výzdoba města Česká Lípa"</t>
  </si>
  <si>
    <t xml:space="preserve">Kácení, doprava, úprava dříku, ukotvení a upevnění kotvícími lanky,zpětná demontáž, doprava a likvidace </t>
  </si>
  <si>
    <t>Položka č.</t>
  </si>
  <si>
    <t>Umístění</t>
  </si>
  <si>
    <t>Popis</t>
  </si>
  <si>
    <t xml:space="preserve">Cena za stromy celkem </t>
  </si>
  <si>
    <t>Požadované množství                      na 1 období</t>
  </si>
  <si>
    <t>jednotková cena cena za 1 ks bez DPH</t>
  </si>
  <si>
    <r>
      <t xml:space="preserve">Položka 1 - </t>
    </r>
    <r>
      <rPr>
        <sz val="10"/>
        <rFont val="Arial"/>
        <family val="2"/>
      </rPr>
      <t>vánoční strom výšky 12 až 16 m dle pokynu zadavatele s dopravou do vzdálenosti 40 km</t>
    </r>
  </si>
  <si>
    <t>3. Řezané stromy</t>
  </si>
  <si>
    <t>Krycí  list - rekapitulace</t>
  </si>
  <si>
    <t>2. světelná výzdoba obecní části</t>
  </si>
  <si>
    <t>C e l k e m za 4 období</t>
  </si>
  <si>
    <t>cena celkem za 4 období</t>
  </si>
  <si>
    <t>1. Světelná výzdoba Česká Lípa</t>
  </si>
  <si>
    <t>Ce l k e m  za 4 období</t>
  </si>
  <si>
    <t>jednotková cena za 1ks bez DPH</t>
  </si>
  <si>
    <t>ks/                období</t>
  </si>
  <si>
    <t>2.  Světelná výzdoba rostlých stromů v obecních částech</t>
  </si>
  <si>
    <t>ks/                 období</t>
  </si>
  <si>
    <t>Nabídková cena celkem bez DPH</t>
  </si>
  <si>
    <t>DPH 21 %</t>
  </si>
  <si>
    <t>Nabídková cena celkem včetně DPH</t>
  </si>
  <si>
    <t xml:space="preserve">Konkrétní stromy zajistí a uhradí zadavatel, dodavatel ocení pouze poskytnutí služeb uvedených v oddílu Popis. </t>
  </si>
  <si>
    <t>cena celkem           za 4 období               bez DPH</t>
  </si>
  <si>
    <t>cena celkem              za 4 období včetně DPH</t>
  </si>
  <si>
    <t>montáž čabrak na okna</t>
  </si>
  <si>
    <t>pronájem kabelů,zásuvek a spoj. mat.</t>
  </si>
  <si>
    <t>montáž pod vrchní římsu-deště</t>
  </si>
  <si>
    <t>demontáž deště</t>
  </si>
  <si>
    <t>demontáž čabrak</t>
  </si>
  <si>
    <t>montáž nápisu PF 2018</t>
  </si>
  <si>
    <t>úprava nápisu PF 2017 na 2018</t>
  </si>
  <si>
    <t>demontáž nápisu PF 2018</t>
  </si>
  <si>
    <t>montáž dekorace</t>
  </si>
  <si>
    <t>pronájem kabelů</t>
  </si>
  <si>
    <t>demontáž dekorace</t>
  </si>
  <si>
    <t>strom na náměstí Osvobození</t>
  </si>
  <si>
    <t>montáž světelné výzdoby</t>
  </si>
  <si>
    <t>mont.denní výzd. koule, mašle, hvězdy</t>
  </si>
  <si>
    <t>pronájem kabelů,zásuvek,dr.materiálu</t>
  </si>
  <si>
    <t>světel.řetězy 20ks/20m/200 žárovek</t>
  </si>
  <si>
    <t>padající voda 35 ks</t>
  </si>
  <si>
    <t>hvězda, vločka 60 ks,mašle 50 ks</t>
  </si>
  <si>
    <t>demontáž světlené výzdoby</t>
  </si>
  <si>
    <t>demontáž denní výzdoby</t>
  </si>
  <si>
    <t>motivy 22 ks</t>
  </si>
  <si>
    <t xml:space="preserve">1. světelná výzdoba Č.Lípa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</si>
</sst>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165" fontId="0" fillId="0" borderId="16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2" fillId="0" borderId="0" xfId="0" applyFont="1" applyAlignment="1">
      <alignment/>
    </xf>
    <xf numFmtId="165" fontId="0" fillId="0" borderId="21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vertical="center"/>
    </xf>
    <xf numFmtId="165" fontId="2" fillId="0" borderId="22" xfId="0" applyNumberFormat="1" applyFont="1" applyBorder="1" applyAlignment="1">
      <alignment horizontal="right" vertical="center"/>
    </xf>
    <xf numFmtId="165" fontId="0" fillId="0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5" fontId="0" fillId="0" borderId="25" xfId="0" applyNumberForma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32" borderId="10" xfId="0" applyNumberFormat="1" applyFill="1" applyBorder="1" applyAlignment="1">
      <alignment horizontal="center" vertical="center"/>
    </xf>
    <xf numFmtId="165" fontId="0" fillId="32" borderId="11" xfId="0" applyNumberFormat="1" applyFill="1" applyBorder="1" applyAlignment="1">
      <alignment horizontal="center" vertical="center"/>
    </xf>
    <xf numFmtId="165" fontId="0" fillId="32" borderId="18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2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5" fontId="2" fillId="33" borderId="30" xfId="0" applyNumberFormat="1" applyFont="1" applyFill="1" applyBorder="1" applyAlignment="1">
      <alignment vertical="center"/>
    </xf>
    <xf numFmtId="165" fontId="0" fillId="0" borderId="30" xfId="0" applyNumberFormat="1" applyBorder="1" applyAlignment="1">
      <alignment vertical="center"/>
    </xf>
    <xf numFmtId="165" fontId="0" fillId="32" borderId="11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5" fontId="0" fillId="34" borderId="10" xfId="0" applyNumberFormat="1" applyFill="1" applyBorder="1" applyAlignment="1">
      <alignment/>
    </xf>
    <xf numFmtId="165" fontId="0" fillId="34" borderId="11" xfId="0" applyNumberFormat="1" applyFill="1" applyBorder="1" applyAlignment="1">
      <alignment/>
    </xf>
    <xf numFmtId="165" fontId="0" fillId="34" borderId="18" xfId="0" applyNumberFormat="1" applyFill="1" applyBorder="1" applyAlignment="1">
      <alignment/>
    </xf>
    <xf numFmtId="165" fontId="0" fillId="32" borderId="10" xfId="0" applyNumberFormat="1" applyFill="1" applyBorder="1" applyAlignment="1">
      <alignment/>
    </xf>
    <xf numFmtId="165" fontId="2" fillId="33" borderId="20" xfId="0" applyNumberFormat="1" applyFont="1" applyFill="1" applyBorder="1" applyAlignment="1">
      <alignment horizontal="right" vertical="center"/>
    </xf>
    <xf numFmtId="165" fontId="2" fillId="33" borderId="19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0" xfId="0" applyFont="1" applyAlignment="1">
      <alignment/>
    </xf>
    <xf numFmtId="165" fontId="2" fillId="33" borderId="3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20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238125</xdr:rowOff>
    </xdr:from>
    <xdr:to>
      <xdr:col>6</xdr:col>
      <xdr:colOff>0</xdr:colOff>
      <xdr:row>4</xdr:row>
      <xdr:rowOff>57150</xdr:rowOff>
    </xdr:to>
    <xdr:sp>
      <xdr:nvSpPr>
        <xdr:cNvPr id="1" name="Přímá spojnice 10"/>
        <xdr:cNvSpPr>
          <a:spLocks/>
        </xdr:cNvSpPr>
      </xdr:nvSpPr>
      <xdr:spPr>
        <a:xfrm>
          <a:off x="7315200" y="1457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3.7109375" style="0" customWidth="1"/>
    <col min="2" max="2" width="31.28125" style="0" customWidth="1"/>
  </cols>
  <sheetData>
    <row r="1" s="106" customFormat="1" ht="23.25" customHeight="1">
      <c r="A1" s="105" t="s">
        <v>81</v>
      </c>
    </row>
    <row r="2" spans="1:4" ht="39.75" customHeight="1">
      <c r="A2" s="63" t="s">
        <v>71</v>
      </c>
      <c r="B2" s="63"/>
      <c r="C2" s="33"/>
      <c r="D2" s="32"/>
    </row>
    <row r="4" spans="1:2" ht="42" customHeight="1">
      <c r="A4" s="103"/>
      <c r="B4" s="104"/>
    </row>
    <row r="5" spans="1:2" s="76" customFormat="1" ht="24.75" customHeight="1">
      <c r="A5" s="81" t="s">
        <v>118</v>
      </c>
      <c r="B5" s="101">
        <f>SUM('Světelná výzdoba Č.Lípa'!G57)</f>
        <v>0</v>
      </c>
    </row>
    <row r="6" spans="1:2" s="76" customFormat="1" ht="24.75" customHeight="1">
      <c r="A6" s="81" t="s">
        <v>82</v>
      </c>
      <c r="B6" s="101">
        <f>SUM('Světelná výzdoba obecní části '!G27)</f>
        <v>0</v>
      </c>
    </row>
    <row r="7" spans="1:2" s="76" customFormat="1" ht="22.5" customHeight="1" thickBot="1">
      <c r="A7" s="95" t="s">
        <v>69</v>
      </c>
      <c r="B7" s="102">
        <f>SUM('Řezané stromy'!F8)</f>
        <v>0</v>
      </c>
    </row>
    <row r="8" spans="1:2" s="76" customFormat="1" ht="26.25" customHeight="1" thickBot="1">
      <c r="A8" s="97" t="s">
        <v>91</v>
      </c>
      <c r="B8" s="99">
        <f>SUM(B5:B7)</f>
        <v>0</v>
      </c>
    </row>
    <row r="9" spans="1:2" s="76" customFormat="1" ht="27" customHeight="1">
      <c r="A9" s="96" t="s">
        <v>92</v>
      </c>
      <c r="B9" s="100">
        <f>PRODUCT(B8,0.21)</f>
        <v>0</v>
      </c>
    </row>
    <row r="10" spans="1:2" s="76" customFormat="1" ht="27" customHeight="1">
      <c r="A10" s="96" t="s">
        <v>93</v>
      </c>
      <c r="B10" s="100">
        <f>SUM(B8,B9)</f>
        <v>0</v>
      </c>
    </row>
    <row r="15" ht="12.75">
      <c r="D15" s="16"/>
    </row>
    <row r="17" ht="12.75">
      <c r="A17" s="9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2"/>
  <sheetViews>
    <sheetView zoomScalePageLayoutView="0" workbookViewId="0" topLeftCell="A16">
      <selection activeCell="H53" sqref="H53"/>
    </sheetView>
  </sheetViews>
  <sheetFormatPr defaultColWidth="9.140625" defaultRowHeight="12.75"/>
  <cols>
    <col min="1" max="1" width="2.8515625" style="0" customWidth="1"/>
    <col min="2" max="2" width="6.8515625" style="0" bestFit="1" customWidth="1"/>
    <col min="3" max="3" width="36.140625" style="0" customWidth="1"/>
    <col min="4" max="4" width="35.7109375" style="0" customWidth="1"/>
    <col min="5" max="5" width="6.7109375" style="0" customWidth="1"/>
    <col min="6" max="6" width="12.7109375" style="0" customWidth="1"/>
    <col min="7" max="7" width="14.28125" style="0" customWidth="1"/>
    <col min="8" max="8" width="16.00390625" style="0" customWidth="1"/>
    <col min="9" max="9" width="2.7109375" style="0" customWidth="1"/>
  </cols>
  <sheetData>
    <row r="1" ht="25.5" customHeight="1">
      <c r="B1" s="52" t="s">
        <v>85</v>
      </c>
    </row>
    <row r="2" spans="2:4" ht="33.75" customHeight="1" thickBot="1">
      <c r="B2" s="63" t="s">
        <v>71</v>
      </c>
      <c r="C2" s="33"/>
      <c r="D2" s="32"/>
    </row>
    <row r="3" spans="2:8" ht="12.75" customHeight="1">
      <c r="B3" s="114" t="s">
        <v>0</v>
      </c>
      <c r="C3" s="123" t="s">
        <v>1</v>
      </c>
      <c r="D3" s="123" t="s">
        <v>70</v>
      </c>
      <c r="E3" s="116" t="s">
        <v>88</v>
      </c>
      <c r="F3" s="121" t="s">
        <v>87</v>
      </c>
      <c r="G3" s="118" t="s">
        <v>84</v>
      </c>
      <c r="H3" s="119"/>
    </row>
    <row r="4" spans="2:8" ht="24.75" customHeight="1" thickBot="1">
      <c r="B4" s="115"/>
      <c r="C4" s="124"/>
      <c r="D4" s="124"/>
      <c r="E4" s="117"/>
      <c r="F4" s="122"/>
      <c r="G4" s="14" t="s">
        <v>33</v>
      </c>
      <c r="H4" s="15" t="s">
        <v>34</v>
      </c>
    </row>
    <row r="5" spans="2:8" ht="13.5" thickTop="1">
      <c r="B5" s="7">
        <v>1</v>
      </c>
      <c r="C5" s="24" t="s">
        <v>3</v>
      </c>
      <c r="D5" s="112" t="s">
        <v>109</v>
      </c>
      <c r="E5" s="2">
        <v>1</v>
      </c>
      <c r="F5" s="92"/>
      <c r="G5" s="11">
        <f>4*(E5*F5)</f>
        <v>0</v>
      </c>
      <c r="H5" s="17">
        <f>G5*1.21</f>
        <v>0</v>
      </c>
    </row>
    <row r="6" spans="2:8" ht="12.75">
      <c r="B6" s="12"/>
      <c r="C6" s="86" t="s">
        <v>43</v>
      </c>
      <c r="D6" s="34" t="s">
        <v>110</v>
      </c>
      <c r="E6" s="4">
        <v>1</v>
      </c>
      <c r="F6" s="85"/>
      <c r="G6" s="11">
        <f aca="true" t="shared" si="0" ref="G6:G56">4*(E6*F6)</f>
        <v>0</v>
      </c>
      <c r="H6" s="17">
        <f aca="true" t="shared" si="1" ref="H6:H56">G6*1.21</f>
        <v>0</v>
      </c>
    </row>
    <row r="7" spans="2:8" ht="12.75">
      <c r="B7" s="13"/>
      <c r="C7" s="86" t="s">
        <v>112</v>
      </c>
      <c r="D7" s="34" t="s">
        <v>111</v>
      </c>
      <c r="E7" s="4">
        <v>1</v>
      </c>
      <c r="F7" s="85"/>
      <c r="G7" s="11">
        <f t="shared" si="0"/>
        <v>0</v>
      </c>
      <c r="H7" s="17">
        <f t="shared" si="1"/>
        <v>0</v>
      </c>
    </row>
    <row r="8" spans="2:8" ht="12.75">
      <c r="B8" s="13"/>
      <c r="C8" s="111" t="s">
        <v>114</v>
      </c>
      <c r="D8" s="34" t="s">
        <v>115</v>
      </c>
      <c r="E8" s="4">
        <v>1</v>
      </c>
      <c r="F8" s="85"/>
      <c r="G8" s="11">
        <v>0</v>
      </c>
      <c r="H8" s="17">
        <v>0</v>
      </c>
    </row>
    <row r="9" spans="2:8" ht="12.75">
      <c r="B9" s="13"/>
      <c r="C9" s="111" t="s">
        <v>113</v>
      </c>
      <c r="D9" s="34" t="s">
        <v>116</v>
      </c>
      <c r="E9" s="4">
        <v>1</v>
      </c>
      <c r="F9" s="85"/>
      <c r="G9" s="11">
        <v>0</v>
      </c>
      <c r="H9" s="17">
        <v>0</v>
      </c>
    </row>
    <row r="10" spans="2:8" ht="12.75">
      <c r="B10" s="8">
        <v>2</v>
      </c>
      <c r="C10" s="25" t="s">
        <v>7</v>
      </c>
      <c r="D10" s="3" t="s">
        <v>17</v>
      </c>
      <c r="E10" s="4">
        <v>1</v>
      </c>
      <c r="F10" s="85"/>
      <c r="G10" s="11">
        <f t="shared" si="0"/>
        <v>0</v>
      </c>
      <c r="H10" s="17">
        <f t="shared" si="1"/>
        <v>0</v>
      </c>
    </row>
    <row r="11" spans="2:8" ht="12.75">
      <c r="B11" s="13"/>
      <c r="C11" s="3" t="s">
        <v>42</v>
      </c>
      <c r="D11" s="3" t="s">
        <v>15</v>
      </c>
      <c r="E11" s="4">
        <v>1</v>
      </c>
      <c r="F11" s="85"/>
      <c r="G11" s="11">
        <f t="shared" si="0"/>
        <v>0</v>
      </c>
      <c r="H11" s="17">
        <f t="shared" si="1"/>
        <v>0</v>
      </c>
    </row>
    <row r="12" spans="2:11" ht="12.75">
      <c r="B12" s="13"/>
      <c r="C12" s="3"/>
      <c r="D12" s="3" t="s">
        <v>16</v>
      </c>
      <c r="E12" s="4">
        <v>1</v>
      </c>
      <c r="F12" s="85"/>
      <c r="G12" s="11">
        <f t="shared" si="0"/>
        <v>0</v>
      </c>
      <c r="H12" s="17">
        <f t="shared" si="1"/>
        <v>0</v>
      </c>
      <c r="K12" t="s">
        <v>44</v>
      </c>
    </row>
    <row r="13" spans="2:13" ht="12.75">
      <c r="B13" s="8"/>
      <c r="C13" s="3" t="s">
        <v>44</v>
      </c>
      <c r="D13" s="3" t="s">
        <v>14</v>
      </c>
      <c r="E13" s="4">
        <v>1</v>
      </c>
      <c r="F13" s="85"/>
      <c r="G13" s="11">
        <f t="shared" si="0"/>
        <v>0</v>
      </c>
      <c r="H13" s="17">
        <f t="shared" si="1"/>
        <v>0</v>
      </c>
      <c r="M13" t="s">
        <v>44</v>
      </c>
    </row>
    <row r="14" spans="2:8" ht="12.75">
      <c r="B14" s="8">
        <v>3</v>
      </c>
      <c r="C14" s="25" t="s">
        <v>108</v>
      </c>
      <c r="D14" s="3" t="s">
        <v>12</v>
      </c>
      <c r="E14" s="4">
        <v>1</v>
      </c>
      <c r="F14" s="85"/>
      <c r="G14" s="11">
        <f t="shared" si="0"/>
        <v>0</v>
      </c>
      <c r="H14" s="17">
        <f t="shared" si="1"/>
        <v>0</v>
      </c>
    </row>
    <row r="15" spans="2:8" ht="12.75">
      <c r="B15" s="8"/>
      <c r="C15" s="3"/>
      <c r="D15" s="3" t="s">
        <v>13</v>
      </c>
      <c r="E15" s="4">
        <v>1</v>
      </c>
      <c r="F15" s="85"/>
      <c r="G15" s="11">
        <f t="shared" si="0"/>
        <v>0</v>
      </c>
      <c r="H15" s="17">
        <f t="shared" si="1"/>
        <v>0</v>
      </c>
    </row>
    <row r="16" spans="2:8" ht="12.75">
      <c r="B16" s="8"/>
      <c r="C16" s="3"/>
      <c r="D16" s="3" t="s">
        <v>14</v>
      </c>
      <c r="E16" s="4">
        <v>1</v>
      </c>
      <c r="F16" s="85"/>
      <c r="G16" s="11">
        <f t="shared" si="0"/>
        <v>0</v>
      </c>
      <c r="H16" s="17">
        <f t="shared" si="1"/>
        <v>0</v>
      </c>
    </row>
    <row r="17" spans="2:8" ht="12.75">
      <c r="B17" s="8">
        <v>4</v>
      </c>
      <c r="C17" s="26" t="s">
        <v>18</v>
      </c>
      <c r="D17" s="3" t="s">
        <v>17</v>
      </c>
      <c r="E17" s="4">
        <v>1</v>
      </c>
      <c r="F17" s="85"/>
      <c r="G17" s="11">
        <f t="shared" si="0"/>
        <v>0</v>
      </c>
      <c r="H17" s="17">
        <f t="shared" si="1"/>
        <v>0</v>
      </c>
    </row>
    <row r="18" spans="2:8" ht="12.75">
      <c r="B18" s="13"/>
      <c r="C18" s="86" t="s">
        <v>45</v>
      </c>
      <c r="D18" s="3" t="s">
        <v>15</v>
      </c>
      <c r="E18" s="4">
        <v>1</v>
      </c>
      <c r="F18" s="85"/>
      <c r="G18" s="11">
        <f t="shared" si="0"/>
        <v>0</v>
      </c>
      <c r="H18" s="17">
        <f t="shared" si="1"/>
        <v>0</v>
      </c>
    </row>
    <row r="19" spans="2:8" ht="12.75">
      <c r="B19" s="13"/>
      <c r="C19" s="3" t="s">
        <v>44</v>
      </c>
      <c r="D19" s="3" t="s">
        <v>16</v>
      </c>
      <c r="E19" s="4">
        <v>1</v>
      </c>
      <c r="F19" s="85"/>
      <c r="G19" s="11">
        <f t="shared" si="0"/>
        <v>0</v>
      </c>
      <c r="H19" s="17">
        <f t="shared" si="1"/>
        <v>0</v>
      </c>
    </row>
    <row r="20" spans="2:8" ht="12.75">
      <c r="B20" s="8">
        <v>5</v>
      </c>
      <c r="C20" s="25" t="s">
        <v>4</v>
      </c>
      <c r="D20" s="3" t="s">
        <v>12</v>
      </c>
      <c r="E20" s="4">
        <v>12</v>
      </c>
      <c r="F20" s="85"/>
      <c r="G20" s="11">
        <f t="shared" si="0"/>
        <v>0</v>
      </c>
      <c r="H20" s="17">
        <f t="shared" si="1"/>
        <v>0</v>
      </c>
    </row>
    <row r="21" spans="2:8" ht="12.75">
      <c r="B21" s="13"/>
      <c r="C21" s="3" t="s">
        <v>46</v>
      </c>
      <c r="D21" s="3" t="s">
        <v>13</v>
      </c>
      <c r="E21" s="4">
        <v>12</v>
      </c>
      <c r="F21" s="85"/>
      <c r="G21" s="11">
        <f t="shared" si="0"/>
        <v>0</v>
      </c>
      <c r="H21" s="17">
        <f t="shared" si="1"/>
        <v>0</v>
      </c>
    </row>
    <row r="22" spans="2:8" ht="12.75">
      <c r="B22" s="13"/>
      <c r="C22" s="3"/>
      <c r="D22" s="3" t="s">
        <v>14</v>
      </c>
      <c r="E22" s="4">
        <v>12</v>
      </c>
      <c r="F22" s="85"/>
      <c r="G22" s="11">
        <f t="shared" si="0"/>
        <v>0</v>
      </c>
      <c r="H22" s="17">
        <f t="shared" si="1"/>
        <v>0</v>
      </c>
    </row>
    <row r="23" spans="2:8" ht="12.75">
      <c r="B23" s="8">
        <v>6</v>
      </c>
      <c r="C23" s="25" t="s">
        <v>19</v>
      </c>
      <c r="D23" s="3" t="s">
        <v>97</v>
      </c>
      <c r="E23" s="4">
        <v>25</v>
      </c>
      <c r="F23" s="85"/>
      <c r="G23" s="11">
        <f t="shared" si="0"/>
        <v>0</v>
      </c>
      <c r="H23" s="17">
        <f t="shared" si="1"/>
        <v>0</v>
      </c>
    </row>
    <row r="24" spans="2:13" ht="12.75">
      <c r="B24" s="13"/>
      <c r="C24" s="86"/>
      <c r="D24" s="3" t="s">
        <v>98</v>
      </c>
      <c r="E24" s="4">
        <v>4</v>
      </c>
      <c r="F24" s="85"/>
      <c r="G24" s="11">
        <f t="shared" si="0"/>
        <v>0</v>
      </c>
      <c r="H24" s="17">
        <f t="shared" si="1"/>
        <v>0</v>
      </c>
      <c r="M24" t="s">
        <v>44</v>
      </c>
    </row>
    <row r="25" spans="2:8" ht="12.75">
      <c r="B25" s="13"/>
      <c r="C25" s="86"/>
      <c r="D25" s="110" t="s">
        <v>99</v>
      </c>
      <c r="E25" s="4">
        <v>1</v>
      </c>
      <c r="F25" s="85"/>
      <c r="G25" s="11">
        <f t="shared" si="0"/>
        <v>0</v>
      </c>
      <c r="H25" s="17">
        <f t="shared" si="1"/>
        <v>0</v>
      </c>
    </row>
    <row r="26" spans="2:8" ht="12.75">
      <c r="B26" s="13"/>
      <c r="C26" s="86"/>
      <c r="D26" s="3" t="s">
        <v>100</v>
      </c>
      <c r="E26" s="4">
        <v>1</v>
      </c>
      <c r="F26" s="85"/>
      <c r="G26" s="11">
        <f t="shared" si="0"/>
        <v>0</v>
      </c>
      <c r="H26" s="17">
        <f t="shared" si="1"/>
        <v>0</v>
      </c>
    </row>
    <row r="27" spans="2:15" ht="12.75">
      <c r="B27" s="13"/>
      <c r="C27" s="86"/>
      <c r="D27" s="3" t="s">
        <v>101</v>
      </c>
      <c r="E27" s="4">
        <v>25</v>
      </c>
      <c r="F27" s="85"/>
      <c r="G27" s="11">
        <f t="shared" si="0"/>
        <v>0</v>
      </c>
      <c r="H27" s="17">
        <f t="shared" si="1"/>
        <v>0</v>
      </c>
      <c r="O27" t="s">
        <v>44</v>
      </c>
    </row>
    <row r="28" spans="2:8" ht="12.75">
      <c r="B28" s="13"/>
      <c r="C28" s="3"/>
      <c r="D28" s="3" t="s">
        <v>22</v>
      </c>
      <c r="E28" s="4">
        <v>1</v>
      </c>
      <c r="F28" s="85"/>
      <c r="G28" s="11">
        <f t="shared" si="0"/>
        <v>0</v>
      </c>
      <c r="H28" s="17">
        <f t="shared" si="1"/>
        <v>0</v>
      </c>
    </row>
    <row r="29" spans="2:8" ht="12.75">
      <c r="B29" s="8">
        <v>7</v>
      </c>
      <c r="C29" s="25" t="s">
        <v>23</v>
      </c>
      <c r="D29" s="3" t="s">
        <v>102</v>
      </c>
      <c r="E29" s="4">
        <v>1</v>
      </c>
      <c r="F29" s="85"/>
      <c r="G29" s="11">
        <f t="shared" si="0"/>
        <v>0</v>
      </c>
      <c r="H29" s="17">
        <f t="shared" si="1"/>
        <v>0</v>
      </c>
    </row>
    <row r="30" spans="2:8" ht="12.75">
      <c r="B30" s="13"/>
      <c r="C30" s="3" t="s">
        <v>47</v>
      </c>
      <c r="D30" s="3" t="s">
        <v>103</v>
      </c>
      <c r="E30" s="4">
        <v>1</v>
      </c>
      <c r="F30" s="85"/>
      <c r="G30" s="11">
        <f t="shared" si="0"/>
        <v>0</v>
      </c>
      <c r="H30" s="17">
        <f t="shared" si="1"/>
        <v>0</v>
      </c>
    </row>
    <row r="31" spans="2:8" ht="12.75">
      <c r="B31" s="13"/>
      <c r="C31" s="3"/>
      <c r="D31" s="3" t="s">
        <v>104</v>
      </c>
      <c r="E31" s="4">
        <v>1</v>
      </c>
      <c r="F31" s="85"/>
      <c r="G31" s="11">
        <f t="shared" si="0"/>
        <v>0</v>
      </c>
      <c r="H31" s="17">
        <f t="shared" si="1"/>
        <v>0</v>
      </c>
    </row>
    <row r="32" spans="2:8" ht="12.75">
      <c r="B32" s="8">
        <v>8</v>
      </c>
      <c r="C32" s="25" t="s">
        <v>24</v>
      </c>
      <c r="D32" s="3" t="s">
        <v>20</v>
      </c>
      <c r="E32" s="4">
        <v>1</v>
      </c>
      <c r="F32" s="85"/>
      <c r="G32" s="11">
        <f t="shared" si="0"/>
        <v>0</v>
      </c>
      <c r="H32" s="17">
        <f t="shared" si="1"/>
        <v>0</v>
      </c>
    </row>
    <row r="33" spans="2:8" ht="12.75">
      <c r="B33" s="8"/>
      <c r="C33" s="5" t="s">
        <v>48</v>
      </c>
      <c r="D33" s="3" t="s">
        <v>21</v>
      </c>
      <c r="E33" s="4">
        <v>1</v>
      </c>
      <c r="F33" s="85"/>
      <c r="G33" s="11">
        <f t="shared" si="0"/>
        <v>0</v>
      </c>
      <c r="H33" s="17">
        <f t="shared" si="1"/>
        <v>0</v>
      </c>
    </row>
    <row r="34" spans="2:8" ht="12.75">
      <c r="B34" s="13"/>
      <c r="C34" s="3"/>
      <c r="D34" s="3" t="s">
        <v>22</v>
      </c>
      <c r="E34" s="4">
        <v>1</v>
      </c>
      <c r="F34" s="85"/>
      <c r="G34" s="11">
        <f t="shared" si="0"/>
        <v>0</v>
      </c>
      <c r="H34" s="17">
        <f t="shared" si="1"/>
        <v>0</v>
      </c>
    </row>
    <row r="35" spans="2:8" ht="12.75">
      <c r="B35" s="8">
        <v>9</v>
      </c>
      <c r="C35" s="25" t="s">
        <v>25</v>
      </c>
      <c r="D35" s="5" t="s">
        <v>105</v>
      </c>
      <c r="E35" s="6">
        <v>1</v>
      </c>
      <c r="F35" s="85"/>
      <c r="G35" s="11">
        <f t="shared" si="0"/>
        <v>0</v>
      </c>
      <c r="H35" s="17">
        <f t="shared" si="1"/>
        <v>0</v>
      </c>
    </row>
    <row r="36" spans="2:8" ht="12.75">
      <c r="B36" s="13"/>
      <c r="C36" s="3" t="s">
        <v>49</v>
      </c>
      <c r="D36" s="5" t="s">
        <v>106</v>
      </c>
      <c r="E36" s="6">
        <v>1</v>
      </c>
      <c r="F36" s="85"/>
      <c r="G36" s="11">
        <f t="shared" si="0"/>
        <v>0</v>
      </c>
      <c r="H36" s="17">
        <f t="shared" si="1"/>
        <v>0</v>
      </c>
    </row>
    <row r="37" spans="2:8" ht="12.75">
      <c r="B37" s="13"/>
      <c r="C37" s="3"/>
      <c r="D37" s="5" t="s">
        <v>107</v>
      </c>
      <c r="E37" s="6">
        <v>1</v>
      </c>
      <c r="F37" s="85"/>
      <c r="G37" s="11">
        <f t="shared" si="0"/>
        <v>0</v>
      </c>
      <c r="H37" s="17">
        <f t="shared" si="1"/>
        <v>0</v>
      </c>
    </row>
    <row r="38" spans="2:8" ht="12.75">
      <c r="B38" s="8">
        <v>10</v>
      </c>
      <c r="C38" s="25" t="s">
        <v>5</v>
      </c>
      <c r="D38" s="3" t="s">
        <v>26</v>
      </c>
      <c r="E38" s="6">
        <v>10</v>
      </c>
      <c r="F38" s="85"/>
      <c r="G38" s="11">
        <f t="shared" si="0"/>
        <v>0</v>
      </c>
      <c r="H38" s="17">
        <f t="shared" si="1"/>
        <v>0</v>
      </c>
    </row>
    <row r="39" spans="2:8" ht="12.75">
      <c r="B39" s="13"/>
      <c r="C39" s="3" t="s">
        <v>50</v>
      </c>
      <c r="D39" s="3" t="s">
        <v>27</v>
      </c>
      <c r="E39" s="6">
        <v>10</v>
      </c>
      <c r="F39" s="85"/>
      <c r="G39" s="11">
        <f t="shared" si="0"/>
        <v>0</v>
      </c>
      <c r="H39" s="17">
        <f t="shared" si="1"/>
        <v>0</v>
      </c>
    </row>
    <row r="40" spans="2:8" ht="12.75">
      <c r="B40" s="8">
        <v>11</v>
      </c>
      <c r="C40" s="25" t="s">
        <v>28</v>
      </c>
      <c r="D40" s="3" t="s">
        <v>26</v>
      </c>
      <c r="E40" s="6">
        <v>18</v>
      </c>
      <c r="F40" s="85"/>
      <c r="G40" s="11">
        <f t="shared" si="0"/>
        <v>0</v>
      </c>
      <c r="H40" s="17">
        <f t="shared" si="1"/>
        <v>0</v>
      </c>
    </row>
    <row r="41" spans="2:8" ht="12.75">
      <c r="B41" s="13"/>
      <c r="C41" s="3" t="s">
        <v>51</v>
      </c>
      <c r="D41" s="3" t="s">
        <v>27</v>
      </c>
      <c r="E41" s="6">
        <v>18</v>
      </c>
      <c r="F41" s="85"/>
      <c r="G41" s="11">
        <f t="shared" si="0"/>
        <v>0</v>
      </c>
      <c r="H41" s="17">
        <f t="shared" si="1"/>
        <v>0</v>
      </c>
    </row>
    <row r="42" spans="2:8" ht="12.75">
      <c r="B42" s="12">
        <v>12</v>
      </c>
      <c r="C42" s="25" t="s">
        <v>9</v>
      </c>
      <c r="D42" s="3" t="s">
        <v>26</v>
      </c>
      <c r="E42" s="4">
        <v>9</v>
      </c>
      <c r="F42" s="85"/>
      <c r="G42" s="11">
        <f t="shared" si="0"/>
        <v>0</v>
      </c>
      <c r="H42" s="17">
        <f t="shared" si="1"/>
        <v>0</v>
      </c>
    </row>
    <row r="43" spans="2:8" ht="12.75">
      <c r="B43" s="13"/>
      <c r="C43" s="3" t="s">
        <v>52</v>
      </c>
      <c r="D43" s="3" t="s">
        <v>27</v>
      </c>
      <c r="E43" s="4">
        <v>9</v>
      </c>
      <c r="F43" s="85"/>
      <c r="G43" s="11">
        <f t="shared" si="0"/>
        <v>0</v>
      </c>
      <c r="H43" s="17">
        <f t="shared" si="1"/>
        <v>0</v>
      </c>
    </row>
    <row r="44" spans="2:8" ht="12.75">
      <c r="B44" s="8">
        <v>13</v>
      </c>
      <c r="C44" s="25" t="s">
        <v>10</v>
      </c>
      <c r="D44" s="3" t="s">
        <v>26</v>
      </c>
      <c r="E44" s="4">
        <v>5</v>
      </c>
      <c r="F44" s="85"/>
      <c r="G44" s="11">
        <f t="shared" si="0"/>
        <v>0</v>
      </c>
      <c r="H44" s="17">
        <f t="shared" si="1"/>
        <v>0</v>
      </c>
    </row>
    <row r="45" spans="2:8" ht="12.75">
      <c r="B45" s="8"/>
      <c r="C45" s="3" t="s">
        <v>53</v>
      </c>
      <c r="D45" s="3" t="s">
        <v>27</v>
      </c>
      <c r="E45" s="4">
        <v>5</v>
      </c>
      <c r="F45" s="85"/>
      <c r="G45" s="11">
        <f t="shared" si="0"/>
        <v>0</v>
      </c>
      <c r="H45" s="17">
        <f t="shared" si="1"/>
        <v>0</v>
      </c>
    </row>
    <row r="46" spans="2:8" ht="12.75">
      <c r="B46" s="8">
        <v>14</v>
      </c>
      <c r="C46" s="25" t="s">
        <v>8</v>
      </c>
      <c r="D46" s="3" t="s">
        <v>26</v>
      </c>
      <c r="E46" s="4">
        <v>17</v>
      </c>
      <c r="F46" s="85"/>
      <c r="G46" s="11">
        <f t="shared" si="0"/>
        <v>0</v>
      </c>
      <c r="H46" s="17">
        <f t="shared" si="1"/>
        <v>0</v>
      </c>
    </row>
    <row r="47" spans="2:8" ht="12.75">
      <c r="B47" s="13"/>
      <c r="C47" s="3" t="s">
        <v>54</v>
      </c>
      <c r="D47" s="3" t="s">
        <v>27</v>
      </c>
      <c r="E47" s="6">
        <v>17</v>
      </c>
      <c r="F47" s="85"/>
      <c r="G47" s="11">
        <f t="shared" si="0"/>
        <v>0</v>
      </c>
      <c r="H47" s="17">
        <f t="shared" si="1"/>
        <v>0</v>
      </c>
    </row>
    <row r="48" spans="2:8" ht="12.75">
      <c r="B48" s="8">
        <v>15</v>
      </c>
      <c r="C48" s="25" t="s">
        <v>6</v>
      </c>
      <c r="D48" s="3" t="s">
        <v>29</v>
      </c>
      <c r="E48" s="4">
        <v>3</v>
      </c>
      <c r="F48" s="85"/>
      <c r="G48" s="11">
        <f t="shared" si="0"/>
        <v>0</v>
      </c>
      <c r="H48" s="17">
        <f t="shared" si="1"/>
        <v>0</v>
      </c>
    </row>
    <row r="49" spans="2:8" ht="12.75">
      <c r="B49" s="13"/>
      <c r="C49" s="3" t="s">
        <v>55</v>
      </c>
      <c r="D49" s="3" t="s">
        <v>30</v>
      </c>
      <c r="E49" s="4">
        <v>3</v>
      </c>
      <c r="F49" s="85"/>
      <c r="G49" s="11">
        <f t="shared" si="0"/>
        <v>0</v>
      </c>
      <c r="H49" s="17">
        <f t="shared" si="1"/>
        <v>0</v>
      </c>
    </row>
    <row r="50" spans="2:8" ht="12.75">
      <c r="B50" s="8">
        <v>16</v>
      </c>
      <c r="C50" s="25" t="s">
        <v>6</v>
      </c>
      <c r="D50" s="3" t="s">
        <v>31</v>
      </c>
      <c r="E50" s="4">
        <v>3</v>
      </c>
      <c r="F50" s="85"/>
      <c r="G50" s="11">
        <f t="shared" si="0"/>
        <v>0</v>
      </c>
      <c r="H50" s="17">
        <f t="shared" si="1"/>
        <v>0</v>
      </c>
    </row>
    <row r="51" spans="2:8" ht="12.75">
      <c r="B51" s="13"/>
      <c r="C51" s="3" t="s">
        <v>59</v>
      </c>
      <c r="D51" s="3" t="s">
        <v>32</v>
      </c>
      <c r="E51" s="4">
        <v>3</v>
      </c>
      <c r="F51" s="85"/>
      <c r="G51" s="11">
        <f t="shared" si="0"/>
        <v>0</v>
      </c>
      <c r="H51" s="17">
        <f t="shared" si="1"/>
        <v>0</v>
      </c>
    </row>
    <row r="52" spans="2:8" ht="12.75">
      <c r="B52" s="8">
        <v>17</v>
      </c>
      <c r="C52" s="25" t="s">
        <v>11</v>
      </c>
      <c r="D52" s="3" t="s">
        <v>26</v>
      </c>
      <c r="E52" s="6">
        <v>11</v>
      </c>
      <c r="F52" s="85"/>
      <c r="G52" s="11">
        <f t="shared" si="0"/>
        <v>0</v>
      </c>
      <c r="H52" s="17">
        <f t="shared" si="1"/>
        <v>0</v>
      </c>
    </row>
    <row r="53" spans="2:8" ht="12.75">
      <c r="B53" s="8"/>
      <c r="C53" s="34" t="s">
        <v>56</v>
      </c>
      <c r="D53" s="34" t="s">
        <v>63</v>
      </c>
      <c r="E53" s="6">
        <v>11</v>
      </c>
      <c r="F53" s="85"/>
      <c r="G53" s="11">
        <f t="shared" si="0"/>
        <v>0</v>
      </c>
      <c r="H53" s="17">
        <f>G53*1.21</f>
        <v>0</v>
      </c>
    </row>
    <row r="54" spans="2:8" ht="12.75">
      <c r="B54" s="8">
        <v>18</v>
      </c>
      <c r="C54" s="25" t="s">
        <v>62</v>
      </c>
      <c r="D54" s="34" t="s">
        <v>26</v>
      </c>
      <c r="E54" s="6">
        <v>22</v>
      </c>
      <c r="F54" s="85"/>
      <c r="G54" s="11">
        <f t="shared" si="0"/>
        <v>0</v>
      </c>
      <c r="H54" s="35">
        <f>G54*1.21</f>
        <v>0</v>
      </c>
    </row>
    <row r="55" spans="2:8" ht="12.75">
      <c r="B55" s="13"/>
      <c r="C55" s="34" t="s">
        <v>117</v>
      </c>
      <c r="D55" s="34" t="s">
        <v>64</v>
      </c>
      <c r="E55" s="6">
        <v>22</v>
      </c>
      <c r="F55" s="85"/>
      <c r="G55" s="11">
        <f t="shared" si="0"/>
        <v>0</v>
      </c>
      <c r="H55" s="17">
        <f t="shared" si="1"/>
        <v>0</v>
      </c>
    </row>
    <row r="56" spans="2:8" ht="13.5" thickBot="1">
      <c r="B56" s="45">
        <v>19</v>
      </c>
      <c r="C56" s="25" t="s">
        <v>60</v>
      </c>
      <c r="D56" s="3" t="s">
        <v>61</v>
      </c>
      <c r="E56" s="6">
        <v>1</v>
      </c>
      <c r="F56" s="85"/>
      <c r="G56" s="11">
        <f t="shared" si="0"/>
        <v>0</v>
      </c>
      <c r="H56" s="17">
        <f t="shared" si="1"/>
        <v>0</v>
      </c>
    </row>
    <row r="57" spans="2:8" ht="32.25" customHeight="1" thickBot="1">
      <c r="B57" s="27"/>
      <c r="C57" s="55" t="s">
        <v>86</v>
      </c>
      <c r="D57" s="51"/>
      <c r="E57" s="28"/>
      <c r="F57" s="29"/>
      <c r="G57" s="93">
        <f>SUM(G5:G56)</f>
        <v>0</v>
      </c>
      <c r="H57" s="56">
        <f>G57*1.21</f>
        <v>0</v>
      </c>
    </row>
    <row r="58" spans="5:12" ht="12.75">
      <c r="E58" s="120"/>
      <c r="F58" s="120"/>
      <c r="G58" s="16"/>
      <c r="L58" s="54"/>
    </row>
    <row r="59" spans="6:8" ht="12.75">
      <c r="F59" s="113"/>
      <c r="G59" s="113"/>
      <c r="H59" s="16"/>
    </row>
    <row r="60" spans="6:8" ht="12.75">
      <c r="F60" s="113"/>
      <c r="G60" s="113"/>
      <c r="H60" s="16"/>
    </row>
    <row r="62" ht="12.75">
      <c r="G62" t="s">
        <v>44</v>
      </c>
    </row>
  </sheetData>
  <sheetProtection/>
  <mergeCells count="9">
    <mergeCell ref="F60:G60"/>
    <mergeCell ref="B3:B4"/>
    <mergeCell ref="E3:E4"/>
    <mergeCell ref="G3:H3"/>
    <mergeCell ref="F59:G59"/>
    <mergeCell ref="E58:F58"/>
    <mergeCell ref="F3:F4"/>
    <mergeCell ref="D3:D4"/>
    <mergeCell ref="C3:C4"/>
  </mergeCells>
  <printOptions/>
  <pageMargins left="0.7874015748031497" right="0.7874015748031497" top="0.6299212598425197" bottom="0.8661417322834646" header="0.35433070866141736" footer="0.5118110236220472"/>
  <pageSetup horizontalDpi="600" verticalDpi="600" orientation="landscape" paperSize="9" scale="99" r:id="rId1"/>
  <colBreaks count="1" manualBreakCount="1">
    <brk id="9" min="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H51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.8515625" style="0" customWidth="1"/>
    <col min="2" max="2" width="6.8515625" style="0" bestFit="1" customWidth="1"/>
    <col min="3" max="3" width="23.00390625" style="0" customWidth="1"/>
    <col min="4" max="4" width="20.7109375" style="0" customWidth="1"/>
    <col min="5" max="5" width="7.28125" style="0" customWidth="1"/>
    <col min="6" max="6" width="15.8515625" style="0" customWidth="1"/>
    <col min="7" max="8" width="23.421875" style="0" customWidth="1"/>
    <col min="9" max="9" width="2.7109375" style="0" customWidth="1"/>
  </cols>
  <sheetData>
    <row r="2" spans="2:4" ht="33.75" customHeight="1">
      <c r="B2" s="62" t="s">
        <v>89</v>
      </c>
      <c r="C2" s="33"/>
      <c r="D2" s="32"/>
    </row>
    <row r="3" spans="2:7" ht="30.75" customHeight="1" thickBot="1">
      <c r="B3" s="63" t="s">
        <v>71</v>
      </c>
      <c r="G3" s="53"/>
    </row>
    <row r="4" spans="2:8" ht="12.75" customHeight="1">
      <c r="B4" s="114" t="s">
        <v>0</v>
      </c>
      <c r="C4" s="123" t="s">
        <v>1</v>
      </c>
      <c r="D4" s="123" t="s">
        <v>2</v>
      </c>
      <c r="E4" s="116" t="s">
        <v>90</v>
      </c>
      <c r="F4" s="125" t="s">
        <v>87</v>
      </c>
      <c r="G4" s="127" t="s">
        <v>84</v>
      </c>
      <c r="H4" s="128"/>
    </row>
    <row r="5" spans="2:8" ht="29.25" customHeight="1" thickBot="1">
      <c r="B5" s="115"/>
      <c r="C5" s="124"/>
      <c r="D5" s="124"/>
      <c r="E5" s="117"/>
      <c r="F5" s="126"/>
      <c r="G5" s="14" t="s">
        <v>33</v>
      </c>
      <c r="H5" s="15" t="s">
        <v>34</v>
      </c>
    </row>
    <row r="6" spans="2:8" ht="13.5" thickTop="1">
      <c r="B6" s="7">
        <v>1</v>
      </c>
      <c r="C6" s="24" t="s">
        <v>35</v>
      </c>
      <c r="D6" s="1" t="s">
        <v>17</v>
      </c>
      <c r="E6" s="2">
        <v>1</v>
      </c>
      <c r="F6" s="89"/>
      <c r="G6" s="30">
        <f>4*(E6*F6)</f>
        <v>0</v>
      </c>
      <c r="H6" s="17">
        <f>G6*1.21</f>
        <v>0</v>
      </c>
    </row>
    <row r="7" spans="2:8" ht="12.75">
      <c r="B7" s="12"/>
      <c r="C7" s="86" t="s">
        <v>57</v>
      </c>
      <c r="D7" s="3" t="s">
        <v>15</v>
      </c>
      <c r="E7" s="4">
        <v>1</v>
      </c>
      <c r="F7" s="90"/>
      <c r="G7" s="30">
        <f aca="true" t="shared" si="0" ref="G7:G26">4*(E7*F7)</f>
        <v>0</v>
      </c>
      <c r="H7" s="17">
        <f aca="true" t="shared" si="1" ref="H7:H27">G7*1.21</f>
        <v>0</v>
      </c>
    </row>
    <row r="8" spans="2:8" ht="12.75">
      <c r="B8" s="13"/>
      <c r="C8" s="86"/>
      <c r="D8" s="3" t="s">
        <v>16</v>
      </c>
      <c r="E8" s="4">
        <v>1</v>
      </c>
      <c r="F8" s="90"/>
      <c r="G8" s="30">
        <f t="shared" si="0"/>
        <v>0</v>
      </c>
      <c r="H8" s="17">
        <f t="shared" si="1"/>
        <v>0</v>
      </c>
    </row>
    <row r="9" spans="2:8" ht="12.75">
      <c r="B9" s="8">
        <v>2</v>
      </c>
      <c r="C9" s="87" t="s">
        <v>36</v>
      </c>
      <c r="D9" s="3" t="s">
        <v>17</v>
      </c>
      <c r="E9" s="4">
        <v>1</v>
      </c>
      <c r="F9" s="90"/>
      <c r="G9" s="30">
        <f t="shared" si="0"/>
        <v>0</v>
      </c>
      <c r="H9" s="17">
        <f t="shared" si="1"/>
        <v>0</v>
      </c>
    </row>
    <row r="10" spans="2:8" ht="12.75">
      <c r="B10" s="13"/>
      <c r="C10" s="86" t="s">
        <v>57</v>
      </c>
      <c r="D10" s="3" t="s">
        <v>15</v>
      </c>
      <c r="E10" s="4">
        <v>1</v>
      </c>
      <c r="F10" s="90"/>
      <c r="G10" s="30">
        <f t="shared" si="0"/>
        <v>0</v>
      </c>
      <c r="H10" s="17">
        <f t="shared" si="1"/>
        <v>0</v>
      </c>
    </row>
    <row r="11" spans="2:8" ht="12.75">
      <c r="B11" s="13"/>
      <c r="C11" s="86" t="s">
        <v>44</v>
      </c>
      <c r="D11" s="3" t="s">
        <v>16</v>
      </c>
      <c r="E11" s="4">
        <v>1</v>
      </c>
      <c r="F11" s="90"/>
      <c r="G11" s="30">
        <f t="shared" si="0"/>
        <v>0</v>
      </c>
      <c r="H11" s="17">
        <f t="shared" si="1"/>
        <v>0</v>
      </c>
    </row>
    <row r="12" spans="2:8" ht="12.75">
      <c r="B12" s="8">
        <v>3</v>
      </c>
      <c r="C12" s="87" t="s">
        <v>37</v>
      </c>
      <c r="D12" s="3" t="s">
        <v>17</v>
      </c>
      <c r="E12" s="4">
        <v>1</v>
      </c>
      <c r="F12" s="90"/>
      <c r="G12" s="30">
        <f t="shared" si="0"/>
        <v>0</v>
      </c>
      <c r="H12" s="17">
        <f t="shared" si="1"/>
        <v>0</v>
      </c>
    </row>
    <row r="13" spans="2:8" ht="12.75">
      <c r="B13" s="13"/>
      <c r="C13" s="86" t="s">
        <v>58</v>
      </c>
      <c r="D13" s="3" t="s">
        <v>15</v>
      </c>
      <c r="E13" s="4">
        <v>1</v>
      </c>
      <c r="F13" s="90"/>
      <c r="G13" s="30">
        <f t="shared" si="0"/>
        <v>0</v>
      </c>
      <c r="H13" s="17">
        <f t="shared" si="1"/>
        <v>0</v>
      </c>
    </row>
    <row r="14" spans="2:8" ht="12.75">
      <c r="B14" s="13"/>
      <c r="C14" s="86"/>
      <c r="D14" s="3" t="s">
        <v>16</v>
      </c>
      <c r="E14" s="4">
        <v>1</v>
      </c>
      <c r="F14" s="90"/>
      <c r="G14" s="30">
        <f t="shared" si="0"/>
        <v>0</v>
      </c>
      <c r="H14" s="17">
        <f t="shared" si="1"/>
        <v>0</v>
      </c>
    </row>
    <row r="15" spans="2:8" ht="12.75">
      <c r="B15" s="8">
        <v>4</v>
      </c>
      <c r="C15" s="88" t="s">
        <v>38</v>
      </c>
      <c r="D15" s="3" t="s">
        <v>17</v>
      </c>
      <c r="E15" s="4">
        <v>1</v>
      </c>
      <c r="F15" s="90"/>
      <c r="G15" s="30">
        <f t="shared" si="0"/>
        <v>0</v>
      </c>
      <c r="H15" s="17">
        <f t="shared" si="1"/>
        <v>0</v>
      </c>
    </row>
    <row r="16" spans="2:8" ht="12.75">
      <c r="B16" s="13"/>
      <c r="C16" s="86" t="s">
        <v>58</v>
      </c>
      <c r="D16" s="3" t="s">
        <v>15</v>
      </c>
      <c r="E16" s="4">
        <v>1</v>
      </c>
      <c r="F16" s="90"/>
      <c r="G16" s="30">
        <f t="shared" si="0"/>
        <v>0</v>
      </c>
      <c r="H16" s="17">
        <f t="shared" si="1"/>
        <v>0</v>
      </c>
    </row>
    <row r="17" spans="2:8" ht="12.75">
      <c r="B17" s="13"/>
      <c r="C17" s="86" t="s">
        <v>44</v>
      </c>
      <c r="D17" s="3" t="s">
        <v>16</v>
      </c>
      <c r="E17" s="4">
        <v>1</v>
      </c>
      <c r="F17" s="90"/>
      <c r="G17" s="30">
        <f t="shared" si="0"/>
        <v>0</v>
      </c>
      <c r="H17" s="17">
        <f t="shared" si="1"/>
        <v>0</v>
      </c>
    </row>
    <row r="18" spans="2:8" ht="12.75">
      <c r="B18" s="12">
        <v>5</v>
      </c>
      <c r="C18" s="87" t="s">
        <v>39</v>
      </c>
      <c r="D18" s="3" t="s">
        <v>17</v>
      </c>
      <c r="E18" s="4">
        <v>1</v>
      </c>
      <c r="F18" s="90"/>
      <c r="G18" s="30">
        <f t="shared" si="0"/>
        <v>0</v>
      </c>
      <c r="H18" s="17">
        <f t="shared" si="1"/>
        <v>0</v>
      </c>
    </row>
    <row r="19" spans="2:8" ht="12.75">
      <c r="B19" s="13"/>
      <c r="C19" s="86" t="s">
        <v>57</v>
      </c>
      <c r="D19" s="3" t="s">
        <v>15</v>
      </c>
      <c r="E19" s="4">
        <v>1</v>
      </c>
      <c r="F19" s="90"/>
      <c r="G19" s="30">
        <f t="shared" si="0"/>
        <v>0</v>
      </c>
      <c r="H19" s="17">
        <f t="shared" si="1"/>
        <v>0</v>
      </c>
    </row>
    <row r="20" spans="2:8" ht="12.75">
      <c r="B20" s="13"/>
      <c r="C20" s="86" t="s">
        <v>44</v>
      </c>
      <c r="D20" s="3" t="s">
        <v>16</v>
      </c>
      <c r="E20" s="4">
        <v>1</v>
      </c>
      <c r="F20" s="90"/>
      <c r="G20" s="30">
        <f t="shared" si="0"/>
        <v>0</v>
      </c>
      <c r="H20" s="17">
        <f t="shared" si="1"/>
        <v>0</v>
      </c>
    </row>
    <row r="21" spans="2:8" ht="12.75">
      <c r="B21" s="8">
        <v>6</v>
      </c>
      <c r="C21" s="88" t="s">
        <v>40</v>
      </c>
      <c r="D21" s="3" t="s">
        <v>17</v>
      </c>
      <c r="E21" s="4">
        <v>1</v>
      </c>
      <c r="F21" s="90"/>
      <c r="G21" s="30">
        <f t="shared" si="0"/>
        <v>0</v>
      </c>
      <c r="H21" s="17">
        <f t="shared" si="1"/>
        <v>0</v>
      </c>
    </row>
    <row r="22" spans="2:8" ht="12.75">
      <c r="B22" s="13"/>
      <c r="C22" s="86" t="s">
        <v>58</v>
      </c>
      <c r="D22" s="3" t="s">
        <v>15</v>
      </c>
      <c r="E22" s="4">
        <v>1</v>
      </c>
      <c r="F22" s="90"/>
      <c r="G22" s="30">
        <f t="shared" si="0"/>
        <v>0</v>
      </c>
      <c r="H22" s="17">
        <f t="shared" si="1"/>
        <v>0</v>
      </c>
    </row>
    <row r="23" spans="2:8" ht="12.75">
      <c r="B23" s="13"/>
      <c r="C23" s="86" t="s">
        <v>44</v>
      </c>
      <c r="D23" s="3" t="s">
        <v>16</v>
      </c>
      <c r="E23" s="4">
        <v>1</v>
      </c>
      <c r="F23" s="90"/>
      <c r="G23" s="30">
        <f t="shared" si="0"/>
        <v>0</v>
      </c>
      <c r="H23" s="17">
        <f t="shared" si="1"/>
        <v>0</v>
      </c>
    </row>
    <row r="24" spans="2:8" ht="12.75">
      <c r="B24" s="8">
        <v>7</v>
      </c>
      <c r="C24" s="87" t="s">
        <v>41</v>
      </c>
      <c r="D24" s="3" t="s">
        <v>17</v>
      </c>
      <c r="E24" s="4">
        <v>1</v>
      </c>
      <c r="F24" s="90"/>
      <c r="G24" s="30">
        <f t="shared" si="0"/>
        <v>0</v>
      </c>
      <c r="H24" s="17">
        <f t="shared" si="1"/>
        <v>0</v>
      </c>
    </row>
    <row r="25" spans="2:8" ht="12.75">
      <c r="B25" s="13"/>
      <c r="C25" s="86" t="s">
        <v>58</v>
      </c>
      <c r="D25" s="3" t="s">
        <v>15</v>
      </c>
      <c r="E25" s="4">
        <v>1</v>
      </c>
      <c r="F25" s="90"/>
      <c r="G25" s="30">
        <f t="shared" si="0"/>
        <v>0</v>
      </c>
      <c r="H25" s="17">
        <f t="shared" si="1"/>
        <v>0</v>
      </c>
    </row>
    <row r="26" spans="2:8" ht="13.5" thickBot="1">
      <c r="B26" s="22"/>
      <c r="C26" s="23"/>
      <c r="D26" s="31" t="s">
        <v>16</v>
      </c>
      <c r="E26" s="23">
        <v>1</v>
      </c>
      <c r="F26" s="91"/>
      <c r="G26" s="57">
        <f t="shared" si="0"/>
        <v>0</v>
      </c>
      <c r="H26" s="50">
        <f t="shared" si="1"/>
        <v>0</v>
      </c>
    </row>
    <row r="27" spans="2:8" ht="27.75" customHeight="1" thickBot="1">
      <c r="B27" s="58"/>
      <c r="C27" s="82" t="s">
        <v>83</v>
      </c>
      <c r="D27" s="59"/>
      <c r="E27" s="60"/>
      <c r="F27" s="61"/>
      <c r="G27" s="83">
        <f>SUM(G6:G26)</f>
        <v>0</v>
      </c>
      <c r="H27" s="84">
        <f t="shared" si="1"/>
        <v>0</v>
      </c>
    </row>
    <row r="28" spans="2:8" ht="12.75">
      <c r="B28" s="18"/>
      <c r="C28" s="19"/>
      <c r="D28" s="19"/>
      <c r="E28" s="20"/>
      <c r="F28" s="10"/>
      <c r="G28" s="9"/>
      <c r="H28" s="10"/>
    </row>
    <row r="29" spans="2:8" ht="12.75">
      <c r="B29" s="18"/>
      <c r="C29" s="21"/>
      <c r="D29" s="19"/>
      <c r="E29" s="18"/>
      <c r="F29" s="10"/>
      <c r="G29" s="9"/>
      <c r="H29" s="10"/>
    </row>
    <row r="30" spans="2:8" ht="12.75">
      <c r="B30" s="19"/>
      <c r="C30" s="19"/>
      <c r="D30" s="19"/>
      <c r="E30" s="18"/>
      <c r="F30" s="113"/>
      <c r="G30" s="113"/>
      <c r="H30" s="16"/>
    </row>
    <row r="31" spans="2:8" ht="12.75">
      <c r="B31" s="18"/>
      <c r="C31" s="19"/>
      <c r="D31" s="19"/>
      <c r="E31" s="18"/>
      <c r="F31" s="113"/>
      <c r="G31" s="113"/>
      <c r="H31" s="16"/>
    </row>
    <row r="32" spans="2:8" ht="12.75">
      <c r="B32" s="19"/>
      <c r="C32" s="19"/>
      <c r="D32" s="19"/>
      <c r="E32" s="18"/>
      <c r="F32" s="113"/>
      <c r="G32" s="113"/>
      <c r="H32" s="16"/>
    </row>
    <row r="33" spans="2:8" ht="12.75">
      <c r="B33" s="19"/>
      <c r="C33" s="19"/>
      <c r="D33" s="19"/>
      <c r="E33" s="18"/>
      <c r="F33" s="10"/>
      <c r="G33" s="9"/>
      <c r="H33" s="10"/>
    </row>
    <row r="34" spans="2:8" ht="12.75">
      <c r="B34" s="18"/>
      <c r="C34" s="19"/>
      <c r="D34" s="19"/>
      <c r="E34" s="18"/>
      <c r="F34" s="10"/>
      <c r="G34" s="9"/>
      <c r="H34" s="10"/>
    </row>
    <row r="35" spans="2:8" ht="12.75">
      <c r="B35" s="19"/>
      <c r="C35" s="19"/>
      <c r="D35" s="19"/>
      <c r="E35" s="18"/>
      <c r="F35" s="10"/>
      <c r="G35" s="9"/>
      <c r="H35" s="10"/>
    </row>
    <row r="36" spans="2:8" ht="12.75">
      <c r="B36" s="18"/>
      <c r="C36" s="19"/>
      <c r="D36" s="19"/>
      <c r="E36" s="20"/>
      <c r="F36" s="10"/>
      <c r="G36" s="9"/>
      <c r="H36" s="10"/>
    </row>
    <row r="37" spans="2:8" ht="12.75">
      <c r="B37" s="19"/>
      <c r="C37" s="19"/>
      <c r="D37" s="19"/>
      <c r="E37" s="20"/>
      <c r="F37" s="10"/>
      <c r="G37" s="9"/>
      <c r="H37" s="10"/>
    </row>
    <row r="38" spans="2:8" ht="12.75">
      <c r="B38" s="20"/>
      <c r="C38" s="19"/>
      <c r="D38" s="19"/>
      <c r="E38" s="20"/>
      <c r="F38" s="10"/>
      <c r="G38" s="9"/>
      <c r="H38" s="10"/>
    </row>
    <row r="39" spans="2:8" ht="12.75">
      <c r="B39" s="19"/>
      <c r="C39" s="19"/>
      <c r="D39" s="19"/>
      <c r="E39" s="20"/>
      <c r="F39" s="10"/>
      <c r="G39" s="9"/>
      <c r="H39" s="10"/>
    </row>
    <row r="40" spans="2:8" ht="12.75">
      <c r="B40" s="18"/>
      <c r="C40" s="19"/>
      <c r="D40" s="19"/>
      <c r="E40" s="20"/>
      <c r="F40" s="10"/>
      <c r="G40" s="9"/>
      <c r="H40" s="10"/>
    </row>
    <row r="41" spans="2:8" ht="12.75">
      <c r="B41" s="18"/>
      <c r="C41" s="19"/>
      <c r="D41" s="19"/>
      <c r="E41" s="18"/>
      <c r="F41" s="10"/>
      <c r="G41" s="9"/>
      <c r="H41" s="10"/>
    </row>
    <row r="42" spans="2:8" ht="12.75">
      <c r="B42" s="18"/>
      <c r="C42" s="19"/>
      <c r="D42" s="19"/>
      <c r="E42" s="20"/>
      <c r="F42" s="10"/>
      <c r="G42" s="9"/>
      <c r="H42" s="10"/>
    </row>
    <row r="43" spans="2:8" ht="12.75">
      <c r="B43" s="19"/>
      <c r="C43" s="19"/>
      <c r="D43" s="19"/>
      <c r="E43" s="20"/>
      <c r="F43" s="10"/>
      <c r="G43" s="9"/>
      <c r="H43" s="10"/>
    </row>
    <row r="44" spans="2:8" ht="12.75">
      <c r="B44" s="18"/>
      <c r="C44" s="19"/>
      <c r="D44" s="19"/>
      <c r="E44" s="20"/>
      <c r="F44" s="10"/>
      <c r="G44" s="9"/>
      <c r="H44" s="10"/>
    </row>
    <row r="45" spans="2:8" ht="12.75">
      <c r="B45" s="19"/>
      <c r="C45" s="19"/>
      <c r="D45" s="19"/>
      <c r="E45" s="20"/>
      <c r="F45" s="10"/>
      <c r="G45" s="9"/>
      <c r="H45" s="10"/>
    </row>
    <row r="46" spans="2:8" ht="12.75">
      <c r="B46" s="18"/>
      <c r="C46" s="19"/>
      <c r="D46" s="19"/>
      <c r="E46" s="18"/>
      <c r="F46" s="10"/>
      <c r="G46" s="9"/>
      <c r="H46" s="10"/>
    </row>
    <row r="47" spans="2:8" ht="12.75">
      <c r="B47" s="19"/>
      <c r="C47" s="19"/>
      <c r="D47" s="19"/>
      <c r="E47" s="18"/>
      <c r="F47" s="10"/>
      <c r="G47" s="9"/>
      <c r="H47" s="10"/>
    </row>
    <row r="48" spans="2:8" ht="12.75">
      <c r="B48" s="18"/>
      <c r="C48" s="21"/>
      <c r="D48" s="21"/>
      <c r="E48" s="20"/>
      <c r="F48" s="10"/>
      <c r="G48" s="9"/>
      <c r="H48" s="10"/>
    </row>
    <row r="49" spans="2:8" ht="12.75">
      <c r="B49" s="19"/>
      <c r="C49" s="19"/>
      <c r="D49" s="21"/>
      <c r="E49" s="20"/>
      <c r="F49" s="10"/>
      <c r="G49" s="9"/>
      <c r="H49" s="10"/>
    </row>
    <row r="50" spans="2:8" ht="12.75">
      <c r="B50" s="18"/>
      <c r="C50" s="19"/>
      <c r="D50" s="19"/>
      <c r="E50" s="20"/>
      <c r="F50" s="10"/>
      <c r="G50" s="9"/>
      <c r="H50" s="10"/>
    </row>
    <row r="51" spans="6:7" ht="12.75">
      <c r="F51" s="10"/>
      <c r="G51" s="9"/>
    </row>
  </sheetData>
  <sheetProtection/>
  <mergeCells count="9">
    <mergeCell ref="B4:B5"/>
    <mergeCell ref="C4:C5"/>
    <mergeCell ref="D4:D5"/>
    <mergeCell ref="E4:E5"/>
    <mergeCell ref="F32:G32"/>
    <mergeCell ref="F4:F5"/>
    <mergeCell ref="G4:H4"/>
    <mergeCell ref="F30:G30"/>
    <mergeCell ref="F31:G31"/>
  </mergeCells>
  <printOptions/>
  <pageMargins left="0.787401575" right="0.787401575" top="0.984251969" bottom="0.984251969" header="0.4921259845" footer="0.4921259845"/>
  <pageSetup horizontalDpi="600" verticalDpi="600" orientation="landscape" paperSiz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2" width="25.421875" style="0" customWidth="1"/>
    <col min="3" max="3" width="32.421875" style="0" customWidth="1"/>
    <col min="4" max="4" width="14.00390625" style="0" customWidth="1"/>
    <col min="5" max="5" width="12.7109375" style="0" customWidth="1"/>
    <col min="6" max="6" width="16.00390625" style="0" customWidth="1"/>
    <col min="7" max="7" width="16.28125" style="0" customWidth="1"/>
  </cols>
  <sheetData>
    <row r="1" s="76" customFormat="1" ht="45.75" customHeight="1">
      <c r="A1" s="62" t="s">
        <v>80</v>
      </c>
    </row>
    <row r="2" s="76" customFormat="1" ht="29.25" customHeight="1">
      <c r="A2" s="63" t="s">
        <v>71</v>
      </c>
    </row>
    <row r="3" ht="21" customHeight="1" thickBot="1">
      <c r="A3" s="80"/>
    </row>
    <row r="4" spans="1:7" ht="54" customHeight="1" thickBot="1">
      <c r="A4" s="65" t="s">
        <v>73</v>
      </c>
      <c r="B4" s="64" t="s">
        <v>74</v>
      </c>
      <c r="C4" s="64" t="s">
        <v>75</v>
      </c>
      <c r="D4" s="108" t="s">
        <v>77</v>
      </c>
      <c r="E4" s="107" t="s">
        <v>78</v>
      </c>
      <c r="F4" s="108" t="s">
        <v>95</v>
      </c>
      <c r="G4" s="109" t="s">
        <v>96</v>
      </c>
    </row>
    <row r="5" spans="1:7" ht="53.25" customHeight="1">
      <c r="A5" s="43">
        <v>1</v>
      </c>
      <c r="B5" s="44" t="s">
        <v>65</v>
      </c>
      <c r="C5" s="39" t="s">
        <v>72</v>
      </c>
      <c r="D5" s="40">
        <v>1</v>
      </c>
      <c r="E5" s="72">
        <v>0</v>
      </c>
      <c r="F5" s="66">
        <f>PRODUCT(E5,D5,4)</f>
        <v>0</v>
      </c>
      <c r="G5" s="67">
        <f>F5*1.21</f>
        <v>0</v>
      </c>
    </row>
    <row r="6" spans="1:10" ht="51" customHeight="1">
      <c r="A6" s="45">
        <v>2</v>
      </c>
      <c r="B6" s="46" t="s">
        <v>66</v>
      </c>
      <c r="C6" s="36" t="s">
        <v>72</v>
      </c>
      <c r="D6" s="38">
        <v>1</v>
      </c>
      <c r="E6" s="73">
        <v>0</v>
      </c>
      <c r="F6" s="68">
        <f>PRODUCT(E6,D6,4)</f>
        <v>0</v>
      </c>
      <c r="G6" s="69">
        <f>F6*1.21</f>
        <v>0</v>
      </c>
      <c r="J6" s="37" t="s">
        <v>44</v>
      </c>
    </row>
    <row r="7" spans="1:7" ht="53.25" customHeight="1" thickBot="1">
      <c r="A7" s="47">
        <v>3</v>
      </c>
      <c r="B7" s="48" t="s">
        <v>67</v>
      </c>
      <c r="C7" s="41" t="s">
        <v>72</v>
      </c>
      <c r="D7" s="42">
        <v>1</v>
      </c>
      <c r="E7" s="74">
        <v>0</v>
      </c>
      <c r="F7" s="70">
        <f>PRODUCT(E7,D7,4)</f>
        <v>0</v>
      </c>
      <c r="G7" s="71">
        <f>F7*1.21</f>
        <v>0</v>
      </c>
    </row>
    <row r="8" spans="1:7" ht="26.25" customHeight="1" thickBot="1">
      <c r="A8" s="55" t="s">
        <v>76</v>
      </c>
      <c r="B8" s="78"/>
      <c r="C8" s="58"/>
      <c r="D8" s="59"/>
      <c r="E8" s="79"/>
      <c r="F8" s="94">
        <f>SUM(F5:F7)</f>
        <v>0</v>
      </c>
      <c r="G8" s="77">
        <f>PRODUCT(F8,1.21)</f>
        <v>0</v>
      </c>
    </row>
    <row r="11" s="76" customFormat="1" ht="23.25" customHeight="1">
      <c r="A11" s="75" t="s">
        <v>94</v>
      </c>
    </row>
    <row r="12" ht="12.75">
      <c r="A12" s="49" t="s">
        <v>79</v>
      </c>
    </row>
    <row r="13" ht="12.75">
      <c r="A13" s="49" t="s">
        <v>68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Ceska Lipa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Leger Pavel</dc:creator>
  <cp:keywords/>
  <dc:description/>
  <cp:lastModifiedBy>Kuthanová Alena</cp:lastModifiedBy>
  <cp:lastPrinted>2017-06-13T10:38:03Z</cp:lastPrinted>
  <dcterms:created xsi:type="dcterms:W3CDTF">2007-04-11T09:20:44Z</dcterms:created>
  <dcterms:modified xsi:type="dcterms:W3CDTF">2017-06-26T06:57:24Z</dcterms:modified>
  <cp:category/>
  <cp:version/>
  <cp:contentType/>
  <cp:contentStatus/>
</cp:coreProperties>
</file>