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bookViews>
    <workbookView xWindow="0" yWindow="0" windowWidth="28800" windowHeight="12210" activeTab="0"/>
  </bookViews>
  <sheets>
    <sheet name="Rekapitulace stavby" sheetId="1" r:id="rId1"/>
    <sheet name="20170523 - Ohradní zeď CL" sheetId="2" r:id="rId2"/>
    <sheet name="Pokyny pro vyplnění" sheetId="3" r:id="rId3"/>
  </sheets>
  <definedNames>
    <definedName name="_xlnm._FilterDatabase" localSheetId="1" hidden="1">'20170523 - Ohradní zeď CL'!$C$83:$K$178</definedName>
    <definedName name="_xlnm.Print_Area" localSheetId="1">'20170523 - Ohradní zeď CL'!$C$4:$J$34,'20170523 - Ohradní zeď CL'!$C$40:$J$67,'20170523 - Ohradní zeď CL'!$C$73:$K$178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'20170523 - Ohradní zeď CL'!$83:$83</definedName>
  </definedNames>
  <calcPr calcId="162913"/>
</workbook>
</file>

<file path=xl/sharedStrings.xml><?xml version="1.0" encoding="utf-8"?>
<sst xmlns="http://schemas.openxmlformats.org/spreadsheetml/2006/main" count="1558" uniqueCount="501">
  <si>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</si>
  <si>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</si>
  <si>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</si>
  <si>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</si>
  <si>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</si>
  <si>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</si>
  <si>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</si>
  <si>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{392bbea8-de72-40e7-8fba-086e29326925}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</si>
  <si>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</si>
  <si>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</si>
  <si>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</si>
  <si>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</si>
  <si>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</si>
  <si>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</si>
  <si>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</si>
  <si>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</si>
  <si>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20170523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</si>
  <si>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</si>
  <si>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</si>
  <si>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Ohradní zeď CL</t>
  </si>
  <si>
    <t>KSO:</t>
  </si>
  <si>
    <t/>
  </si>
  <si>
    <t>CC-CZ:</t>
  </si>
  <si>
    <t>Místo:</t>
  </si>
  <si>
    <t>Česká Lípa</t>
  </si>
  <si>
    <t>Datum:</t>
  </si>
  <si>
    <t>23. 5. 2017</t>
  </si>
  <si>
    <t>Zadavatel:</t>
  </si>
  <si>
    <t>IČ:</t>
  </si>
  <si>
    <t>město CL</t>
  </si>
  <si>
    <t>DIČ:</t>
  </si>
  <si>
    <t>Uchazeč:</t>
  </si>
  <si>
    <t>Vyplň údaj</t>
  </si>
  <si>
    <t>Projektant:</t>
  </si>
  <si>
    <t>Ing. Mareček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</si>
  <si>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</si>
  <si>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</si>
  <si>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</si>
  <si>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</si>
  <si>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</si>
  <si>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</si>
  <si>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</si>
  <si>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</si>
  <si>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</si>
  <si>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</si>
  <si>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</si>
  <si>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</si>
  <si>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</si>
  <si>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</si>
  <si>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</si>
  <si>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</si>
  <si>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</si>
  <si>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</si>
  <si>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</si>
  <si>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</si>
  <si>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</si>
  <si>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</si>
  <si>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</si>
  <si>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</si>
  <si>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</si>
  <si>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</si>
  <si>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</si>
  <si>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</si>
  <si>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</si>
  <si>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</si>
  <si>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</si>
  <si>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</si>
  <si>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</si>
  <si>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</si>
  <si>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</si>
  <si>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</si>
  <si>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</si>
  <si>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</si>
  <si>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</si>
  <si>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</si>
  <si>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</si>
  <si>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</si>
  <si>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</si>
  <si>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</si>
  <si>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</si>
  <si>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</si>
  <si>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</si>
  <si>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</si>
  <si>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</si>
  <si>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</si>
  <si>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</si>
  <si>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</si>
  <si>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</si>
  <si>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</si>
  <si>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</si>
  <si>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</si>
  <si>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</si>
  <si>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</si>
  <si>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</si>
  <si>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</si>
  <si>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</si>
  <si>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</si>
  <si>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</si>
  <si>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</si>
  <si>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</si>
  <si>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</si>
  <si>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</si>
  <si>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</si>
  <si>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</si>
  <si>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</si>
  <si>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</si>
  <si>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</si>
  <si>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</si>
  <si>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</si>
  <si>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</si>
  <si>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</si>
  <si>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</si>
  <si>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</si>
  <si>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</si>
  <si>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</si>
  <si>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</si>
  <si>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</si>
  <si>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</si>
  <si>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</si>
  <si>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</si>
  <si>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</si>
  <si>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</si>
  <si>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</si>
  <si>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</si>
  <si>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</si>
  <si>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</si>
  <si>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2017 01</t>
  </si>
  <si>
    <t>4</t>
  </si>
  <si>
    <t>-295168160</t>
  </si>
  <si>
    <t>PP</t>
  </si>
  <si>
    <t>Odkopávky a prokopávky nezapažené s přehozením výkopku na vzdálenost do 3 m nebo s naložením na dopravní prostředek v hornině tř. 3 do 100 m3</t>
  </si>
  <si>
    <t>VV</t>
  </si>
  <si>
    <t>14,6*0,4*2*0,6</t>
  </si>
  <si>
    <t>132201201</t>
  </si>
  <si>
    <t>Hloubení rýh š do 2000 mm v hornině tř. 3 objemu do 100 m3</t>
  </si>
  <si>
    <t>-1428097330</t>
  </si>
  <si>
    <t>Hloubení zapažených i nezapažených rýh šířky přes 600 do 2 000 mm s urovnáním dna do předepsaného profilu a spádu v hornině tř. 3 do 100 m3</t>
  </si>
  <si>
    <t>18,6*2,2-7,008-10,439</t>
  </si>
  <si>
    <t>3</t>
  </si>
  <si>
    <t>162201211</t>
  </si>
  <si>
    <t>Vodorovné přemístění výkopku z horniny tř. 1 až 4 stavebním kolečkem do 10 m</t>
  </si>
  <si>
    <t>-1702482806</t>
  </si>
  <si>
    <t>Vodorovné přemístění výkopku nebo sypaniny stavebním kolečkem s naložením a vyprázdněním kolečka na hromady nebo do dopravního prostředku na vzdálenost do 10 m z horniny tř. 1 až 4</t>
  </si>
  <si>
    <t>162701105</t>
  </si>
  <si>
    <t>Vodorovné přemístění do 10000 m výkopku/sypaniny z horniny tř. 1 až 4</t>
  </si>
  <si>
    <t>-1462737673</t>
  </si>
  <si>
    <t>Vodorovné přemístění výkopku nebo sypaniny po suchu na obvyklém dopravním prostředku, bez naložení výkopku, avšak se složením bez rozhrnutí z horniny tř. 1 až 4 na vzdálenost přes 9 000 do 10 000 m</t>
  </si>
  <si>
    <t>30,8-12</t>
  </si>
  <si>
    <t>5</t>
  </si>
  <si>
    <t>171201211</t>
  </si>
  <si>
    <t>Poplatek za uložení odpadu ze sypaniny na skládce (skládkovné)</t>
  </si>
  <si>
    <t>t</t>
  </si>
  <si>
    <t>-1772463082</t>
  </si>
  <si>
    <t>Uložení sypaniny poplatek za uložení sypaniny na skládce (skládkovné)</t>
  </si>
  <si>
    <t>6</t>
  </si>
  <si>
    <t>174101101</t>
  </si>
  <si>
    <t>Zásyp jam, šachet rýh nebo kolem objektů sypaninou se zhutněním</t>
  </si>
  <si>
    <t>1282270005</t>
  </si>
  <si>
    <t>Zásyp sypaninou z jakékoliv horniny s uložením výkopku ve vrstvách se zhutněním jam, šachet, rýh nebo kolem objektů v těchto vykopávkách</t>
  </si>
  <si>
    <t>Zakládání</t>
  </si>
  <si>
    <t>7</t>
  </si>
  <si>
    <t>274321511</t>
  </si>
  <si>
    <t>Základové pasy ze ŽB bez zvýšených nároků na prostředí tř. C 25/30</t>
  </si>
  <si>
    <t>-545205145</t>
  </si>
  <si>
    <t>Základy z betonu železového (bez výztuže) pasy z betonu bez zvýšených nároků na prostředí tř. C 25/30</t>
  </si>
  <si>
    <t>1,3*1*10,26</t>
  </si>
  <si>
    <t>1*1,0*4,315</t>
  </si>
  <si>
    <t>Součet</t>
  </si>
  <si>
    <t>8</t>
  </si>
  <si>
    <t>274351215</t>
  </si>
  <si>
    <t>Zřízení bednění stěn základových pasů</t>
  </si>
  <si>
    <t>m2</t>
  </si>
  <si>
    <t>-702358344</t>
  </si>
  <si>
    <t>Bednění základových stěn pasů svislé nebo šikmé (odkloněné), půdorysně přímé nebo zalomené ve volných nebo zapažených jámách, rýhách, šachtách, včetně případných vzpěr zřízení</t>
  </si>
  <si>
    <t>14,5*1*2</t>
  </si>
  <si>
    <t>1,3*1*2+1</t>
  </si>
  <si>
    <t>9</t>
  </si>
  <si>
    <t>274351216</t>
  </si>
  <si>
    <t>Odstranění bednění stěn základových pasů</t>
  </si>
  <si>
    <t>-1268215579</t>
  </si>
  <si>
    <t>Bednění základových stěn pasů svislé nebo šikmé (odkloněné), půdorysně přímé nebo zalomené ve volných nebo zapažených jámách, rýhách, šachtách, včetně případných vzpěr odstranění</t>
  </si>
  <si>
    <t>Svislé a kompletní konstrukce</t>
  </si>
  <si>
    <t>10</t>
  </si>
  <si>
    <t>311113135</t>
  </si>
  <si>
    <t>Nosná zeď tl do 400 mm z hladkých tvárnic ztraceného bednění včetně výplně z betonu tř. C 16/20</t>
  </si>
  <si>
    <t>-1308153854</t>
  </si>
  <si>
    <t>Nadzákladové zdi z tvárnic ztraceného bednění hladkých, včetně výplně z betonu třídy C 16/20, tloušťky zdiva přes 300 do 400 mm</t>
  </si>
  <si>
    <t>2,8*10,15</t>
  </si>
  <si>
    <t>3*4,35</t>
  </si>
  <si>
    <t>11</t>
  </si>
  <si>
    <t>311361821</t>
  </si>
  <si>
    <t>Výztuž nosných zdí betonářskou ocelí 10 505</t>
  </si>
  <si>
    <t>-1992539631</t>
  </si>
  <si>
    <t>Výztuž nadzákladových zdí nosných svislých nebo odkloněných od svislice, rovných nebo oblých z betonářské oceli 10 505 (R) nebo BSt 500</t>
  </si>
  <si>
    <t>41,470*0,4*0,15</t>
  </si>
  <si>
    <t>12</t>
  </si>
  <si>
    <t>317322511</t>
  </si>
  <si>
    <t>Římsy nebo žlabové římsy ze ŽB tř. C 25/30</t>
  </si>
  <si>
    <t>-497661807</t>
  </si>
  <si>
    <t>Římsy nebo žlabové římsy z betonu železového (bez výztuže) tř. C 25/30</t>
  </si>
  <si>
    <t>0,025*10,5"hlavice</t>
  </si>
  <si>
    <t>13</t>
  </si>
  <si>
    <t>317351101</t>
  </si>
  <si>
    <t>Zřízení bednění v do 4 m klenbových pásů válcových</t>
  </si>
  <si>
    <t>-1637668070</t>
  </si>
  <si>
    <t>Bednění klenbových pásů, říms nebo překladů klenbových pásů válcových včetně podpěrné konstrukce do výše 4 m zřízení</t>
  </si>
  <si>
    <t>0,1*2*10,5</t>
  </si>
  <si>
    <t>14</t>
  </si>
  <si>
    <t>317351102</t>
  </si>
  <si>
    <t>Odstranění bednění v do 4 m klenbových pásů válcových</t>
  </si>
  <si>
    <t>861420279</t>
  </si>
  <si>
    <t>Bednění klenbových pásů, říms nebo překladů klenbových pásů válcových včetně podpěrné konstrukce do výše 4 m odstranění</t>
  </si>
  <si>
    <t>Úpravy povrchů, podlahy a osazování výplní</t>
  </si>
  <si>
    <t>622321121</t>
  </si>
  <si>
    <t>Vápenocementová omítka hladká jednovrstvá vnějších stěn nanášená ručně</t>
  </si>
  <si>
    <t>1899772119</t>
  </si>
  <si>
    <t>Omítka vápenocementová vnějších ploch nanášená ručně jednovrstvá, tloušťky do 15 mm hladká stěn</t>
  </si>
  <si>
    <t>Ostatní konstrukce a práce, bourání</t>
  </si>
  <si>
    <t>16</t>
  </si>
  <si>
    <t>961044111</t>
  </si>
  <si>
    <t>Bourání základů z betonu prostého</t>
  </si>
  <si>
    <t>1130119484</t>
  </si>
  <si>
    <t>Bourání základů z betonu prostého</t>
  </si>
  <si>
    <t>1,1*0,65*14,6</t>
  </si>
  <si>
    <t>17</t>
  </si>
  <si>
    <t>962022391</t>
  </si>
  <si>
    <t>Bourání zdiva nadzákladového kamenného na MV nebo MVC přes 1 m3</t>
  </si>
  <si>
    <t>1002504397</t>
  </si>
  <si>
    <t>Bourání zdiva nadzákladového kamenného nebo smíšeného kamenného, na maltu vápennou nebo vápenocementovou, objemu přes 1 m3</t>
  </si>
  <si>
    <t>2,5*0,5*14,6</t>
  </si>
  <si>
    <t>997</t>
  </si>
  <si>
    <t>Přesun sutě</t>
  </si>
  <si>
    <t>18</t>
  </si>
  <si>
    <t>997013111</t>
  </si>
  <si>
    <t>Vnitrostaveništní doprava suti a vybouraných hmot pro budovy v do 6 m s použitím mechanizace</t>
  </si>
  <si>
    <t>220742216</t>
  </si>
  <si>
    <t>Vnitrostaveništní doprava suti a vybouraných hmot vodorovně do 50 m svisle s použitím mechanizace pro budovy a haly výšky do 6 m</t>
  </si>
  <si>
    <t>19</t>
  </si>
  <si>
    <t>997013501</t>
  </si>
  <si>
    <t>Odvoz suti a vybouraných hmot na skládku nebo meziskládku do 1 km se složením</t>
  </si>
  <si>
    <t>514364795</t>
  </si>
  <si>
    <t>Odvoz suti a vybouraných hmot na skládku nebo meziskládku se složením, na vzdálenost do 1 km</t>
  </si>
  <si>
    <t>20</t>
  </si>
  <si>
    <t>997013509</t>
  </si>
  <si>
    <t>Příplatek k odvozu suti a vybouraných hmot na skládku ZKD 1 km přes 1 km</t>
  </si>
  <si>
    <t>-1016721383</t>
  </si>
  <si>
    <t>Odvoz suti a vybouraných hmot na skládku nebo meziskládku se složením, na vzdálenost Příplatek k ceně za každý další i započatý 1 km přes 1 km</t>
  </si>
  <si>
    <t>66,503*15 'Přepočtené koeficientem množství</t>
  </si>
  <si>
    <t>997013831</t>
  </si>
  <si>
    <t>Poplatek za uložení stavebního směsného odpadu na skládce (skládkovné)</t>
  </si>
  <si>
    <t>-533012622</t>
  </si>
  <si>
    <t>Poplatek za uložení stavebního odpadu na skládce (skládkovné) směsného</t>
  </si>
  <si>
    <t>998</t>
  </si>
  <si>
    <t>Přesun hmot</t>
  </si>
  <si>
    <t>22</t>
  </si>
  <si>
    <t>998011001</t>
  </si>
  <si>
    <t>Přesun hmot pro budovy zděné v do 6 m</t>
  </si>
  <si>
    <t>505964863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</si>
  <si>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</si>
  <si>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</si>
  <si>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</si>
  <si>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</si>
  <si>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</si>
  <si>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23</t>
  </si>
  <si>
    <t>711161303</t>
  </si>
  <si>
    <t>Izolace proti zemní vlhkosti stěn foliemi nopovými pro běžné podmínky  tl. 0,4 mm šířky 1,5 m</t>
  </si>
  <si>
    <t>50940280</t>
  </si>
  <si>
    <t>Izolace proti zemní vlhkosti nopovými foliemi [FONDALINE] základů nebo stěn pro běžné podmínky tloušťky 0,4 mm, šířky 1,5 m</t>
  </si>
  <si>
    <t>10,3*1,5</t>
  </si>
  <si>
    <t>24</t>
  </si>
  <si>
    <t>711491272</t>
  </si>
  <si>
    <t>Provedení izolace proti tlakové vodě svislé z textilií vrstva ochranná</t>
  </si>
  <si>
    <t>2100219840</t>
  </si>
  <si>
    <t>Provedení izolace proti povrchové a podpovrchové tlakové vodě ostatní na ploše svislé S z textilií, vrstvy ochranné</t>
  </si>
  <si>
    <t>25</t>
  </si>
  <si>
    <t>M</t>
  </si>
  <si>
    <t>693110620</t>
  </si>
  <si>
    <t>geotextilie netkaná geoNetex M, 300 g/m2, šíře 200 cm</t>
  </si>
  <si>
    <t>32</t>
  </si>
  <si>
    <t>-1480392387</t>
  </si>
  <si>
    <t>geotextilie z polyesterových vláken netkaná, 300 g/m2, šíře 200 cm</t>
  </si>
  <si>
    <t>15,45*1,05 'Přepočtené koeficientem množství</t>
  </si>
  <si>
    <t>764</t>
  </si>
  <si>
    <t>Konstrukce klempířské</t>
  </si>
  <si>
    <t>26</t>
  </si>
  <si>
    <t>764244407</t>
  </si>
  <si>
    <t>Oplechování horních ploch a nadezdívek bez rohů z TiZn předzvětral plechu kotvené rš 670 mm</t>
  </si>
  <si>
    <t>m</t>
  </si>
  <si>
    <t>-1288780781</t>
  </si>
  <si>
    <t>Oplechování horních ploch zdí a nadezdívek (atik) z titanzinkového předzvětralého plechu mechanicky kotvené rš 670 mm</t>
  </si>
  <si>
    <t>27</t>
  </si>
  <si>
    <t>764341403</t>
  </si>
  <si>
    <t>Lemování rovných zdí střech s krytinou prejzovou nebo vlnitou z TiZn předzvětralého plechu rš 250 mm</t>
  </si>
  <si>
    <t>1365322516</t>
  </si>
  <si>
    <t>Lemování zdí z titanzinkového předzvětralého plechu boční nebo horní rovných, střech s krytinou prejzovou nebo vlnitou rš 250 mm. Včetně úpravy podkladu pro upevnění oplechování</t>
  </si>
  <si>
    <t>783</t>
  </si>
  <si>
    <t>Dokončovací práce - nátěry</t>
  </si>
  <si>
    <t>28</t>
  </si>
  <si>
    <t>783823133</t>
  </si>
  <si>
    <t>Penetrační silikátový nátěr hladkých, tenkovrstvých zrnitých nebo štukových omítek</t>
  </si>
  <si>
    <t>-2004229149</t>
  </si>
  <si>
    <t>Penetrační nátěr omítek hladkých omítek hladkých, zrnitých tenkovrstvých nebo štukových stupně členitosti 1 a 2 silikátový</t>
  </si>
  <si>
    <t>29</t>
  </si>
  <si>
    <t>783827123</t>
  </si>
  <si>
    <t>Krycí jednonásobný silikátový nátěr omítek stupně členitosti 1 a 2</t>
  </si>
  <si>
    <t>2060115982</t>
  </si>
  <si>
    <t>Krycí (ochranný ) nátěr omítek jednonásobný hladkých omítek hladkých, zrnitých tenkovrstvých nebo štukových stupně členitosti 1 a 2 silikátový</t>
  </si>
  <si>
    <t>VRN</t>
  </si>
  <si>
    <t>Vedlejší rozpočtové náklady</t>
  </si>
  <si>
    <t>VRN1</t>
  </si>
  <si>
    <t>Průzkumné, geodetické a projektové práce</t>
  </si>
  <si>
    <t>30</t>
  </si>
  <si>
    <t>011314000</t>
  </si>
  <si>
    <t>Archeologický dohled</t>
  </si>
  <si>
    <t>soubor</t>
  </si>
  <si>
    <t>1024</t>
  </si>
  <si>
    <t>-1248995458</t>
  </si>
  <si>
    <t>Průzkumné, geodetické a projektové práce průzkumné práce archeologická činnost archeologický dohled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</si>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</sst>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48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7"/>
      <c r="AQ5" s="29"/>
      <c r="BE5" s="346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50" t="s">
        <v>19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7"/>
      <c r="AQ6" s="29"/>
      <c r="BE6" s="347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47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47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47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47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4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47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47"/>
      <c r="BS13" s="22" t="s">
        <v>8</v>
      </c>
    </row>
    <row r="14" spans="2:71" ht="15">
      <c r="B14" s="26"/>
      <c r="C14" s="27"/>
      <c r="D14" s="27"/>
      <c r="E14" s="351" t="s">
        <v>32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4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47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47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47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47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47"/>
      <c r="BS19" s="22" t="s">
        <v>8</v>
      </c>
    </row>
    <row r="20" spans="2:71" ht="20.45" customHeight="1">
      <c r="B20" s="26"/>
      <c r="C20" s="27"/>
      <c r="D20" s="27"/>
      <c r="E20" s="353" t="s">
        <v>21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27"/>
      <c r="AP20" s="27"/>
      <c r="AQ20" s="29"/>
      <c r="BE20" s="34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47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47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54">
        <f>ROUND(AG51,2)</f>
        <v>0</v>
      </c>
      <c r="AL23" s="355"/>
      <c r="AM23" s="355"/>
      <c r="AN23" s="355"/>
      <c r="AO23" s="355"/>
      <c r="AP23" s="40"/>
      <c r="AQ23" s="43"/>
      <c r="BE23" s="347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47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56" t="s">
        <v>38</v>
      </c>
      <c r="M25" s="356"/>
      <c r="N25" s="356"/>
      <c r="O25" s="356"/>
      <c r="P25" s="40"/>
      <c r="Q25" s="40"/>
      <c r="R25" s="40"/>
      <c r="S25" s="40"/>
      <c r="T25" s="40"/>
      <c r="U25" s="40"/>
      <c r="V25" s="40"/>
      <c r="W25" s="356" t="s">
        <v>39</v>
      </c>
      <c r="X25" s="356"/>
      <c r="Y25" s="356"/>
      <c r="Z25" s="356"/>
      <c r="AA25" s="356"/>
      <c r="AB25" s="356"/>
      <c r="AC25" s="356"/>
      <c r="AD25" s="356"/>
      <c r="AE25" s="356"/>
      <c r="AF25" s="40"/>
      <c r="AG25" s="40"/>
      <c r="AH25" s="40"/>
      <c r="AI25" s="40"/>
      <c r="AJ25" s="40"/>
      <c r="AK25" s="356" t="s">
        <v>40</v>
      </c>
      <c r="AL25" s="356"/>
      <c r="AM25" s="356"/>
      <c r="AN25" s="356"/>
      <c r="AO25" s="356"/>
      <c r="AP25" s="40"/>
      <c r="AQ25" s="43"/>
      <c r="BE25" s="347"/>
    </row>
    <row r="26" spans="2:57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39">
        <v>0.21</v>
      </c>
      <c r="M26" s="340"/>
      <c r="N26" s="340"/>
      <c r="O26" s="340"/>
      <c r="P26" s="46"/>
      <c r="Q26" s="46"/>
      <c r="R26" s="46"/>
      <c r="S26" s="46"/>
      <c r="T26" s="46"/>
      <c r="U26" s="46"/>
      <c r="V26" s="46"/>
      <c r="W26" s="341">
        <f>ROUND(AZ51,2)</f>
        <v>0</v>
      </c>
      <c r="X26" s="340"/>
      <c r="Y26" s="340"/>
      <c r="Z26" s="340"/>
      <c r="AA26" s="340"/>
      <c r="AB26" s="340"/>
      <c r="AC26" s="340"/>
      <c r="AD26" s="340"/>
      <c r="AE26" s="340"/>
      <c r="AF26" s="46"/>
      <c r="AG26" s="46"/>
      <c r="AH26" s="46"/>
      <c r="AI26" s="46"/>
      <c r="AJ26" s="46"/>
      <c r="AK26" s="341">
        <f>ROUND(AV51,2)</f>
        <v>0</v>
      </c>
      <c r="AL26" s="340"/>
      <c r="AM26" s="340"/>
      <c r="AN26" s="340"/>
      <c r="AO26" s="340"/>
      <c r="AP26" s="46"/>
      <c r="AQ26" s="48"/>
      <c r="BE26" s="347"/>
    </row>
    <row r="27" spans="2:57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39">
        <v>0.15</v>
      </c>
      <c r="M27" s="340"/>
      <c r="N27" s="340"/>
      <c r="O27" s="340"/>
      <c r="P27" s="46"/>
      <c r="Q27" s="46"/>
      <c r="R27" s="46"/>
      <c r="S27" s="46"/>
      <c r="T27" s="46"/>
      <c r="U27" s="46"/>
      <c r="V27" s="46"/>
      <c r="W27" s="341">
        <f>ROUND(BA51,2)</f>
        <v>0</v>
      </c>
      <c r="X27" s="340"/>
      <c r="Y27" s="340"/>
      <c r="Z27" s="340"/>
      <c r="AA27" s="340"/>
      <c r="AB27" s="340"/>
      <c r="AC27" s="340"/>
      <c r="AD27" s="340"/>
      <c r="AE27" s="340"/>
      <c r="AF27" s="46"/>
      <c r="AG27" s="46"/>
      <c r="AH27" s="46"/>
      <c r="AI27" s="46"/>
      <c r="AJ27" s="46"/>
      <c r="AK27" s="341">
        <f>ROUND(AW51,2)</f>
        <v>0</v>
      </c>
      <c r="AL27" s="340"/>
      <c r="AM27" s="340"/>
      <c r="AN27" s="340"/>
      <c r="AO27" s="340"/>
      <c r="AP27" s="46"/>
      <c r="AQ27" s="48"/>
      <c r="BE27" s="347"/>
    </row>
    <row r="28" spans="2:57" s="2" customFormat="1" ht="14.45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39">
        <v>0.21</v>
      </c>
      <c r="M28" s="340"/>
      <c r="N28" s="340"/>
      <c r="O28" s="340"/>
      <c r="P28" s="46"/>
      <c r="Q28" s="46"/>
      <c r="R28" s="46"/>
      <c r="S28" s="46"/>
      <c r="T28" s="46"/>
      <c r="U28" s="46"/>
      <c r="V28" s="46"/>
      <c r="W28" s="341">
        <f>ROUND(BB51,2)</f>
        <v>0</v>
      </c>
      <c r="X28" s="340"/>
      <c r="Y28" s="340"/>
      <c r="Z28" s="340"/>
      <c r="AA28" s="340"/>
      <c r="AB28" s="340"/>
      <c r="AC28" s="340"/>
      <c r="AD28" s="340"/>
      <c r="AE28" s="340"/>
      <c r="AF28" s="46"/>
      <c r="AG28" s="46"/>
      <c r="AH28" s="46"/>
      <c r="AI28" s="46"/>
      <c r="AJ28" s="46"/>
      <c r="AK28" s="341">
        <v>0</v>
      </c>
      <c r="AL28" s="340"/>
      <c r="AM28" s="340"/>
      <c r="AN28" s="340"/>
      <c r="AO28" s="340"/>
      <c r="AP28" s="46"/>
      <c r="AQ28" s="48"/>
      <c r="BE28" s="347"/>
    </row>
    <row r="29" spans="2:57" s="2" customFormat="1" ht="14.45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39">
        <v>0.15</v>
      </c>
      <c r="M29" s="340"/>
      <c r="N29" s="340"/>
      <c r="O29" s="340"/>
      <c r="P29" s="46"/>
      <c r="Q29" s="46"/>
      <c r="R29" s="46"/>
      <c r="S29" s="46"/>
      <c r="T29" s="46"/>
      <c r="U29" s="46"/>
      <c r="V29" s="46"/>
      <c r="W29" s="341">
        <f>ROUND(BC51,2)</f>
        <v>0</v>
      </c>
      <c r="X29" s="340"/>
      <c r="Y29" s="340"/>
      <c r="Z29" s="340"/>
      <c r="AA29" s="340"/>
      <c r="AB29" s="340"/>
      <c r="AC29" s="340"/>
      <c r="AD29" s="340"/>
      <c r="AE29" s="340"/>
      <c r="AF29" s="46"/>
      <c r="AG29" s="46"/>
      <c r="AH29" s="46"/>
      <c r="AI29" s="46"/>
      <c r="AJ29" s="46"/>
      <c r="AK29" s="341">
        <v>0</v>
      </c>
      <c r="AL29" s="340"/>
      <c r="AM29" s="340"/>
      <c r="AN29" s="340"/>
      <c r="AO29" s="340"/>
      <c r="AP29" s="46"/>
      <c r="AQ29" s="48"/>
      <c r="BE29" s="347"/>
    </row>
    <row r="30" spans="2:57" s="2" customFormat="1" ht="14.45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39">
        <v>0</v>
      </c>
      <c r="M30" s="340"/>
      <c r="N30" s="340"/>
      <c r="O30" s="340"/>
      <c r="P30" s="46"/>
      <c r="Q30" s="46"/>
      <c r="R30" s="46"/>
      <c r="S30" s="46"/>
      <c r="T30" s="46"/>
      <c r="U30" s="46"/>
      <c r="V30" s="46"/>
      <c r="W30" s="341">
        <f>ROUND(BD51,2)</f>
        <v>0</v>
      </c>
      <c r="X30" s="340"/>
      <c r="Y30" s="340"/>
      <c r="Z30" s="340"/>
      <c r="AA30" s="340"/>
      <c r="AB30" s="340"/>
      <c r="AC30" s="340"/>
      <c r="AD30" s="340"/>
      <c r="AE30" s="340"/>
      <c r="AF30" s="46"/>
      <c r="AG30" s="46"/>
      <c r="AH30" s="46"/>
      <c r="AI30" s="46"/>
      <c r="AJ30" s="46"/>
      <c r="AK30" s="341">
        <v>0</v>
      </c>
      <c r="AL30" s="340"/>
      <c r="AM30" s="340"/>
      <c r="AN30" s="340"/>
      <c r="AO30" s="340"/>
      <c r="AP30" s="46"/>
      <c r="AQ30" s="48"/>
      <c r="BE30" s="347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47"/>
    </row>
    <row r="32" spans="2:57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42" t="s">
        <v>49</v>
      </c>
      <c r="Y32" s="343"/>
      <c r="Z32" s="343"/>
      <c r="AA32" s="343"/>
      <c r="AB32" s="343"/>
      <c r="AC32" s="51"/>
      <c r="AD32" s="51"/>
      <c r="AE32" s="51"/>
      <c r="AF32" s="51"/>
      <c r="AG32" s="51"/>
      <c r="AH32" s="51"/>
      <c r="AI32" s="51"/>
      <c r="AJ32" s="51"/>
      <c r="AK32" s="344">
        <f>SUM(AK23:AK30)</f>
        <v>0</v>
      </c>
      <c r="AL32" s="343"/>
      <c r="AM32" s="343"/>
      <c r="AN32" s="343"/>
      <c r="AO32" s="345"/>
      <c r="AP32" s="49"/>
      <c r="AQ32" s="53"/>
      <c r="BE32" s="347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20170523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5" t="str">
        <f>K6</f>
        <v>Ohradní zeď CL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Česká Lípa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7" t="str">
        <f>IF(AN8="","",AN8)</f>
        <v>23. 5. 2017</v>
      </c>
      <c r="AN44" s="327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CL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28" t="str">
        <f>IF(E17="","",E17)</f>
        <v>Ing. Mareček</v>
      </c>
      <c r="AN46" s="328"/>
      <c r="AO46" s="328"/>
      <c r="AP46" s="328"/>
      <c r="AQ46" s="61"/>
      <c r="AR46" s="59"/>
      <c r="AS46" s="329" t="s">
        <v>51</v>
      </c>
      <c r="AT46" s="330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1"/>
      <c r="AT47" s="332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3"/>
      <c r="AT48" s="334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5" t="s">
        <v>52</v>
      </c>
      <c r="D49" s="336"/>
      <c r="E49" s="336"/>
      <c r="F49" s="336"/>
      <c r="G49" s="336"/>
      <c r="H49" s="77"/>
      <c r="I49" s="337" t="s">
        <v>53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8" t="s">
        <v>54</v>
      </c>
      <c r="AH49" s="336"/>
      <c r="AI49" s="336"/>
      <c r="AJ49" s="336"/>
      <c r="AK49" s="336"/>
      <c r="AL49" s="336"/>
      <c r="AM49" s="336"/>
      <c r="AN49" s="337" t="s">
        <v>55</v>
      </c>
      <c r="AO49" s="336"/>
      <c r="AP49" s="336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23">
        <f>ROUND(AG52,2)</f>
        <v>0</v>
      </c>
      <c r="AH51" s="323"/>
      <c r="AI51" s="323"/>
      <c r="AJ51" s="323"/>
      <c r="AK51" s="323"/>
      <c r="AL51" s="323"/>
      <c r="AM51" s="323"/>
      <c r="AN51" s="324">
        <f>SUM(AG51,AT51)</f>
        <v>0</v>
      </c>
      <c r="AO51" s="324"/>
      <c r="AP51" s="324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70</v>
      </c>
      <c r="BT51" s="92" t="s">
        <v>71</v>
      </c>
      <c r="BV51" s="92" t="s">
        <v>72</v>
      </c>
      <c r="BW51" s="92" t="s">
        <v>7</v>
      </c>
      <c r="BX51" s="92" t="s">
        <v>73</v>
      </c>
      <c r="CL51" s="92" t="s">
        <v>21</v>
      </c>
    </row>
    <row r="52" spans="1:90" s="5" customFormat="1" ht="34.9" customHeight="1">
      <c r="A52" s="93" t="s">
        <v>74</v>
      </c>
      <c r="B52" s="94"/>
      <c r="C52" s="95"/>
      <c r="D52" s="322" t="s">
        <v>16</v>
      </c>
      <c r="E52" s="322"/>
      <c r="F52" s="322"/>
      <c r="G52" s="322"/>
      <c r="H52" s="322"/>
      <c r="I52" s="96"/>
      <c r="J52" s="322" t="s">
        <v>19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0">
        <f>'20170523 - Ohradní zeď CL'!J25</f>
        <v>0</v>
      </c>
      <c r="AH52" s="321"/>
      <c r="AI52" s="321"/>
      <c r="AJ52" s="321"/>
      <c r="AK52" s="321"/>
      <c r="AL52" s="321"/>
      <c r="AM52" s="321"/>
      <c r="AN52" s="320">
        <f>SUM(AG52,AT52)</f>
        <v>0</v>
      </c>
      <c r="AO52" s="321"/>
      <c r="AP52" s="321"/>
      <c r="AQ52" s="97" t="s">
        <v>75</v>
      </c>
      <c r="AR52" s="98"/>
      <c r="AS52" s="99">
        <v>0</v>
      </c>
      <c r="AT52" s="100">
        <f>ROUND(SUM(AV52:AW52),2)</f>
        <v>0</v>
      </c>
      <c r="AU52" s="101">
        <f>'20170523 - Ohradní zeď CL'!P84</f>
        <v>0</v>
      </c>
      <c r="AV52" s="100">
        <f>'20170523 - Ohradní zeď CL'!J28</f>
        <v>0</v>
      </c>
      <c r="AW52" s="100">
        <f>'20170523 - Ohradní zeď CL'!J29</f>
        <v>0</v>
      </c>
      <c r="AX52" s="100">
        <f>'20170523 - Ohradní zeď CL'!J30</f>
        <v>0</v>
      </c>
      <c r="AY52" s="100">
        <f>'20170523 - Ohradní zeď CL'!J31</f>
        <v>0</v>
      </c>
      <c r="AZ52" s="100">
        <f>'20170523 - Ohradní zeď CL'!F28</f>
        <v>0</v>
      </c>
      <c r="BA52" s="100">
        <f>'20170523 - Ohradní zeď CL'!F29</f>
        <v>0</v>
      </c>
      <c r="BB52" s="100">
        <f>'20170523 - Ohradní zeď CL'!F30</f>
        <v>0</v>
      </c>
      <c r="BC52" s="100">
        <f>'20170523 - Ohradní zeď CL'!F31</f>
        <v>0</v>
      </c>
      <c r="BD52" s="102">
        <f>'20170523 - Ohradní zeď CL'!F32</f>
        <v>0</v>
      </c>
      <c r="BT52" s="103" t="s">
        <v>76</v>
      </c>
      <c r="BU52" s="103" t="s">
        <v>77</v>
      </c>
      <c r="BV52" s="103" t="s">
        <v>72</v>
      </c>
      <c r="BW52" s="103" t="s">
        <v>7</v>
      </c>
      <c r="BX52" s="103" t="s">
        <v>73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4U06TW90nbv8I9cN0CWjNNJCgzCGX1Yso0iRqArB/NugUcWPEgAR9siGUihksga8uC5JIBJ9J+HrV5nLavLVVA==" saltValue="1zXJZLLblzsPU+JGhvc8yA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20170523 - Ohradní zeď CL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78</v>
      </c>
      <c r="G1" s="360" t="s">
        <v>79</v>
      </c>
      <c r="H1" s="360"/>
      <c r="I1" s="108"/>
      <c r="J1" s="107" t="s">
        <v>80</v>
      </c>
      <c r="K1" s="106" t="s">
        <v>81</v>
      </c>
      <c r="L1" s="107" t="s">
        <v>82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83</v>
      </c>
    </row>
    <row r="4" spans="2:46" ht="36.95" customHeight="1">
      <c r="B4" s="26"/>
      <c r="C4" s="27"/>
      <c r="D4" s="28" t="s">
        <v>84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57" t="s">
        <v>19</v>
      </c>
      <c r="F7" s="358"/>
      <c r="G7" s="358"/>
      <c r="H7" s="358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2:11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23. 5. 2017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">
        <v>21</v>
      </c>
      <c r="K12" s="43"/>
    </row>
    <row r="13" spans="2:11" s="1" customFormat="1" ht="18" customHeight="1">
      <c r="B13" s="39"/>
      <c r="C13" s="40"/>
      <c r="D13" s="40"/>
      <c r="E13" s="33" t="s">
        <v>29</v>
      </c>
      <c r="F13" s="40"/>
      <c r="G13" s="40"/>
      <c r="H13" s="40"/>
      <c r="I13" s="112" t="s">
        <v>30</v>
      </c>
      <c r="J13" s="33" t="s">
        <v>21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31</v>
      </c>
      <c r="E15" s="40"/>
      <c r="F15" s="40"/>
      <c r="G15" s="40"/>
      <c r="H15" s="40"/>
      <c r="I15" s="112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30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33</v>
      </c>
      <c r="E18" s="40"/>
      <c r="F18" s="40"/>
      <c r="G18" s="40"/>
      <c r="H18" s="40"/>
      <c r="I18" s="112" t="s">
        <v>28</v>
      </c>
      <c r="J18" s="33" t="s">
        <v>21</v>
      </c>
      <c r="K18" s="43"/>
    </row>
    <row r="19" spans="2:11" s="1" customFormat="1" ht="18" customHeight="1">
      <c r="B19" s="39"/>
      <c r="C19" s="40"/>
      <c r="D19" s="40"/>
      <c r="E19" s="33" t="s">
        <v>34</v>
      </c>
      <c r="F19" s="40"/>
      <c r="G19" s="40"/>
      <c r="H19" s="40"/>
      <c r="I19" s="112" t="s">
        <v>30</v>
      </c>
      <c r="J19" s="33" t="s">
        <v>21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36</v>
      </c>
      <c r="E21" s="40"/>
      <c r="F21" s="40"/>
      <c r="G21" s="40"/>
      <c r="H21" s="40"/>
      <c r="I21" s="111"/>
      <c r="J21" s="40"/>
      <c r="K21" s="43"/>
    </row>
    <row r="22" spans="2:11" s="6" customFormat="1" ht="20.45" customHeight="1">
      <c r="B22" s="114"/>
      <c r="C22" s="115"/>
      <c r="D22" s="115"/>
      <c r="E22" s="353" t="s">
        <v>21</v>
      </c>
      <c r="F22" s="353"/>
      <c r="G22" s="353"/>
      <c r="H22" s="353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37</v>
      </c>
      <c r="E25" s="40"/>
      <c r="F25" s="40"/>
      <c r="G25" s="40"/>
      <c r="H25" s="40"/>
      <c r="I25" s="111"/>
      <c r="J25" s="121">
        <f>ROUND(J84,2)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39</v>
      </c>
      <c r="G27" s="40"/>
      <c r="H27" s="40"/>
      <c r="I27" s="122" t="s">
        <v>38</v>
      </c>
      <c r="J27" s="44" t="s">
        <v>40</v>
      </c>
      <c r="K27" s="43"/>
    </row>
    <row r="28" spans="2:11" s="1" customFormat="1" ht="14.45" customHeight="1">
      <c r="B28" s="39"/>
      <c r="C28" s="40"/>
      <c r="D28" s="47" t="s">
        <v>41</v>
      </c>
      <c r="E28" s="47" t="s">
        <v>42</v>
      </c>
      <c r="F28" s="123">
        <f>ROUND(SUM(BE84:BE178),2)</f>
        <v>0</v>
      </c>
      <c r="G28" s="40"/>
      <c r="H28" s="40"/>
      <c r="I28" s="124">
        <v>0.21</v>
      </c>
      <c r="J28" s="123">
        <f>ROUND(ROUND((SUM(BE84:BE178)),2)*I28,2)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43</v>
      </c>
      <c r="F29" s="123">
        <f>ROUND(SUM(BF84:BF178),2)</f>
        <v>0</v>
      </c>
      <c r="G29" s="40"/>
      <c r="H29" s="40"/>
      <c r="I29" s="124">
        <v>0.15</v>
      </c>
      <c r="J29" s="123">
        <f>ROUND(ROUND((SUM(BF84:BF178)),2)*I29,2)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44</v>
      </c>
      <c r="F30" s="123">
        <f>ROUND(SUM(BG84:BG178),2)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45</v>
      </c>
      <c r="F31" s="123">
        <f>ROUND(SUM(BH84:BH178),2)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3">
        <f>ROUND(SUM(BI84:BI178),2)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47</v>
      </c>
      <c r="E34" s="77"/>
      <c r="F34" s="77"/>
      <c r="G34" s="127" t="s">
        <v>48</v>
      </c>
      <c r="H34" s="128" t="s">
        <v>49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85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22.15" customHeight="1">
      <c r="B43" s="39"/>
      <c r="C43" s="40"/>
      <c r="D43" s="40"/>
      <c r="E43" s="357" t="str">
        <f>E7</f>
        <v>Ohradní zeď CL</v>
      </c>
      <c r="F43" s="358"/>
      <c r="G43" s="358"/>
      <c r="H43" s="358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Česká Lípa</v>
      </c>
      <c r="G45" s="40"/>
      <c r="H45" s="40"/>
      <c r="I45" s="112" t="s">
        <v>25</v>
      </c>
      <c r="J45" s="113" t="str">
        <f>IF(J10="","",J10)</f>
        <v>23. 5. 2017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5">
      <c r="B47" s="39"/>
      <c r="C47" s="35" t="s">
        <v>27</v>
      </c>
      <c r="D47" s="40"/>
      <c r="E47" s="40"/>
      <c r="F47" s="33" t="str">
        <f>E13</f>
        <v>město CL</v>
      </c>
      <c r="G47" s="40"/>
      <c r="H47" s="40"/>
      <c r="I47" s="112" t="s">
        <v>33</v>
      </c>
      <c r="J47" s="33" t="str">
        <f>E19</f>
        <v>Ing. Mareček</v>
      </c>
      <c r="K47" s="43"/>
    </row>
    <row r="48" spans="2:11" s="1" customFormat="1" ht="14.45" customHeight="1">
      <c r="B48" s="39"/>
      <c r="C48" s="35" t="s">
        <v>31</v>
      </c>
      <c r="D48" s="40"/>
      <c r="E48" s="40"/>
      <c r="F48" s="33" t="str">
        <f>IF(E16="","",E16)</f>
        <v/>
      </c>
      <c r="G48" s="40"/>
      <c r="H48" s="40"/>
      <c r="I48" s="111"/>
      <c r="J48" s="40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86</v>
      </c>
      <c r="D50" s="125"/>
      <c r="E50" s="125"/>
      <c r="F50" s="125"/>
      <c r="G50" s="125"/>
      <c r="H50" s="125"/>
      <c r="I50" s="138"/>
      <c r="J50" s="139" t="s">
        <v>87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88</v>
      </c>
      <c r="D52" s="40"/>
      <c r="E52" s="40"/>
      <c r="F52" s="40"/>
      <c r="G52" s="40"/>
      <c r="H52" s="40"/>
      <c r="I52" s="111"/>
      <c r="J52" s="121">
        <f>J84</f>
        <v>0</v>
      </c>
      <c r="K52" s="43"/>
      <c r="AU52" s="22" t="s">
        <v>89</v>
      </c>
    </row>
    <row r="53" spans="2:11" s="7" customFormat="1" ht="24.95" customHeight="1">
      <c r="B53" s="142"/>
      <c r="C53" s="143"/>
      <c r="D53" s="144" t="s">
        <v>90</v>
      </c>
      <c r="E53" s="145"/>
      <c r="F53" s="145"/>
      <c r="G53" s="145"/>
      <c r="H53" s="145"/>
      <c r="I53" s="146"/>
      <c r="J53" s="147">
        <f>J85</f>
        <v>0</v>
      </c>
      <c r="K53" s="148"/>
    </row>
    <row r="54" spans="2:11" s="8" customFormat="1" ht="19.9" customHeight="1">
      <c r="B54" s="149"/>
      <c r="C54" s="150"/>
      <c r="D54" s="151" t="s">
        <v>91</v>
      </c>
      <c r="E54" s="152"/>
      <c r="F54" s="152"/>
      <c r="G54" s="152"/>
      <c r="H54" s="152"/>
      <c r="I54" s="153"/>
      <c r="J54" s="154">
        <f>J86</f>
        <v>0</v>
      </c>
      <c r="K54" s="155"/>
    </row>
    <row r="55" spans="2:11" s="8" customFormat="1" ht="19.9" customHeight="1">
      <c r="B55" s="149"/>
      <c r="C55" s="150"/>
      <c r="D55" s="151" t="s">
        <v>92</v>
      </c>
      <c r="E55" s="152"/>
      <c r="F55" s="152"/>
      <c r="G55" s="152"/>
      <c r="H55" s="152"/>
      <c r="I55" s="153"/>
      <c r="J55" s="154">
        <f>J102</f>
        <v>0</v>
      </c>
      <c r="K55" s="155"/>
    </row>
    <row r="56" spans="2:11" s="8" customFormat="1" ht="19.9" customHeight="1">
      <c r="B56" s="149"/>
      <c r="C56" s="150"/>
      <c r="D56" s="151" t="s">
        <v>93</v>
      </c>
      <c r="E56" s="152"/>
      <c r="F56" s="152"/>
      <c r="G56" s="152"/>
      <c r="H56" s="152"/>
      <c r="I56" s="153"/>
      <c r="J56" s="154">
        <f>J115</f>
        <v>0</v>
      </c>
      <c r="K56" s="155"/>
    </row>
    <row r="57" spans="2:11" s="8" customFormat="1" ht="19.9" customHeight="1">
      <c r="B57" s="149"/>
      <c r="C57" s="150"/>
      <c r="D57" s="151" t="s">
        <v>94</v>
      </c>
      <c r="E57" s="152"/>
      <c r="F57" s="152"/>
      <c r="G57" s="152"/>
      <c r="H57" s="152"/>
      <c r="I57" s="153"/>
      <c r="J57" s="154">
        <f>J132</f>
        <v>0</v>
      </c>
      <c r="K57" s="155"/>
    </row>
    <row r="58" spans="2:11" s="8" customFormat="1" ht="19.9" customHeight="1">
      <c r="B58" s="149"/>
      <c r="C58" s="150"/>
      <c r="D58" s="151" t="s">
        <v>95</v>
      </c>
      <c r="E58" s="152"/>
      <c r="F58" s="152"/>
      <c r="G58" s="152"/>
      <c r="H58" s="152"/>
      <c r="I58" s="153"/>
      <c r="J58" s="154">
        <f>J135</f>
        <v>0</v>
      </c>
      <c r="K58" s="155"/>
    </row>
    <row r="59" spans="2:11" s="8" customFormat="1" ht="19.9" customHeight="1">
      <c r="B59" s="149"/>
      <c r="C59" s="150"/>
      <c r="D59" s="151" t="s">
        <v>96</v>
      </c>
      <c r="E59" s="152"/>
      <c r="F59" s="152"/>
      <c r="G59" s="152"/>
      <c r="H59" s="152"/>
      <c r="I59" s="153"/>
      <c r="J59" s="154">
        <f>J142</f>
        <v>0</v>
      </c>
      <c r="K59" s="155"/>
    </row>
    <row r="60" spans="2:11" s="8" customFormat="1" ht="19.9" customHeight="1">
      <c r="B60" s="149"/>
      <c r="C60" s="150"/>
      <c r="D60" s="151" t="s">
        <v>97</v>
      </c>
      <c r="E60" s="152"/>
      <c r="F60" s="152"/>
      <c r="G60" s="152"/>
      <c r="H60" s="152"/>
      <c r="I60" s="153"/>
      <c r="J60" s="154">
        <f>J152</f>
        <v>0</v>
      </c>
      <c r="K60" s="155"/>
    </row>
    <row r="61" spans="2:11" s="7" customFormat="1" ht="24.95" customHeight="1">
      <c r="B61" s="142"/>
      <c r="C61" s="143"/>
      <c r="D61" s="144" t="s">
        <v>98</v>
      </c>
      <c r="E61" s="145"/>
      <c r="F61" s="145"/>
      <c r="G61" s="145"/>
      <c r="H61" s="145"/>
      <c r="I61" s="146"/>
      <c r="J61" s="147">
        <f>J155</f>
        <v>0</v>
      </c>
      <c r="K61" s="148"/>
    </row>
    <row r="62" spans="2:11" s="8" customFormat="1" ht="19.9" customHeight="1">
      <c r="B62" s="149"/>
      <c r="C62" s="150"/>
      <c r="D62" s="151" t="s">
        <v>99</v>
      </c>
      <c r="E62" s="152"/>
      <c r="F62" s="152"/>
      <c r="G62" s="152"/>
      <c r="H62" s="152"/>
      <c r="I62" s="153"/>
      <c r="J62" s="154">
        <f>J156</f>
        <v>0</v>
      </c>
      <c r="K62" s="155"/>
    </row>
    <row r="63" spans="2:11" s="8" customFormat="1" ht="19.9" customHeight="1">
      <c r="B63" s="149"/>
      <c r="C63" s="150"/>
      <c r="D63" s="151" t="s">
        <v>100</v>
      </c>
      <c r="E63" s="152"/>
      <c r="F63" s="152"/>
      <c r="G63" s="152"/>
      <c r="H63" s="152"/>
      <c r="I63" s="153"/>
      <c r="J63" s="154">
        <f>J165</f>
        <v>0</v>
      </c>
      <c r="K63" s="155"/>
    </row>
    <row r="64" spans="2:11" s="8" customFormat="1" ht="19.9" customHeight="1">
      <c r="B64" s="149"/>
      <c r="C64" s="150"/>
      <c r="D64" s="151" t="s">
        <v>101</v>
      </c>
      <c r="E64" s="152"/>
      <c r="F64" s="152"/>
      <c r="G64" s="152"/>
      <c r="H64" s="152"/>
      <c r="I64" s="153"/>
      <c r="J64" s="154">
        <f>J170</f>
        <v>0</v>
      </c>
      <c r="K64" s="155"/>
    </row>
    <row r="65" spans="2:11" s="7" customFormat="1" ht="24.95" customHeight="1">
      <c r="B65" s="142"/>
      <c r="C65" s="143"/>
      <c r="D65" s="144" t="s">
        <v>102</v>
      </c>
      <c r="E65" s="145"/>
      <c r="F65" s="145"/>
      <c r="G65" s="145"/>
      <c r="H65" s="145"/>
      <c r="I65" s="146"/>
      <c r="J65" s="147">
        <f>J175</f>
        <v>0</v>
      </c>
      <c r="K65" s="148"/>
    </row>
    <row r="66" spans="2:11" s="8" customFormat="1" ht="19.9" customHeight="1">
      <c r="B66" s="149"/>
      <c r="C66" s="150"/>
      <c r="D66" s="151" t="s">
        <v>103</v>
      </c>
      <c r="E66" s="152"/>
      <c r="F66" s="152"/>
      <c r="G66" s="152"/>
      <c r="H66" s="152"/>
      <c r="I66" s="153"/>
      <c r="J66" s="154">
        <f>J176</f>
        <v>0</v>
      </c>
      <c r="K66" s="155"/>
    </row>
    <row r="67" spans="2:11" s="1" customFormat="1" ht="21.75" customHeight="1">
      <c r="B67" s="39"/>
      <c r="C67" s="40"/>
      <c r="D67" s="40"/>
      <c r="E67" s="40"/>
      <c r="F67" s="40"/>
      <c r="G67" s="40"/>
      <c r="H67" s="40"/>
      <c r="I67" s="111"/>
      <c r="J67" s="40"/>
      <c r="K67" s="43"/>
    </row>
    <row r="68" spans="2:11" s="1" customFormat="1" ht="6.95" customHeight="1">
      <c r="B68" s="54"/>
      <c r="C68" s="55"/>
      <c r="D68" s="55"/>
      <c r="E68" s="55"/>
      <c r="F68" s="55"/>
      <c r="G68" s="55"/>
      <c r="H68" s="55"/>
      <c r="I68" s="132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35"/>
      <c r="J72" s="58"/>
      <c r="K72" s="58"/>
      <c r="L72" s="59"/>
    </row>
    <row r="73" spans="2:12" s="1" customFormat="1" ht="36.95" customHeight="1">
      <c r="B73" s="39"/>
      <c r="C73" s="60" t="s">
        <v>104</v>
      </c>
      <c r="D73" s="61"/>
      <c r="E73" s="61"/>
      <c r="F73" s="61"/>
      <c r="G73" s="61"/>
      <c r="H73" s="61"/>
      <c r="I73" s="156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56"/>
      <c r="J74" s="61"/>
      <c r="K74" s="61"/>
      <c r="L74" s="59"/>
    </row>
    <row r="75" spans="2:12" s="1" customFormat="1" ht="14.45" customHeight="1">
      <c r="B75" s="39"/>
      <c r="C75" s="63" t="s">
        <v>18</v>
      </c>
      <c r="D75" s="61"/>
      <c r="E75" s="61"/>
      <c r="F75" s="61"/>
      <c r="G75" s="61"/>
      <c r="H75" s="61"/>
      <c r="I75" s="156"/>
      <c r="J75" s="61"/>
      <c r="K75" s="61"/>
      <c r="L75" s="59"/>
    </row>
    <row r="76" spans="2:12" s="1" customFormat="1" ht="22.15" customHeight="1">
      <c r="B76" s="39"/>
      <c r="C76" s="61"/>
      <c r="D76" s="61"/>
      <c r="E76" s="325" t="str">
        <f>E7</f>
        <v>Ohradní zeď CL</v>
      </c>
      <c r="F76" s="359"/>
      <c r="G76" s="359"/>
      <c r="H76" s="359"/>
      <c r="I76" s="156"/>
      <c r="J76" s="61"/>
      <c r="K76" s="61"/>
      <c r="L76" s="59"/>
    </row>
    <row r="77" spans="2:12" s="1" customFormat="1" ht="6.95" customHeight="1">
      <c r="B77" s="39"/>
      <c r="C77" s="61"/>
      <c r="D77" s="61"/>
      <c r="E77" s="61"/>
      <c r="F77" s="61"/>
      <c r="G77" s="61"/>
      <c r="H77" s="61"/>
      <c r="I77" s="156"/>
      <c r="J77" s="61"/>
      <c r="K77" s="61"/>
      <c r="L77" s="59"/>
    </row>
    <row r="78" spans="2:12" s="1" customFormat="1" ht="18" customHeight="1">
      <c r="B78" s="39"/>
      <c r="C78" s="63" t="s">
        <v>23</v>
      </c>
      <c r="D78" s="61"/>
      <c r="E78" s="61"/>
      <c r="F78" s="157" t="str">
        <f>F10</f>
        <v>Česká Lípa</v>
      </c>
      <c r="G78" s="61"/>
      <c r="H78" s="61"/>
      <c r="I78" s="158" t="s">
        <v>25</v>
      </c>
      <c r="J78" s="71" t="str">
        <f>IF(J10="","",J10)</f>
        <v>23. 5. 2017</v>
      </c>
      <c r="K78" s="61"/>
      <c r="L78" s="59"/>
    </row>
    <row r="79" spans="2:12" s="1" customFormat="1" ht="6.95" customHeight="1">
      <c r="B79" s="39"/>
      <c r="C79" s="61"/>
      <c r="D79" s="61"/>
      <c r="E79" s="61"/>
      <c r="F79" s="61"/>
      <c r="G79" s="61"/>
      <c r="H79" s="61"/>
      <c r="I79" s="156"/>
      <c r="J79" s="61"/>
      <c r="K79" s="61"/>
      <c r="L79" s="59"/>
    </row>
    <row r="80" spans="2:12" s="1" customFormat="1" ht="15">
      <c r="B80" s="39"/>
      <c r="C80" s="63" t="s">
        <v>27</v>
      </c>
      <c r="D80" s="61"/>
      <c r="E80" s="61"/>
      <c r="F80" s="157" t="str">
        <f>E13</f>
        <v>město CL</v>
      </c>
      <c r="G80" s="61"/>
      <c r="H80" s="61"/>
      <c r="I80" s="158" t="s">
        <v>33</v>
      </c>
      <c r="J80" s="157" t="str">
        <f>E19</f>
        <v>Ing. Mareček</v>
      </c>
      <c r="K80" s="61"/>
      <c r="L80" s="59"/>
    </row>
    <row r="81" spans="2:12" s="1" customFormat="1" ht="14.45" customHeight="1">
      <c r="B81" s="39"/>
      <c r="C81" s="63" t="s">
        <v>31</v>
      </c>
      <c r="D81" s="61"/>
      <c r="E81" s="61"/>
      <c r="F81" s="157" t="str">
        <f>IF(E16="","",E16)</f>
        <v/>
      </c>
      <c r="G81" s="61"/>
      <c r="H81" s="61"/>
      <c r="I81" s="156"/>
      <c r="J81" s="61"/>
      <c r="K81" s="61"/>
      <c r="L81" s="59"/>
    </row>
    <row r="82" spans="2:12" s="1" customFormat="1" ht="10.35" customHeight="1">
      <c r="B82" s="39"/>
      <c r="C82" s="61"/>
      <c r="D82" s="61"/>
      <c r="E82" s="61"/>
      <c r="F82" s="61"/>
      <c r="G82" s="61"/>
      <c r="H82" s="61"/>
      <c r="I82" s="156"/>
      <c r="J82" s="61"/>
      <c r="K82" s="61"/>
      <c r="L82" s="59"/>
    </row>
    <row r="83" spans="2:20" s="9" customFormat="1" ht="29.25" customHeight="1">
      <c r="B83" s="159"/>
      <c r="C83" s="160" t="s">
        <v>105</v>
      </c>
      <c r="D83" s="161" t="s">
        <v>56</v>
      </c>
      <c r="E83" s="161" t="s">
        <v>52</v>
      </c>
      <c r="F83" s="161" t="s">
        <v>106</v>
      </c>
      <c r="G83" s="161" t="s">
        <v>107</v>
      </c>
      <c r="H83" s="161" t="s">
        <v>108</v>
      </c>
      <c r="I83" s="162" t="s">
        <v>109</v>
      </c>
      <c r="J83" s="161" t="s">
        <v>87</v>
      </c>
      <c r="K83" s="163" t="s">
        <v>110</v>
      </c>
      <c r="L83" s="164"/>
      <c r="M83" s="79" t="s">
        <v>111</v>
      </c>
      <c r="N83" s="80" t="s">
        <v>41</v>
      </c>
      <c r="O83" s="80" t="s">
        <v>112</v>
      </c>
      <c r="P83" s="80" t="s">
        <v>113</v>
      </c>
      <c r="Q83" s="80" t="s">
        <v>114</v>
      </c>
      <c r="R83" s="80" t="s">
        <v>115</v>
      </c>
      <c r="S83" s="80" t="s">
        <v>116</v>
      </c>
      <c r="T83" s="81" t="s">
        <v>117</v>
      </c>
    </row>
    <row r="84" spans="2:63" s="1" customFormat="1" ht="29.25" customHeight="1">
      <c r="B84" s="39"/>
      <c r="C84" s="85" t="s">
        <v>88</v>
      </c>
      <c r="D84" s="61"/>
      <c r="E84" s="61"/>
      <c r="F84" s="61"/>
      <c r="G84" s="61"/>
      <c r="H84" s="61"/>
      <c r="I84" s="156"/>
      <c r="J84" s="165">
        <f>BK84</f>
        <v>0</v>
      </c>
      <c r="K84" s="61"/>
      <c r="L84" s="59"/>
      <c r="M84" s="82"/>
      <c r="N84" s="83"/>
      <c r="O84" s="83"/>
      <c r="P84" s="166">
        <f>P85+P155+P175</f>
        <v>0</v>
      </c>
      <c r="Q84" s="83"/>
      <c r="R84" s="166">
        <f>R85+R155+R175</f>
        <v>85.40360635</v>
      </c>
      <c r="S84" s="83"/>
      <c r="T84" s="167">
        <f>T85+T155+T175</f>
        <v>66.503</v>
      </c>
      <c r="AT84" s="22" t="s">
        <v>70</v>
      </c>
      <c r="AU84" s="22" t="s">
        <v>89</v>
      </c>
      <c r="BK84" s="168">
        <f>BK85+BK155+BK175</f>
        <v>0</v>
      </c>
    </row>
    <row r="85" spans="2:63" s="10" customFormat="1" ht="37.35" customHeight="1">
      <c r="B85" s="169"/>
      <c r="C85" s="170"/>
      <c r="D85" s="171" t="s">
        <v>70</v>
      </c>
      <c r="E85" s="172" t="s">
        <v>118</v>
      </c>
      <c r="F85" s="172" t="s">
        <v>119</v>
      </c>
      <c r="G85" s="170"/>
      <c r="H85" s="170"/>
      <c r="I85" s="173"/>
      <c r="J85" s="174">
        <f>BK85</f>
        <v>0</v>
      </c>
      <c r="K85" s="170"/>
      <c r="L85" s="175"/>
      <c r="M85" s="176"/>
      <c r="N85" s="177"/>
      <c r="O85" s="177"/>
      <c r="P85" s="178">
        <f>P86+P102+P115+P132+P135+P142+P152</f>
        <v>0</v>
      </c>
      <c r="Q85" s="177"/>
      <c r="R85" s="178">
        <f>R86+R102+R115+R132+R135+R142+R152</f>
        <v>85.31130795</v>
      </c>
      <c r="S85" s="177"/>
      <c r="T85" s="179">
        <f>T86+T102+T115+T132+T135+T142+T152</f>
        <v>66.503</v>
      </c>
      <c r="AR85" s="180" t="s">
        <v>76</v>
      </c>
      <c r="AT85" s="181" t="s">
        <v>70</v>
      </c>
      <c r="AU85" s="181" t="s">
        <v>71</v>
      </c>
      <c r="AY85" s="180" t="s">
        <v>120</v>
      </c>
      <c r="BK85" s="182">
        <f>BK86+BK102+BK115+BK132+BK135+BK142+BK152</f>
        <v>0</v>
      </c>
    </row>
    <row r="86" spans="2:63" s="10" customFormat="1" ht="19.9" customHeight="1">
      <c r="B86" s="169"/>
      <c r="C86" s="170"/>
      <c r="D86" s="183" t="s">
        <v>70</v>
      </c>
      <c r="E86" s="184" t="s">
        <v>76</v>
      </c>
      <c r="F86" s="184" t="s">
        <v>121</v>
      </c>
      <c r="G86" s="170"/>
      <c r="H86" s="170"/>
      <c r="I86" s="173"/>
      <c r="J86" s="185">
        <f>BK86</f>
        <v>0</v>
      </c>
      <c r="K86" s="170"/>
      <c r="L86" s="175"/>
      <c r="M86" s="176"/>
      <c r="N86" s="177"/>
      <c r="O86" s="177"/>
      <c r="P86" s="178">
        <f>SUM(P87:P101)</f>
        <v>0</v>
      </c>
      <c r="Q86" s="177"/>
      <c r="R86" s="178">
        <f>SUM(R87:R101)</f>
        <v>0</v>
      </c>
      <c r="S86" s="177"/>
      <c r="T86" s="179">
        <f>SUM(T87:T101)</f>
        <v>0</v>
      </c>
      <c r="AR86" s="180" t="s">
        <v>76</v>
      </c>
      <c r="AT86" s="181" t="s">
        <v>70</v>
      </c>
      <c r="AU86" s="181" t="s">
        <v>76</v>
      </c>
      <c r="AY86" s="180" t="s">
        <v>120</v>
      </c>
      <c r="BK86" s="182">
        <f>SUM(BK87:BK101)</f>
        <v>0</v>
      </c>
    </row>
    <row r="87" spans="2:65" s="1" customFormat="1" ht="20.45" customHeight="1">
      <c r="B87" s="39"/>
      <c r="C87" s="186" t="s">
        <v>76</v>
      </c>
      <c r="D87" s="186" t="s">
        <v>122</v>
      </c>
      <c r="E87" s="187" t="s">
        <v>123</v>
      </c>
      <c r="F87" s="188" t="s">
        <v>124</v>
      </c>
      <c r="G87" s="189" t="s">
        <v>125</v>
      </c>
      <c r="H87" s="190">
        <v>7.008</v>
      </c>
      <c r="I87" s="191"/>
      <c r="J87" s="192">
        <f>ROUND(I87*H87,2)</f>
        <v>0</v>
      </c>
      <c r="K87" s="188" t="s">
        <v>126</v>
      </c>
      <c r="L87" s="59"/>
      <c r="M87" s="193" t="s">
        <v>21</v>
      </c>
      <c r="N87" s="194" t="s">
        <v>42</v>
      </c>
      <c r="O87" s="40"/>
      <c r="P87" s="195">
        <f>O87*H87</f>
        <v>0</v>
      </c>
      <c r="Q87" s="195">
        <v>0</v>
      </c>
      <c r="R87" s="195">
        <f>Q87*H87</f>
        <v>0</v>
      </c>
      <c r="S87" s="195">
        <v>0</v>
      </c>
      <c r="T87" s="196">
        <f>S87*H87</f>
        <v>0</v>
      </c>
      <c r="AR87" s="22" t="s">
        <v>127</v>
      </c>
      <c r="AT87" s="22" t="s">
        <v>122</v>
      </c>
      <c r="AU87" s="22" t="s">
        <v>83</v>
      </c>
      <c r="AY87" s="22" t="s">
        <v>120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22" t="s">
        <v>76</v>
      </c>
      <c r="BK87" s="197">
        <f>ROUND(I87*H87,2)</f>
        <v>0</v>
      </c>
      <c r="BL87" s="22" t="s">
        <v>127</v>
      </c>
      <c r="BM87" s="22" t="s">
        <v>128</v>
      </c>
    </row>
    <row r="88" spans="2:47" s="1" customFormat="1" ht="27">
      <c r="B88" s="39"/>
      <c r="C88" s="61"/>
      <c r="D88" s="198" t="s">
        <v>129</v>
      </c>
      <c r="E88" s="61"/>
      <c r="F88" s="199" t="s">
        <v>130</v>
      </c>
      <c r="G88" s="61"/>
      <c r="H88" s="61"/>
      <c r="I88" s="156"/>
      <c r="J88" s="61"/>
      <c r="K88" s="61"/>
      <c r="L88" s="59"/>
      <c r="M88" s="200"/>
      <c r="N88" s="40"/>
      <c r="O88" s="40"/>
      <c r="P88" s="40"/>
      <c r="Q88" s="40"/>
      <c r="R88" s="40"/>
      <c r="S88" s="40"/>
      <c r="T88" s="76"/>
      <c r="AT88" s="22" t="s">
        <v>129</v>
      </c>
      <c r="AU88" s="22" t="s">
        <v>83</v>
      </c>
    </row>
    <row r="89" spans="2:51" s="11" customFormat="1" ht="13.5">
      <c r="B89" s="201"/>
      <c r="C89" s="202"/>
      <c r="D89" s="203" t="s">
        <v>131</v>
      </c>
      <c r="E89" s="204" t="s">
        <v>21</v>
      </c>
      <c r="F89" s="205" t="s">
        <v>132</v>
      </c>
      <c r="G89" s="202"/>
      <c r="H89" s="206">
        <v>7.008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131</v>
      </c>
      <c r="AU89" s="212" t="s">
        <v>83</v>
      </c>
      <c r="AV89" s="11" t="s">
        <v>83</v>
      </c>
      <c r="AW89" s="11" t="s">
        <v>35</v>
      </c>
      <c r="AX89" s="11" t="s">
        <v>76</v>
      </c>
      <c r="AY89" s="212" t="s">
        <v>120</v>
      </c>
    </row>
    <row r="90" spans="2:65" s="1" customFormat="1" ht="20.45" customHeight="1">
      <c r="B90" s="39"/>
      <c r="C90" s="186" t="s">
        <v>83</v>
      </c>
      <c r="D90" s="186" t="s">
        <v>122</v>
      </c>
      <c r="E90" s="187" t="s">
        <v>133</v>
      </c>
      <c r="F90" s="188" t="s">
        <v>134</v>
      </c>
      <c r="G90" s="189" t="s">
        <v>125</v>
      </c>
      <c r="H90" s="190">
        <v>23.473</v>
      </c>
      <c r="I90" s="191"/>
      <c r="J90" s="192">
        <f>ROUND(I90*H90,2)</f>
        <v>0</v>
      </c>
      <c r="K90" s="188" t="s">
        <v>126</v>
      </c>
      <c r="L90" s="59"/>
      <c r="M90" s="193" t="s">
        <v>21</v>
      </c>
      <c r="N90" s="194" t="s">
        <v>42</v>
      </c>
      <c r="O90" s="40"/>
      <c r="P90" s="195">
        <f>O90*H90</f>
        <v>0</v>
      </c>
      <c r="Q90" s="195">
        <v>0</v>
      </c>
      <c r="R90" s="195">
        <f>Q90*H90</f>
        <v>0</v>
      </c>
      <c r="S90" s="195">
        <v>0</v>
      </c>
      <c r="T90" s="196">
        <f>S90*H90</f>
        <v>0</v>
      </c>
      <c r="AR90" s="22" t="s">
        <v>127</v>
      </c>
      <c r="AT90" s="22" t="s">
        <v>122</v>
      </c>
      <c r="AU90" s="22" t="s">
        <v>83</v>
      </c>
      <c r="AY90" s="22" t="s">
        <v>120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22" t="s">
        <v>76</v>
      </c>
      <c r="BK90" s="197">
        <f>ROUND(I90*H90,2)</f>
        <v>0</v>
      </c>
      <c r="BL90" s="22" t="s">
        <v>127</v>
      </c>
      <c r="BM90" s="22" t="s">
        <v>135</v>
      </c>
    </row>
    <row r="91" spans="2:47" s="1" customFormat="1" ht="27">
      <c r="B91" s="39"/>
      <c r="C91" s="61"/>
      <c r="D91" s="198" t="s">
        <v>129</v>
      </c>
      <c r="E91" s="61"/>
      <c r="F91" s="199" t="s">
        <v>136</v>
      </c>
      <c r="G91" s="61"/>
      <c r="H91" s="61"/>
      <c r="I91" s="156"/>
      <c r="J91" s="61"/>
      <c r="K91" s="61"/>
      <c r="L91" s="59"/>
      <c r="M91" s="200"/>
      <c r="N91" s="40"/>
      <c r="O91" s="40"/>
      <c r="P91" s="40"/>
      <c r="Q91" s="40"/>
      <c r="R91" s="40"/>
      <c r="S91" s="40"/>
      <c r="T91" s="76"/>
      <c r="AT91" s="22" t="s">
        <v>129</v>
      </c>
      <c r="AU91" s="22" t="s">
        <v>83</v>
      </c>
    </row>
    <row r="92" spans="2:51" s="11" customFormat="1" ht="13.5">
      <c r="B92" s="201"/>
      <c r="C92" s="202"/>
      <c r="D92" s="203" t="s">
        <v>131</v>
      </c>
      <c r="E92" s="204" t="s">
        <v>21</v>
      </c>
      <c r="F92" s="205" t="s">
        <v>137</v>
      </c>
      <c r="G92" s="202"/>
      <c r="H92" s="206">
        <v>23.473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131</v>
      </c>
      <c r="AU92" s="212" t="s">
        <v>83</v>
      </c>
      <c r="AV92" s="11" t="s">
        <v>83</v>
      </c>
      <c r="AW92" s="11" t="s">
        <v>35</v>
      </c>
      <c r="AX92" s="11" t="s">
        <v>76</v>
      </c>
      <c r="AY92" s="212" t="s">
        <v>120</v>
      </c>
    </row>
    <row r="93" spans="2:65" s="1" customFormat="1" ht="28.9" customHeight="1">
      <c r="B93" s="39"/>
      <c r="C93" s="186" t="s">
        <v>138</v>
      </c>
      <c r="D93" s="186" t="s">
        <v>122</v>
      </c>
      <c r="E93" s="187" t="s">
        <v>139</v>
      </c>
      <c r="F93" s="188" t="s">
        <v>140</v>
      </c>
      <c r="G93" s="189" t="s">
        <v>125</v>
      </c>
      <c r="H93" s="190">
        <v>18.8</v>
      </c>
      <c r="I93" s="191"/>
      <c r="J93" s="192">
        <f>ROUND(I93*H93,2)</f>
        <v>0</v>
      </c>
      <c r="K93" s="188" t="s">
        <v>126</v>
      </c>
      <c r="L93" s="59"/>
      <c r="M93" s="193" t="s">
        <v>21</v>
      </c>
      <c r="N93" s="194" t="s">
        <v>42</v>
      </c>
      <c r="O93" s="40"/>
      <c r="P93" s="195">
        <f>O93*H93</f>
        <v>0</v>
      </c>
      <c r="Q93" s="195">
        <v>0</v>
      </c>
      <c r="R93" s="195">
        <f>Q93*H93</f>
        <v>0</v>
      </c>
      <c r="S93" s="195">
        <v>0</v>
      </c>
      <c r="T93" s="196">
        <f>S93*H93</f>
        <v>0</v>
      </c>
      <c r="AR93" s="22" t="s">
        <v>127</v>
      </c>
      <c r="AT93" s="22" t="s">
        <v>122</v>
      </c>
      <c r="AU93" s="22" t="s">
        <v>83</v>
      </c>
      <c r="AY93" s="22" t="s">
        <v>120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22" t="s">
        <v>76</v>
      </c>
      <c r="BK93" s="197">
        <f>ROUND(I93*H93,2)</f>
        <v>0</v>
      </c>
      <c r="BL93" s="22" t="s">
        <v>127</v>
      </c>
      <c r="BM93" s="22" t="s">
        <v>141</v>
      </c>
    </row>
    <row r="94" spans="2:47" s="1" customFormat="1" ht="40.5">
      <c r="B94" s="39"/>
      <c r="C94" s="61"/>
      <c r="D94" s="203" t="s">
        <v>129</v>
      </c>
      <c r="E94" s="61"/>
      <c r="F94" s="213" t="s">
        <v>142</v>
      </c>
      <c r="G94" s="61"/>
      <c r="H94" s="61"/>
      <c r="I94" s="156"/>
      <c r="J94" s="61"/>
      <c r="K94" s="61"/>
      <c r="L94" s="59"/>
      <c r="M94" s="200"/>
      <c r="N94" s="40"/>
      <c r="O94" s="40"/>
      <c r="P94" s="40"/>
      <c r="Q94" s="40"/>
      <c r="R94" s="40"/>
      <c r="S94" s="40"/>
      <c r="T94" s="76"/>
      <c r="AT94" s="22" t="s">
        <v>129</v>
      </c>
      <c r="AU94" s="22" t="s">
        <v>83</v>
      </c>
    </row>
    <row r="95" spans="2:65" s="1" customFormat="1" ht="20.45" customHeight="1">
      <c r="B95" s="39"/>
      <c r="C95" s="186" t="s">
        <v>127</v>
      </c>
      <c r="D95" s="186" t="s">
        <v>122</v>
      </c>
      <c r="E95" s="187" t="s">
        <v>143</v>
      </c>
      <c r="F95" s="188" t="s">
        <v>144</v>
      </c>
      <c r="G95" s="189" t="s">
        <v>125</v>
      </c>
      <c r="H95" s="190">
        <v>18.8</v>
      </c>
      <c r="I95" s="191"/>
      <c r="J95" s="192">
        <f>ROUND(I95*H95,2)</f>
        <v>0</v>
      </c>
      <c r="K95" s="188" t="s">
        <v>126</v>
      </c>
      <c r="L95" s="59"/>
      <c r="M95" s="193" t="s">
        <v>21</v>
      </c>
      <c r="N95" s="194" t="s">
        <v>42</v>
      </c>
      <c r="O95" s="40"/>
      <c r="P95" s="195">
        <f>O95*H95</f>
        <v>0</v>
      </c>
      <c r="Q95" s="195">
        <v>0</v>
      </c>
      <c r="R95" s="195">
        <f>Q95*H95</f>
        <v>0</v>
      </c>
      <c r="S95" s="195">
        <v>0</v>
      </c>
      <c r="T95" s="196">
        <f>S95*H95</f>
        <v>0</v>
      </c>
      <c r="AR95" s="22" t="s">
        <v>127</v>
      </c>
      <c r="AT95" s="22" t="s">
        <v>122</v>
      </c>
      <c r="AU95" s="22" t="s">
        <v>83</v>
      </c>
      <c r="AY95" s="22" t="s">
        <v>120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22" t="s">
        <v>76</v>
      </c>
      <c r="BK95" s="197">
        <f>ROUND(I95*H95,2)</f>
        <v>0</v>
      </c>
      <c r="BL95" s="22" t="s">
        <v>127</v>
      </c>
      <c r="BM95" s="22" t="s">
        <v>145</v>
      </c>
    </row>
    <row r="96" spans="2:47" s="1" customFormat="1" ht="40.5">
      <c r="B96" s="39"/>
      <c r="C96" s="61"/>
      <c r="D96" s="198" t="s">
        <v>129</v>
      </c>
      <c r="E96" s="61"/>
      <c r="F96" s="199" t="s">
        <v>146</v>
      </c>
      <c r="G96" s="61"/>
      <c r="H96" s="61"/>
      <c r="I96" s="156"/>
      <c r="J96" s="61"/>
      <c r="K96" s="61"/>
      <c r="L96" s="59"/>
      <c r="M96" s="200"/>
      <c r="N96" s="40"/>
      <c r="O96" s="40"/>
      <c r="P96" s="40"/>
      <c r="Q96" s="40"/>
      <c r="R96" s="40"/>
      <c r="S96" s="40"/>
      <c r="T96" s="76"/>
      <c r="AT96" s="22" t="s">
        <v>129</v>
      </c>
      <c r="AU96" s="22" t="s">
        <v>83</v>
      </c>
    </row>
    <row r="97" spans="2:51" s="11" customFormat="1" ht="13.5">
      <c r="B97" s="201"/>
      <c r="C97" s="202"/>
      <c r="D97" s="203" t="s">
        <v>131</v>
      </c>
      <c r="E97" s="204" t="s">
        <v>21</v>
      </c>
      <c r="F97" s="205" t="s">
        <v>147</v>
      </c>
      <c r="G97" s="202"/>
      <c r="H97" s="206">
        <v>18.8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131</v>
      </c>
      <c r="AU97" s="212" t="s">
        <v>83</v>
      </c>
      <c r="AV97" s="11" t="s">
        <v>83</v>
      </c>
      <c r="AW97" s="11" t="s">
        <v>35</v>
      </c>
      <c r="AX97" s="11" t="s">
        <v>76</v>
      </c>
      <c r="AY97" s="212" t="s">
        <v>120</v>
      </c>
    </row>
    <row r="98" spans="2:65" s="1" customFormat="1" ht="20.45" customHeight="1">
      <c r="B98" s="39"/>
      <c r="C98" s="186" t="s">
        <v>148</v>
      </c>
      <c r="D98" s="186" t="s">
        <v>122</v>
      </c>
      <c r="E98" s="187" t="s">
        <v>149</v>
      </c>
      <c r="F98" s="188" t="s">
        <v>150</v>
      </c>
      <c r="G98" s="189" t="s">
        <v>151</v>
      </c>
      <c r="H98" s="190">
        <v>18.8</v>
      </c>
      <c r="I98" s="191"/>
      <c r="J98" s="192">
        <f>ROUND(I98*H98,2)</f>
        <v>0</v>
      </c>
      <c r="K98" s="188" t="s">
        <v>126</v>
      </c>
      <c r="L98" s="59"/>
      <c r="M98" s="193" t="s">
        <v>21</v>
      </c>
      <c r="N98" s="194" t="s">
        <v>42</v>
      </c>
      <c r="O98" s="40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AR98" s="22" t="s">
        <v>127</v>
      </c>
      <c r="AT98" s="22" t="s">
        <v>122</v>
      </c>
      <c r="AU98" s="22" t="s">
        <v>83</v>
      </c>
      <c r="AY98" s="22" t="s">
        <v>120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2" t="s">
        <v>76</v>
      </c>
      <c r="BK98" s="197">
        <f>ROUND(I98*H98,2)</f>
        <v>0</v>
      </c>
      <c r="BL98" s="22" t="s">
        <v>127</v>
      </c>
      <c r="BM98" s="22" t="s">
        <v>152</v>
      </c>
    </row>
    <row r="99" spans="2:47" s="1" customFormat="1" ht="13.5">
      <c r="B99" s="39"/>
      <c r="C99" s="61"/>
      <c r="D99" s="203" t="s">
        <v>129</v>
      </c>
      <c r="E99" s="61"/>
      <c r="F99" s="213" t="s">
        <v>153</v>
      </c>
      <c r="G99" s="61"/>
      <c r="H99" s="61"/>
      <c r="I99" s="156"/>
      <c r="J99" s="61"/>
      <c r="K99" s="61"/>
      <c r="L99" s="59"/>
      <c r="M99" s="200"/>
      <c r="N99" s="40"/>
      <c r="O99" s="40"/>
      <c r="P99" s="40"/>
      <c r="Q99" s="40"/>
      <c r="R99" s="40"/>
      <c r="S99" s="40"/>
      <c r="T99" s="76"/>
      <c r="AT99" s="22" t="s">
        <v>129</v>
      </c>
      <c r="AU99" s="22" t="s">
        <v>83</v>
      </c>
    </row>
    <row r="100" spans="2:65" s="1" customFormat="1" ht="20.45" customHeight="1">
      <c r="B100" s="39"/>
      <c r="C100" s="186" t="s">
        <v>154</v>
      </c>
      <c r="D100" s="186" t="s">
        <v>122</v>
      </c>
      <c r="E100" s="187" t="s">
        <v>155</v>
      </c>
      <c r="F100" s="188" t="s">
        <v>156</v>
      </c>
      <c r="G100" s="189" t="s">
        <v>125</v>
      </c>
      <c r="H100" s="190">
        <v>12</v>
      </c>
      <c r="I100" s="191"/>
      <c r="J100" s="192">
        <f>ROUND(I100*H100,2)</f>
        <v>0</v>
      </c>
      <c r="K100" s="188" t="s">
        <v>126</v>
      </c>
      <c r="L100" s="59"/>
      <c r="M100" s="193" t="s">
        <v>21</v>
      </c>
      <c r="N100" s="194" t="s">
        <v>42</v>
      </c>
      <c r="O100" s="40"/>
      <c r="P100" s="195">
        <f>O100*H100</f>
        <v>0</v>
      </c>
      <c r="Q100" s="195">
        <v>0</v>
      </c>
      <c r="R100" s="195">
        <f>Q100*H100</f>
        <v>0</v>
      </c>
      <c r="S100" s="195">
        <v>0</v>
      </c>
      <c r="T100" s="196">
        <f>S100*H100</f>
        <v>0</v>
      </c>
      <c r="AR100" s="22" t="s">
        <v>127</v>
      </c>
      <c r="AT100" s="22" t="s">
        <v>122</v>
      </c>
      <c r="AU100" s="22" t="s">
        <v>83</v>
      </c>
      <c r="AY100" s="22" t="s">
        <v>120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22" t="s">
        <v>76</v>
      </c>
      <c r="BK100" s="197">
        <f>ROUND(I100*H100,2)</f>
        <v>0</v>
      </c>
      <c r="BL100" s="22" t="s">
        <v>127</v>
      </c>
      <c r="BM100" s="22" t="s">
        <v>157</v>
      </c>
    </row>
    <row r="101" spans="2:47" s="1" customFormat="1" ht="27">
      <c r="B101" s="39"/>
      <c r="C101" s="61"/>
      <c r="D101" s="198" t="s">
        <v>129</v>
      </c>
      <c r="E101" s="61"/>
      <c r="F101" s="199" t="s">
        <v>158</v>
      </c>
      <c r="G101" s="61"/>
      <c r="H101" s="61"/>
      <c r="I101" s="156"/>
      <c r="J101" s="61"/>
      <c r="K101" s="61"/>
      <c r="L101" s="59"/>
      <c r="M101" s="200"/>
      <c r="N101" s="40"/>
      <c r="O101" s="40"/>
      <c r="P101" s="40"/>
      <c r="Q101" s="40"/>
      <c r="R101" s="40"/>
      <c r="S101" s="40"/>
      <c r="T101" s="76"/>
      <c r="AT101" s="22" t="s">
        <v>129</v>
      </c>
      <c r="AU101" s="22" t="s">
        <v>83</v>
      </c>
    </row>
    <row r="102" spans="2:63" s="10" customFormat="1" ht="29.85" customHeight="1">
      <c r="B102" s="169"/>
      <c r="C102" s="170"/>
      <c r="D102" s="183" t="s">
        <v>70</v>
      </c>
      <c r="E102" s="184" t="s">
        <v>83</v>
      </c>
      <c r="F102" s="184" t="s">
        <v>159</v>
      </c>
      <c r="G102" s="170"/>
      <c r="H102" s="170"/>
      <c r="I102" s="173"/>
      <c r="J102" s="185">
        <f>BK102</f>
        <v>0</v>
      </c>
      <c r="K102" s="170"/>
      <c r="L102" s="175"/>
      <c r="M102" s="176"/>
      <c r="N102" s="177"/>
      <c r="O102" s="177"/>
      <c r="P102" s="178">
        <f>SUM(P103:P114)</f>
        <v>0</v>
      </c>
      <c r="Q102" s="177"/>
      <c r="R102" s="178">
        <f>SUM(R103:R114)</f>
        <v>43.34150637</v>
      </c>
      <c r="S102" s="177"/>
      <c r="T102" s="179">
        <f>SUM(T103:T114)</f>
        <v>0</v>
      </c>
      <c r="AR102" s="180" t="s">
        <v>76</v>
      </c>
      <c r="AT102" s="181" t="s">
        <v>70</v>
      </c>
      <c r="AU102" s="181" t="s">
        <v>76</v>
      </c>
      <c r="AY102" s="180" t="s">
        <v>120</v>
      </c>
      <c r="BK102" s="182">
        <f>SUM(BK103:BK114)</f>
        <v>0</v>
      </c>
    </row>
    <row r="103" spans="2:65" s="1" customFormat="1" ht="20.45" customHeight="1">
      <c r="B103" s="39"/>
      <c r="C103" s="186" t="s">
        <v>160</v>
      </c>
      <c r="D103" s="186" t="s">
        <v>122</v>
      </c>
      <c r="E103" s="187" t="s">
        <v>161</v>
      </c>
      <c r="F103" s="188" t="s">
        <v>162</v>
      </c>
      <c r="G103" s="189" t="s">
        <v>125</v>
      </c>
      <c r="H103" s="190">
        <v>17.653</v>
      </c>
      <c r="I103" s="191"/>
      <c r="J103" s="192">
        <f>ROUND(I103*H103,2)</f>
        <v>0</v>
      </c>
      <c r="K103" s="188" t="s">
        <v>126</v>
      </c>
      <c r="L103" s="59"/>
      <c r="M103" s="193" t="s">
        <v>21</v>
      </c>
      <c r="N103" s="194" t="s">
        <v>42</v>
      </c>
      <c r="O103" s="40"/>
      <c r="P103" s="195">
        <f>O103*H103</f>
        <v>0</v>
      </c>
      <c r="Q103" s="195">
        <v>2.45329</v>
      </c>
      <c r="R103" s="195">
        <f>Q103*H103</f>
        <v>43.30792837</v>
      </c>
      <c r="S103" s="195">
        <v>0</v>
      </c>
      <c r="T103" s="196">
        <f>S103*H103</f>
        <v>0</v>
      </c>
      <c r="AR103" s="22" t="s">
        <v>127</v>
      </c>
      <c r="AT103" s="22" t="s">
        <v>122</v>
      </c>
      <c r="AU103" s="22" t="s">
        <v>83</v>
      </c>
      <c r="AY103" s="22" t="s">
        <v>120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22" t="s">
        <v>76</v>
      </c>
      <c r="BK103" s="197">
        <f>ROUND(I103*H103,2)</f>
        <v>0</v>
      </c>
      <c r="BL103" s="22" t="s">
        <v>127</v>
      </c>
      <c r="BM103" s="22" t="s">
        <v>163</v>
      </c>
    </row>
    <row r="104" spans="2:47" s="1" customFormat="1" ht="27">
      <c r="B104" s="39"/>
      <c r="C104" s="61"/>
      <c r="D104" s="198" t="s">
        <v>129</v>
      </c>
      <c r="E104" s="61"/>
      <c r="F104" s="199" t="s">
        <v>164</v>
      </c>
      <c r="G104" s="61"/>
      <c r="H104" s="61"/>
      <c r="I104" s="156"/>
      <c r="J104" s="61"/>
      <c r="K104" s="61"/>
      <c r="L104" s="59"/>
      <c r="M104" s="200"/>
      <c r="N104" s="40"/>
      <c r="O104" s="40"/>
      <c r="P104" s="40"/>
      <c r="Q104" s="40"/>
      <c r="R104" s="40"/>
      <c r="S104" s="40"/>
      <c r="T104" s="76"/>
      <c r="AT104" s="22" t="s">
        <v>129</v>
      </c>
      <c r="AU104" s="22" t="s">
        <v>83</v>
      </c>
    </row>
    <row r="105" spans="2:51" s="11" customFormat="1" ht="13.5">
      <c r="B105" s="201"/>
      <c r="C105" s="202"/>
      <c r="D105" s="198" t="s">
        <v>131</v>
      </c>
      <c r="E105" s="214" t="s">
        <v>21</v>
      </c>
      <c r="F105" s="215" t="s">
        <v>165</v>
      </c>
      <c r="G105" s="202"/>
      <c r="H105" s="216">
        <v>13.338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131</v>
      </c>
      <c r="AU105" s="212" t="s">
        <v>83</v>
      </c>
      <c r="AV105" s="11" t="s">
        <v>83</v>
      </c>
      <c r="AW105" s="11" t="s">
        <v>35</v>
      </c>
      <c r="AX105" s="11" t="s">
        <v>71</v>
      </c>
      <c r="AY105" s="212" t="s">
        <v>120</v>
      </c>
    </row>
    <row r="106" spans="2:51" s="11" customFormat="1" ht="13.5">
      <c r="B106" s="201"/>
      <c r="C106" s="202"/>
      <c r="D106" s="198" t="s">
        <v>131</v>
      </c>
      <c r="E106" s="214" t="s">
        <v>21</v>
      </c>
      <c r="F106" s="215" t="s">
        <v>166</v>
      </c>
      <c r="G106" s="202"/>
      <c r="H106" s="216">
        <v>4.315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131</v>
      </c>
      <c r="AU106" s="212" t="s">
        <v>83</v>
      </c>
      <c r="AV106" s="11" t="s">
        <v>83</v>
      </c>
      <c r="AW106" s="11" t="s">
        <v>35</v>
      </c>
      <c r="AX106" s="11" t="s">
        <v>71</v>
      </c>
      <c r="AY106" s="212" t="s">
        <v>120</v>
      </c>
    </row>
    <row r="107" spans="2:51" s="12" customFormat="1" ht="13.5">
      <c r="B107" s="217"/>
      <c r="C107" s="218"/>
      <c r="D107" s="203" t="s">
        <v>131</v>
      </c>
      <c r="E107" s="219" t="s">
        <v>21</v>
      </c>
      <c r="F107" s="220" t="s">
        <v>167</v>
      </c>
      <c r="G107" s="218"/>
      <c r="H107" s="221">
        <v>17.653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131</v>
      </c>
      <c r="AU107" s="227" t="s">
        <v>83</v>
      </c>
      <c r="AV107" s="12" t="s">
        <v>127</v>
      </c>
      <c r="AW107" s="12" t="s">
        <v>35</v>
      </c>
      <c r="AX107" s="12" t="s">
        <v>76</v>
      </c>
      <c r="AY107" s="227" t="s">
        <v>120</v>
      </c>
    </row>
    <row r="108" spans="2:65" s="1" customFormat="1" ht="20.45" customHeight="1">
      <c r="B108" s="39"/>
      <c r="C108" s="186" t="s">
        <v>168</v>
      </c>
      <c r="D108" s="186" t="s">
        <v>122</v>
      </c>
      <c r="E108" s="187" t="s">
        <v>169</v>
      </c>
      <c r="F108" s="188" t="s">
        <v>170</v>
      </c>
      <c r="G108" s="189" t="s">
        <v>171</v>
      </c>
      <c r="H108" s="190">
        <v>32.6</v>
      </c>
      <c r="I108" s="191"/>
      <c r="J108" s="192">
        <f>ROUND(I108*H108,2)</f>
        <v>0</v>
      </c>
      <c r="K108" s="188" t="s">
        <v>126</v>
      </c>
      <c r="L108" s="59"/>
      <c r="M108" s="193" t="s">
        <v>21</v>
      </c>
      <c r="N108" s="194" t="s">
        <v>42</v>
      </c>
      <c r="O108" s="40"/>
      <c r="P108" s="195">
        <f>O108*H108</f>
        <v>0</v>
      </c>
      <c r="Q108" s="195">
        <v>0.00103</v>
      </c>
      <c r="R108" s="195">
        <f>Q108*H108</f>
        <v>0.033578000000000004</v>
      </c>
      <c r="S108" s="195">
        <v>0</v>
      </c>
      <c r="T108" s="196">
        <f>S108*H108</f>
        <v>0</v>
      </c>
      <c r="AR108" s="22" t="s">
        <v>127</v>
      </c>
      <c r="AT108" s="22" t="s">
        <v>122</v>
      </c>
      <c r="AU108" s="22" t="s">
        <v>83</v>
      </c>
      <c r="AY108" s="22" t="s">
        <v>120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22" t="s">
        <v>76</v>
      </c>
      <c r="BK108" s="197">
        <f>ROUND(I108*H108,2)</f>
        <v>0</v>
      </c>
      <c r="BL108" s="22" t="s">
        <v>127</v>
      </c>
      <c r="BM108" s="22" t="s">
        <v>172</v>
      </c>
    </row>
    <row r="109" spans="2:47" s="1" customFormat="1" ht="40.5">
      <c r="B109" s="39"/>
      <c r="C109" s="61"/>
      <c r="D109" s="198" t="s">
        <v>129</v>
      </c>
      <c r="E109" s="61"/>
      <c r="F109" s="199" t="s">
        <v>173</v>
      </c>
      <c r="G109" s="61"/>
      <c r="H109" s="61"/>
      <c r="I109" s="156"/>
      <c r="J109" s="61"/>
      <c r="K109" s="61"/>
      <c r="L109" s="59"/>
      <c r="M109" s="200"/>
      <c r="N109" s="40"/>
      <c r="O109" s="40"/>
      <c r="P109" s="40"/>
      <c r="Q109" s="40"/>
      <c r="R109" s="40"/>
      <c r="S109" s="40"/>
      <c r="T109" s="76"/>
      <c r="AT109" s="22" t="s">
        <v>129</v>
      </c>
      <c r="AU109" s="22" t="s">
        <v>83</v>
      </c>
    </row>
    <row r="110" spans="2:51" s="11" customFormat="1" ht="13.5">
      <c r="B110" s="201"/>
      <c r="C110" s="202"/>
      <c r="D110" s="198" t="s">
        <v>131</v>
      </c>
      <c r="E110" s="214" t="s">
        <v>21</v>
      </c>
      <c r="F110" s="215" t="s">
        <v>174</v>
      </c>
      <c r="G110" s="202"/>
      <c r="H110" s="216">
        <v>29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131</v>
      </c>
      <c r="AU110" s="212" t="s">
        <v>83</v>
      </c>
      <c r="AV110" s="11" t="s">
        <v>83</v>
      </c>
      <c r="AW110" s="11" t="s">
        <v>35</v>
      </c>
      <c r="AX110" s="11" t="s">
        <v>71</v>
      </c>
      <c r="AY110" s="212" t="s">
        <v>120</v>
      </c>
    </row>
    <row r="111" spans="2:51" s="11" customFormat="1" ht="13.5">
      <c r="B111" s="201"/>
      <c r="C111" s="202"/>
      <c r="D111" s="198" t="s">
        <v>131</v>
      </c>
      <c r="E111" s="214" t="s">
        <v>21</v>
      </c>
      <c r="F111" s="215" t="s">
        <v>175</v>
      </c>
      <c r="G111" s="202"/>
      <c r="H111" s="216">
        <v>3.6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131</v>
      </c>
      <c r="AU111" s="212" t="s">
        <v>83</v>
      </c>
      <c r="AV111" s="11" t="s">
        <v>83</v>
      </c>
      <c r="AW111" s="11" t="s">
        <v>35</v>
      </c>
      <c r="AX111" s="11" t="s">
        <v>71</v>
      </c>
      <c r="AY111" s="212" t="s">
        <v>120</v>
      </c>
    </row>
    <row r="112" spans="2:51" s="12" customFormat="1" ht="13.5">
      <c r="B112" s="217"/>
      <c r="C112" s="218"/>
      <c r="D112" s="203" t="s">
        <v>131</v>
      </c>
      <c r="E112" s="219" t="s">
        <v>21</v>
      </c>
      <c r="F112" s="220" t="s">
        <v>167</v>
      </c>
      <c r="G112" s="218"/>
      <c r="H112" s="221">
        <v>32.6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131</v>
      </c>
      <c r="AU112" s="227" t="s">
        <v>83</v>
      </c>
      <c r="AV112" s="12" t="s">
        <v>127</v>
      </c>
      <c r="AW112" s="12" t="s">
        <v>35</v>
      </c>
      <c r="AX112" s="12" t="s">
        <v>76</v>
      </c>
      <c r="AY112" s="227" t="s">
        <v>120</v>
      </c>
    </row>
    <row r="113" spans="2:65" s="1" customFormat="1" ht="20.45" customHeight="1">
      <c r="B113" s="39"/>
      <c r="C113" s="186" t="s">
        <v>176</v>
      </c>
      <c r="D113" s="186" t="s">
        <v>122</v>
      </c>
      <c r="E113" s="187" t="s">
        <v>177</v>
      </c>
      <c r="F113" s="188" t="s">
        <v>178</v>
      </c>
      <c r="G113" s="189" t="s">
        <v>171</v>
      </c>
      <c r="H113" s="190">
        <v>32.6</v>
      </c>
      <c r="I113" s="191"/>
      <c r="J113" s="192">
        <f>ROUND(I113*H113,2)</f>
        <v>0</v>
      </c>
      <c r="K113" s="188" t="s">
        <v>126</v>
      </c>
      <c r="L113" s="59"/>
      <c r="M113" s="193" t="s">
        <v>21</v>
      </c>
      <c r="N113" s="194" t="s">
        <v>42</v>
      </c>
      <c r="O113" s="40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AR113" s="22" t="s">
        <v>127</v>
      </c>
      <c r="AT113" s="22" t="s">
        <v>122</v>
      </c>
      <c r="AU113" s="22" t="s">
        <v>83</v>
      </c>
      <c r="AY113" s="22" t="s">
        <v>120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22" t="s">
        <v>76</v>
      </c>
      <c r="BK113" s="197">
        <f>ROUND(I113*H113,2)</f>
        <v>0</v>
      </c>
      <c r="BL113" s="22" t="s">
        <v>127</v>
      </c>
      <c r="BM113" s="22" t="s">
        <v>179</v>
      </c>
    </row>
    <row r="114" spans="2:47" s="1" customFormat="1" ht="40.5">
      <c r="B114" s="39"/>
      <c r="C114" s="61"/>
      <c r="D114" s="198" t="s">
        <v>129</v>
      </c>
      <c r="E114" s="61"/>
      <c r="F114" s="199" t="s">
        <v>180</v>
      </c>
      <c r="G114" s="61"/>
      <c r="H114" s="61"/>
      <c r="I114" s="156"/>
      <c r="J114" s="61"/>
      <c r="K114" s="61"/>
      <c r="L114" s="59"/>
      <c r="M114" s="200"/>
      <c r="N114" s="40"/>
      <c r="O114" s="40"/>
      <c r="P114" s="40"/>
      <c r="Q114" s="40"/>
      <c r="R114" s="40"/>
      <c r="S114" s="40"/>
      <c r="T114" s="76"/>
      <c r="AT114" s="22" t="s">
        <v>129</v>
      </c>
      <c r="AU114" s="22" t="s">
        <v>83</v>
      </c>
    </row>
    <row r="115" spans="2:63" s="10" customFormat="1" ht="29.85" customHeight="1">
      <c r="B115" s="169"/>
      <c r="C115" s="170"/>
      <c r="D115" s="183" t="s">
        <v>70</v>
      </c>
      <c r="E115" s="184" t="s">
        <v>138</v>
      </c>
      <c r="F115" s="184" t="s">
        <v>181</v>
      </c>
      <c r="G115" s="170"/>
      <c r="H115" s="170"/>
      <c r="I115" s="173"/>
      <c r="J115" s="185">
        <f>BK115</f>
        <v>0</v>
      </c>
      <c r="K115" s="170"/>
      <c r="L115" s="175"/>
      <c r="M115" s="176"/>
      <c r="N115" s="177"/>
      <c r="O115" s="177"/>
      <c r="P115" s="178">
        <f>SUM(P116:P131)</f>
        <v>0</v>
      </c>
      <c r="Q115" s="177"/>
      <c r="R115" s="178">
        <f>SUM(R116:R131)</f>
        <v>40.93030158</v>
      </c>
      <c r="S115" s="177"/>
      <c r="T115" s="179">
        <f>SUM(T116:T131)</f>
        <v>0</v>
      </c>
      <c r="AR115" s="180" t="s">
        <v>76</v>
      </c>
      <c r="AT115" s="181" t="s">
        <v>70</v>
      </c>
      <c r="AU115" s="181" t="s">
        <v>76</v>
      </c>
      <c r="AY115" s="180" t="s">
        <v>120</v>
      </c>
      <c r="BK115" s="182">
        <f>SUM(BK116:BK131)</f>
        <v>0</v>
      </c>
    </row>
    <row r="116" spans="2:65" s="1" customFormat="1" ht="28.9" customHeight="1">
      <c r="B116" s="39"/>
      <c r="C116" s="186" t="s">
        <v>182</v>
      </c>
      <c r="D116" s="186" t="s">
        <v>122</v>
      </c>
      <c r="E116" s="187" t="s">
        <v>183</v>
      </c>
      <c r="F116" s="188" t="s">
        <v>184</v>
      </c>
      <c r="G116" s="189" t="s">
        <v>171</v>
      </c>
      <c r="H116" s="190">
        <v>41.47</v>
      </c>
      <c r="I116" s="191"/>
      <c r="J116" s="192">
        <f>ROUND(I116*H116,2)</f>
        <v>0</v>
      </c>
      <c r="K116" s="188" t="s">
        <v>126</v>
      </c>
      <c r="L116" s="59"/>
      <c r="M116" s="193" t="s">
        <v>21</v>
      </c>
      <c r="N116" s="194" t="s">
        <v>42</v>
      </c>
      <c r="O116" s="40"/>
      <c r="P116" s="195">
        <f>O116*H116</f>
        <v>0</v>
      </c>
      <c r="Q116" s="195">
        <v>0.90802</v>
      </c>
      <c r="R116" s="195">
        <f>Q116*H116</f>
        <v>37.655589400000004</v>
      </c>
      <c r="S116" s="195">
        <v>0</v>
      </c>
      <c r="T116" s="196">
        <f>S116*H116</f>
        <v>0</v>
      </c>
      <c r="AR116" s="22" t="s">
        <v>127</v>
      </c>
      <c r="AT116" s="22" t="s">
        <v>122</v>
      </c>
      <c r="AU116" s="22" t="s">
        <v>83</v>
      </c>
      <c r="AY116" s="22" t="s">
        <v>120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22" t="s">
        <v>76</v>
      </c>
      <c r="BK116" s="197">
        <f>ROUND(I116*H116,2)</f>
        <v>0</v>
      </c>
      <c r="BL116" s="22" t="s">
        <v>127</v>
      </c>
      <c r="BM116" s="22" t="s">
        <v>185</v>
      </c>
    </row>
    <row r="117" spans="2:47" s="1" customFormat="1" ht="27">
      <c r="B117" s="39"/>
      <c r="C117" s="61"/>
      <c r="D117" s="198" t="s">
        <v>129</v>
      </c>
      <c r="E117" s="61"/>
      <c r="F117" s="199" t="s">
        <v>186</v>
      </c>
      <c r="G117" s="61"/>
      <c r="H117" s="61"/>
      <c r="I117" s="156"/>
      <c r="J117" s="61"/>
      <c r="K117" s="61"/>
      <c r="L117" s="59"/>
      <c r="M117" s="200"/>
      <c r="N117" s="40"/>
      <c r="O117" s="40"/>
      <c r="P117" s="40"/>
      <c r="Q117" s="40"/>
      <c r="R117" s="40"/>
      <c r="S117" s="40"/>
      <c r="T117" s="76"/>
      <c r="AT117" s="22" t="s">
        <v>129</v>
      </c>
      <c r="AU117" s="22" t="s">
        <v>83</v>
      </c>
    </row>
    <row r="118" spans="2:51" s="11" customFormat="1" ht="13.5">
      <c r="B118" s="201"/>
      <c r="C118" s="202"/>
      <c r="D118" s="198" t="s">
        <v>131</v>
      </c>
      <c r="E118" s="214" t="s">
        <v>21</v>
      </c>
      <c r="F118" s="215" t="s">
        <v>187</v>
      </c>
      <c r="G118" s="202"/>
      <c r="H118" s="216">
        <v>28.42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131</v>
      </c>
      <c r="AU118" s="212" t="s">
        <v>83</v>
      </c>
      <c r="AV118" s="11" t="s">
        <v>83</v>
      </c>
      <c r="AW118" s="11" t="s">
        <v>35</v>
      </c>
      <c r="AX118" s="11" t="s">
        <v>71</v>
      </c>
      <c r="AY118" s="212" t="s">
        <v>120</v>
      </c>
    </row>
    <row r="119" spans="2:51" s="11" customFormat="1" ht="13.5">
      <c r="B119" s="201"/>
      <c r="C119" s="202"/>
      <c r="D119" s="198" t="s">
        <v>131</v>
      </c>
      <c r="E119" s="214" t="s">
        <v>21</v>
      </c>
      <c r="F119" s="215" t="s">
        <v>188</v>
      </c>
      <c r="G119" s="202"/>
      <c r="H119" s="216">
        <v>13.05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131</v>
      </c>
      <c r="AU119" s="212" t="s">
        <v>83</v>
      </c>
      <c r="AV119" s="11" t="s">
        <v>83</v>
      </c>
      <c r="AW119" s="11" t="s">
        <v>35</v>
      </c>
      <c r="AX119" s="11" t="s">
        <v>71</v>
      </c>
      <c r="AY119" s="212" t="s">
        <v>120</v>
      </c>
    </row>
    <row r="120" spans="2:51" s="12" customFormat="1" ht="13.5">
      <c r="B120" s="217"/>
      <c r="C120" s="218"/>
      <c r="D120" s="203" t="s">
        <v>131</v>
      </c>
      <c r="E120" s="219" t="s">
        <v>21</v>
      </c>
      <c r="F120" s="220" t="s">
        <v>167</v>
      </c>
      <c r="G120" s="218"/>
      <c r="H120" s="221">
        <v>41.47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131</v>
      </c>
      <c r="AU120" s="227" t="s">
        <v>83</v>
      </c>
      <c r="AV120" s="12" t="s">
        <v>127</v>
      </c>
      <c r="AW120" s="12" t="s">
        <v>35</v>
      </c>
      <c r="AX120" s="12" t="s">
        <v>76</v>
      </c>
      <c r="AY120" s="227" t="s">
        <v>120</v>
      </c>
    </row>
    <row r="121" spans="2:65" s="1" customFormat="1" ht="20.45" customHeight="1">
      <c r="B121" s="39"/>
      <c r="C121" s="186" t="s">
        <v>189</v>
      </c>
      <c r="D121" s="186" t="s">
        <v>122</v>
      </c>
      <c r="E121" s="187" t="s">
        <v>190</v>
      </c>
      <c r="F121" s="188" t="s">
        <v>191</v>
      </c>
      <c r="G121" s="189" t="s">
        <v>151</v>
      </c>
      <c r="H121" s="190">
        <v>2.488</v>
      </c>
      <c r="I121" s="191"/>
      <c r="J121" s="192">
        <f>ROUND(I121*H121,2)</f>
        <v>0</v>
      </c>
      <c r="K121" s="188" t="s">
        <v>126</v>
      </c>
      <c r="L121" s="59"/>
      <c r="M121" s="193" t="s">
        <v>21</v>
      </c>
      <c r="N121" s="194" t="s">
        <v>42</v>
      </c>
      <c r="O121" s="40"/>
      <c r="P121" s="195">
        <f>O121*H121</f>
        <v>0</v>
      </c>
      <c r="Q121" s="195">
        <v>1.04881</v>
      </c>
      <c r="R121" s="195">
        <f>Q121*H121</f>
        <v>2.60943928</v>
      </c>
      <c r="S121" s="195">
        <v>0</v>
      </c>
      <c r="T121" s="196">
        <f>S121*H121</f>
        <v>0</v>
      </c>
      <c r="AR121" s="22" t="s">
        <v>127</v>
      </c>
      <c r="AT121" s="22" t="s">
        <v>122</v>
      </c>
      <c r="AU121" s="22" t="s">
        <v>83</v>
      </c>
      <c r="AY121" s="22" t="s">
        <v>120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22" t="s">
        <v>76</v>
      </c>
      <c r="BK121" s="197">
        <f>ROUND(I121*H121,2)</f>
        <v>0</v>
      </c>
      <c r="BL121" s="22" t="s">
        <v>127</v>
      </c>
      <c r="BM121" s="22" t="s">
        <v>192</v>
      </c>
    </row>
    <row r="122" spans="2:47" s="1" customFormat="1" ht="27">
      <c r="B122" s="39"/>
      <c r="C122" s="61"/>
      <c r="D122" s="198" t="s">
        <v>129</v>
      </c>
      <c r="E122" s="61"/>
      <c r="F122" s="199" t="s">
        <v>193</v>
      </c>
      <c r="G122" s="61"/>
      <c r="H122" s="61"/>
      <c r="I122" s="156"/>
      <c r="J122" s="61"/>
      <c r="K122" s="61"/>
      <c r="L122" s="59"/>
      <c r="M122" s="200"/>
      <c r="N122" s="40"/>
      <c r="O122" s="40"/>
      <c r="P122" s="40"/>
      <c r="Q122" s="40"/>
      <c r="R122" s="40"/>
      <c r="S122" s="40"/>
      <c r="T122" s="76"/>
      <c r="AT122" s="22" t="s">
        <v>129</v>
      </c>
      <c r="AU122" s="22" t="s">
        <v>83</v>
      </c>
    </row>
    <row r="123" spans="2:51" s="11" customFormat="1" ht="13.5">
      <c r="B123" s="201"/>
      <c r="C123" s="202"/>
      <c r="D123" s="203" t="s">
        <v>131</v>
      </c>
      <c r="E123" s="204" t="s">
        <v>21</v>
      </c>
      <c r="F123" s="205" t="s">
        <v>194</v>
      </c>
      <c r="G123" s="202"/>
      <c r="H123" s="206">
        <v>2.488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131</v>
      </c>
      <c r="AU123" s="212" t="s">
        <v>83</v>
      </c>
      <c r="AV123" s="11" t="s">
        <v>83</v>
      </c>
      <c r="AW123" s="11" t="s">
        <v>35</v>
      </c>
      <c r="AX123" s="11" t="s">
        <v>76</v>
      </c>
      <c r="AY123" s="212" t="s">
        <v>120</v>
      </c>
    </row>
    <row r="124" spans="2:65" s="1" customFormat="1" ht="20.45" customHeight="1">
      <c r="B124" s="39"/>
      <c r="C124" s="186" t="s">
        <v>195</v>
      </c>
      <c r="D124" s="186" t="s">
        <v>122</v>
      </c>
      <c r="E124" s="187" t="s">
        <v>196</v>
      </c>
      <c r="F124" s="188" t="s">
        <v>197</v>
      </c>
      <c r="G124" s="189" t="s">
        <v>125</v>
      </c>
      <c r="H124" s="190">
        <v>0.263</v>
      </c>
      <c r="I124" s="191"/>
      <c r="J124" s="192">
        <f>ROUND(I124*H124,2)</f>
        <v>0</v>
      </c>
      <c r="K124" s="188" t="s">
        <v>126</v>
      </c>
      <c r="L124" s="59"/>
      <c r="M124" s="193" t="s">
        <v>21</v>
      </c>
      <c r="N124" s="194" t="s">
        <v>42</v>
      </c>
      <c r="O124" s="40"/>
      <c r="P124" s="195">
        <f>O124*H124</f>
        <v>0</v>
      </c>
      <c r="Q124" s="195">
        <v>2.4533</v>
      </c>
      <c r="R124" s="195">
        <f>Q124*H124</f>
        <v>0.6452179</v>
      </c>
      <c r="S124" s="195">
        <v>0</v>
      </c>
      <c r="T124" s="196">
        <f>S124*H124</f>
        <v>0</v>
      </c>
      <c r="AR124" s="22" t="s">
        <v>127</v>
      </c>
      <c r="AT124" s="22" t="s">
        <v>122</v>
      </c>
      <c r="AU124" s="22" t="s">
        <v>83</v>
      </c>
      <c r="AY124" s="22" t="s">
        <v>120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22" t="s">
        <v>76</v>
      </c>
      <c r="BK124" s="197">
        <f>ROUND(I124*H124,2)</f>
        <v>0</v>
      </c>
      <c r="BL124" s="22" t="s">
        <v>127</v>
      </c>
      <c r="BM124" s="22" t="s">
        <v>198</v>
      </c>
    </row>
    <row r="125" spans="2:47" s="1" customFormat="1" ht="13.5">
      <c r="B125" s="39"/>
      <c r="C125" s="61"/>
      <c r="D125" s="198" t="s">
        <v>129</v>
      </c>
      <c r="E125" s="61"/>
      <c r="F125" s="199" t="s">
        <v>199</v>
      </c>
      <c r="G125" s="61"/>
      <c r="H125" s="61"/>
      <c r="I125" s="156"/>
      <c r="J125" s="61"/>
      <c r="K125" s="61"/>
      <c r="L125" s="59"/>
      <c r="M125" s="200"/>
      <c r="N125" s="40"/>
      <c r="O125" s="40"/>
      <c r="P125" s="40"/>
      <c r="Q125" s="40"/>
      <c r="R125" s="40"/>
      <c r="S125" s="40"/>
      <c r="T125" s="76"/>
      <c r="AT125" s="22" t="s">
        <v>129</v>
      </c>
      <c r="AU125" s="22" t="s">
        <v>83</v>
      </c>
    </row>
    <row r="126" spans="2:51" s="11" customFormat="1" ht="13.5">
      <c r="B126" s="201"/>
      <c r="C126" s="202"/>
      <c r="D126" s="203" t="s">
        <v>131</v>
      </c>
      <c r="E126" s="204" t="s">
        <v>21</v>
      </c>
      <c r="F126" s="205" t="s">
        <v>200</v>
      </c>
      <c r="G126" s="202"/>
      <c r="H126" s="206">
        <v>0.263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131</v>
      </c>
      <c r="AU126" s="212" t="s">
        <v>83</v>
      </c>
      <c r="AV126" s="11" t="s">
        <v>83</v>
      </c>
      <c r="AW126" s="11" t="s">
        <v>35</v>
      </c>
      <c r="AX126" s="11" t="s">
        <v>76</v>
      </c>
      <c r="AY126" s="212" t="s">
        <v>120</v>
      </c>
    </row>
    <row r="127" spans="2:65" s="1" customFormat="1" ht="20.45" customHeight="1">
      <c r="B127" s="39"/>
      <c r="C127" s="186" t="s">
        <v>201</v>
      </c>
      <c r="D127" s="186" t="s">
        <v>122</v>
      </c>
      <c r="E127" s="187" t="s">
        <v>202</v>
      </c>
      <c r="F127" s="188" t="s">
        <v>203</v>
      </c>
      <c r="G127" s="189" t="s">
        <v>171</v>
      </c>
      <c r="H127" s="190">
        <v>2.1</v>
      </c>
      <c r="I127" s="191"/>
      <c r="J127" s="192">
        <f>ROUND(I127*H127,2)</f>
        <v>0</v>
      </c>
      <c r="K127" s="188" t="s">
        <v>126</v>
      </c>
      <c r="L127" s="59"/>
      <c r="M127" s="193" t="s">
        <v>21</v>
      </c>
      <c r="N127" s="194" t="s">
        <v>42</v>
      </c>
      <c r="O127" s="40"/>
      <c r="P127" s="195">
        <f>O127*H127</f>
        <v>0</v>
      </c>
      <c r="Q127" s="195">
        <v>0.00955</v>
      </c>
      <c r="R127" s="195">
        <f>Q127*H127</f>
        <v>0.020055</v>
      </c>
      <c r="S127" s="195">
        <v>0</v>
      </c>
      <c r="T127" s="196">
        <f>S127*H127</f>
        <v>0</v>
      </c>
      <c r="AR127" s="22" t="s">
        <v>127</v>
      </c>
      <c r="AT127" s="22" t="s">
        <v>122</v>
      </c>
      <c r="AU127" s="22" t="s">
        <v>83</v>
      </c>
      <c r="AY127" s="22" t="s">
        <v>120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22" t="s">
        <v>76</v>
      </c>
      <c r="BK127" s="197">
        <f>ROUND(I127*H127,2)</f>
        <v>0</v>
      </c>
      <c r="BL127" s="22" t="s">
        <v>127</v>
      </c>
      <c r="BM127" s="22" t="s">
        <v>204</v>
      </c>
    </row>
    <row r="128" spans="2:47" s="1" customFormat="1" ht="27">
      <c r="B128" s="39"/>
      <c r="C128" s="61"/>
      <c r="D128" s="198" t="s">
        <v>129</v>
      </c>
      <c r="E128" s="61"/>
      <c r="F128" s="199" t="s">
        <v>205</v>
      </c>
      <c r="G128" s="61"/>
      <c r="H128" s="61"/>
      <c r="I128" s="156"/>
      <c r="J128" s="61"/>
      <c r="K128" s="61"/>
      <c r="L128" s="59"/>
      <c r="M128" s="200"/>
      <c r="N128" s="40"/>
      <c r="O128" s="40"/>
      <c r="P128" s="40"/>
      <c r="Q128" s="40"/>
      <c r="R128" s="40"/>
      <c r="S128" s="40"/>
      <c r="T128" s="76"/>
      <c r="AT128" s="22" t="s">
        <v>129</v>
      </c>
      <c r="AU128" s="22" t="s">
        <v>83</v>
      </c>
    </row>
    <row r="129" spans="2:51" s="11" customFormat="1" ht="13.5">
      <c r="B129" s="201"/>
      <c r="C129" s="202"/>
      <c r="D129" s="203" t="s">
        <v>131</v>
      </c>
      <c r="E129" s="204" t="s">
        <v>21</v>
      </c>
      <c r="F129" s="205" t="s">
        <v>206</v>
      </c>
      <c r="G129" s="202"/>
      <c r="H129" s="206">
        <v>2.1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131</v>
      </c>
      <c r="AU129" s="212" t="s">
        <v>83</v>
      </c>
      <c r="AV129" s="11" t="s">
        <v>83</v>
      </c>
      <c r="AW129" s="11" t="s">
        <v>35</v>
      </c>
      <c r="AX129" s="11" t="s">
        <v>76</v>
      </c>
      <c r="AY129" s="212" t="s">
        <v>120</v>
      </c>
    </row>
    <row r="130" spans="2:65" s="1" customFormat="1" ht="20.45" customHeight="1">
      <c r="B130" s="39"/>
      <c r="C130" s="186" t="s">
        <v>207</v>
      </c>
      <c r="D130" s="186" t="s">
        <v>122</v>
      </c>
      <c r="E130" s="187" t="s">
        <v>208</v>
      </c>
      <c r="F130" s="188" t="s">
        <v>209</v>
      </c>
      <c r="G130" s="189" t="s">
        <v>171</v>
      </c>
      <c r="H130" s="190">
        <v>2.1</v>
      </c>
      <c r="I130" s="191"/>
      <c r="J130" s="192">
        <f>ROUND(I130*H130,2)</f>
        <v>0</v>
      </c>
      <c r="K130" s="188" t="s">
        <v>126</v>
      </c>
      <c r="L130" s="59"/>
      <c r="M130" s="193" t="s">
        <v>21</v>
      </c>
      <c r="N130" s="194" t="s">
        <v>42</v>
      </c>
      <c r="O130" s="40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AR130" s="22" t="s">
        <v>127</v>
      </c>
      <c r="AT130" s="22" t="s">
        <v>122</v>
      </c>
      <c r="AU130" s="22" t="s">
        <v>83</v>
      </c>
      <c r="AY130" s="22" t="s">
        <v>120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2" t="s">
        <v>76</v>
      </c>
      <c r="BK130" s="197">
        <f>ROUND(I130*H130,2)</f>
        <v>0</v>
      </c>
      <c r="BL130" s="22" t="s">
        <v>127</v>
      </c>
      <c r="BM130" s="22" t="s">
        <v>210</v>
      </c>
    </row>
    <row r="131" spans="2:47" s="1" customFormat="1" ht="27">
      <c r="B131" s="39"/>
      <c r="C131" s="61"/>
      <c r="D131" s="198" t="s">
        <v>129</v>
      </c>
      <c r="E131" s="61"/>
      <c r="F131" s="199" t="s">
        <v>211</v>
      </c>
      <c r="G131" s="61"/>
      <c r="H131" s="61"/>
      <c r="I131" s="156"/>
      <c r="J131" s="61"/>
      <c r="K131" s="61"/>
      <c r="L131" s="59"/>
      <c r="M131" s="200"/>
      <c r="N131" s="40"/>
      <c r="O131" s="40"/>
      <c r="P131" s="40"/>
      <c r="Q131" s="40"/>
      <c r="R131" s="40"/>
      <c r="S131" s="40"/>
      <c r="T131" s="76"/>
      <c r="AT131" s="22" t="s">
        <v>129</v>
      </c>
      <c r="AU131" s="22" t="s">
        <v>83</v>
      </c>
    </row>
    <row r="132" spans="2:63" s="10" customFormat="1" ht="29.85" customHeight="1">
      <c r="B132" s="169"/>
      <c r="C132" s="170"/>
      <c r="D132" s="183" t="s">
        <v>70</v>
      </c>
      <c r="E132" s="184" t="s">
        <v>154</v>
      </c>
      <c r="F132" s="184" t="s">
        <v>212</v>
      </c>
      <c r="G132" s="170"/>
      <c r="H132" s="170"/>
      <c r="I132" s="173"/>
      <c r="J132" s="185">
        <f>BK132</f>
        <v>0</v>
      </c>
      <c r="K132" s="170"/>
      <c r="L132" s="175"/>
      <c r="M132" s="176"/>
      <c r="N132" s="177"/>
      <c r="O132" s="177"/>
      <c r="P132" s="178">
        <f>SUM(P133:P134)</f>
        <v>0</v>
      </c>
      <c r="Q132" s="177"/>
      <c r="R132" s="178">
        <f>SUM(R133:R134)</f>
        <v>1.0394999999999999</v>
      </c>
      <c r="S132" s="177"/>
      <c r="T132" s="179">
        <f>SUM(T133:T134)</f>
        <v>0</v>
      </c>
      <c r="AR132" s="180" t="s">
        <v>76</v>
      </c>
      <c r="AT132" s="181" t="s">
        <v>70</v>
      </c>
      <c r="AU132" s="181" t="s">
        <v>76</v>
      </c>
      <c r="AY132" s="180" t="s">
        <v>120</v>
      </c>
      <c r="BK132" s="182">
        <f>SUM(BK133:BK134)</f>
        <v>0</v>
      </c>
    </row>
    <row r="133" spans="2:65" s="1" customFormat="1" ht="20.45" customHeight="1">
      <c r="B133" s="39"/>
      <c r="C133" s="186" t="s">
        <v>10</v>
      </c>
      <c r="D133" s="186" t="s">
        <v>122</v>
      </c>
      <c r="E133" s="187" t="s">
        <v>213</v>
      </c>
      <c r="F133" s="188" t="s">
        <v>214</v>
      </c>
      <c r="G133" s="189" t="s">
        <v>171</v>
      </c>
      <c r="H133" s="190">
        <v>45</v>
      </c>
      <c r="I133" s="191"/>
      <c r="J133" s="192">
        <f>ROUND(I133*H133,2)</f>
        <v>0</v>
      </c>
      <c r="K133" s="188" t="s">
        <v>126</v>
      </c>
      <c r="L133" s="59"/>
      <c r="M133" s="193" t="s">
        <v>21</v>
      </c>
      <c r="N133" s="194" t="s">
        <v>42</v>
      </c>
      <c r="O133" s="40"/>
      <c r="P133" s="195">
        <f>O133*H133</f>
        <v>0</v>
      </c>
      <c r="Q133" s="195">
        <v>0.0231</v>
      </c>
      <c r="R133" s="195">
        <f>Q133*H133</f>
        <v>1.0394999999999999</v>
      </c>
      <c r="S133" s="195">
        <v>0</v>
      </c>
      <c r="T133" s="196">
        <f>S133*H133</f>
        <v>0</v>
      </c>
      <c r="AR133" s="22" t="s">
        <v>127</v>
      </c>
      <c r="AT133" s="22" t="s">
        <v>122</v>
      </c>
      <c r="AU133" s="22" t="s">
        <v>83</v>
      </c>
      <c r="AY133" s="22" t="s">
        <v>120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22" t="s">
        <v>76</v>
      </c>
      <c r="BK133" s="197">
        <f>ROUND(I133*H133,2)</f>
        <v>0</v>
      </c>
      <c r="BL133" s="22" t="s">
        <v>127</v>
      </c>
      <c r="BM133" s="22" t="s">
        <v>215</v>
      </c>
    </row>
    <row r="134" spans="2:47" s="1" customFormat="1" ht="27">
      <c r="B134" s="39"/>
      <c r="C134" s="61"/>
      <c r="D134" s="198" t="s">
        <v>129</v>
      </c>
      <c r="E134" s="61"/>
      <c r="F134" s="199" t="s">
        <v>216</v>
      </c>
      <c r="G134" s="61"/>
      <c r="H134" s="61"/>
      <c r="I134" s="156"/>
      <c r="J134" s="61"/>
      <c r="K134" s="61"/>
      <c r="L134" s="59"/>
      <c r="M134" s="200"/>
      <c r="N134" s="40"/>
      <c r="O134" s="40"/>
      <c r="P134" s="40"/>
      <c r="Q134" s="40"/>
      <c r="R134" s="40"/>
      <c r="S134" s="40"/>
      <c r="T134" s="76"/>
      <c r="AT134" s="22" t="s">
        <v>129</v>
      </c>
      <c r="AU134" s="22" t="s">
        <v>83</v>
      </c>
    </row>
    <row r="135" spans="2:63" s="10" customFormat="1" ht="29.85" customHeight="1">
      <c r="B135" s="169"/>
      <c r="C135" s="170"/>
      <c r="D135" s="183" t="s">
        <v>70</v>
      </c>
      <c r="E135" s="184" t="s">
        <v>176</v>
      </c>
      <c r="F135" s="184" t="s">
        <v>217</v>
      </c>
      <c r="G135" s="170"/>
      <c r="H135" s="170"/>
      <c r="I135" s="173"/>
      <c r="J135" s="185">
        <f>BK135</f>
        <v>0</v>
      </c>
      <c r="K135" s="170"/>
      <c r="L135" s="175"/>
      <c r="M135" s="176"/>
      <c r="N135" s="177"/>
      <c r="O135" s="177"/>
      <c r="P135" s="178">
        <f>SUM(P136:P141)</f>
        <v>0</v>
      </c>
      <c r="Q135" s="177"/>
      <c r="R135" s="178">
        <f>SUM(R136:R141)</f>
        <v>0</v>
      </c>
      <c r="S135" s="177"/>
      <c r="T135" s="179">
        <f>SUM(T136:T141)</f>
        <v>66.503</v>
      </c>
      <c r="AR135" s="180" t="s">
        <v>76</v>
      </c>
      <c r="AT135" s="181" t="s">
        <v>70</v>
      </c>
      <c r="AU135" s="181" t="s">
        <v>76</v>
      </c>
      <c r="AY135" s="180" t="s">
        <v>120</v>
      </c>
      <c r="BK135" s="182">
        <f>SUM(BK136:BK141)</f>
        <v>0</v>
      </c>
    </row>
    <row r="136" spans="2:65" s="1" customFormat="1" ht="20.45" customHeight="1">
      <c r="B136" s="39"/>
      <c r="C136" s="186" t="s">
        <v>218</v>
      </c>
      <c r="D136" s="186" t="s">
        <v>122</v>
      </c>
      <c r="E136" s="187" t="s">
        <v>219</v>
      </c>
      <c r="F136" s="188" t="s">
        <v>220</v>
      </c>
      <c r="G136" s="189" t="s">
        <v>125</v>
      </c>
      <c r="H136" s="190">
        <v>10.439</v>
      </c>
      <c r="I136" s="191"/>
      <c r="J136" s="192">
        <f>ROUND(I136*H136,2)</f>
        <v>0</v>
      </c>
      <c r="K136" s="188" t="s">
        <v>126</v>
      </c>
      <c r="L136" s="59"/>
      <c r="M136" s="193" t="s">
        <v>21</v>
      </c>
      <c r="N136" s="194" t="s">
        <v>42</v>
      </c>
      <c r="O136" s="40"/>
      <c r="P136" s="195">
        <f>O136*H136</f>
        <v>0</v>
      </c>
      <c r="Q136" s="195">
        <v>0</v>
      </c>
      <c r="R136" s="195">
        <f>Q136*H136</f>
        <v>0</v>
      </c>
      <c r="S136" s="195">
        <v>2</v>
      </c>
      <c r="T136" s="196">
        <f>S136*H136</f>
        <v>20.878</v>
      </c>
      <c r="AR136" s="22" t="s">
        <v>127</v>
      </c>
      <c r="AT136" s="22" t="s">
        <v>122</v>
      </c>
      <c r="AU136" s="22" t="s">
        <v>83</v>
      </c>
      <c r="AY136" s="22" t="s">
        <v>120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22" t="s">
        <v>76</v>
      </c>
      <c r="BK136" s="197">
        <f>ROUND(I136*H136,2)</f>
        <v>0</v>
      </c>
      <c r="BL136" s="22" t="s">
        <v>127</v>
      </c>
      <c r="BM136" s="22" t="s">
        <v>221</v>
      </c>
    </row>
    <row r="137" spans="2:47" s="1" customFormat="1" ht="13.5">
      <c r="B137" s="39"/>
      <c r="C137" s="61"/>
      <c r="D137" s="198" t="s">
        <v>129</v>
      </c>
      <c r="E137" s="61"/>
      <c r="F137" s="199" t="s">
        <v>222</v>
      </c>
      <c r="G137" s="61"/>
      <c r="H137" s="61"/>
      <c r="I137" s="156"/>
      <c r="J137" s="61"/>
      <c r="K137" s="61"/>
      <c r="L137" s="59"/>
      <c r="M137" s="200"/>
      <c r="N137" s="40"/>
      <c r="O137" s="40"/>
      <c r="P137" s="40"/>
      <c r="Q137" s="40"/>
      <c r="R137" s="40"/>
      <c r="S137" s="40"/>
      <c r="T137" s="76"/>
      <c r="AT137" s="22" t="s">
        <v>129</v>
      </c>
      <c r="AU137" s="22" t="s">
        <v>83</v>
      </c>
    </row>
    <row r="138" spans="2:51" s="11" customFormat="1" ht="13.5">
      <c r="B138" s="201"/>
      <c r="C138" s="202"/>
      <c r="D138" s="203" t="s">
        <v>131</v>
      </c>
      <c r="E138" s="204" t="s">
        <v>21</v>
      </c>
      <c r="F138" s="205" t="s">
        <v>223</v>
      </c>
      <c r="G138" s="202"/>
      <c r="H138" s="206">
        <v>10.439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131</v>
      </c>
      <c r="AU138" s="212" t="s">
        <v>83</v>
      </c>
      <c r="AV138" s="11" t="s">
        <v>83</v>
      </c>
      <c r="AW138" s="11" t="s">
        <v>35</v>
      </c>
      <c r="AX138" s="11" t="s">
        <v>76</v>
      </c>
      <c r="AY138" s="212" t="s">
        <v>120</v>
      </c>
    </row>
    <row r="139" spans="2:65" s="1" customFormat="1" ht="20.45" customHeight="1">
      <c r="B139" s="39"/>
      <c r="C139" s="186" t="s">
        <v>224</v>
      </c>
      <c r="D139" s="186" t="s">
        <v>122</v>
      </c>
      <c r="E139" s="187" t="s">
        <v>225</v>
      </c>
      <c r="F139" s="188" t="s">
        <v>226</v>
      </c>
      <c r="G139" s="189" t="s">
        <v>125</v>
      </c>
      <c r="H139" s="190">
        <v>18.25</v>
      </c>
      <c r="I139" s="191"/>
      <c r="J139" s="192">
        <f>ROUND(I139*H139,2)</f>
        <v>0</v>
      </c>
      <c r="K139" s="188" t="s">
        <v>126</v>
      </c>
      <c r="L139" s="59"/>
      <c r="M139" s="193" t="s">
        <v>21</v>
      </c>
      <c r="N139" s="194" t="s">
        <v>42</v>
      </c>
      <c r="O139" s="40"/>
      <c r="P139" s="195">
        <f>O139*H139</f>
        <v>0</v>
      </c>
      <c r="Q139" s="195">
        <v>0</v>
      </c>
      <c r="R139" s="195">
        <f>Q139*H139</f>
        <v>0</v>
      </c>
      <c r="S139" s="195">
        <v>2.5</v>
      </c>
      <c r="T139" s="196">
        <f>S139*H139</f>
        <v>45.625</v>
      </c>
      <c r="AR139" s="22" t="s">
        <v>127</v>
      </c>
      <c r="AT139" s="22" t="s">
        <v>122</v>
      </c>
      <c r="AU139" s="22" t="s">
        <v>83</v>
      </c>
      <c r="AY139" s="22" t="s">
        <v>120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22" t="s">
        <v>76</v>
      </c>
      <c r="BK139" s="197">
        <f>ROUND(I139*H139,2)</f>
        <v>0</v>
      </c>
      <c r="BL139" s="22" t="s">
        <v>127</v>
      </c>
      <c r="BM139" s="22" t="s">
        <v>227</v>
      </c>
    </row>
    <row r="140" spans="2:47" s="1" customFormat="1" ht="27">
      <c r="B140" s="39"/>
      <c r="C140" s="61"/>
      <c r="D140" s="198" t="s">
        <v>129</v>
      </c>
      <c r="E140" s="61"/>
      <c r="F140" s="199" t="s">
        <v>228</v>
      </c>
      <c r="G140" s="61"/>
      <c r="H140" s="61"/>
      <c r="I140" s="156"/>
      <c r="J140" s="61"/>
      <c r="K140" s="61"/>
      <c r="L140" s="59"/>
      <c r="M140" s="200"/>
      <c r="N140" s="40"/>
      <c r="O140" s="40"/>
      <c r="P140" s="40"/>
      <c r="Q140" s="40"/>
      <c r="R140" s="40"/>
      <c r="S140" s="40"/>
      <c r="T140" s="76"/>
      <c r="AT140" s="22" t="s">
        <v>129</v>
      </c>
      <c r="AU140" s="22" t="s">
        <v>83</v>
      </c>
    </row>
    <row r="141" spans="2:51" s="11" customFormat="1" ht="13.5">
      <c r="B141" s="201"/>
      <c r="C141" s="202"/>
      <c r="D141" s="198" t="s">
        <v>131</v>
      </c>
      <c r="E141" s="214" t="s">
        <v>21</v>
      </c>
      <c r="F141" s="215" t="s">
        <v>229</v>
      </c>
      <c r="G141" s="202"/>
      <c r="H141" s="216">
        <v>18.25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131</v>
      </c>
      <c r="AU141" s="212" t="s">
        <v>83</v>
      </c>
      <c r="AV141" s="11" t="s">
        <v>83</v>
      </c>
      <c r="AW141" s="11" t="s">
        <v>35</v>
      </c>
      <c r="AX141" s="11" t="s">
        <v>76</v>
      </c>
      <c r="AY141" s="212" t="s">
        <v>120</v>
      </c>
    </row>
    <row r="142" spans="2:63" s="10" customFormat="1" ht="29.85" customHeight="1">
      <c r="B142" s="169"/>
      <c r="C142" s="170"/>
      <c r="D142" s="183" t="s">
        <v>70</v>
      </c>
      <c r="E142" s="184" t="s">
        <v>230</v>
      </c>
      <c r="F142" s="184" t="s">
        <v>231</v>
      </c>
      <c r="G142" s="170"/>
      <c r="H142" s="170"/>
      <c r="I142" s="173"/>
      <c r="J142" s="185">
        <f>BK142</f>
        <v>0</v>
      </c>
      <c r="K142" s="170"/>
      <c r="L142" s="175"/>
      <c r="M142" s="176"/>
      <c r="N142" s="177"/>
      <c r="O142" s="177"/>
      <c r="P142" s="178">
        <f>SUM(P143:P151)</f>
        <v>0</v>
      </c>
      <c r="Q142" s="177"/>
      <c r="R142" s="178">
        <f>SUM(R143:R151)</f>
        <v>0</v>
      </c>
      <c r="S142" s="177"/>
      <c r="T142" s="179">
        <f>SUM(T143:T151)</f>
        <v>0</v>
      </c>
      <c r="AR142" s="180" t="s">
        <v>76</v>
      </c>
      <c r="AT142" s="181" t="s">
        <v>70</v>
      </c>
      <c r="AU142" s="181" t="s">
        <v>76</v>
      </c>
      <c r="AY142" s="180" t="s">
        <v>120</v>
      </c>
      <c r="BK142" s="182">
        <f>SUM(BK143:BK151)</f>
        <v>0</v>
      </c>
    </row>
    <row r="143" spans="2:65" s="1" customFormat="1" ht="28.9" customHeight="1">
      <c r="B143" s="39"/>
      <c r="C143" s="186" t="s">
        <v>232</v>
      </c>
      <c r="D143" s="186" t="s">
        <v>122</v>
      </c>
      <c r="E143" s="187" t="s">
        <v>233</v>
      </c>
      <c r="F143" s="188" t="s">
        <v>234</v>
      </c>
      <c r="G143" s="189" t="s">
        <v>151</v>
      </c>
      <c r="H143" s="190">
        <v>66.503</v>
      </c>
      <c r="I143" s="191"/>
      <c r="J143" s="192">
        <f>ROUND(I143*H143,2)</f>
        <v>0</v>
      </c>
      <c r="K143" s="188" t="s">
        <v>126</v>
      </c>
      <c r="L143" s="59"/>
      <c r="M143" s="193" t="s">
        <v>21</v>
      </c>
      <c r="N143" s="194" t="s">
        <v>42</v>
      </c>
      <c r="O143" s="40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AR143" s="22" t="s">
        <v>127</v>
      </c>
      <c r="AT143" s="22" t="s">
        <v>122</v>
      </c>
      <c r="AU143" s="22" t="s">
        <v>83</v>
      </c>
      <c r="AY143" s="22" t="s">
        <v>120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2" t="s">
        <v>76</v>
      </c>
      <c r="BK143" s="197">
        <f>ROUND(I143*H143,2)</f>
        <v>0</v>
      </c>
      <c r="BL143" s="22" t="s">
        <v>127</v>
      </c>
      <c r="BM143" s="22" t="s">
        <v>235</v>
      </c>
    </row>
    <row r="144" spans="2:47" s="1" customFormat="1" ht="27">
      <c r="B144" s="39"/>
      <c r="C144" s="61"/>
      <c r="D144" s="203" t="s">
        <v>129</v>
      </c>
      <c r="E144" s="61"/>
      <c r="F144" s="213" t="s">
        <v>236</v>
      </c>
      <c r="G144" s="61"/>
      <c r="H144" s="61"/>
      <c r="I144" s="156"/>
      <c r="J144" s="61"/>
      <c r="K144" s="61"/>
      <c r="L144" s="59"/>
      <c r="M144" s="200"/>
      <c r="N144" s="40"/>
      <c r="O144" s="40"/>
      <c r="P144" s="40"/>
      <c r="Q144" s="40"/>
      <c r="R144" s="40"/>
      <c r="S144" s="40"/>
      <c r="T144" s="76"/>
      <c r="AT144" s="22" t="s">
        <v>129</v>
      </c>
      <c r="AU144" s="22" t="s">
        <v>83</v>
      </c>
    </row>
    <row r="145" spans="2:65" s="1" customFormat="1" ht="28.9" customHeight="1">
      <c r="B145" s="39"/>
      <c r="C145" s="186" t="s">
        <v>237</v>
      </c>
      <c r="D145" s="186" t="s">
        <v>122</v>
      </c>
      <c r="E145" s="187" t="s">
        <v>238</v>
      </c>
      <c r="F145" s="188" t="s">
        <v>239</v>
      </c>
      <c r="G145" s="189" t="s">
        <v>151</v>
      </c>
      <c r="H145" s="190">
        <v>66.503</v>
      </c>
      <c r="I145" s="191"/>
      <c r="J145" s="192">
        <f>ROUND(I145*H145,2)</f>
        <v>0</v>
      </c>
      <c r="K145" s="188" t="s">
        <v>126</v>
      </c>
      <c r="L145" s="59"/>
      <c r="M145" s="193" t="s">
        <v>21</v>
      </c>
      <c r="N145" s="194" t="s">
        <v>42</v>
      </c>
      <c r="O145" s="40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AR145" s="22" t="s">
        <v>127</v>
      </c>
      <c r="AT145" s="22" t="s">
        <v>122</v>
      </c>
      <c r="AU145" s="22" t="s">
        <v>83</v>
      </c>
      <c r="AY145" s="22" t="s">
        <v>120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2" t="s">
        <v>76</v>
      </c>
      <c r="BK145" s="197">
        <f>ROUND(I145*H145,2)</f>
        <v>0</v>
      </c>
      <c r="BL145" s="22" t="s">
        <v>127</v>
      </c>
      <c r="BM145" s="22" t="s">
        <v>240</v>
      </c>
    </row>
    <row r="146" spans="2:47" s="1" customFormat="1" ht="27">
      <c r="B146" s="39"/>
      <c r="C146" s="61"/>
      <c r="D146" s="203" t="s">
        <v>129</v>
      </c>
      <c r="E146" s="61"/>
      <c r="F146" s="213" t="s">
        <v>241</v>
      </c>
      <c r="G146" s="61"/>
      <c r="H146" s="61"/>
      <c r="I146" s="156"/>
      <c r="J146" s="61"/>
      <c r="K146" s="61"/>
      <c r="L146" s="59"/>
      <c r="M146" s="200"/>
      <c r="N146" s="40"/>
      <c r="O146" s="40"/>
      <c r="P146" s="40"/>
      <c r="Q146" s="40"/>
      <c r="R146" s="40"/>
      <c r="S146" s="40"/>
      <c r="T146" s="76"/>
      <c r="AT146" s="22" t="s">
        <v>129</v>
      </c>
      <c r="AU146" s="22" t="s">
        <v>83</v>
      </c>
    </row>
    <row r="147" spans="2:65" s="1" customFormat="1" ht="20.45" customHeight="1">
      <c r="B147" s="39"/>
      <c r="C147" s="186" t="s">
        <v>242</v>
      </c>
      <c r="D147" s="186" t="s">
        <v>122</v>
      </c>
      <c r="E147" s="187" t="s">
        <v>243</v>
      </c>
      <c r="F147" s="188" t="s">
        <v>244</v>
      </c>
      <c r="G147" s="189" t="s">
        <v>151</v>
      </c>
      <c r="H147" s="190">
        <v>997.545</v>
      </c>
      <c r="I147" s="191"/>
      <c r="J147" s="192">
        <f>ROUND(I147*H147,2)</f>
        <v>0</v>
      </c>
      <c r="K147" s="188" t="s">
        <v>126</v>
      </c>
      <c r="L147" s="59"/>
      <c r="M147" s="193" t="s">
        <v>21</v>
      </c>
      <c r="N147" s="194" t="s">
        <v>42</v>
      </c>
      <c r="O147" s="40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AR147" s="22" t="s">
        <v>127</v>
      </c>
      <c r="AT147" s="22" t="s">
        <v>122</v>
      </c>
      <c r="AU147" s="22" t="s">
        <v>83</v>
      </c>
      <c r="AY147" s="22" t="s">
        <v>120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2" t="s">
        <v>76</v>
      </c>
      <c r="BK147" s="197">
        <f>ROUND(I147*H147,2)</f>
        <v>0</v>
      </c>
      <c r="BL147" s="22" t="s">
        <v>127</v>
      </c>
      <c r="BM147" s="22" t="s">
        <v>245</v>
      </c>
    </row>
    <row r="148" spans="2:47" s="1" customFormat="1" ht="27">
      <c r="B148" s="39"/>
      <c r="C148" s="61"/>
      <c r="D148" s="198" t="s">
        <v>129</v>
      </c>
      <c r="E148" s="61"/>
      <c r="F148" s="199" t="s">
        <v>246</v>
      </c>
      <c r="G148" s="61"/>
      <c r="H148" s="61"/>
      <c r="I148" s="156"/>
      <c r="J148" s="61"/>
      <c r="K148" s="61"/>
      <c r="L148" s="59"/>
      <c r="M148" s="200"/>
      <c r="N148" s="40"/>
      <c r="O148" s="40"/>
      <c r="P148" s="40"/>
      <c r="Q148" s="40"/>
      <c r="R148" s="40"/>
      <c r="S148" s="40"/>
      <c r="T148" s="76"/>
      <c r="AT148" s="22" t="s">
        <v>129</v>
      </c>
      <c r="AU148" s="22" t="s">
        <v>83</v>
      </c>
    </row>
    <row r="149" spans="2:51" s="11" customFormat="1" ht="13.5">
      <c r="B149" s="201"/>
      <c r="C149" s="202"/>
      <c r="D149" s="203" t="s">
        <v>131</v>
      </c>
      <c r="E149" s="202"/>
      <c r="F149" s="205" t="s">
        <v>247</v>
      </c>
      <c r="G149" s="202"/>
      <c r="H149" s="206">
        <v>997.545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131</v>
      </c>
      <c r="AU149" s="212" t="s">
        <v>83</v>
      </c>
      <c r="AV149" s="11" t="s">
        <v>83</v>
      </c>
      <c r="AW149" s="11" t="s">
        <v>6</v>
      </c>
      <c r="AX149" s="11" t="s">
        <v>76</v>
      </c>
      <c r="AY149" s="212" t="s">
        <v>120</v>
      </c>
    </row>
    <row r="150" spans="2:65" s="1" customFormat="1" ht="20.45" customHeight="1">
      <c r="B150" s="39"/>
      <c r="C150" s="186" t="s">
        <v>9</v>
      </c>
      <c r="D150" s="186" t="s">
        <v>122</v>
      </c>
      <c r="E150" s="187" t="s">
        <v>248</v>
      </c>
      <c r="F150" s="188" t="s">
        <v>249</v>
      </c>
      <c r="G150" s="189" t="s">
        <v>151</v>
      </c>
      <c r="H150" s="190">
        <v>66.503</v>
      </c>
      <c r="I150" s="191"/>
      <c r="J150" s="192">
        <f>ROUND(I150*H150,2)</f>
        <v>0</v>
      </c>
      <c r="K150" s="188" t="s">
        <v>126</v>
      </c>
      <c r="L150" s="59"/>
      <c r="M150" s="193" t="s">
        <v>21</v>
      </c>
      <c r="N150" s="194" t="s">
        <v>42</v>
      </c>
      <c r="O150" s="40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AR150" s="22" t="s">
        <v>127</v>
      </c>
      <c r="AT150" s="22" t="s">
        <v>122</v>
      </c>
      <c r="AU150" s="22" t="s">
        <v>83</v>
      </c>
      <c r="AY150" s="22" t="s">
        <v>120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2" t="s">
        <v>76</v>
      </c>
      <c r="BK150" s="197">
        <f>ROUND(I150*H150,2)</f>
        <v>0</v>
      </c>
      <c r="BL150" s="22" t="s">
        <v>127</v>
      </c>
      <c r="BM150" s="22" t="s">
        <v>250</v>
      </c>
    </row>
    <row r="151" spans="2:47" s="1" customFormat="1" ht="13.5">
      <c r="B151" s="39"/>
      <c r="C151" s="61"/>
      <c r="D151" s="198" t="s">
        <v>129</v>
      </c>
      <c r="E151" s="61"/>
      <c r="F151" s="199" t="s">
        <v>251</v>
      </c>
      <c r="G151" s="61"/>
      <c r="H151" s="61"/>
      <c r="I151" s="156"/>
      <c r="J151" s="61"/>
      <c r="K151" s="61"/>
      <c r="L151" s="59"/>
      <c r="M151" s="200"/>
      <c r="N151" s="40"/>
      <c r="O151" s="40"/>
      <c r="P151" s="40"/>
      <c r="Q151" s="40"/>
      <c r="R151" s="40"/>
      <c r="S151" s="40"/>
      <c r="T151" s="76"/>
      <c r="AT151" s="22" t="s">
        <v>129</v>
      </c>
      <c r="AU151" s="22" t="s">
        <v>83</v>
      </c>
    </row>
    <row r="152" spans="2:63" s="10" customFormat="1" ht="29.85" customHeight="1">
      <c r="B152" s="169"/>
      <c r="C152" s="170"/>
      <c r="D152" s="183" t="s">
        <v>70</v>
      </c>
      <c r="E152" s="184" t="s">
        <v>252</v>
      </c>
      <c r="F152" s="184" t="s">
        <v>253</v>
      </c>
      <c r="G152" s="170"/>
      <c r="H152" s="170"/>
      <c r="I152" s="173"/>
      <c r="J152" s="185">
        <f>BK152</f>
        <v>0</v>
      </c>
      <c r="K152" s="170"/>
      <c r="L152" s="175"/>
      <c r="M152" s="176"/>
      <c r="N152" s="177"/>
      <c r="O152" s="177"/>
      <c r="P152" s="178">
        <f>SUM(P153:P154)</f>
        <v>0</v>
      </c>
      <c r="Q152" s="177"/>
      <c r="R152" s="178">
        <f>SUM(R153:R154)</f>
        <v>0</v>
      </c>
      <c r="S152" s="177"/>
      <c r="T152" s="179">
        <f>SUM(T153:T154)</f>
        <v>0</v>
      </c>
      <c r="AR152" s="180" t="s">
        <v>76</v>
      </c>
      <c r="AT152" s="181" t="s">
        <v>70</v>
      </c>
      <c r="AU152" s="181" t="s">
        <v>76</v>
      </c>
      <c r="AY152" s="180" t="s">
        <v>120</v>
      </c>
      <c r="BK152" s="182">
        <f>SUM(BK153:BK154)</f>
        <v>0</v>
      </c>
    </row>
    <row r="153" spans="2:65" s="1" customFormat="1" ht="20.45" customHeight="1">
      <c r="B153" s="39"/>
      <c r="C153" s="186" t="s">
        <v>254</v>
      </c>
      <c r="D153" s="186" t="s">
        <v>122</v>
      </c>
      <c r="E153" s="187" t="s">
        <v>255</v>
      </c>
      <c r="F153" s="188" t="s">
        <v>256</v>
      </c>
      <c r="G153" s="189" t="s">
        <v>151</v>
      </c>
      <c r="H153" s="190">
        <v>85.311</v>
      </c>
      <c r="I153" s="191"/>
      <c r="J153" s="192">
        <f>ROUND(I153*H153,2)</f>
        <v>0</v>
      </c>
      <c r="K153" s="188" t="s">
        <v>126</v>
      </c>
      <c r="L153" s="59"/>
      <c r="M153" s="193" t="s">
        <v>21</v>
      </c>
      <c r="N153" s="194" t="s">
        <v>42</v>
      </c>
      <c r="O153" s="40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AR153" s="22" t="s">
        <v>127</v>
      </c>
      <c r="AT153" s="22" t="s">
        <v>122</v>
      </c>
      <c r="AU153" s="22" t="s">
        <v>83</v>
      </c>
      <c r="AY153" s="22" t="s">
        <v>120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22" t="s">
        <v>76</v>
      </c>
      <c r="BK153" s="197">
        <f>ROUND(I153*H153,2)</f>
        <v>0</v>
      </c>
      <c r="BL153" s="22" t="s">
        <v>127</v>
      </c>
      <c r="BM153" s="22" t="s">
        <v>257</v>
      </c>
    </row>
    <row r="154" spans="2:47" s="1" customFormat="1" ht="40.5">
      <c r="B154" s="39"/>
      <c r="C154" s="61"/>
      <c r="D154" s="198" t="s">
        <v>129</v>
      </c>
      <c r="E154" s="61"/>
      <c r="F154" s="199" t="s">
        <v>258</v>
      </c>
      <c r="G154" s="61"/>
      <c r="H154" s="61"/>
      <c r="I154" s="156"/>
      <c r="J154" s="61"/>
      <c r="K154" s="61"/>
      <c r="L154" s="59"/>
      <c r="M154" s="200"/>
      <c r="N154" s="40"/>
      <c r="O154" s="40"/>
      <c r="P154" s="40"/>
      <c r="Q154" s="40"/>
      <c r="R154" s="40"/>
      <c r="S154" s="40"/>
      <c r="T154" s="76"/>
      <c r="AT154" s="22" t="s">
        <v>129</v>
      </c>
      <c r="AU154" s="22" t="s">
        <v>83</v>
      </c>
    </row>
    <row r="155" spans="2:63" s="10" customFormat="1" ht="37.35" customHeight="1">
      <c r="B155" s="169"/>
      <c r="C155" s="170"/>
      <c r="D155" s="171" t="s">
        <v>70</v>
      </c>
      <c r="E155" s="172" t="s">
        <v>259</v>
      </c>
      <c r="F155" s="172" t="s">
        <v>260</v>
      </c>
      <c r="G155" s="170"/>
      <c r="H155" s="170"/>
      <c r="I155" s="173"/>
      <c r="J155" s="174">
        <f>BK155</f>
        <v>0</v>
      </c>
      <c r="K155" s="170"/>
      <c r="L155" s="175"/>
      <c r="M155" s="176"/>
      <c r="N155" s="177"/>
      <c r="O155" s="177"/>
      <c r="P155" s="178">
        <f>P156+P165+P170</f>
        <v>0</v>
      </c>
      <c r="Q155" s="177"/>
      <c r="R155" s="178">
        <f>R156+R165+R170</f>
        <v>0.09229839999999999</v>
      </c>
      <c r="S155" s="177"/>
      <c r="T155" s="179">
        <f>T156+T165+T170</f>
        <v>0</v>
      </c>
      <c r="AR155" s="180" t="s">
        <v>83</v>
      </c>
      <c r="AT155" s="181" t="s">
        <v>70</v>
      </c>
      <c r="AU155" s="181" t="s">
        <v>71</v>
      </c>
      <c r="AY155" s="180" t="s">
        <v>120</v>
      </c>
      <c r="BK155" s="182">
        <f>BK156+BK165+BK170</f>
        <v>0</v>
      </c>
    </row>
    <row r="156" spans="2:63" s="10" customFormat="1" ht="19.9" customHeight="1">
      <c r="B156" s="169"/>
      <c r="C156" s="170"/>
      <c r="D156" s="183" t="s">
        <v>70</v>
      </c>
      <c r="E156" s="184" t="s">
        <v>261</v>
      </c>
      <c r="F156" s="184" t="s">
        <v>262</v>
      </c>
      <c r="G156" s="170"/>
      <c r="H156" s="170"/>
      <c r="I156" s="173"/>
      <c r="J156" s="185">
        <f>BK156</f>
        <v>0</v>
      </c>
      <c r="K156" s="170"/>
      <c r="L156" s="175"/>
      <c r="M156" s="176"/>
      <c r="N156" s="177"/>
      <c r="O156" s="177"/>
      <c r="P156" s="178">
        <f>SUM(P157:P164)</f>
        <v>0</v>
      </c>
      <c r="Q156" s="177"/>
      <c r="R156" s="178">
        <f>SUM(R157:R164)</f>
        <v>0.013673399999999999</v>
      </c>
      <c r="S156" s="177"/>
      <c r="T156" s="179">
        <f>SUM(T157:T164)</f>
        <v>0</v>
      </c>
      <c r="AR156" s="180" t="s">
        <v>83</v>
      </c>
      <c r="AT156" s="181" t="s">
        <v>70</v>
      </c>
      <c r="AU156" s="181" t="s">
        <v>76</v>
      </c>
      <c r="AY156" s="180" t="s">
        <v>120</v>
      </c>
      <c r="BK156" s="182">
        <f>SUM(BK157:BK164)</f>
        <v>0</v>
      </c>
    </row>
    <row r="157" spans="2:65" s="1" customFormat="1" ht="28.9" customHeight="1">
      <c r="B157" s="39"/>
      <c r="C157" s="186" t="s">
        <v>263</v>
      </c>
      <c r="D157" s="186" t="s">
        <v>122</v>
      </c>
      <c r="E157" s="187" t="s">
        <v>264</v>
      </c>
      <c r="F157" s="188" t="s">
        <v>265</v>
      </c>
      <c r="G157" s="189" t="s">
        <v>171</v>
      </c>
      <c r="H157" s="190">
        <v>15.45</v>
      </c>
      <c r="I157" s="191"/>
      <c r="J157" s="192">
        <f>ROUND(I157*H157,2)</f>
        <v>0</v>
      </c>
      <c r="K157" s="188" t="s">
        <v>126</v>
      </c>
      <c r="L157" s="59"/>
      <c r="M157" s="193" t="s">
        <v>21</v>
      </c>
      <c r="N157" s="194" t="s">
        <v>42</v>
      </c>
      <c r="O157" s="40"/>
      <c r="P157" s="195">
        <f>O157*H157</f>
        <v>0</v>
      </c>
      <c r="Q157" s="195">
        <v>0.00057</v>
      </c>
      <c r="R157" s="195">
        <f>Q157*H157</f>
        <v>0.0088065</v>
      </c>
      <c r="S157" s="195">
        <v>0</v>
      </c>
      <c r="T157" s="196">
        <f>S157*H157</f>
        <v>0</v>
      </c>
      <c r="AR157" s="22" t="s">
        <v>218</v>
      </c>
      <c r="AT157" s="22" t="s">
        <v>122</v>
      </c>
      <c r="AU157" s="22" t="s">
        <v>83</v>
      </c>
      <c r="AY157" s="22" t="s">
        <v>120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22" t="s">
        <v>76</v>
      </c>
      <c r="BK157" s="197">
        <f>ROUND(I157*H157,2)</f>
        <v>0</v>
      </c>
      <c r="BL157" s="22" t="s">
        <v>218</v>
      </c>
      <c r="BM157" s="22" t="s">
        <v>266</v>
      </c>
    </row>
    <row r="158" spans="2:47" s="1" customFormat="1" ht="27">
      <c r="B158" s="39"/>
      <c r="C158" s="61"/>
      <c r="D158" s="198" t="s">
        <v>129</v>
      </c>
      <c r="E158" s="61"/>
      <c r="F158" s="199" t="s">
        <v>267</v>
      </c>
      <c r="G158" s="61"/>
      <c r="H158" s="61"/>
      <c r="I158" s="156"/>
      <c r="J158" s="61"/>
      <c r="K158" s="61"/>
      <c r="L158" s="59"/>
      <c r="M158" s="200"/>
      <c r="N158" s="40"/>
      <c r="O158" s="40"/>
      <c r="P158" s="40"/>
      <c r="Q158" s="40"/>
      <c r="R158" s="40"/>
      <c r="S158" s="40"/>
      <c r="T158" s="76"/>
      <c r="AT158" s="22" t="s">
        <v>129</v>
      </c>
      <c r="AU158" s="22" t="s">
        <v>83</v>
      </c>
    </row>
    <row r="159" spans="2:51" s="11" customFormat="1" ht="13.5">
      <c r="B159" s="201"/>
      <c r="C159" s="202"/>
      <c r="D159" s="203" t="s">
        <v>131</v>
      </c>
      <c r="E159" s="204" t="s">
        <v>21</v>
      </c>
      <c r="F159" s="205" t="s">
        <v>268</v>
      </c>
      <c r="G159" s="202"/>
      <c r="H159" s="206">
        <v>15.45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131</v>
      </c>
      <c r="AU159" s="212" t="s">
        <v>83</v>
      </c>
      <c r="AV159" s="11" t="s">
        <v>83</v>
      </c>
      <c r="AW159" s="11" t="s">
        <v>35</v>
      </c>
      <c r="AX159" s="11" t="s">
        <v>76</v>
      </c>
      <c r="AY159" s="212" t="s">
        <v>120</v>
      </c>
    </row>
    <row r="160" spans="2:65" s="1" customFormat="1" ht="20.45" customHeight="1">
      <c r="B160" s="39"/>
      <c r="C160" s="186" t="s">
        <v>269</v>
      </c>
      <c r="D160" s="186" t="s">
        <v>122</v>
      </c>
      <c r="E160" s="187" t="s">
        <v>270</v>
      </c>
      <c r="F160" s="188" t="s">
        <v>271</v>
      </c>
      <c r="G160" s="189" t="s">
        <v>171</v>
      </c>
      <c r="H160" s="190">
        <v>15.45</v>
      </c>
      <c r="I160" s="191"/>
      <c r="J160" s="192">
        <f>ROUND(I160*H160,2)</f>
        <v>0</v>
      </c>
      <c r="K160" s="188" t="s">
        <v>126</v>
      </c>
      <c r="L160" s="59"/>
      <c r="M160" s="193" t="s">
        <v>21</v>
      </c>
      <c r="N160" s="194" t="s">
        <v>42</v>
      </c>
      <c r="O160" s="40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AR160" s="22" t="s">
        <v>218</v>
      </c>
      <c r="AT160" s="22" t="s">
        <v>122</v>
      </c>
      <c r="AU160" s="22" t="s">
        <v>83</v>
      </c>
      <c r="AY160" s="22" t="s">
        <v>120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22" t="s">
        <v>76</v>
      </c>
      <c r="BK160" s="197">
        <f>ROUND(I160*H160,2)</f>
        <v>0</v>
      </c>
      <c r="BL160" s="22" t="s">
        <v>218</v>
      </c>
      <c r="BM160" s="22" t="s">
        <v>272</v>
      </c>
    </row>
    <row r="161" spans="2:47" s="1" customFormat="1" ht="27">
      <c r="B161" s="39"/>
      <c r="C161" s="61"/>
      <c r="D161" s="203" t="s">
        <v>129</v>
      </c>
      <c r="E161" s="61"/>
      <c r="F161" s="213" t="s">
        <v>273</v>
      </c>
      <c r="G161" s="61"/>
      <c r="H161" s="61"/>
      <c r="I161" s="156"/>
      <c r="J161" s="61"/>
      <c r="K161" s="61"/>
      <c r="L161" s="59"/>
      <c r="M161" s="200"/>
      <c r="N161" s="40"/>
      <c r="O161" s="40"/>
      <c r="P161" s="40"/>
      <c r="Q161" s="40"/>
      <c r="R161" s="40"/>
      <c r="S161" s="40"/>
      <c r="T161" s="76"/>
      <c r="AT161" s="22" t="s">
        <v>129</v>
      </c>
      <c r="AU161" s="22" t="s">
        <v>83</v>
      </c>
    </row>
    <row r="162" spans="2:65" s="1" customFormat="1" ht="20.45" customHeight="1">
      <c r="B162" s="39"/>
      <c r="C162" s="228" t="s">
        <v>274</v>
      </c>
      <c r="D162" s="228" t="s">
        <v>275</v>
      </c>
      <c r="E162" s="229" t="s">
        <v>276</v>
      </c>
      <c r="F162" s="230" t="s">
        <v>277</v>
      </c>
      <c r="G162" s="231" t="s">
        <v>171</v>
      </c>
      <c r="H162" s="232">
        <v>16.223</v>
      </c>
      <c r="I162" s="233"/>
      <c r="J162" s="234">
        <f>ROUND(I162*H162,2)</f>
        <v>0</v>
      </c>
      <c r="K162" s="230" t="s">
        <v>126</v>
      </c>
      <c r="L162" s="235"/>
      <c r="M162" s="236" t="s">
        <v>21</v>
      </c>
      <c r="N162" s="237" t="s">
        <v>42</v>
      </c>
      <c r="O162" s="40"/>
      <c r="P162" s="195">
        <f>O162*H162</f>
        <v>0</v>
      </c>
      <c r="Q162" s="195">
        <v>0.0003</v>
      </c>
      <c r="R162" s="195">
        <f>Q162*H162</f>
        <v>0.0048668999999999995</v>
      </c>
      <c r="S162" s="195">
        <v>0</v>
      </c>
      <c r="T162" s="196">
        <f>S162*H162</f>
        <v>0</v>
      </c>
      <c r="AR162" s="22" t="s">
        <v>278</v>
      </c>
      <c r="AT162" s="22" t="s">
        <v>275</v>
      </c>
      <c r="AU162" s="22" t="s">
        <v>83</v>
      </c>
      <c r="AY162" s="22" t="s">
        <v>120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22" t="s">
        <v>76</v>
      </c>
      <c r="BK162" s="197">
        <f>ROUND(I162*H162,2)</f>
        <v>0</v>
      </c>
      <c r="BL162" s="22" t="s">
        <v>218</v>
      </c>
      <c r="BM162" s="22" t="s">
        <v>279</v>
      </c>
    </row>
    <row r="163" spans="2:47" s="1" customFormat="1" ht="13.5">
      <c r="B163" s="39"/>
      <c r="C163" s="61"/>
      <c r="D163" s="198" t="s">
        <v>129</v>
      </c>
      <c r="E163" s="61"/>
      <c r="F163" s="199" t="s">
        <v>280</v>
      </c>
      <c r="G163" s="61"/>
      <c r="H163" s="61"/>
      <c r="I163" s="156"/>
      <c r="J163" s="61"/>
      <c r="K163" s="61"/>
      <c r="L163" s="59"/>
      <c r="M163" s="200"/>
      <c r="N163" s="40"/>
      <c r="O163" s="40"/>
      <c r="P163" s="40"/>
      <c r="Q163" s="40"/>
      <c r="R163" s="40"/>
      <c r="S163" s="40"/>
      <c r="T163" s="76"/>
      <c r="AT163" s="22" t="s">
        <v>129</v>
      </c>
      <c r="AU163" s="22" t="s">
        <v>83</v>
      </c>
    </row>
    <row r="164" spans="2:51" s="11" customFormat="1" ht="13.5">
      <c r="B164" s="201"/>
      <c r="C164" s="202"/>
      <c r="D164" s="198" t="s">
        <v>131</v>
      </c>
      <c r="E164" s="202"/>
      <c r="F164" s="215" t="s">
        <v>281</v>
      </c>
      <c r="G164" s="202"/>
      <c r="H164" s="216">
        <v>16.223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131</v>
      </c>
      <c r="AU164" s="212" t="s">
        <v>83</v>
      </c>
      <c r="AV164" s="11" t="s">
        <v>83</v>
      </c>
      <c r="AW164" s="11" t="s">
        <v>6</v>
      </c>
      <c r="AX164" s="11" t="s">
        <v>76</v>
      </c>
      <c r="AY164" s="212" t="s">
        <v>120</v>
      </c>
    </row>
    <row r="165" spans="2:63" s="10" customFormat="1" ht="29.85" customHeight="1">
      <c r="B165" s="169"/>
      <c r="C165" s="170"/>
      <c r="D165" s="183" t="s">
        <v>70</v>
      </c>
      <c r="E165" s="184" t="s">
        <v>282</v>
      </c>
      <c r="F165" s="184" t="s">
        <v>283</v>
      </c>
      <c r="G165" s="170"/>
      <c r="H165" s="170"/>
      <c r="I165" s="173"/>
      <c r="J165" s="185">
        <f>BK165</f>
        <v>0</v>
      </c>
      <c r="K165" s="170"/>
      <c r="L165" s="175"/>
      <c r="M165" s="176"/>
      <c r="N165" s="177"/>
      <c r="O165" s="177"/>
      <c r="P165" s="178">
        <f>SUM(P166:P169)</f>
        <v>0</v>
      </c>
      <c r="Q165" s="177"/>
      <c r="R165" s="178">
        <f>SUM(R166:R169)</f>
        <v>0.05747499999999999</v>
      </c>
      <c r="S165" s="177"/>
      <c r="T165" s="179">
        <f>SUM(T166:T169)</f>
        <v>0</v>
      </c>
      <c r="AR165" s="180" t="s">
        <v>83</v>
      </c>
      <c r="AT165" s="181" t="s">
        <v>70</v>
      </c>
      <c r="AU165" s="181" t="s">
        <v>76</v>
      </c>
      <c r="AY165" s="180" t="s">
        <v>120</v>
      </c>
      <c r="BK165" s="182">
        <f>SUM(BK166:BK169)</f>
        <v>0</v>
      </c>
    </row>
    <row r="166" spans="2:65" s="1" customFormat="1" ht="28.9" customHeight="1">
      <c r="B166" s="39"/>
      <c r="C166" s="186" t="s">
        <v>284</v>
      </c>
      <c r="D166" s="186" t="s">
        <v>122</v>
      </c>
      <c r="E166" s="187" t="s">
        <v>285</v>
      </c>
      <c r="F166" s="188" t="s">
        <v>286</v>
      </c>
      <c r="G166" s="189" t="s">
        <v>287</v>
      </c>
      <c r="H166" s="190">
        <v>10.45</v>
      </c>
      <c r="I166" s="191"/>
      <c r="J166" s="192">
        <f>ROUND(I166*H166,2)</f>
        <v>0</v>
      </c>
      <c r="K166" s="188" t="s">
        <v>126</v>
      </c>
      <c r="L166" s="59"/>
      <c r="M166" s="193" t="s">
        <v>21</v>
      </c>
      <c r="N166" s="194" t="s">
        <v>42</v>
      </c>
      <c r="O166" s="40"/>
      <c r="P166" s="195">
        <f>O166*H166</f>
        <v>0</v>
      </c>
      <c r="Q166" s="195">
        <v>0.00401</v>
      </c>
      <c r="R166" s="195">
        <f>Q166*H166</f>
        <v>0.04190449999999999</v>
      </c>
      <c r="S166" s="195">
        <v>0</v>
      </c>
      <c r="T166" s="196">
        <f>S166*H166</f>
        <v>0</v>
      </c>
      <c r="AR166" s="22" t="s">
        <v>218</v>
      </c>
      <c r="AT166" s="22" t="s">
        <v>122</v>
      </c>
      <c r="AU166" s="22" t="s">
        <v>83</v>
      </c>
      <c r="AY166" s="22" t="s">
        <v>120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22" t="s">
        <v>76</v>
      </c>
      <c r="BK166" s="197">
        <f>ROUND(I166*H166,2)</f>
        <v>0</v>
      </c>
      <c r="BL166" s="22" t="s">
        <v>218</v>
      </c>
      <c r="BM166" s="22" t="s">
        <v>288</v>
      </c>
    </row>
    <row r="167" spans="2:47" s="1" customFormat="1" ht="27">
      <c r="B167" s="39"/>
      <c r="C167" s="61"/>
      <c r="D167" s="203" t="s">
        <v>129</v>
      </c>
      <c r="E167" s="61"/>
      <c r="F167" s="213" t="s">
        <v>289</v>
      </c>
      <c r="G167" s="61"/>
      <c r="H167" s="61"/>
      <c r="I167" s="156"/>
      <c r="J167" s="61"/>
      <c r="K167" s="61"/>
      <c r="L167" s="59"/>
      <c r="M167" s="200"/>
      <c r="N167" s="40"/>
      <c r="O167" s="40"/>
      <c r="P167" s="40"/>
      <c r="Q167" s="40"/>
      <c r="R167" s="40"/>
      <c r="S167" s="40"/>
      <c r="T167" s="76"/>
      <c r="AT167" s="22" t="s">
        <v>129</v>
      </c>
      <c r="AU167" s="22" t="s">
        <v>83</v>
      </c>
    </row>
    <row r="168" spans="2:65" s="1" customFormat="1" ht="28.9" customHeight="1">
      <c r="B168" s="39"/>
      <c r="C168" s="186" t="s">
        <v>290</v>
      </c>
      <c r="D168" s="186" t="s">
        <v>122</v>
      </c>
      <c r="E168" s="187" t="s">
        <v>291</v>
      </c>
      <c r="F168" s="188" t="s">
        <v>292</v>
      </c>
      <c r="G168" s="189" t="s">
        <v>287</v>
      </c>
      <c r="H168" s="190">
        <v>10.45</v>
      </c>
      <c r="I168" s="191"/>
      <c r="J168" s="192">
        <f>ROUND(I168*H168,2)</f>
        <v>0</v>
      </c>
      <c r="K168" s="188" t="s">
        <v>126</v>
      </c>
      <c r="L168" s="59"/>
      <c r="M168" s="193" t="s">
        <v>21</v>
      </c>
      <c r="N168" s="194" t="s">
        <v>42</v>
      </c>
      <c r="O168" s="40"/>
      <c r="P168" s="195">
        <f>O168*H168</f>
        <v>0</v>
      </c>
      <c r="Q168" s="195">
        <v>0.00149</v>
      </c>
      <c r="R168" s="195">
        <f>Q168*H168</f>
        <v>0.0155705</v>
      </c>
      <c r="S168" s="195">
        <v>0</v>
      </c>
      <c r="T168" s="196">
        <f>S168*H168</f>
        <v>0</v>
      </c>
      <c r="AR168" s="22" t="s">
        <v>218</v>
      </c>
      <c r="AT168" s="22" t="s">
        <v>122</v>
      </c>
      <c r="AU168" s="22" t="s">
        <v>83</v>
      </c>
      <c r="AY168" s="22" t="s">
        <v>120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22" t="s">
        <v>76</v>
      </c>
      <c r="BK168" s="197">
        <f>ROUND(I168*H168,2)</f>
        <v>0</v>
      </c>
      <c r="BL168" s="22" t="s">
        <v>218</v>
      </c>
      <c r="BM168" s="22" t="s">
        <v>293</v>
      </c>
    </row>
    <row r="169" spans="2:47" s="1" customFormat="1" ht="40.5">
      <c r="B169" s="39"/>
      <c r="C169" s="61"/>
      <c r="D169" s="198" t="s">
        <v>129</v>
      </c>
      <c r="E169" s="61"/>
      <c r="F169" s="199" t="s">
        <v>294</v>
      </c>
      <c r="G169" s="61"/>
      <c r="H169" s="61"/>
      <c r="I169" s="156"/>
      <c r="J169" s="61"/>
      <c r="K169" s="61"/>
      <c r="L169" s="59"/>
      <c r="M169" s="200"/>
      <c r="N169" s="40"/>
      <c r="O169" s="40"/>
      <c r="P169" s="40"/>
      <c r="Q169" s="40"/>
      <c r="R169" s="40"/>
      <c r="S169" s="40"/>
      <c r="T169" s="76"/>
      <c r="AT169" s="22" t="s">
        <v>129</v>
      </c>
      <c r="AU169" s="22" t="s">
        <v>83</v>
      </c>
    </row>
    <row r="170" spans="2:63" s="10" customFormat="1" ht="29.85" customHeight="1">
      <c r="B170" s="169"/>
      <c r="C170" s="170"/>
      <c r="D170" s="183" t="s">
        <v>70</v>
      </c>
      <c r="E170" s="184" t="s">
        <v>295</v>
      </c>
      <c r="F170" s="184" t="s">
        <v>296</v>
      </c>
      <c r="G170" s="170"/>
      <c r="H170" s="170"/>
      <c r="I170" s="173"/>
      <c r="J170" s="185">
        <f>BK170</f>
        <v>0</v>
      </c>
      <c r="K170" s="170"/>
      <c r="L170" s="175"/>
      <c r="M170" s="176"/>
      <c r="N170" s="177"/>
      <c r="O170" s="177"/>
      <c r="P170" s="178">
        <f>SUM(P171:P174)</f>
        <v>0</v>
      </c>
      <c r="Q170" s="177"/>
      <c r="R170" s="178">
        <f>SUM(R171:R174)</f>
        <v>0.021150000000000002</v>
      </c>
      <c r="S170" s="177"/>
      <c r="T170" s="179">
        <f>SUM(T171:T174)</f>
        <v>0</v>
      </c>
      <c r="AR170" s="180" t="s">
        <v>83</v>
      </c>
      <c r="AT170" s="181" t="s">
        <v>70</v>
      </c>
      <c r="AU170" s="181" t="s">
        <v>76</v>
      </c>
      <c r="AY170" s="180" t="s">
        <v>120</v>
      </c>
      <c r="BK170" s="182">
        <f>SUM(BK171:BK174)</f>
        <v>0</v>
      </c>
    </row>
    <row r="171" spans="2:65" s="1" customFormat="1" ht="28.9" customHeight="1">
      <c r="B171" s="39"/>
      <c r="C171" s="186" t="s">
        <v>297</v>
      </c>
      <c r="D171" s="186" t="s">
        <v>122</v>
      </c>
      <c r="E171" s="187" t="s">
        <v>298</v>
      </c>
      <c r="F171" s="188" t="s">
        <v>299</v>
      </c>
      <c r="G171" s="189" t="s">
        <v>171</v>
      </c>
      <c r="H171" s="190">
        <v>45</v>
      </c>
      <c r="I171" s="191"/>
      <c r="J171" s="192">
        <f>ROUND(I171*H171,2)</f>
        <v>0</v>
      </c>
      <c r="K171" s="188" t="s">
        <v>126</v>
      </c>
      <c r="L171" s="59"/>
      <c r="M171" s="193" t="s">
        <v>21</v>
      </c>
      <c r="N171" s="194" t="s">
        <v>42</v>
      </c>
      <c r="O171" s="40"/>
      <c r="P171" s="195">
        <f>O171*H171</f>
        <v>0</v>
      </c>
      <c r="Q171" s="195">
        <v>0.00011</v>
      </c>
      <c r="R171" s="195">
        <f>Q171*H171</f>
        <v>0.00495</v>
      </c>
      <c r="S171" s="195">
        <v>0</v>
      </c>
      <c r="T171" s="196">
        <f>S171*H171</f>
        <v>0</v>
      </c>
      <c r="AR171" s="22" t="s">
        <v>218</v>
      </c>
      <c r="AT171" s="22" t="s">
        <v>122</v>
      </c>
      <c r="AU171" s="22" t="s">
        <v>83</v>
      </c>
      <c r="AY171" s="22" t="s">
        <v>120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22" t="s">
        <v>76</v>
      </c>
      <c r="BK171" s="197">
        <f>ROUND(I171*H171,2)</f>
        <v>0</v>
      </c>
      <c r="BL171" s="22" t="s">
        <v>218</v>
      </c>
      <c r="BM171" s="22" t="s">
        <v>300</v>
      </c>
    </row>
    <row r="172" spans="2:47" s="1" customFormat="1" ht="27">
      <c r="B172" s="39"/>
      <c r="C172" s="61"/>
      <c r="D172" s="203" t="s">
        <v>129</v>
      </c>
      <c r="E172" s="61"/>
      <c r="F172" s="213" t="s">
        <v>301</v>
      </c>
      <c r="G172" s="61"/>
      <c r="H172" s="61"/>
      <c r="I172" s="156"/>
      <c r="J172" s="61"/>
      <c r="K172" s="61"/>
      <c r="L172" s="59"/>
      <c r="M172" s="200"/>
      <c r="N172" s="40"/>
      <c r="O172" s="40"/>
      <c r="P172" s="40"/>
      <c r="Q172" s="40"/>
      <c r="R172" s="40"/>
      <c r="S172" s="40"/>
      <c r="T172" s="76"/>
      <c r="AT172" s="22" t="s">
        <v>129</v>
      </c>
      <c r="AU172" s="22" t="s">
        <v>83</v>
      </c>
    </row>
    <row r="173" spans="2:65" s="1" customFormat="1" ht="20.45" customHeight="1">
      <c r="B173" s="39"/>
      <c r="C173" s="186" t="s">
        <v>302</v>
      </c>
      <c r="D173" s="186" t="s">
        <v>122</v>
      </c>
      <c r="E173" s="187" t="s">
        <v>303</v>
      </c>
      <c r="F173" s="188" t="s">
        <v>304</v>
      </c>
      <c r="G173" s="189" t="s">
        <v>171</v>
      </c>
      <c r="H173" s="190">
        <v>45</v>
      </c>
      <c r="I173" s="191"/>
      <c r="J173" s="192">
        <f>ROUND(I173*H173,2)</f>
        <v>0</v>
      </c>
      <c r="K173" s="188" t="s">
        <v>126</v>
      </c>
      <c r="L173" s="59"/>
      <c r="M173" s="193" t="s">
        <v>21</v>
      </c>
      <c r="N173" s="194" t="s">
        <v>42</v>
      </c>
      <c r="O173" s="40"/>
      <c r="P173" s="195">
        <f>O173*H173</f>
        <v>0</v>
      </c>
      <c r="Q173" s="195">
        <v>0.00036</v>
      </c>
      <c r="R173" s="195">
        <f>Q173*H173</f>
        <v>0.016200000000000003</v>
      </c>
      <c r="S173" s="195">
        <v>0</v>
      </c>
      <c r="T173" s="196">
        <f>S173*H173</f>
        <v>0</v>
      </c>
      <c r="AR173" s="22" t="s">
        <v>218</v>
      </c>
      <c r="AT173" s="22" t="s">
        <v>122</v>
      </c>
      <c r="AU173" s="22" t="s">
        <v>83</v>
      </c>
      <c r="AY173" s="22" t="s">
        <v>120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22" t="s">
        <v>76</v>
      </c>
      <c r="BK173" s="197">
        <f>ROUND(I173*H173,2)</f>
        <v>0</v>
      </c>
      <c r="BL173" s="22" t="s">
        <v>218</v>
      </c>
      <c r="BM173" s="22" t="s">
        <v>305</v>
      </c>
    </row>
    <row r="174" spans="2:47" s="1" customFormat="1" ht="27">
      <c r="B174" s="39"/>
      <c r="C174" s="61"/>
      <c r="D174" s="198" t="s">
        <v>129</v>
      </c>
      <c r="E174" s="61"/>
      <c r="F174" s="199" t="s">
        <v>306</v>
      </c>
      <c r="G174" s="61"/>
      <c r="H174" s="61"/>
      <c r="I174" s="156"/>
      <c r="J174" s="61"/>
      <c r="K174" s="61"/>
      <c r="L174" s="59"/>
      <c r="M174" s="200"/>
      <c r="N174" s="40"/>
      <c r="O174" s="40"/>
      <c r="P174" s="40"/>
      <c r="Q174" s="40"/>
      <c r="R174" s="40"/>
      <c r="S174" s="40"/>
      <c r="T174" s="76"/>
      <c r="AT174" s="22" t="s">
        <v>129</v>
      </c>
      <c r="AU174" s="22" t="s">
        <v>83</v>
      </c>
    </row>
    <row r="175" spans="2:63" s="10" customFormat="1" ht="37.35" customHeight="1">
      <c r="B175" s="169"/>
      <c r="C175" s="170"/>
      <c r="D175" s="171" t="s">
        <v>70</v>
      </c>
      <c r="E175" s="172" t="s">
        <v>307</v>
      </c>
      <c r="F175" s="172" t="s">
        <v>308</v>
      </c>
      <c r="G175" s="170"/>
      <c r="H175" s="170"/>
      <c r="I175" s="173"/>
      <c r="J175" s="174">
        <f>BK175</f>
        <v>0</v>
      </c>
      <c r="K175" s="170"/>
      <c r="L175" s="175"/>
      <c r="M175" s="176"/>
      <c r="N175" s="177"/>
      <c r="O175" s="177"/>
      <c r="P175" s="178">
        <f>P176</f>
        <v>0</v>
      </c>
      <c r="Q175" s="177"/>
      <c r="R175" s="178">
        <f>R176</f>
        <v>0</v>
      </c>
      <c r="S175" s="177"/>
      <c r="T175" s="179">
        <f>T176</f>
        <v>0</v>
      </c>
      <c r="AR175" s="180" t="s">
        <v>148</v>
      </c>
      <c r="AT175" s="181" t="s">
        <v>70</v>
      </c>
      <c r="AU175" s="181" t="s">
        <v>71</v>
      </c>
      <c r="AY175" s="180" t="s">
        <v>120</v>
      </c>
      <c r="BK175" s="182">
        <f>BK176</f>
        <v>0</v>
      </c>
    </row>
    <row r="176" spans="2:63" s="10" customFormat="1" ht="19.9" customHeight="1">
      <c r="B176" s="169"/>
      <c r="C176" s="170"/>
      <c r="D176" s="183" t="s">
        <v>70</v>
      </c>
      <c r="E176" s="184" t="s">
        <v>309</v>
      </c>
      <c r="F176" s="184" t="s">
        <v>310</v>
      </c>
      <c r="G176" s="170"/>
      <c r="H176" s="170"/>
      <c r="I176" s="173"/>
      <c r="J176" s="185">
        <f>BK176</f>
        <v>0</v>
      </c>
      <c r="K176" s="170"/>
      <c r="L176" s="175"/>
      <c r="M176" s="176"/>
      <c r="N176" s="177"/>
      <c r="O176" s="177"/>
      <c r="P176" s="178">
        <f>SUM(P177:P178)</f>
        <v>0</v>
      </c>
      <c r="Q176" s="177"/>
      <c r="R176" s="178">
        <f>SUM(R177:R178)</f>
        <v>0</v>
      </c>
      <c r="S176" s="177"/>
      <c r="T176" s="179">
        <f>SUM(T177:T178)</f>
        <v>0</v>
      </c>
      <c r="AR176" s="180" t="s">
        <v>148</v>
      </c>
      <c r="AT176" s="181" t="s">
        <v>70</v>
      </c>
      <c r="AU176" s="181" t="s">
        <v>76</v>
      </c>
      <c r="AY176" s="180" t="s">
        <v>120</v>
      </c>
      <c r="BK176" s="182">
        <f>SUM(BK177:BK178)</f>
        <v>0</v>
      </c>
    </row>
    <row r="177" spans="2:65" s="1" customFormat="1" ht="20.45" customHeight="1">
      <c r="B177" s="39"/>
      <c r="C177" s="186" t="s">
        <v>311</v>
      </c>
      <c r="D177" s="186" t="s">
        <v>122</v>
      </c>
      <c r="E177" s="187" t="s">
        <v>312</v>
      </c>
      <c r="F177" s="188" t="s">
        <v>313</v>
      </c>
      <c r="G177" s="189" t="s">
        <v>314</v>
      </c>
      <c r="H177" s="190">
        <v>1</v>
      </c>
      <c r="I177" s="191"/>
      <c r="J177" s="192">
        <f>ROUND(I177*H177,2)</f>
        <v>0</v>
      </c>
      <c r="K177" s="188" t="s">
        <v>126</v>
      </c>
      <c r="L177" s="59"/>
      <c r="M177" s="193" t="s">
        <v>21</v>
      </c>
      <c r="N177" s="194" t="s">
        <v>42</v>
      </c>
      <c r="O177" s="40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AR177" s="22" t="s">
        <v>315</v>
      </c>
      <c r="AT177" s="22" t="s">
        <v>122</v>
      </c>
      <c r="AU177" s="22" t="s">
        <v>83</v>
      </c>
      <c r="AY177" s="22" t="s">
        <v>120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22" t="s">
        <v>76</v>
      </c>
      <c r="BK177" s="197">
        <f>ROUND(I177*H177,2)</f>
        <v>0</v>
      </c>
      <c r="BL177" s="22" t="s">
        <v>315</v>
      </c>
      <c r="BM177" s="22" t="s">
        <v>316</v>
      </c>
    </row>
    <row r="178" spans="2:47" s="1" customFormat="1" ht="27">
      <c r="B178" s="39"/>
      <c r="C178" s="61"/>
      <c r="D178" s="198" t="s">
        <v>129</v>
      </c>
      <c r="E178" s="61"/>
      <c r="F178" s="199" t="s">
        <v>317</v>
      </c>
      <c r="G178" s="61"/>
      <c r="H178" s="61"/>
      <c r="I178" s="156"/>
      <c r="J178" s="61"/>
      <c r="K178" s="61"/>
      <c r="L178" s="59"/>
      <c r="M178" s="238"/>
      <c r="N178" s="239"/>
      <c r="O178" s="239"/>
      <c r="P178" s="239"/>
      <c r="Q178" s="239"/>
      <c r="R178" s="239"/>
      <c r="S178" s="239"/>
      <c r="T178" s="240"/>
      <c r="AT178" s="22" t="s">
        <v>129</v>
      </c>
      <c r="AU178" s="22" t="s">
        <v>83</v>
      </c>
    </row>
    <row r="179" spans="2:12" s="1" customFormat="1" ht="6.95" customHeight="1">
      <c r="B179" s="54"/>
      <c r="C179" s="55"/>
      <c r="D179" s="55"/>
      <c r="E179" s="55"/>
      <c r="F179" s="55"/>
      <c r="G179" s="55"/>
      <c r="H179" s="55"/>
      <c r="I179" s="132"/>
      <c r="J179" s="55"/>
      <c r="K179" s="55"/>
      <c r="L179" s="59"/>
    </row>
  </sheetData>
  <sheetProtection algorithmName="SHA-512" hashValue="IicRn2Gvuall0BZ6sqicNz4pWtjYlNCjYiLv9AIzK1Yrpbou8TCSG6fP5Qtb5RZN+sb66FftlfKV8xtgg5ENXQ==" saltValue="GE7t2fyUrLrZhDMDnpTvmA==" spinCount="100000" sheet="1" objects="1" scenarios="1" formatCells="0" formatColumns="0" formatRows="0" sort="0" autoFilter="0"/>
  <autoFilter ref="C83:K178"/>
  <mergeCells count="6">
    <mergeCell ref="G1:H1"/>
    <mergeCell ref="L2:V2"/>
    <mergeCell ref="E7:H7"/>
    <mergeCell ref="E22:H22"/>
    <mergeCell ref="E43:H43"/>
    <mergeCell ref="E76:H76"/>
  </mergeCells>
  <hyperlinks>
    <hyperlink ref="F1:G1" location="C2" display="1) Krycí list soupisu"/>
    <hyperlink ref="G1:H1" location="C50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1" customWidth="1"/>
    <col min="2" max="2" width="1.66796875" style="241" customWidth="1"/>
    <col min="3" max="4" width="5" style="241" customWidth="1"/>
    <col min="5" max="5" width="11.66015625" style="241" customWidth="1"/>
    <col min="6" max="6" width="9.16015625" style="241" customWidth="1"/>
    <col min="7" max="7" width="5" style="241" customWidth="1"/>
    <col min="8" max="8" width="77.83203125" style="241" customWidth="1"/>
    <col min="9" max="10" width="20" style="241" customWidth="1"/>
    <col min="11" max="11" width="1.66796875" style="241" customWidth="1"/>
  </cols>
  <sheetData>
    <row r="1" ht="37.5" customHeight="1"/>
    <row r="2" spans="2:1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3" customFormat="1" ht="45" customHeight="1">
      <c r="B3" s="245"/>
      <c r="C3" s="362" t="s">
        <v>318</v>
      </c>
      <c r="D3" s="362"/>
      <c r="E3" s="362"/>
      <c r="F3" s="362"/>
      <c r="G3" s="362"/>
      <c r="H3" s="362"/>
      <c r="I3" s="362"/>
      <c r="J3" s="362"/>
      <c r="K3" s="246"/>
    </row>
    <row r="4" spans="2:11" ht="25.5" customHeight="1">
      <c r="B4" s="247"/>
      <c r="C4" s="363" t="s">
        <v>319</v>
      </c>
      <c r="D4" s="363"/>
      <c r="E4" s="363"/>
      <c r="F4" s="363"/>
      <c r="G4" s="363"/>
      <c r="H4" s="363"/>
      <c r="I4" s="363"/>
      <c r="J4" s="363"/>
      <c r="K4" s="248"/>
    </row>
    <row r="5" spans="2:11" ht="5.25" customHeight="1">
      <c r="B5" s="247"/>
      <c r="C5" s="249"/>
      <c r="D5" s="249"/>
      <c r="E5" s="249"/>
      <c r="F5" s="249"/>
      <c r="G5" s="249"/>
      <c r="H5" s="249"/>
      <c r="I5" s="249"/>
      <c r="J5" s="249"/>
      <c r="K5" s="248"/>
    </row>
    <row r="6" spans="2:11" ht="15" customHeight="1">
      <c r="B6" s="247"/>
      <c r="C6" s="361" t="s">
        <v>320</v>
      </c>
      <c r="D6" s="361"/>
      <c r="E6" s="361"/>
      <c r="F6" s="361"/>
      <c r="G6" s="361"/>
      <c r="H6" s="361"/>
      <c r="I6" s="361"/>
      <c r="J6" s="361"/>
      <c r="K6" s="248"/>
    </row>
    <row r="7" spans="2:11" ht="15" customHeight="1">
      <c r="B7" s="251"/>
      <c r="C7" s="361" t="s">
        <v>321</v>
      </c>
      <c r="D7" s="361"/>
      <c r="E7" s="361"/>
      <c r="F7" s="361"/>
      <c r="G7" s="361"/>
      <c r="H7" s="361"/>
      <c r="I7" s="361"/>
      <c r="J7" s="361"/>
      <c r="K7" s="248"/>
    </row>
    <row r="8" spans="2:1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ht="15" customHeight="1">
      <c r="B9" s="251"/>
      <c r="C9" s="361" t="s">
        <v>322</v>
      </c>
      <c r="D9" s="361"/>
      <c r="E9" s="361"/>
      <c r="F9" s="361"/>
      <c r="G9" s="361"/>
      <c r="H9" s="361"/>
      <c r="I9" s="361"/>
      <c r="J9" s="361"/>
      <c r="K9" s="248"/>
    </row>
    <row r="10" spans="2:11" ht="15" customHeight="1">
      <c r="B10" s="251"/>
      <c r="C10" s="250"/>
      <c r="D10" s="361" t="s">
        <v>323</v>
      </c>
      <c r="E10" s="361"/>
      <c r="F10" s="361"/>
      <c r="G10" s="361"/>
      <c r="H10" s="361"/>
      <c r="I10" s="361"/>
      <c r="J10" s="361"/>
      <c r="K10" s="248"/>
    </row>
    <row r="11" spans="2:11" ht="15" customHeight="1">
      <c r="B11" s="251"/>
      <c r="C11" s="252"/>
      <c r="D11" s="361" t="s">
        <v>324</v>
      </c>
      <c r="E11" s="361"/>
      <c r="F11" s="361"/>
      <c r="G11" s="361"/>
      <c r="H11" s="361"/>
      <c r="I11" s="361"/>
      <c r="J11" s="361"/>
      <c r="K11" s="248"/>
    </row>
    <row r="12" spans="2:11" ht="12.75" customHeight="1">
      <c r="B12" s="251"/>
      <c r="C12" s="252"/>
      <c r="D12" s="252"/>
      <c r="E12" s="252"/>
      <c r="F12" s="252"/>
      <c r="G12" s="252"/>
      <c r="H12" s="252"/>
      <c r="I12" s="252"/>
      <c r="J12" s="252"/>
      <c r="K12" s="248"/>
    </row>
    <row r="13" spans="2:11" ht="15" customHeight="1">
      <c r="B13" s="251"/>
      <c r="C13" s="252"/>
      <c r="D13" s="361" t="s">
        <v>325</v>
      </c>
      <c r="E13" s="361"/>
      <c r="F13" s="361"/>
      <c r="G13" s="361"/>
      <c r="H13" s="361"/>
      <c r="I13" s="361"/>
      <c r="J13" s="361"/>
      <c r="K13" s="248"/>
    </row>
    <row r="14" spans="2:11" ht="15" customHeight="1">
      <c r="B14" s="251"/>
      <c r="C14" s="252"/>
      <c r="D14" s="361" t="s">
        <v>326</v>
      </c>
      <c r="E14" s="361"/>
      <c r="F14" s="361"/>
      <c r="G14" s="361"/>
      <c r="H14" s="361"/>
      <c r="I14" s="361"/>
      <c r="J14" s="361"/>
      <c r="K14" s="248"/>
    </row>
    <row r="15" spans="2:11" ht="15" customHeight="1">
      <c r="B15" s="251"/>
      <c r="C15" s="252"/>
      <c r="D15" s="361" t="s">
        <v>327</v>
      </c>
      <c r="E15" s="361"/>
      <c r="F15" s="361"/>
      <c r="G15" s="361"/>
      <c r="H15" s="361"/>
      <c r="I15" s="361"/>
      <c r="J15" s="361"/>
      <c r="K15" s="248"/>
    </row>
    <row r="16" spans="2:11" ht="15" customHeight="1">
      <c r="B16" s="251"/>
      <c r="C16" s="252"/>
      <c r="D16" s="252"/>
      <c r="E16" s="253" t="s">
        <v>75</v>
      </c>
      <c r="F16" s="361" t="s">
        <v>328</v>
      </c>
      <c r="G16" s="361"/>
      <c r="H16" s="361"/>
      <c r="I16" s="361"/>
      <c r="J16" s="361"/>
      <c r="K16" s="248"/>
    </row>
    <row r="17" spans="2:11" ht="15" customHeight="1">
      <c r="B17" s="251"/>
      <c r="C17" s="252"/>
      <c r="D17" s="252"/>
      <c r="E17" s="253" t="s">
        <v>329</v>
      </c>
      <c r="F17" s="361" t="s">
        <v>330</v>
      </c>
      <c r="G17" s="361"/>
      <c r="H17" s="361"/>
      <c r="I17" s="361"/>
      <c r="J17" s="361"/>
      <c r="K17" s="248"/>
    </row>
    <row r="18" spans="2:11" ht="15" customHeight="1">
      <c r="B18" s="251"/>
      <c r="C18" s="252"/>
      <c r="D18" s="252"/>
      <c r="E18" s="253" t="s">
        <v>331</v>
      </c>
      <c r="F18" s="361" t="s">
        <v>332</v>
      </c>
      <c r="G18" s="361"/>
      <c r="H18" s="361"/>
      <c r="I18" s="361"/>
      <c r="J18" s="361"/>
      <c r="K18" s="248"/>
    </row>
    <row r="19" spans="2:11" ht="15" customHeight="1">
      <c r="B19" s="251"/>
      <c r="C19" s="252"/>
      <c r="D19" s="252"/>
      <c r="E19" s="253" t="s">
        <v>333</v>
      </c>
      <c r="F19" s="361" t="s">
        <v>334</v>
      </c>
      <c r="G19" s="361"/>
      <c r="H19" s="361"/>
      <c r="I19" s="361"/>
      <c r="J19" s="361"/>
      <c r="K19" s="248"/>
    </row>
    <row r="20" spans="2:11" ht="15" customHeight="1">
      <c r="B20" s="251"/>
      <c r="C20" s="252"/>
      <c r="D20" s="252"/>
      <c r="E20" s="253" t="s">
        <v>335</v>
      </c>
      <c r="F20" s="361" t="s">
        <v>336</v>
      </c>
      <c r="G20" s="361"/>
      <c r="H20" s="361"/>
      <c r="I20" s="361"/>
      <c r="J20" s="361"/>
      <c r="K20" s="248"/>
    </row>
    <row r="21" spans="2:11" ht="15" customHeight="1">
      <c r="B21" s="251"/>
      <c r="C21" s="252"/>
      <c r="D21" s="252"/>
      <c r="E21" s="253" t="s">
        <v>337</v>
      </c>
      <c r="F21" s="361" t="s">
        <v>338</v>
      </c>
      <c r="G21" s="361"/>
      <c r="H21" s="361"/>
      <c r="I21" s="361"/>
      <c r="J21" s="361"/>
      <c r="K21" s="248"/>
    </row>
    <row r="22" spans="2:11" ht="12.75" customHeight="1">
      <c r="B22" s="251"/>
      <c r="C22" s="252"/>
      <c r="D22" s="252"/>
      <c r="E22" s="252"/>
      <c r="F22" s="252"/>
      <c r="G22" s="252"/>
      <c r="H22" s="252"/>
      <c r="I22" s="252"/>
      <c r="J22" s="252"/>
      <c r="K22" s="248"/>
    </row>
    <row r="23" spans="2:11" ht="15" customHeight="1">
      <c r="B23" s="251"/>
      <c r="C23" s="361" t="s">
        <v>339</v>
      </c>
      <c r="D23" s="361"/>
      <c r="E23" s="361"/>
      <c r="F23" s="361"/>
      <c r="G23" s="361"/>
      <c r="H23" s="361"/>
      <c r="I23" s="361"/>
      <c r="J23" s="361"/>
      <c r="K23" s="248"/>
    </row>
    <row r="24" spans="2:11" ht="15" customHeight="1">
      <c r="B24" s="251"/>
      <c r="C24" s="361" t="s">
        <v>340</v>
      </c>
      <c r="D24" s="361"/>
      <c r="E24" s="361"/>
      <c r="F24" s="361"/>
      <c r="G24" s="361"/>
      <c r="H24" s="361"/>
      <c r="I24" s="361"/>
      <c r="J24" s="361"/>
      <c r="K24" s="248"/>
    </row>
    <row r="25" spans="2:11" ht="15" customHeight="1">
      <c r="B25" s="251"/>
      <c r="C25" s="250"/>
      <c r="D25" s="361" t="s">
        <v>341</v>
      </c>
      <c r="E25" s="361"/>
      <c r="F25" s="361"/>
      <c r="G25" s="361"/>
      <c r="H25" s="361"/>
      <c r="I25" s="361"/>
      <c r="J25" s="361"/>
      <c r="K25" s="248"/>
    </row>
    <row r="26" spans="2:11" ht="15" customHeight="1">
      <c r="B26" s="251"/>
      <c r="C26" s="252"/>
      <c r="D26" s="361" t="s">
        <v>342</v>
      </c>
      <c r="E26" s="361"/>
      <c r="F26" s="361"/>
      <c r="G26" s="361"/>
      <c r="H26" s="361"/>
      <c r="I26" s="361"/>
      <c r="J26" s="361"/>
      <c r="K26" s="248"/>
    </row>
    <row r="27" spans="2:11" ht="12.75" customHeight="1">
      <c r="B27" s="251"/>
      <c r="C27" s="252"/>
      <c r="D27" s="252"/>
      <c r="E27" s="252"/>
      <c r="F27" s="252"/>
      <c r="G27" s="252"/>
      <c r="H27" s="252"/>
      <c r="I27" s="252"/>
      <c r="J27" s="252"/>
      <c r="K27" s="248"/>
    </row>
    <row r="28" spans="2:11" ht="15" customHeight="1">
      <c r="B28" s="251"/>
      <c r="C28" s="252"/>
      <c r="D28" s="361" t="s">
        <v>343</v>
      </c>
      <c r="E28" s="361"/>
      <c r="F28" s="361"/>
      <c r="G28" s="361"/>
      <c r="H28" s="361"/>
      <c r="I28" s="361"/>
      <c r="J28" s="361"/>
      <c r="K28" s="248"/>
    </row>
    <row r="29" spans="2:11" ht="15" customHeight="1">
      <c r="B29" s="251"/>
      <c r="C29" s="252"/>
      <c r="D29" s="361" t="s">
        <v>344</v>
      </c>
      <c r="E29" s="361"/>
      <c r="F29" s="361"/>
      <c r="G29" s="361"/>
      <c r="H29" s="361"/>
      <c r="I29" s="361"/>
      <c r="J29" s="361"/>
      <c r="K29" s="248"/>
    </row>
    <row r="30" spans="2:11" ht="12.75" customHeight="1">
      <c r="B30" s="251"/>
      <c r="C30" s="252"/>
      <c r="D30" s="252"/>
      <c r="E30" s="252"/>
      <c r="F30" s="252"/>
      <c r="G30" s="252"/>
      <c r="H30" s="252"/>
      <c r="I30" s="252"/>
      <c r="J30" s="252"/>
      <c r="K30" s="248"/>
    </row>
    <row r="31" spans="2:11" ht="15" customHeight="1">
      <c r="B31" s="251"/>
      <c r="C31" s="252"/>
      <c r="D31" s="361" t="s">
        <v>345</v>
      </c>
      <c r="E31" s="361"/>
      <c r="F31" s="361"/>
      <c r="G31" s="361"/>
      <c r="H31" s="361"/>
      <c r="I31" s="361"/>
      <c r="J31" s="361"/>
      <c r="K31" s="248"/>
    </row>
    <row r="32" spans="2:11" ht="15" customHeight="1">
      <c r="B32" s="251"/>
      <c r="C32" s="252"/>
      <c r="D32" s="361" t="s">
        <v>346</v>
      </c>
      <c r="E32" s="361"/>
      <c r="F32" s="361"/>
      <c r="G32" s="361"/>
      <c r="H32" s="361"/>
      <c r="I32" s="361"/>
      <c r="J32" s="361"/>
      <c r="K32" s="248"/>
    </row>
    <row r="33" spans="2:11" ht="15" customHeight="1">
      <c r="B33" s="251"/>
      <c r="C33" s="252"/>
      <c r="D33" s="361" t="s">
        <v>347</v>
      </c>
      <c r="E33" s="361"/>
      <c r="F33" s="361"/>
      <c r="G33" s="361"/>
      <c r="H33" s="361"/>
      <c r="I33" s="361"/>
      <c r="J33" s="361"/>
      <c r="K33" s="248"/>
    </row>
    <row r="34" spans="2:11" ht="15" customHeight="1">
      <c r="B34" s="251"/>
      <c r="C34" s="252"/>
      <c r="D34" s="250"/>
      <c r="E34" s="254" t="s">
        <v>105</v>
      </c>
      <c r="F34" s="250"/>
      <c r="G34" s="361" t="s">
        <v>348</v>
      </c>
      <c r="H34" s="361"/>
      <c r="I34" s="361"/>
      <c r="J34" s="361"/>
      <c r="K34" s="248"/>
    </row>
    <row r="35" spans="2:11" ht="30.75" customHeight="1">
      <c r="B35" s="251"/>
      <c r="C35" s="252"/>
      <c r="D35" s="250"/>
      <c r="E35" s="254" t="s">
        <v>349</v>
      </c>
      <c r="F35" s="250"/>
      <c r="G35" s="361" t="s">
        <v>350</v>
      </c>
      <c r="H35" s="361"/>
      <c r="I35" s="361"/>
      <c r="J35" s="361"/>
      <c r="K35" s="248"/>
    </row>
    <row r="36" spans="2:11" ht="15" customHeight="1">
      <c r="B36" s="251"/>
      <c r="C36" s="252"/>
      <c r="D36" s="250"/>
      <c r="E36" s="254" t="s">
        <v>52</v>
      </c>
      <c r="F36" s="250"/>
      <c r="G36" s="361" t="s">
        <v>351</v>
      </c>
      <c r="H36" s="361"/>
      <c r="I36" s="361"/>
      <c r="J36" s="361"/>
      <c r="K36" s="248"/>
    </row>
    <row r="37" spans="2:11" ht="15" customHeight="1">
      <c r="B37" s="251"/>
      <c r="C37" s="252"/>
      <c r="D37" s="250"/>
      <c r="E37" s="254" t="s">
        <v>106</v>
      </c>
      <c r="F37" s="250"/>
      <c r="G37" s="361" t="s">
        <v>352</v>
      </c>
      <c r="H37" s="361"/>
      <c r="I37" s="361"/>
      <c r="J37" s="361"/>
      <c r="K37" s="248"/>
    </row>
    <row r="38" spans="2:11" ht="15" customHeight="1">
      <c r="B38" s="251"/>
      <c r="C38" s="252"/>
      <c r="D38" s="250"/>
      <c r="E38" s="254" t="s">
        <v>107</v>
      </c>
      <c r="F38" s="250"/>
      <c r="G38" s="361" t="s">
        <v>353</v>
      </c>
      <c r="H38" s="361"/>
      <c r="I38" s="361"/>
      <c r="J38" s="361"/>
      <c r="K38" s="248"/>
    </row>
    <row r="39" spans="2:11" ht="15" customHeight="1">
      <c r="B39" s="251"/>
      <c r="C39" s="252"/>
      <c r="D39" s="250"/>
      <c r="E39" s="254" t="s">
        <v>108</v>
      </c>
      <c r="F39" s="250"/>
      <c r="G39" s="361" t="s">
        <v>354</v>
      </c>
      <c r="H39" s="361"/>
      <c r="I39" s="361"/>
      <c r="J39" s="361"/>
      <c r="K39" s="248"/>
    </row>
    <row r="40" spans="2:11" ht="15" customHeight="1">
      <c r="B40" s="251"/>
      <c r="C40" s="252"/>
      <c r="D40" s="250"/>
      <c r="E40" s="254" t="s">
        <v>355</v>
      </c>
      <c r="F40" s="250"/>
      <c r="G40" s="361" t="s">
        <v>356</v>
      </c>
      <c r="H40" s="361"/>
      <c r="I40" s="361"/>
      <c r="J40" s="361"/>
      <c r="K40" s="248"/>
    </row>
    <row r="41" spans="2:11" ht="15" customHeight="1">
      <c r="B41" s="251"/>
      <c r="C41" s="252"/>
      <c r="D41" s="250"/>
      <c r="E41" s="254"/>
      <c r="F41" s="250"/>
      <c r="G41" s="361" t="s">
        <v>357</v>
      </c>
      <c r="H41" s="361"/>
      <c r="I41" s="361"/>
      <c r="J41" s="361"/>
      <c r="K41" s="248"/>
    </row>
    <row r="42" spans="2:11" ht="15" customHeight="1">
      <c r="B42" s="251"/>
      <c r="C42" s="252"/>
      <c r="D42" s="250"/>
      <c r="E42" s="254" t="s">
        <v>358</v>
      </c>
      <c r="F42" s="250"/>
      <c r="G42" s="361" t="s">
        <v>359</v>
      </c>
      <c r="H42" s="361"/>
      <c r="I42" s="361"/>
      <c r="J42" s="361"/>
      <c r="K42" s="248"/>
    </row>
    <row r="43" spans="2:11" ht="15" customHeight="1">
      <c r="B43" s="251"/>
      <c r="C43" s="252"/>
      <c r="D43" s="250"/>
      <c r="E43" s="254" t="s">
        <v>110</v>
      </c>
      <c r="F43" s="250"/>
      <c r="G43" s="361" t="s">
        <v>360</v>
      </c>
      <c r="H43" s="361"/>
      <c r="I43" s="361"/>
      <c r="J43" s="361"/>
      <c r="K43" s="248"/>
    </row>
    <row r="44" spans="2:11" ht="12.75" customHeight="1">
      <c r="B44" s="251"/>
      <c r="C44" s="252"/>
      <c r="D44" s="250"/>
      <c r="E44" s="250"/>
      <c r="F44" s="250"/>
      <c r="G44" s="250"/>
      <c r="H44" s="250"/>
      <c r="I44" s="250"/>
      <c r="J44" s="250"/>
      <c r="K44" s="248"/>
    </row>
    <row r="45" spans="2:11" ht="15" customHeight="1">
      <c r="B45" s="251"/>
      <c r="C45" s="252"/>
      <c r="D45" s="361" t="s">
        <v>361</v>
      </c>
      <c r="E45" s="361"/>
      <c r="F45" s="361"/>
      <c r="G45" s="361"/>
      <c r="H45" s="361"/>
      <c r="I45" s="361"/>
      <c r="J45" s="361"/>
      <c r="K45" s="248"/>
    </row>
    <row r="46" spans="2:11" ht="15" customHeight="1">
      <c r="B46" s="251"/>
      <c r="C46" s="252"/>
      <c r="D46" s="252"/>
      <c r="E46" s="361" t="s">
        <v>362</v>
      </c>
      <c r="F46" s="361"/>
      <c r="G46" s="361"/>
      <c r="H46" s="361"/>
      <c r="I46" s="361"/>
      <c r="J46" s="361"/>
      <c r="K46" s="248"/>
    </row>
    <row r="47" spans="2:11" ht="15" customHeight="1">
      <c r="B47" s="251"/>
      <c r="C47" s="252"/>
      <c r="D47" s="252"/>
      <c r="E47" s="361" t="s">
        <v>363</v>
      </c>
      <c r="F47" s="361"/>
      <c r="G47" s="361"/>
      <c r="H47" s="361"/>
      <c r="I47" s="361"/>
      <c r="J47" s="361"/>
      <c r="K47" s="248"/>
    </row>
    <row r="48" spans="2:11" ht="15" customHeight="1">
      <c r="B48" s="251"/>
      <c r="C48" s="252"/>
      <c r="D48" s="252"/>
      <c r="E48" s="361" t="s">
        <v>364</v>
      </c>
      <c r="F48" s="361"/>
      <c r="G48" s="361"/>
      <c r="H48" s="361"/>
      <c r="I48" s="361"/>
      <c r="J48" s="361"/>
      <c r="K48" s="248"/>
    </row>
    <row r="49" spans="2:11" ht="15" customHeight="1">
      <c r="B49" s="251"/>
      <c r="C49" s="252"/>
      <c r="D49" s="361" t="s">
        <v>365</v>
      </c>
      <c r="E49" s="361"/>
      <c r="F49" s="361"/>
      <c r="G49" s="361"/>
      <c r="H49" s="361"/>
      <c r="I49" s="361"/>
      <c r="J49" s="361"/>
      <c r="K49" s="248"/>
    </row>
    <row r="50" spans="2:11" ht="25.5" customHeight="1">
      <c r="B50" s="247"/>
      <c r="C50" s="363" t="s">
        <v>366</v>
      </c>
      <c r="D50" s="363"/>
      <c r="E50" s="363"/>
      <c r="F50" s="363"/>
      <c r="G50" s="363"/>
      <c r="H50" s="363"/>
      <c r="I50" s="363"/>
      <c r="J50" s="363"/>
      <c r="K50" s="248"/>
    </row>
    <row r="51" spans="2:11" ht="5.25" customHeight="1">
      <c r="B51" s="247"/>
      <c r="C51" s="249"/>
      <c r="D51" s="249"/>
      <c r="E51" s="249"/>
      <c r="F51" s="249"/>
      <c r="G51" s="249"/>
      <c r="H51" s="249"/>
      <c r="I51" s="249"/>
      <c r="J51" s="249"/>
      <c r="K51" s="248"/>
    </row>
    <row r="52" spans="2:11" ht="15" customHeight="1">
      <c r="B52" s="247"/>
      <c r="C52" s="361" t="s">
        <v>367</v>
      </c>
      <c r="D52" s="361"/>
      <c r="E52" s="361"/>
      <c r="F52" s="361"/>
      <c r="G52" s="361"/>
      <c r="H52" s="361"/>
      <c r="I52" s="361"/>
      <c r="J52" s="361"/>
      <c r="K52" s="248"/>
    </row>
    <row r="53" spans="2:11" ht="15" customHeight="1">
      <c r="B53" s="247"/>
      <c r="C53" s="361" t="s">
        <v>368</v>
      </c>
      <c r="D53" s="361"/>
      <c r="E53" s="361"/>
      <c r="F53" s="361"/>
      <c r="G53" s="361"/>
      <c r="H53" s="361"/>
      <c r="I53" s="361"/>
      <c r="J53" s="361"/>
      <c r="K53" s="248"/>
    </row>
    <row r="54" spans="2:11" ht="12.75" customHeight="1">
      <c r="B54" s="247"/>
      <c r="C54" s="250"/>
      <c r="D54" s="250"/>
      <c r="E54" s="250"/>
      <c r="F54" s="250"/>
      <c r="G54" s="250"/>
      <c r="H54" s="250"/>
      <c r="I54" s="250"/>
      <c r="J54" s="250"/>
      <c r="K54" s="248"/>
    </row>
    <row r="55" spans="2:11" ht="15" customHeight="1">
      <c r="B55" s="247"/>
      <c r="C55" s="361" t="s">
        <v>369</v>
      </c>
      <c r="D55" s="361"/>
      <c r="E55" s="361"/>
      <c r="F55" s="361"/>
      <c r="G55" s="361"/>
      <c r="H55" s="361"/>
      <c r="I55" s="361"/>
      <c r="J55" s="361"/>
      <c r="K55" s="248"/>
    </row>
    <row r="56" spans="2:11" ht="15" customHeight="1">
      <c r="B56" s="247"/>
      <c r="C56" s="252"/>
      <c r="D56" s="361" t="s">
        <v>370</v>
      </c>
      <c r="E56" s="361"/>
      <c r="F56" s="361"/>
      <c r="G56" s="361"/>
      <c r="H56" s="361"/>
      <c r="I56" s="361"/>
      <c r="J56" s="361"/>
      <c r="K56" s="248"/>
    </row>
    <row r="57" spans="2:11" ht="15" customHeight="1">
      <c r="B57" s="247"/>
      <c r="C57" s="252"/>
      <c r="D57" s="361" t="s">
        <v>371</v>
      </c>
      <c r="E57" s="361"/>
      <c r="F57" s="361"/>
      <c r="G57" s="361"/>
      <c r="H57" s="361"/>
      <c r="I57" s="361"/>
      <c r="J57" s="361"/>
      <c r="K57" s="248"/>
    </row>
    <row r="58" spans="2:11" ht="15" customHeight="1">
      <c r="B58" s="247"/>
      <c r="C58" s="252"/>
      <c r="D58" s="361" t="s">
        <v>372</v>
      </c>
      <c r="E58" s="361"/>
      <c r="F58" s="361"/>
      <c r="G58" s="361"/>
      <c r="H58" s="361"/>
      <c r="I58" s="361"/>
      <c r="J58" s="361"/>
      <c r="K58" s="248"/>
    </row>
    <row r="59" spans="2:11" ht="15" customHeight="1">
      <c r="B59" s="247"/>
      <c r="C59" s="252"/>
      <c r="D59" s="361" t="s">
        <v>373</v>
      </c>
      <c r="E59" s="361"/>
      <c r="F59" s="361"/>
      <c r="G59" s="361"/>
      <c r="H59" s="361"/>
      <c r="I59" s="361"/>
      <c r="J59" s="361"/>
      <c r="K59" s="248"/>
    </row>
    <row r="60" spans="2:11" ht="15" customHeight="1">
      <c r="B60" s="247"/>
      <c r="C60" s="252"/>
      <c r="D60" s="365" t="s">
        <v>374</v>
      </c>
      <c r="E60" s="365"/>
      <c r="F60" s="365"/>
      <c r="G60" s="365"/>
      <c r="H60" s="365"/>
      <c r="I60" s="365"/>
      <c r="J60" s="365"/>
      <c r="K60" s="248"/>
    </row>
    <row r="61" spans="2:11" ht="15" customHeight="1">
      <c r="B61" s="247"/>
      <c r="C61" s="252"/>
      <c r="D61" s="361" t="s">
        <v>375</v>
      </c>
      <c r="E61" s="361"/>
      <c r="F61" s="361"/>
      <c r="G61" s="361"/>
      <c r="H61" s="361"/>
      <c r="I61" s="361"/>
      <c r="J61" s="361"/>
      <c r="K61" s="248"/>
    </row>
    <row r="62" spans="2:11" ht="12.75" customHeight="1">
      <c r="B62" s="247"/>
      <c r="C62" s="252"/>
      <c r="D62" s="252"/>
      <c r="E62" s="255"/>
      <c r="F62" s="252"/>
      <c r="G62" s="252"/>
      <c r="H62" s="252"/>
      <c r="I62" s="252"/>
      <c r="J62" s="252"/>
      <c r="K62" s="248"/>
    </row>
    <row r="63" spans="2:11" ht="15" customHeight="1">
      <c r="B63" s="247"/>
      <c r="C63" s="252"/>
      <c r="D63" s="361" t="s">
        <v>376</v>
      </c>
      <c r="E63" s="361"/>
      <c r="F63" s="361"/>
      <c r="G63" s="361"/>
      <c r="H63" s="361"/>
      <c r="I63" s="361"/>
      <c r="J63" s="361"/>
      <c r="K63" s="248"/>
    </row>
    <row r="64" spans="2:11" ht="15" customHeight="1">
      <c r="B64" s="247"/>
      <c r="C64" s="252"/>
      <c r="D64" s="365" t="s">
        <v>377</v>
      </c>
      <c r="E64" s="365"/>
      <c r="F64" s="365"/>
      <c r="G64" s="365"/>
      <c r="H64" s="365"/>
      <c r="I64" s="365"/>
      <c r="J64" s="365"/>
      <c r="K64" s="248"/>
    </row>
    <row r="65" spans="2:11" ht="15" customHeight="1">
      <c r="B65" s="247"/>
      <c r="C65" s="252"/>
      <c r="D65" s="361" t="s">
        <v>378</v>
      </c>
      <c r="E65" s="361"/>
      <c r="F65" s="361"/>
      <c r="G65" s="361"/>
      <c r="H65" s="361"/>
      <c r="I65" s="361"/>
      <c r="J65" s="361"/>
      <c r="K65" s="248"/>
    </row>
    <row r="66" spans="2:11" ht="15" customHeight="1">
      <c r="B66" s="247"/>
      <c r="C66" s="252"/>
      <c r="D66" s="361" t="s">
        <v>379</v>
      </c>
      <c r="E66" s="361"/>
      <c r="F66" s="361"/>
      <c r="G66" s="361"/>
      <c r="H66" s="361"/>
      <c r="I66" s="361"/>
      <c r="J66" s="361"/>
      <c r="K66" s="248"/>
    </row>
    <row r="67" spans="2:11" ht="15" customHeight="1">
      <c r="B67" s="247"/>
      <c r="C67" s="252"/>
      <c r="D67" s="361" t="s">
        <v>380</v>
      </c>
      <c r="E67" s="361"/>
      <c r="F67" s="361"/>
      <c r="G67" s="361"/>
      <c r="H67" s="361"/>
      <c r="I67" s="361"/>
      <c r="J67" s="361"/>
      <c r="K67" s="248"/>
    </row>
    <row r="68" spans="2:11" ht="15" customHeight="1">
      <c r="B68" s="247"/>
      <c r="C68" s="252"/>
      <c r="D68" s="361" t="s">
        <v>381</v>
      </c>
      <c r="E68" s="361"/>
      <c r="F68" s="361"/>
      <c r="G68" s="361"/>
      <c r="H68" s="361"/>
      <c r="I68" s="361"/>
      <c r="J68" s="361"/>
      <c r="K68" s="248"/>
    </row>
    <row r="69" spans="2:11" ht="12.75" customHeight="1">
      <c r="B69" s="256"/>
      <c r="C69" s="257"/>
      <c r="D69" s="257"/>
      <c r="E69" s="257"/>
      <c r="F69" s="257"/>
      <c r="G69" s="257"/>
      <c r="H69" s="257"/>
      <c r="I69" s="257"/>
      <c r="J69" s="257"/>
      <c r="K69" s="258"/>
    </row>
    <row r="70" spans="2:11" ht="18.75" customHeight="1">
      <c r="B70" s="259"/>
      <c r="C70" s="259"/>
      <c r="D70" s="259"/>
      <c r="E70" s="259"/>
      <c r="F70" s="259"/>
      <c r="G70" s="259"/>
      <c r="H70" s="259"/>
      <c r="I70" s="259"/>
      <c r="J70" s="259"/>
      <c r="K70" s="260"/>
    </row>
    <row r="71" spans="2:11" ht="18.75" customHeight="1"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2:11" ht="7.5" customHeight="1">
      <c r="B72" s="261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ht="45" customHeight="1">
      <c r="B73" s="264"/>
      <c r="C73" s="366" t="s">
        <v>82</v>
      </c>
      <c r="D73" s="366"/>
      <c r="E73" s="366"/>
      <c r="F73" s="366"/>
      <c r="G73" s="366"/>
      <c r="H73" s="366"/>
      <c r="I73" s="366"/>
      <c r="J73" s="366"/>
      <c r="K73" s="265"/>
    </row>
    <row r="74" spans="2:11" ht="17.25" customHeight="1">
      <c r="B74" s="264"/>
      <c r="C74" s="266" t="s">
        <v>382</v>
      </c>
      <c r="D74" s="266"/>
      <c r="E74" s="266"/>
      <c r="F74" s="266" t="s">
        <v>383</v>
      </c>
      <c r="G74" s="267"/>
      <c r="H74" s="266" t="s">
        <v>106</v>
      </c>
      <c r="I74" s="266" t="s">
        <v>56</v>
      </c>
      <c r="J74" s="266" t="s">
        <v>384</v>
      </c>
      <c r="K74" s="265"/>
    </row>
    <row r="75" spans="2:11" ht="17.25" customHeight="1">
      <c r="B75" s="264"/>
      <c r="C75" s="268" t="s">
        <v>385</v>
      </c>
      <c r="D75" s="268"/>
      <c r="E75" s="268"/>
      <c r="F75" s="269" t="s">
        <v>386</v>
      </c>
      <c r="G75" s="270"/>
      <c r="H75" s="268"/>
      <c r="I75" s="268"/>
      <c r="J75" s="268" t="s">
        <v>387</v>
      </c>
      <c r="K75" s="265"/>
    </row>
    <row r="76" spans="2:11" ht="5.25" customHeight="1">
      <c r="B76" s="264"/>
      <c r="C76" s="271"/>
      <c r="D76" s="271"/>
      <c r="E76" s="271"/>
      <c r="F76" s="271"/>
      <c r="G76" s="272"/>
      <c r="H76" s="271"/>
      <c r="I76" s="271"/>
      <c r="J76" s="271"/>
      <c r="K76" s="265"/>
    </row>
    <row r="77" spans="2:11" ht="15" customHeight="1">
      <c r="B77" s="264"/>
      <c r="C77" s="254" t="s">
        <v>52</v>
      </c>
      <c r="D77" s="271"/>
      <c r="E77" s="271"/>
      <c r="F77" s="273" t="s">
        <v>388</v>
      </c>
      <c r="G77" s="272"/>
      <c r="H77" s="254" t="s">
        <v>389</v>
      </c>
      <c r="I77" s="254" t="s">
        <v>390</v>
      </c>
      <c r="J77" s="254">
        <v>20</v>
      </c>
      <c r="K77" s="265"/>
    </row>
    <row r="78" spans="2:11" ht="15" customHeight="1">
      <c r="B78" s="264"/>
      <c r="C78" s="254" t="s">
        <v>391</v>
      </c>
      <c r="D78" s="254"/>
      <c r="E78" s="254"/>
      <c r="F78" s="273" t="s">
        <v>388</v>
      </c>
      <c r="G78" s="272"/>
      <c r="H78" s="254" t="s">
        <v>392</v>
      </c>
      <c r="I78" s="254" t="s">
        <v>390</v>
      </c>
      <c r="J78" s="254">
        <v>120</v>
      </c>
      <c r="K78" s="265"/>
    </row>
    <row r="79" spans="2:11" ht="15" customHeight="1">
      <c r="B79" s="274"/>
      <c r="C79" s="254" t="s">
        <v>393</v>
      </c>
      <c r="D79" s="254"/>
      <c r="E79" s="254"/>
      <c r="F79" s="273" t="s">
        <v>394</v>
      </c>
      <c r="G79" s="272"/>
      <c r="H79" s="254" t="s">
        <v>395</v>
      </c>
      <c r="I79" s="254" t="s">
        <v>390</v>
      </c>
      <c r="J79" s="254">
        <v>50</v>
      </c>
      <c r="K79" s="265"/>
    </row>
    <row r="80" spans="2:11" ht="15" customHeight="1">
      <c r="B80" s="274"/>
      <c r="C80" s="254" t="s">
        <v>396</v>
      </c>
      <c r="D80" s="254"/>
      <c r="E80" s="254"/>
      <c r="F80" s="273" t="s">
        <v>388</v>
      </c>
      <c r="G80" s="272"/>
      <c r="H80" s="254" t="s">
        <v>397</v>
      </c>
      <c r="I80" s="254" t="s">
        <v>398</v>
      </c>
      <c r="J80" s="254"/>
      <c r="K80" s="265"/>
    </row>
    <row r="81" spans="2:11" ht="15" customHeight="1">
      <c r="B81" s="274"/>
      <c r="C81" s="275" t="s">
        <v>399</v>
      </c>
      <c r="D81" s="275"/>
      <c r="E81" s="275"/>
      <c r="F81" s="276" t="s">
        <v>394</v>
      </c>
      <c r="G81" s="275"/>
      <c r="H81" s="275" t="s">
        <v>400</v>
      </c>
      <c r="I81" s="275" t="s">
        <v>390</v>
      </c>
      <c r="J81" s="275">
        <v>15</v>
      </c>
      <c r="K81" s="265"/>
    </row>
    <row r="82" spans="2:11" ht="15" customHeight="1">
      <c r="B82" s="274"/>
      <c r="C82" s="275" t="s">
        <v>401</v>
      </c>
      <c r="D82" s="275"/>
      <c r="E82" s="275"/>
      <c r="F82" s="276" t="s">
        <v>394</v>
      </c>
      <c r="G82" s="275"/>
      <c r="H82" s="275" t="s">
        <v>402</v>
      </c>
      <c r="I82" s="275" t="s">
        <v>390</v>
      </c>
      <c r="J82" s="275">
        <v>15</v>
      </c>
      <c r="K82" s="265"/>
    </row>
    <row r="83" spans="2:11" ht="15" customHeight="1">
      <c r="B83" s="274"/>
      <c r="C83" s="275" t="s">
        <v>403</v>
      </c>
      <c r="D83" s="275"/>
      <c r="E83" s="275"/>
      <c r="F83" s="276" t="s">
        <v>394</v>
      </c>
      <c r="G83" s="275"/>
      <c r="H83" s="275" t="s">
        <v>404</v>
      </c>
      <c r="I83" s="275" t="s">
        <v>390</v>
      </c>
      <c r="J83" s="275">
        <v>20</v>
      </c>
      <c r="K83" s="265"/>
    </row>
    <row r="84" spans="2:11" ht="15" customHeight="1">
      <c r="B84" s="274"/>
      <c r="C84" s="275" t="s">
        <v>405</v>
      </c>
      <c r="D84" s="275"/>
      <c r="E84" s="275"/>
      <c r="F84" s="276" t="s">
        <v>394</v>
      </c>
      <c r="G84" s="275"/>
      <c r="H84" s="275" t="s">
        <v>406</v>
      </c>
      <c r="I84" s="275" t="s">
        <v>390</v>
      </c>
      <c r="J84" s="275">
        <v>20</v>
      </c>
      <c r="K84" s="265"/>
    </row>
    <row r="85" spans="2:11" ht="15" customHeight="1">
      <c r="B85" s="274"/>
      <c r="C85" s="254" t="s">
        <v>407</v>
      </c>
      <c r="D85" s="254"/>
      <c r="E85" s="254"/>
      <c r="F85" s="273" t="s">
        <v>394</v>
      </c>
      <c r="G85" s="272"/>
      <c r="H85" s="254" t="s">
        <v>408</v>
      </c>
      <c r="I85" s="254" t="s">
        <v>390</v>
      </c>
      <c r="J85" s="254">
        <v>50</v>
      </c>
      <c r="K85" s="265"/>
    </row>
    <row r="86" spans="2:11" ht="15" customHeight="1">
      <c r="B86" s="274"/>
      <c r="C86" s="254" t="s">
        <v>409</v>
      </c>
      <c r="D86" s="254"/>
      <c r="E86" s="254"/>
      <c r="F86" s="273" t="s">
        <v>394</v>
      </c>
      <c r="G86" s="272"/>
      <c r="H86" s="254" t="s">
        <v>410</v>
      </c>
      <c r="I86" s="254" t="s">
        <v>390</v>
      </c>
      <c r="J86" s="254">
        <v>20</v>
      </c>
      <c r="K86" s="265"/>
    </row>
    <row r="87" spans="2:11" ht="15" customHeight="1">
      <c r="B87" s="274"/>
      <c r="C87" s="254" t="s">
        <v>411</v>
      </c>
      <c r="D87" s="254"/>
      <c r="E87" s="254"/>
      <c r="F87" s="273" t="s">
        <v>394</v>
      </c>
      <c r="G87" s="272"/>
      <c r="H87" s="254" t="s">
        <v>412</v>
      </c>
      <c r="I87" s="254" t="s">
        <v>390</v>
      </c>
      <c r="J87" s="254">
        <v>20</v>
      </c>
      <c r="K87" s="265"/>
    </row>
    <row r="88" spans="2:11" ht="15" customHeight="1">
      <c r="B88" s="274"/>
      <c r="C88" s="254" t="s">
        <v>413</v>
      </c>
      <c r="D88" s="254"/>
      <c r="E88" s="254"/>
      <c r="F88" s="273" t="s">
        <v>394</v>
      </c>
      <c r="G88" s="272"/>
      <c r="H88" s="254" t="s">
        <v>414</v>
      </c>
      <c r="I88" s="254" t="s">
        <v>390</v>
      </c>
      <c r="J88" s="254">
        <v>50</v>
      </c>
      <c r="K88" s="265"/>
    </row>
    <row r="89" spans="2:11" ht="15" customHeight="1">
      <c r="B89" s="274"/>
      <c r="C89" s="254" t="s">
        <v>415</v>
      </c>
      <c r="D89" s="254"/>
      <c r="E89" s="254"/>
      <c r="F89" s="273" t="s">
        <v>394</v>
      </c>
      <c r="G89" s="272"/>
      <c r="H89" s="254" t="s">
        <v>415</v>
      </c>
      <c r="I89" s="254" t="s">
        <v>390</v>
      </c>
      <c r="J89" s="254">
        <v>50</v>
      </c>
      <c r="K89" s="265"/>
    </row>
    <row r="90" spans="2:11" ht="15" customHeight="1">
      <c r="B90" s="274"/>
      <c r="C90" s="254" t="s">
        <v>111</v>
      </c>
      <c r="D90" s="254"/>
      <c r="E90" s="254"/>
      <c r="F90" s="273" t="s">
        <v>394</v>
      </c>
      <c r="G90" s="272"/>
      <c r="H90" s="254" t="s">
        <v>416</v>
      </c>
      <c r="I90" s="254" t="s">
        <v>390</v>
      </c>
      <c r="J90" s="254">
        <v>255</v>
      </c>
      <c r="K90" s="265"/>
    </row>
    <row r="91" spans="2:11" ht="15" customHeight="1">
      <c r="B91" s="274"/>
      <c r="C91" s="254" t="s">
        <v>417</v>
      </c>
      <c r="D91" s="254"/>
      <c r="E91" s="254"/>
      <c r="F91" s="273" t="s">
        <v>388</v>
      </c>
      <c r="G91" s="272"/>
      <c r="H91" s="254" t="s">
        <v>418</v>
      </c>
      <c r="I91" s="254" t="s">
        <v>419</v>
      </c>
      <c r="J91" s="254"/>
      <c r="K91" s="265"/>
    </row>
    <row r="92" spans="2:11" ht="15" customHeight="1">
      <c r="B92" s="274"/>
      <c r="C92" s="254" t="s">
        <v>420</v>
      </c>
      <c r="D92" s="254"/>
      <c r="E92" s="254"/>
      <c r="F92" s="273" t="s">
        <v>388</v>
      </c>
      <c r="G92" s="272"/>
      <c r="H92" s="254" t="s">
        <v>421</v>
      </c>
      <c r="I92" s="254" t="s">
        <v>422</v>
      </c>
      <c r="J92" s="254"/>
      <c r="K92" s="265"/>
    </row>
    <row r="93" spans="2:11" ht="15" customHeight="1">
      <c r="B93" s="274"/>
      <c r="C93" s="254" t="s">
        <v>423</v>
      </c>
      <c r="D93" s="254"/>
      <c r="E93" s="254"/>
      <c r="F93" s="273" t="s">
        <v>388</v>
      </c>
      <c r="G93" s="272"/>
      <c r="H93" s="254" t="s">
        <v>423</v>
      </c>
      <c r="I93" s="254" t="s">
        <v>422</v>
      </c>
      <c r="J93" s="254"/>
      <c r="K93" s="265"/>
    </row>
    <row r="94" spans="2:11" ht="15" customHeight="1">
      <c r="B94" s="274"/>
      <c r="C94" s="254" t="s">
        <v>37</v>
      </c>
      <c r="D94" s="254"/>
      <c r="E94" s="254"/>
      <c r="F94" s="273" t="s">
        <v>388</v>
      </c>
      <c r="G94" s="272"/>
      <c r="H94" s="254" t="s">
        <v>424</v>
      </c>
      <c r="I94" s="254" t="s">
        <v>422</v>
      </c>
      <c r="J94" s="254"/>
      <c r="K94" s="265"/>
    </row>
    <row r="95" spans="2:11" ht="15" customHeight="1">
      <c r="B95" s="274"/>
      <c r="C95" s="254" t="s">
        <v>47</v>
      </c>
      <c r="D95" s="254"/>
      <c r="E95" s="254"/>
      <c r="F95" s="273" t="s">
        <v>388</v>
      </c>
      <c r="G95" s="272"/>
      <c r="H95" s="254" t="s">
        <v>425</v>
      </c>
      <c r="I95" s="254" t="s">
        <v>422</v>
      </c>
      <c r="J95" s="254"/>
      <c r="K95" s="265"/>
    </row>
    <row r="96" spans="2:11" ht="15" customHeight="1">
      <c r="B96" s="277"/>
      <c r="C96" s="278"/>
      <c r="D96" s="278"/>
      <c r="E96" s="278"/>
      <c r="F96" s="278"/>
      <c r="G96" s="278"/>
      <c r="H96" s="278"/>
      <c r="I96" s="278"/>
      <c r="J96" s="278"/>
      <c r="K96" s="279"/>
    </row>
    <row r="97" spans="2:11" ht="18.75" customHeight="1">
      <c r="B97" s="280"/>
      <c r="C97" s="281"/>
      <c r="D97" s="281"/>
      <c r="E97" s="281"/>
      <c r="F97" s="281"/>
      <c r="G97" s="281"/>
      <c r="H97" s="281"/>
      <c r="I97" s="281"/>
      <c r="J97" s="281"/>
      <c r="K97" s="280"/>
    </row>
    <row r="98" spans="2:11" ht="18.75" customHeight="1">
      <c r="B98" s="260"/>
      <c r="C98" s="260"/>
      <c r="D98" s="260"/>
      <c r="E98" s="260"/>
      <c r="F98" s="260"/>
      <c r="G98" s="260"/>
      <c r="H98" s="260"/>
      <c r="I98" s="260"/>
      <c r="J98" s="260"/>
      <c r="K98" s="260"/>
    </row>
    <row r="99" spans="2:11" ht="7.5" customHeight="1">
      <c r="B99" s="261"/>
      <c r="C99" s="262"/>
      <c r="D99" s="262"/>
      <c r="E99" s="262"/>
      <c r="F99" s="262"/>
      <c r="G99" s="262"/>
      <c r="H99" s="262"/>
      <c r="I99" s="262"/>
      <c r="J99" s="262"/>
      <c r="K99" s="263"/>
    </row>
    <row r="100" spans="2:11" ht="45" customHeight="1">
      <c r="B100" s="264"/>
      <c r="C100" s="366" t="s">
        <v>426</v>
      </c>
      <c r="D100" s="366"/>
      <c r="E100" s="366"/>
      <c r="F100" s="366"/>
      <c r="G100" s="366"/>
      <c r="H100" s="366"/>
      <c r="I100" s="366"/>
      <c r="J100" s="366"/>
      <c r="K100" s="265"/>
    </row>
    <row r="101" spans="2:11" ht="17.25" customHeight="1">
      <c r="B101" s="264"/>
      <c r="C101" s="266" t="s">
        <v>382</v>
      </c>
      <c r="D101" s="266"/>
      <c r="E101" s="266"/>
      <c r="F101" s="266" t="s">
        <v>383</v>
      </c>
      <c r="G101" s="267"/>
      <c r="H101" s="266" t="s">
        <v>106</v>
      </c>
      <c r="I101" s="266" t="s">
        <v>56</v>
      </c>
      <c r="J101" s="266" t="s">
        <v>384</v>
      </c>
      <c r="K101" s="265"/>
    </row>
    <row r="102" spans="2:11" ht="17.25" customHeight="1">
      <c r="B102" s="264"/>
      <c r="C102" s="268" t="s">
        <v>385</v>
      </c>
      <c r="D102" s="268"/>
      <c r="E102" s="268"/>
      <c r="F102" s="269" t="s">
        <v>386</v>
      </c>
      <c r="G102" s="270"/>
      <c r="H102" s="268"/>
      <c r="I102" s="268"/>
      <c r="J102" s="268" t="s">
        <v>387</v>
      </c>
      <c r="K102" s="265"/>
    </row>
    <row r="103" spans="2:11" ht="5.25" customHeight="1">
      <c r="B103" s="264"/>
      <c r="C103" s="266"/>
      <c r="D103" s="266"/>
      <c r="E103" s="266"/>
      <c r="F103" s="266"/>
      <c r="G103" s="282"/>
      <c r="H103" s="266"/>
      <c r="I103" s="266"/>
      <c r="J103" s="266"/>
      <c r="K103" s="265"/>
    </row>
    <row r="104" spans="2:11" ht="15" customHeight="1">
      <c r="B104" s="264"/>
      <c r="C104" s="254" t="s">
        <v>52</v>
      </c>
      <c r="D104" s="271"/>
      <c r="E104" s="271"/>
      <c r="F104" s="273" t="s">
        <v>388</v>
      </c>
      <c r="G104" s="282"/>
      <c r="H104" s="254" t="s">
        <v>427</v>
      </c>
      <c r="I104" s="254" t="s">
        <v>390</v>
      </c>
      <c r="J104" s="254">
        <v>20</v>
      </c>
      <c r="K104" s="265"/>
    </row>
    <row r="105" spans="2:11" ht="15" customHeight="1">
      <c r="B105" s="264"/>
      <c r="C105" s="254" t="s">
        <v>391</v>
      </c>
      <c r="D105" s="254"/>
      <c r="E105" s="254"/>
      <c r="F105" s="273" t="s">
        <v>388</v>
      </c>
      <c r="G105" s="254"/>
      <c r="H105" s="254" t="s">
        <v>427</v>
      </c>
      <c r="I105" s="254" t="s">
        <v>390</v>
      </c>
      <c r="J105" s="254">
        <v>120</v>
      </c>
      <c r="K105" s="265"/>
    </row>
    <row r="106" spans="2:11" ht="15" customHeight="1">
      <c r="B106" s="274"/>
      <c r="C106" s="254" t="s">
        <v>393</v>
      </c>
      <c r="D106" s="254"/>
      <c r="E106" s="254"/>
      <c r="F106" s="273" t="s">
        <v>394</v>
      </c>
      <c r="G106" s="254"/>
      <c r="H106" s="254" t="s">
        <v>427</v>
      </c>
      <c r="I106" s="254" t="s">
        <v>390</v>
      </c>
      <c r="J106" s="254">
        <v>50</v>
      </c>
      <c r="K106" s="265"/>
    </row>
    <row r="107" spans="2:11" ht="15" customHeight="1">
      <c r="B107" s="274"/>
      <c r="C107" s="254" t="s">
        <v>396</v>
      </c>
      <c r="D107" s="254"/>
      <c r="E107" s="254"/>
      <c r="F107" s="273" t="s">
        <v>388</v>
      </c>
      <c r="G107" s="254"/>
      <c r="H107" s="254" t="s">
        <v>427</v>
      </c>
      <c r="I107" s="254" t="s">
        <v>398</v>
      </c>
      <c r="J107" s="254"/>
      <c r="K107" s="265"/>
    </row>
    <row r="108" spans="2:11" ht="15" customHeight="1">
      <c r="B108" s="274"/>
      <c r="C108" s="254" t="s">
        <v>407</v>
      </c>
      <c r="D108" s="254"/>
      <c r="E108" s="254"/>
      <c r="F108" s="273" t="s">
        <v>394</v>
      </c>
      <c r="G108" s="254"/>
      <c r="H108" s="254" t="s">
        <v>427</v>
      </c>
      <c r="I108" s="254" t="s">
        <v>390</v>
      </c>
      <c r="J108" s="254">
        <v>50</v>
      </c>
      <c r="K108" s="265"/>
    </row>
    <row r="109" spans="2:11" ht="15" customHeight="1">
      <c r="B109" s="274"/>
      <c r="C109" s="254" t="s">
        <v>415</v>
      </c>
      <c r="D109" s="254"/>
      <c r="E109" s="254"/>
      <c r="F109" s="273" t="s">
        <v>394</v>
      </c>
      <c r="G109" s="254"/>
      <c r="H109" s="254" t="s">
        <v>427</v>
      </c>
      <c r="I109" s="254" t="s">
        <v>390</v>
      </c>
      <c r="J109" s="254">
        <v>50</v>
      </c>
      <c r="K109" s="265"/>
    </row>
    <row r="110" spans="2:11" ht="15" customHeight="1">
      <c r="B110" s="274"/>
      <c r="C110" s="254" t="s">
        <v>413</v>
      </c>
      <c r="D110" s="254"/>
      <c r="E110" s="254"/>
      <c r="F110" s="273" t="s">
        <v>394</v>
      </c>
      <c r="G110" s="254"/>
      <c r="H110" s="254" t="s">
        <v>427</v>
      </c>
      <c r="I110" s="254" t="s">
        <v>390</v>
      </c>
      <c r="J110" s="254">
        <v>50</v>
      </c>
      <c r="K110" s="265"/>
    </row>
    <row r="111" spans="2:11" ht="15" customHeight="1">
      <c r="B111" s="274"/>
      <c r="C111" s="254" t="s">
        <v>52</v>
      </c>
      <c r="D111" s="254"/>
      <c r="E111" s="254"/>
      <c r="F111" s="273" t="s">
        <v>388</v>
      </c>
      <c r="G111" s="254"/>
      <c r="H111" s="254" t="s">
        <v>428</v>
      </c>
      <c r="I111" s="254" t="s">
        <v>390</v>
      </c>
      <c r="J111" s="254">
        <v>20</v>
      </c>
      <c r="K111" s="265"/>
    </row>
    <row r="112" spans="2:11" ht="15" customHeight="1">
      <c r="B112" s="274"/>
      <c r="C112" s="254" t="s">
        <v>429</v>
      </c>
      <c r="D112" s="254"/>
      <c r="E112" s="254"/>
      <c r="F112" s="273" t="s">
        <v>388</v>
      </c>
      <c r="G112" s="254"/>
      <c r="H112" s="254" t="s">
        <v>430</v>
      </c>
      <c r="I112" s="254" t="s">
        <v>390</v>
      </c>
      <c r="J112" s="254">
        <v>120</v>
      </c>
      <c r="K112" s="265"/>
    </row>
    <row r="113" spans="2:11" ht="15" customHeight="1">
      <c r="B113" s="274"/>
      <c r="C113" s="254" t="s">
        <v>37</v>
      </c>
      <c r="D113" s="254"/>
      <c r="E113" s="254"/>
      <c r="F113" s="273" t="s">
        <v>388</v>
      </c>
      <c r="G113" s="254"/>
      <c r="H113" s="254" t="s">
        <v>431</v>
      </c>
      <c r="I113" s="254" t="s">
        <v>422</v>
      </c>
      <c r="J113" s="254"/>
      <c r="K113" s="265"/>
    </row>
    <row r="114" spans="2:11" ht="15" customHeight="1">
      <c r="B114" s="274"/>
      <c r="C114" s="254" t="s">
        <v>47</v>
      </c>
      <c r="D114" s="254"/>
      <c r="E114" s="254"/>
      <c r="F114" s="273" t="s">
        <v>388</v>
      </c>
      <c r="G114" s="254"/>
      <c r="H114" s="254" t="s">
        <v>432</v>
      </c>
      <c r="I114" s="254" t="s">
        <v>422</v>
      </c>
      <c r="J114" s="254"/>
      <c r="K114" s="265"/>
    </row>
    <row r="115" spans="2:11" ht="15" customHeight="1">
      <c r="B115" s="274"/>
      <c r="C115" s="254" t="s">
        <v>56</v>
      </c>
      <c r="D115" s="254"/>
      <c r="E115" s="254"/>
      <c r="F115" s="273" t="s">
        <v>388</v>
      </c>
      <c r="G115" s="254"/>
      <c r="H115" s="254" t="s">
        <v>433</v>
      </c>
      <c r="I115" s="254" t="s">
        <v>434</v>
      </c>
      <c r="J115" s="254"/>
      <c r="K115" s="265"/>
    </row>
    <row r="116" spans="2:11" ht="15" customHeight="1">
      <c r="B116" s="277"/>
      <c r="C116" s="283"/>
      <c r="D116" s="283"/>
      <c r="E116" s="283"/>
      <c r="F116" s="283"/>
      <c r="G116" s="283"/>
      <c r="H116" s="283"/>
      <c r="I116" s="283"/>
      <c r="J116" s="283"/>
      <c r="K116" s="279"/>
    </row>
    <row r="117" spans="2:11" ht="18.75" customHeight="1">
      <c r="B117" s="284"/>
      <c r="C117" s="250"/>
      <c r="D117" s="250"/>
      <c r="E117" s="250"/>
      <c r="F117" s="285"/>
      <c r="G117" s="250"/>
      <c r="H117" s="250"/>
      <c r="I117" s="250"/>
      <c r="J117" s="250"/>
      <c r="K117" s="284"/>
    </row>
    <row r="118" spans="2:11" ht="18.75" customHeight="1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</row>
    <row r="119" spans="2:11" ht="7.5" customHeight="1">
      <c r="B119" s="286"/>
      <c r="C119" s="287"/>
      <c r="D119" s="287"/>
      <c r="E119" s="287"/>
      <c r="F119" s="287"/>
      <c r="G119" s="287"/>
      <c r="H119" s="287"/>
      <c r="I119" s="287"/>
      <c r="J119" s="287"/>
      <c r="K119" s="288"/>
    </row>
    <row r="120" spans="2:11" ht="45" customHeight="1">
      <c r="B120" s="289"/>
      <c r="C120" s="362" t="s">
        <v>435</v>
      </c>
      <c r="D120" s="362"/>
      <c r="E120" s="362"/>
      <c r="F120" s="362"/>
      <c r="G120" s="362"/>
      <c r="H120" s="362"/>
      <c r="I120" s="362"/>
      <c r="J120" s="362"/>
      <c r="K120" s="290"/>
    </row>
    <row r="121" spans="2:11" ht="17.25" customHeight="1">
      <c r="B121" s="291"/>
      <c r="C121" s="266" t="s">
        <v>382</v>
      </c>
      <c r="D121" s="266"/>
      <c r="E121" s="266"/>
      <c r="F121" s="266" t="s">
        <v>383</v>
      </c>
      <c r="G121" s="267"/>
      <c r="H121" s="266" t="s">
        <v>106</v>
      </c>
      <c r="I121" s="266" t="s">
        <v>56</v>
      </c>
      <c r="J121" s="266" t="s">
        <v>384</v>
      </c>
      <c r="K121" s="292"/>
    </row>
    <row r="122" spans="2:11" ht="17.25" customHeight="1">
      <c r="B122" s="291"/>
      <c r="C122" s="268" t="s">
        <v>385</v>
      </c>
      <c r="D122" s="268"/>
      <c r="E122" s="268"/>
      <c r="F122" s="269" t="s">
        <v>386</v>
      </c>
      <c r="G122" s="270"/>
      <c r="H122" s="268"/>
      <c r="I122" s="268"/>
      <c r="J122" s="268" t="s">
        <v>387</v>
      </c>
      <c r="K122" s="292"/>
    </row>
    <row r="123" spans="2:11" ht="5.25" customHeight="1">
      <c r="B123" s="293"/>
      <c r="C123" s="271"/>
      <c r="D123" s="271"/>
      <c r="E123" s="271"/>
      <c r="F123" s="271"/>
      <c r="G123" s="254"/>
      <c r="H123" s="271"/>
      <c r="I123" s="271"/>
      <c r="J123" s="271"/>
      <c r="K123" s="294"/>
    </row>
    <row r="124" spans="2:11" ht="15" customHeight="1">
      <c r="B124" s="293"/>
      <c r="C124" s="254" t="s">
        <v>391</v>
      </c>
      <c r="D124" s="271"/>
      <c r="E124" s="271"/>
      <c r="F124" s="273" t="s">
        <v>388</v>
      </c>
      <c r="G124" s="254"/>
      <c r="H124" s="254" t="s">
        <v>427</v>
      </c>
      <c r="I124" s="254" t="s">
        <v>390</v>
      </c>
      <c r="J124" s="254">
        <v>120</v>
      </c>
      <c r="K124" s="295"/>
    </row>
    <row r="125" spans="2:11" ht="15" customHeight="1">
      <c r="B125" s="293"/>
      <c r="C125" s="254" t="s">
        <v>436</v>
      </c>
      <c r="D125" s="254"/>
      <c r="E125" s="254"/>
      <c r="F125" s="273" t="s">
        <v>388</v>
      </c>
      <c r="G125" s="254"/>
      <c r="H125" s="254" t="s">
        <v>437</v>
      </c>
      <c r="I125" s="254" t="s">
        <v>390</v>
      </c>
      <c r="J125" s="254" t="s">
        <v>438</v>
      </c>
      <c r="K125" s="295"/>
    </row>
    <row r="126" spans="2:11" ht="15" customHeight="1">
      <c r="B126" s="293"/>
      <c r="C126" s="254" t="s">
        <v>337</v>
      </c>
      <c r="D126" s="254"/>
      <c r="E126" s="254"/>
      <c r="F126" s="273" t="s">
        <v>388</v>
      </c>
      <c r="G126" s="254"/>
      <c r="H126" s="254" t="s">
        <v>439</v>
      </c>
      <c r="I126" s="254" t="s">
        <v>390</v>
      </c>
      <c r="J126" s="254" t="s">
        <v>438</v>
      </c>
      <c r="K126" s="295"/>
    </row>
    <row r="127" spans="2:11" ht="15" customHeight="1">
      <c r="B127" s="293"/>
      <c r="C127" s="254" t="s">
        <v>399</v>
      </c>
      <c r="D127" s="254"/>
      <c r="E127" s="254"/>
      <c r="F127" s="273" t="s">
        <v>394</v>
      </c>
      <c r="G127" s="254"/>
      <c r="H127" s="254" t="s">
        <v>400</v>
      </c>
      <c r="I127" s="254" t="s">
        <v>390</v>
      </c>
      <c r="J127" s="254">
        <v>15</v>
      </c>
      <c r="K127" s="295"/>
    </row>
    <row r="128" spans="2:11" ht="15" customHeight="1">
      <c r="B128" s="293"/>
      <c r="C128" s="275" t="s">
        <v>401</v>
      </c>
      <c r="D128" s="275"/>
      <c r="E128" s="275"/>
      <c r="F128" s="276" t="s">
        <v>394</v>
      </c>
      <c r="G128" s="275"/>
      <c r="H128" s="275" t="s">
        <v>402</v>
      </c>
      <c r="I128" s="275" t="s">
        <v>390</v>
      </c>
      <c r="J128" s="275">
        <v>15</v>
      </c>
      <c r="K128" s="295"/>
    </row>
    <row r="129" spans="2:11" ht="15" customHeight="1">
      <c r="B129" s="293"/>
      <c r="C129" s="275" t="s">
        <v>403</v>
      </c>
      <c r="D129" s="275"/>
      <c r="E129" s="275"/>
      <c r="F129" s="276" t="s">
        <v>394</v>
      </c>
      <c r="G129" s="275"/>
      <c r="H129" s="275" t="s">
        <v>404</v>
      </c>
      <c r="I129" s="275" t="s">
        <v>390</v>
      </c>
      <c r="J129" s="275">
        <v>20</v>
      </c>
      <c r="K129" s="295"/>
    </row>
    <row r="130" spans="2:11" ht="15" customHeight="1">
      <c r="B130" s="293"/>
      <c r="C130" s="275" t="s">
        <v>405</v>
      </c>
      <c r="D130" s="275"/>
      <c r="E130" s="275"/>
      <c r="F130" s="276" t="s">
        <v>394</v>
      </c>
      <c r="G130" s="275"/>
      <c r="H130" s="275" t="s">
        <v>406</v>
      </c>
      <c r="I130" s="275" t="s">
        <v>390</v>
      </c>
      <c r="J130" s="275">
        <v>20</v>
      </c>
      <c r="K130" s="295"/>
    </row>
    <row r="131" spans="2:11" ht="15" customHeight="1">
      <c r="B131" s="293"/>
      <c r="C131" s="254" t="s">
        <v>393</v>
      </c>
      <c r="D131" s="254"/>
      <c r="E131" s="254"/>
      <c r="F131" s="273" t="s">
        <v>394</v>
      </c>
      <c r="G131" s="254"/>
      <c r="H131" s="254" t="s">
        <v>427</v>
      </c>
      <c r="I131" s="254" t="s">
        <v>390</v>
      </c>
      <c r="J131" s="254">
        <v>50</v>
      </c>
      <c r="K131" s="295"/>
    </row>
    <row r="132" spans="2:11" ht="15" customHeight="1">
      <c r="B132" s="293"/>
      <c r="C132" s="254" t="s">
        <v>407</v>
      </c>
      <c r="D132" s="254"/>
      <c r="E132" s="254"/>
      <c r="F132" s="273" t="s">
        <v>394</v>
      </c>
      <c r="G132" s="254"/>
      <c r="H132" s="254" t="s">
        <v>427</v>
      </c>
      <c r="I132" s="254" t="s">
        <v>390</v>
      </c>
      <c r="J132" s="254">
        <v>50</v>
      </c>
      <c r="K132" s="295"/>
    </row>
    <row r="133" spans="2:11" ht="15" customHeight="1">
      <c r="B133" s="293"/>
      <c r="C133" s="254" t="s">
        <v>413</v>
      </c>
      <c r="D133" s="254"/>
      <c r="E133" s="254"/>
      <c r="F133" s="273" t="s">
        <v>394</v>
      </c>
      <c r="G133" s="254"/>
      <c r="H133" s="254" t="s">
        <v>427</v>
      </c>
      <c r="I133" s="254" t="s">
        <v>390</v>
      </c>
      <c r="J133" s="254">
        <v>50</v>
      </c>
      <c r="K133" s="295"/>
    </row>
    <row r="134" spans="2:11" ht="15" customHeight="1">
      <c r="B134" s="293"/>
      <c r="C134" s="254" t="s">
        <v>415</v>
      </c>
      <c r="D134" s="254"/>
      <c r="E134" s="254"/>
      <c r="F134" s="273" t="s">
        <v>394</v>
      </c>
      <c r="G134" s="254"/>
      <c r="H134" s="254" t="s">
        <v>427</v>
      </c>
      <c r="I134" s="254" t="s">
        <v>390</v>
      </c>
      <c r="J134" s="254">
        <v>50</v>
      </c>
      <c r="K134" s="295"/>
    </row>
    <row r="135" spans="2:11" ht="15" customHeight="1">
      <c r="B135" s="293"/>
      <c r="C135" s="254" t="s">
        <v>111</v>
      </c>
      <c r="D135" s="254"/>
      <c r="E135" s="254"/>
      <c r="F135" s="273" t="s">
        <v>394</v>
      </c>
      <c r="G135" s="254"/>
      <c r="H135" s="254" t="s">
        <v>440</v>
      </c>
      <c r="I135" s="254" t="s">
        <v>390</v>
      </c>
      <c r="J135" s="254">
        <v>255</v>
      </c>
      <c r="K135" s="295"/>
    </row>
    <row r="136" spans="2:11" ht="15" customHeight="1">
      <c r="B136" s="293"/>
      <c r="C136" s="254" t="s">
        <v>417</v>
      </c>
      <c r="D136" s="254"/>
      <c r="E136" s="254"/>
      <c r="F136" s="273" t="s">
        <v>388</v>
      </c>
      <c r="G136" s="254"/>
      <c r="H136" s="254" t="s">
        <v>441</v>
      </c>
      <c r="I136" s="254" t="s">
        <v>419</v>
      </c>
      <c r="J136" s="254"/>
      <c r="K136" s="295"/>
    </row>
    <row r="137" spans="2:11" ht="15" customHeight="1">
      <c r="B137" s="293"/>
      <c r="C137" s="254" t="s">
        <v>420</v>
      </c>
      <c r="D137" s="254"/>
      <c r="E137" s="254"/>
      <c r="F137" s="273" t="s">
        <v>388</v>
      </c>
      <c r="G137" s="254"/>
      <c r="H137" s="254" t="s">
        <v>442</v>
      </c>
      <c r="I137" s="254" t="s">
        <v>422</v>
      </c>
      <c r="J137" s="254"/>
      <c r="K137" s="295"/>
    </row>
    <row r="138" spans="2:11" ht="15" customHeight="1">
      <c r="B138" s="293"/>
      <c r="C138" s="254" t="s">
        <v>423</v>
      </c>
      <c r="D138" s="254"/>
      <c r="E138" s="254"/>
      <c r="F138" s="273" t="s">
        <v>388</v>
      </c>
      <c r="G138" s="254"/>
      <c r="H138" s="254" t="s">
        <v>423</v>
      </c>
      <c r="I138" s="254" t="s">
        <v>422</v>
      </c>
      <c r="J138" s="254"/>
      <c r="K138" s="295"/>
    </row>
    <row r="139" spans="2:11" ht="15" customHeight="1">
      <c r="B139" s="293"/>
      <c r="C139" s="254" t="s">
        <v>37</v>
      </c>
      <c r="D139" s="254"/>
      <c r="E139" s="254"/>
      <c r="F139" s="273" t="s">
        <v>388</v>
      </c>
      <c r="G139" s="254"/>
      <c r="H139" s="254" t="s">
        <v>443</v>
      </c>
      <c r="I139" s="254" t="s">
        <v>422</v>
      </c>
      <c r="J139" s="254"/>
      <c r="K139" s="295"/>
    </row>
    <row r="140" spans="2:11" ht="15" customHeight="1">
      <c r="B140" s="293"/>
      <c r="C140" s="254" t="s">
        <v>444</v>
      </c>
      <c r="D140" s="254"/>
      <c r="E140" s="254"/>
      <c r="F140" s="273" t="s">
        <v>388</v>
      </c>
      <c r="G140" s="254"/>
      <c r="H140" s="254" t="s">
        <v>445</v>
      </c>
      <c r="I140" s="254" t="s">
        <v>422</v>
      </c>
      <c r="J140" s="254"/>
      <c r="K140" s="295"/>
    </row>
    <row r="141" spans="2:11" ht="15" customHeight="1">
      <c r="B141" s="296"/>
      <c r="C141" s="297"/>
      <c r="D141" s="297"/>
      <c r="E141" s="297"/>
      <c r="F141" s="297"/>
      <c r="G141" s="297"/>
      <c r="H141" s="297"/>
      <c r="I141" s="297"/>
      <c r="J141" s="297"/>
      <c r="K141" s="298"/>
    </row>
    <row r="142" spans="2:11" ht="18.75" customHeight="1">
      <c r="B142" s="250"/>
      <c r="C142" s="250"/>
      <c r="D142" s="250"/>
      <c r="E142" s="250"/>
      <c r="F142" s="285"/>
      <c r="G142" s="250"/>
      <c r="H142" s="250"/>
      <c r="I142" s="250"/>
      <c r="J142" s="250"/>
      <c r="K142" s="250"/>
    </row>
    <row r="143" spans="2:11" ht="18.75" customHeight="1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</row>
    <row r="144" spans="2:11" ht="7.5" customHeight="1">
      <c r="B144" s="261"/>
      <c r="C144" s="262"/>
      <c r="D144" s="262"/>
      <c r="E144" s="262"/>
      <c r="F144" s="262"/>
      <c r="G144" s="262"/>
      <c r="H144" s="262"/>
      <c r="I144" s="262"/>
      <c r="J144" s="262"/>
      <c r="K144" s="263"/>
    </row>
    <row r="145" spans="2:11" ht="45" customHeight="1">
      <c r="B145" s="264"/>
      <c r="C145" s="366" t="s">
        <v>446</v>
      </c>
      <c r="D145" s="366"/>
      <c r="E145" s="366"/>
      <c r="F145" s="366"/>
      <c r="G145" s="366"/>
      <c r="H145" s="366"/>
      <c r="I145" s="366"/>
      <c r="J145" s="366"/>
      <c r="K145" s="265"/>
    </row>
    <row r="146" spans="2:11" ht="17.25" customHeight="1">
      <c r="B146" s="264"/>
      <c r="C146" s="266" t="s">
        <v>382</v>
      </c>
      <c r="D146" s="266"/>
      <c r="E146" s="266"/>
      <c r="F146" s="266" t="s">
        <v>383</v>
      </c>
      <c r="G146" s="267"/>
      <c r="H146" s="266" t="s">
        <v>106</v>
      </c>
      <c r="I146" s="266" t="s">
        <v>56</v>
      </c>
      <c r="J146" s="266" t="s">
        <v>384</v>
      </c>
      <c r="K146" s="265"/>
    </row>
    <row r="147" spans="2:11" ht="17.25" customHeight="1">
      <c r="B147" s="264"/>
      <c r="C147" s="268" t="s">
        <v>385</v>
      </c>
      <c r="D147" s="268"/>
      <c r="E147" s="268"/>
      <c r="F147" s="269" t="s">
        <v>386</v>
      </c>
      <c r="G147" s="270"/>
      <c r="H147" s="268"/>
      <c r="I147" s="268"/>
      <c r="J147" s="268" t="s">
        <v>387</v>
      </c>
      <c r="K147" s="265"/>
    </row>
    <row r="148" spans="2:11" ht="5.25" customHeight="1">
      <c r="B148" s="274"/>
      <c r="C148" s="271"/>
      <c r="D148" s="271"/>
      <c r="E148" s="271"/>
      <c r="F148" s="271"/>
      <c r="G148" s="272"/>
      <c r="H148" s="271"/>
      <c r="I148" s="271"/>
      <c r="J148" s="271"/>
      <c r="K148" s="295"/>
    </row>
    <row r="149" spans="2:11" ht="15" customHeight="1">
      <c r="B149" s="274"/>
      <c r="C149" s="299" t="s">
        <v>391</v>
      </c>
      <c r="D149" s="254"/>
      <c r="E149" s="254"/>
      <c r="F149" s="300" t="s">
        <v>388</v>
      </c>
      <c r="G149" s="254"/>
      <c r="H149" s="299" t="s">
        <v>427</v>
      </c>
      <c r="I149" s="299" t="s">
        <v>390</v>
      </c>
      <c r="J149" s="299">
        <v>120</v>
      </c>
      <c r="K149" s="295"/>
    </row>
    <row r="150" spans="2:11" ht="15" customHeight="1">
      <c r="B150" s="274"/>
      <c r="C150" s="299" t="s">
        <v>436</v>
      </c>
      <c r="D150" s="254"/>
      <c r="E150" s="254"/>
      <c r="F150" s="300" t="s">
        <v>388</v>
      </c>
      <c r="G150" s="254"/>
      <c r="H150" s="299" t="s">
        <v>447</v>
      </c>
      <c r="I150" s="299" t="s">
        <v>390</v>
      </c>
      <c r="J150" s="299" t="s">
        <v>438</v>
      </c>
      <c r="K150" s="295"/>
    </row>
    <row r="151" spans="2:11" ht="15" customHeight="1">
      <c r="B151" s="274"/>
      <c r="C151" s="299" t="s">
        <v>337</v>
      </c>
      <c r="D151" s="254"/>
      <c r="E151" s="254"/>
      <c r="F151" s="300" t="s">
        <v>388</v>
      </c>
      <c r="G151" s="254"/>
      <c r="H151" s="299" t="s">
        <v>448</v>
      </c>
      <c r="I151" s="299" t="s">
        <v>390</v>
      </c>
      <c r="J151" s="299" t="s">
        <v>438</v>
      </c>
      <c r="K151" s="295"/>
    </row>
    <row r="152" spans="2:11" ht="15" customHeight="1">
      <c r="B152" s="274"/>
      <c r="C152" s="299" t="s">
        <v>393</v>
      </c>
      <c r="D152" s="254"/>
      <c r="E152" s="254"/>
      <c r="F152" s="300" t="s">
        <v>394</v>
      </c>
      <c r="G152" s="254"/>
      <c r="H152" s="299" t="s">
        <v>427</v>
      </c>
      <c r="I152" s="299" t="s">
        <v>390</v>
      </c>
      <c r="J152" s="299">
        <v>50</v>
      </c>
      <c r="K152" s="295"/>
    </row>
    <row r="153" spans="2:11" ht="15" customHeight="1">
      <c r="B153" s="274"/>
      <c r="C153" s="299" t="s">
        <v>396</v>
      </c>
      <c r="D153" s="254"/>
      <c r="E153" s="254"/>
      <c r="F153" s="300" t="s">
        <v>388</v>
      </c>
      <c r="G153" s="254"/>
      <c r="H153" s="299" t="s">
        <v>427</v>
      </c>
      <c r="I153" s="299" t="s">
        <v>398</v>
      </c>
      <c r="J153" s="299"/>
      <c r="K153" s="295"/>
    </row>
    <row r="154" spans="2:11" ht="15" customHeight="1">
      <c r="B154" s="274"/>
      <c r="C154" s="299" t="s">
        <v>407</v>
      </c>
      <c r="D154" s="254"/>
      <c r="E154" s="254"/>
      <c r="F154" s="300" t="s">
        <v>394</v>
      </c>
      <c r="G154" s="254"/>
      <c r="H154" s="299" t="s">
        <v>427</v>
      </c>
      <c r="I154" s="299" t="s">
        <v>390</v>
      </c>
      <c r="J154" s="299">
        <v>50</v>
      </c>
      <c r="K154" s="295"/>
    </row>
    <row r="155" spans="2:11" ht="15" customHeight="1">
      <c r="B155" s="274"/>
      <c r="C155" s="299" t="s">
        <v>415</v>
      </c>
      <c r="D155" s="254"/>
      <c r="E155" s="254"/>
      <c r="F155" s="300" t="s">
        <v>394</v>
      </c>
      <c r="G155" s="254"/>
      <c r="H155" s="299" t="s">
        <v>427</v>
      </c>
      <c r="I155" s="299" t="s">
        <v>390</v>
      </c>
      <c r="J155" s="299">
        <v>50</v>
      </c>
      <c r="K155" s="295"/>
    </row>
    <row r="156" spans="2:11" ht="15" customHeight="1">
      <c r="B156" s="274"/>
      <c r="C156" s="299" t="s">
        <v>413</v>
      </c>
      <c r="D156" s="254"/>
      <c r="E156" s="254"/>
      <c r="F156" s="300" t="s">
        <v>394</v>
      </c>
      <c r="G156" s="254"/>
      <c r="H156" s="299" t="s">
        <v>427</v>
      </c>
      <c r="I156" s="299" t="s">
        <v>390</v>
      </c>
      <c r="J156" s="299">
        <v>50</v>
      </c>
      <c r="K156" s="295"/>
    </row>
    <row r="157" spans="2:11" ht="15" customHeight="1">
      <c r="B157" s="274"/>
      <c r="C157" s="299" t="s">
        <v>86</v>
      </c>
      <c r="D157" s="254"/>
      <c r="E157" s="254"/>
      <c r="F157" s="300" t="s">
        <v>388</v>
      </c>
      <c r="G157" s="254"/>
      <c r="H157" s="299" t="s">
        <v>449</v>
      </c>
      <c r="I157" s="299" t="s">
        <v>390</v>
      </c>
      <c r="J157" s="299" t="s">
        <v>450</v>
      </c>
      <c r="K157" s="295"/>
    </row>
    <row r="158" spans="2:11" ht="15" customHeight="1">
      <c r="B158" s="274"/>
      <c r="C158" s="299" t="s">
        <v>451</v>
      </c>
      <c r="D158" s="254"/>
      <c r="E158" s="254"/>
      <c r="F158" s="300" t="s">
        <v>388</v>
      </c>
      <c r="G158" s="254"/>
      <c r="H158" s="299" t="s">
        <v>452</v>
      </c>
      <c r="I158" s="299" t="s">
        <v>422</v>
      </c>
      <c r="J158" s="299"/>
      <c r="K158" s="295"/>
    </row>
    <row r="159" spans="2:11" ht="15" customHeight="1">
      <c r="B159" s="301"/>
      <c r="C159" s="283"/>
      <c r="D159" s="283"/>
      <c r="E159" s="283"/>
      <c r="F159" s="283"/>
      <c r="G159" s="283"/>
      <c r="H159" s="283"/>
      <c r="I159" s="283"/>
      <c r="J159" s="283"/>
      <c r="K159" s="302"/>
    </row>
    <row r="160" spans="2:11" ht="18.75" customHeight="1">
      <c r="B160" s="250"/>
      <c r="C160" s="254"/>
      <c r="D160" s="254"/>
      <c r="E160" s="254"/>
      <c r="F160" s="273"/>
      <c r="G160" s="254"/>
      <c r="H160" s="254"/>
      <c r="I160" s="254"/>
      <c r="J160" s="254"/>
      <c r="K160" s="250"/>
    </row>
    <row r="161" spans="2:11" ht="18.75" customHeight="1"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</row>
    <row r="162" spans="2:11" ht="7.5" customHeight="1">
      <c r="B162" s="242"/>
      <c r="C162" s="243"/>
      <c r="D162" s="243"/>
      <c r="E162" s="243"/>
      <c r="F162" s="243"/>
      <c r="G162" s="243"/>
      <c r="H162" s="243"/>
      <c r="I162" s="243"/>
      <c r="J162" s="243"/>
      <c r="K162" s="244"/>
    </row>
    <row r="163" spans="2:11" ht="45" customHeight="1">
      <c r="B163" s="245"/>
      <c r="C163" s="362" t="s">
        <v>453</v>
      </c>
      <c r="D163" s="362"/>
      <c r="E163" s="362"/>
      <c r="F163" s="362"/>
      <c r="G163" s="362"/>
      <c r="H163" s="362"/>
      <c r="I163" s="362"/>
      <c r="J163" s="362"/>
      <c r="K163" s="246"/>
    </row>
    <row r="164" spans="2:11" ht="17.25" customHeight="1">
      <c r="B164" s="245"/>
      <c r="C164" s="266" t="s">
        <v>382</v>
      </c>
      <c r="D164" s="266"/>
      <c r="E164" s="266"/>
      <c r="F164" s="266" t="s">
        <v>383</v>
      </c>
      <c r="G164" s="303"/>
      <c r="H164" s="304" t="s">
        <v>106</v>
      </c>
      <c r="I164" s="304" t="s">
        <v>56</v>
      </c>
      <c r="J164" s="266" t="s">
        <v>384</v>
      </c>
      <c r="K164" s="246"/>
    </row>
    <row r="165" spans="2:11" ht="17.25" customHeight="1">
      <c r="B165" s="247"/>
      <c r="C165" s="268" t="s">
        <v>385</v>
      </c>
      <c r="D165" s="268"/>
      <c r="E165" s="268"/>
      <c r="F165" s="269" t="s">
        <v>386</v>
      </c>
      <c r="G165" s="305"/>
      <c r="H165" s="306"/>
      <c r="I165" s="306"/>
      <c r="J165" s="268" t="s">
        <v>387</v>
      </c>
      <c r="K165" s="248"/>
    </row>
    <row r="166" spans="2:11" ht="5.25" customHeight="1">
      <c r="B166" s="274"/>
      <c r="C166" s="271"/>
      <c r="D166" s="271"/>
      <c r="E166" s="271"/>
      <c r="F166" s="271"/>
      <c r="G166" s="272"/>
      <c r="H166" s="271"/>
      <c r="I166" s="271"/>
      <c r="J166" s="271"/>
      <c r="K166" s="295"/>
    </row>
    <row r="167" spans="2:11" ht="15" customHeight="1">
      <c r="B167" s="274"/>
      <c r="C167" s="254" t="s">
        <v>391</v>
      </c>
      <c r="D167" s="254"/>
      <c r="E167" s="254"/>
      <c r="F167" s="273" t="s">
        <v>388</v>
      </c>
      <c r="G167" s="254"/>
      <c r="H167" s="254" t="s">
        <v>427</v>
      </c>
      <c r="I167" s="254" t="s">
        <v>390</v>
      </c>
      <c r="J167" s="254">
        <v>120</v>
      </c>
      <c r="K167" s="295"/>
    </row>
    <row r="168" spans="2:11" ht="15" customHeight="1">
      <c r="B168" s="274"/>
      <c r="C168" s="254" t="s">
        <v>436</v>
      </c>
      <c r="D168" s="254"/>
      <c r="E168" s="254"/>
      <c r="F168" s="273" t="s">
        <v>388</v>
      </c>
      <c r="G168" s="254"/>
      <c r="H168" s="254" t="s">
        <v>437</v>
      </c>
      <c r="I168" s="254" t="s">
        <v>390</v>
      </c>
      <c r="J168" s="254" t="s">
        <v>438</v>
      </c>
      <c r="K168" s="295"/>
    </row>
    <row r="169" spans="2:11" ht="15" customHeight="1">
      <c r="B169" s="274"/>
      <c r="C169" s="254" t="s">
        <v>337</v>
      </c>
      <c r="D169" s="254"/>
      <c r="E169" s="254"/>
      <c r="F169" s="273" t="s">
        <v>388</v>
      </c>
      <c r="G169" s="254"/>
      <c r="H169" s="254" t="s">
        <v>454</v>
      </c>
      <c r="I169" s="254" t="s">
        <v>390</v>
      </c>
      <c r="J169" s="254" t="s">
        <v>438</v>
      </c>
      <c r="K169" s="295"/>
    </row>
    <row r="170" spans="2:11" ht="15" customHeight="1">
      <c r="B170" s="274"/>
      <c r="C170" s="254" t="s">
        <v>393</v>
      </c>
      <c r="D170" s="254"/>
      <c r="E170" s="254"/>
      <c r="F170" s="273" t="s">
        <v>394</v>
      </c>
      <c r="G170" s="254"/>
      <c r="H170" s="254" t="s">
        <v>454</v>
      </c>
      <c r="I170" s="254" t="s">
        <v>390</v>
      </c>
      <c r="J170" s="254">
        <v>50</v>
      </c>
      <c r="K170" s="295"/>
    </row>
    <row r="171" spans="2:11" ht="15" customHeight="1">
      <c r="B171" s="274"/>
      <c r="C171" s="254" t="s">
        <v>396</v>
      </c>
      <c r="D171" s="254"/>
      <c r="E171" s="254"/>
      <c r="F171" s="273" t="s">
        <v>388</v>
      </c>
      <c r="G171" s="254"/>
      <c r="H171" s="254" t="s">
        <v>454</v>
      </c>
      <c r="I171" s="254" t="s">
        <v>398</v>
      </c>
      <c r="J171" s="254"/>
      <c r="K171" s="295"/>
    </row>
    <row r="172" spans="2:11" ht="15" customHeight="1">
      <c r="B172" s="274"/>
      <c r="C172" s="254" t="s">
        <v>407</v>
      </c>
      <c r="D172" s="254"/>
      <c r="E172" s="254"/>
      <c r="F172" s="273" t="s">
        <v>394</v>
      </c>
      <c r="G172" s="254"/>
      <c r="H172" s="254" t="s">
        <v>454</v>
      </c>
      <c r="I172" s="254" t="s">
        <v>390</v>
      </c>
      <c r="J172" s="254">
        <v>50</v>
      </c>
      <c r="K172" s="295"/>
    </row>
    <row r="173" spans="2:11" ht="15" customHeight="1">
      <c r="B173" s="274"/>
      <c r="C173" s="254" t="s">
        <v>415</v>
      </c>
      <c r="D173" s="254"/>
      <c r="E173" s="254"/>
      <c r="F173" s="273" t="s">
        <v>394</v>
      </c>
      <c r="G173" s="254"/>
      <c r="H173" s="254" t="s">
        <v>454</v>
      </c>
      <c r="I173" s="254" t="s">
        <v>390</v>
      </c>
      <c r="J173" s="254">
        <v>50</v>
      </c>
      <c r="K173" s="295"/>
    </row>
    <row r="174" spans="2:11" ht="15" customHeight="1">
      <c r="B174" s="274"/>
      <c r="C174" s="254" t="s">
        <v>413</v>
      </c>
      <c r="D174" s="254"/>
      <c r="E174" s="254"/>
      <c r="F174" s="273" t="s">
        <v>394</v>
      </c>
      <c r="G174" s="254"/>
      <c r="H174" s="254" t="s">
        <v>454</v>
      </c>
      <c r="I174" s="254" t="s">
        <v>390</v>
      </c>
      <c r="J174" s="254">
        <v>50</v>
      </c>
      <c r="K174" s="295"/>
    </row>
    <row r="175" spans="2:11" ht="15" customHeight="1">
      <c r="B175" s="274"/>
      <c r="C175" s="254" t="s">
        <v>105</v>
      </c>
      <c r="D175" s="254"/>
      <c r="E175" s="254"/>
      <c r="F175" s="273" t="s">
        <v>388</v>
      </c>
      <c r="G175" s="254"/>
      <c r="H175" s="254" t="s">
        <v>455</v>
      </c>
      <c r="I175" s="254" t="s">
        <v>456</v>
      </c>
      <c r="J175" s="254"/>
      <c r="K175" s="295"/>
    </row>
    <row r="176" spans="2:11" ht="15" customHeight="1">
      <c r="B176" s="274"/>
      <c r="C176" s="254" t="s">
        <v>56</v>
      </c>
      <c r="D176" s="254"/>
      <c r="E176" s="254"/>
      <c r="F176" s="273" t="s">
        <v>388</v>
      </c>
      <c r="G176" s="254"/>
      <c r="H176" s="254" t="s">
        <v>457</v>
      </c>
      <c r="I176" s="254" t="s">
        <v>458</v>
      </c>
      <c r="J176" s="254">
        <v>1</v>
      </c>
      <c r="K176" s="295"/>
    </row>
    <row r="177" spans="2:11" ht="15" customHeight="1">
      <c r="B177" s="274"/>
      <c r="C177" s="254" t="s">
        <v>52</v>
      </c>
      <c r="D177" s="254"/>
      <c r="E177" s="254"/>
      <c r="F177" s="273" t="s">
        <v>388</v>
      </c>
      <c r="G177" s="254"/>
      <c r="H177" s="254" t="s">
        <v>459</v>
      </c>
      <c r="I177" s="254" t="s">
        <v>390</v>
      </c>
      <c r="J177" s="254">
        <v>20</v>
      </c>
      <c r="K177" s="295"/>
    </row>
    <row r="178" spans="2:11" ht="15" customHeight="1">
      <c r="B178" s="274"/>
      <c r="C178" s="254" t="s">
        <v>106</v>
      </c>
      <c r="D178" s="254"/>
      <c r="E178" s="254"/>
      <c r="F178" s="273" t="s">
        <v>388</v>
      </c>
      <c r="G178" s="254"/>
      <c r="H178" s="254" t="s">
        <v>460</v>
      </c>
      <c r="I178" s="254" t="s">
        <v>390</v>
      </c>
      <c r="J178" s="254">
        <v>255</v>
      </c>
      <c r="K178" s="295"/>
    </row>
    <row r="179" spans="2:11" ht="15" customHeight="1">
      <c r="B179" s="274"/>
      <c r="C179" s="254" t="s">
        <v>107</v>
      </c>
      <c r="D179" s="254"/>
      <c r="E179" s="254"/>
      <c r="F179" s="273" t="s">
        <v>388</v>
      </c>
      <c r="G179" s="254"/>
      <c r="H179" s="254" t="s">
        <v>353</v>
      </c>
      <c r="I179" s="254" t="s">
        <v>390</v>
      </c>
      <c r="J179" s="254">
        <v>10</v>
      </c>
      <c r="K179" s="295"/>
    </row>
    <row r="180" spans="2:11" ht="15" customHeight="1">
      <c r="B180" s="274"/>
      <c r="C180" s="254" t="s">
        <v>108</v>
      </c>
      <c r="D180" s="254"/>
      <c r="E180" s="254"/>
      <c r="F180" s="273" t="s">
        <v>388</v>
      </c>
      <c r="G180" s="254"/>
      <c r="H180" s="254" t="s">
        <v>461</v>
      </c>
      <c r="I180" s="254" t="s">
        <v>422</v>
      </c>
      <c r="J180" s="254"/>
      <c r="K180" s="295"/>
    </row>
    <row r="181" spans="2:11" ht="15" customHeight="1">
      <c r="B181" s="274"/>
      <c r="C181" s="254" t="s">
        <v>462</v>
      </c>
      <c r="D181" s="254"/>
      <c r="E181" s="254"/>
      <c r="F181" s="273" t="s">
        <v>388</v>
      </c>
      <c r="G181" s="254"/>
      <c r="H181" s="254" t="s">
        <v>463</v>
      </c>
      <c r="I181" s="254" t="s">
        <v>422</v>
      </c>
      <c r="J181" s="254"/>
      <c r="K181" s="295"/>
    </row>
    <row r="182" spans="2:11" ht="15" customHeight="1">
      <c r="B182" s="274"/>
      <c r="C182" s="254" t="s">
        <v>451</v>
      </c>
      <c r="D182" s="254"/>
      <c r="E182" s="254"/>
      <c r="F182" s="273" t="s">
        <v>388</v>
      </c>
      <c r="G182" s="254"/>
      <c r="H182" s="254" t="s">
        <v>464</v>
      </c>
      <c r="I182" s="254" t="s">
        <v>422</v>
      </c>
      <c r="J182" s="254"/>
      <c r="K182" s="295"/>
    </row>
    <row r="183" spans="2:11" ht="15" customHeight="1">
      <c r="B183" s="274"/>
      <c r="C183" s="254" t="s">
        <v>110</v>
      </c>
      <c r="D183" s="254"/>
      <c r="E183" s="254"/>
      <c r="F183" s="273" t="s">
        <v>394</v>
      </c>
      <c r="G183" s="254"/>
      <c r="H183" s="254" t="s">
        <v>465</v>
      </c>
      <c r="I183" s="254" t="s">
        <v>390</v>
      </c>
      <c r="J183" s="254">
        <v>50</v>
      </c>
      <c r="K183" s="295"/>
    </row>
    <row r="184" spans="2:11" ht="15" customHeight="1">
      <c r="B184" s="274"/>
      <c r="C184" s="254" t="s">
        <v>466</v>
      </c>
      <c r="D184" s="254"/>
      <c r="E184" s="254"/>
      <c r="F184" s="273" t="s">
        <v>394</v>
      </c>
      <c r="G184" s="254"/>
      <c r="H184" s="254" t="s">
        <v>467</v>
      </c>
      <c r="I184" s="254" t="s">
        <v>468</v>
      </c>
      <c r="J184" s="254"/>
      <c r="K184" s="295"/>
    </row>
    <row r="185" spans="2:11" ht="15" customHeight="1">
      <c r="B185" s="274"/>
      <c r="C185" s="254" t="s">
        <v>469</v>
      </c>
      <c r="D185" s="254"/>
      <c r="E185" s="254"/>
      <c r="F185" s="273" t="s">
        <v>394</v>
      </c>
      <c r="G185" s="254"/>
      <c r="H185" s="254" t="s">
        <v>470</v>
      </c>
      <c r="I185" s="254" t="s">
        <v>468</v>
      </c>
      <c r="J185" s="254"/>
      <c r="K185" s="295"/>
    </row>
    <row r="186" spans="2:11" ht="15" customHeight="1">
      <c r="B186" s="274"/>
      <c r="C186" s="254" t="s">
        <v>471</v>
      </c>
      <c r="D186" s="254"/>
      <c r="E186" s="254"/>
      <c r="F186" s="273" t="s">
        <v>394</v>
      </c>
      <c r="G186" s="254"/>
      <c r="H186" s="254" t="s">
        <v>472</v>
      </c>
      <c r="I186" s="254" t="s">
        <v>468</v>
      </c>
      <c r="J186" s="254"/>
      <c r="K186" s="295"/>
    </row>
    <row r="187" spans="2:11" ht="15" customHeight="1">
      <c r="B187" s="274"/>
      <c r="C187" s="307" t="s">
        <v>473</v>
      </c>
      <c r="D187" s="254"/>
      <c r="E187" s="254"/>
      <c r="F187" s="273" t="s">
        <v>394</v>
      </c>
      <c r="G187" s="254"/>
      <c r="H187" s="254" t="s">
        <v>474</v>
      </c>
      <c r="I187" s="254" t="s">
        <v>475</v>
      </c>
      <c r="J187" s="308" t="s">
        <v>476</v>
      </c>
      <c r="K187" s="295"/>
    </row>
    <row r="188" spans="2:11" ht="15" customHeight="1">
      <c r="B188" s="274"/>
      <c r="C188" s="259" t="s">
        <v>41</v>
      </c>
      <c r="D188" s="254"/>
      <c r="E188" s="254"/>
      <c r="F188" s="273" t="s">
        <v>388</v>
      </c>
      <c r="G188" s="254"/>
      <c r="H188" s="250" t="s">
        <v>477</v>
      </c>
      <c r="I188" s="254" t="s">
        <v>478</v>
      </c>
      <c r="J188" s="254"/>
      <c r="K188" s="295"/>
    </row>
    <row r="189" spans="2:11" ht="15" customHeight="1">
      <c r="B189" s="274"/>
      <c r="C189" s="259" t="s">
        <v>479</v>
      </c>
      <c r="D189" s="254"/>
      <c r="E189" s="254"/>
      <c r="F189" s="273" t="s">
        <v>388</v>
      </c>
      <c r="G189" s="254"/>
      <c r="H189" s="254" t="s">
        <v>480</v>
      </c>
      <c r="I189" s="254" t="s">
        <v>422</v>
      </c>
      <c r="J189" s="254"/>
      <c r="K189" s="295"/>
    </row>
    <row r="190" spans="2:11" ht="15" customHeight="1">
      <c r="B190" s="274"/>
      <c r="C190" s="259" t="s">
        <v>481</v>
      </c>
      <c r="D190" s="254"/>
      <c r="E190" s="254"/>
      <c r="F190" s="273" t="s">
        <v>388</v>
      </c>
      <c r="G190" s="254"/>
      <c r="H190" s="254" t="s">
        <v>482</v>
      </c>
      <c r="I190" s="254" t="s">
        <v>422</v>
      </c>
      <c r="J190" s="254"/>
      <c r="K190" s="295"/>
    </row>
    <row r="191" spans="2:11" ht="15" customHeight="1">
      <c r="B191" s="274"/>
      <c r="C191" s="259" t="s">
        <v>483</v>
      </c>
      <c r="D191" s="254"/>
      <c r="E191" s="254"/>
      <c r="F191" s="273" t="s">
        <v>394</v>
      </c>
      <c r="G191" s="254"/>
      <c r="H191" s="254" t="s">
        <v>484</v>
      </c>
      <c r="I191" s="254" t="s">
        <v>422</v>
      </c>
      <c r="J191" s="254"/>
      <c r="K191" s="295"/>
    </row>
    <row r="192" spans="2:11" ht="15" customHeight="1">
      <c r="B192" s="301"/>
      <c r="C192" s="309"/>
      <c r="D192" s="283"/>
      <c r="E192" s="283"/>
      <c r="F192" s="283"/>
      <c r="G192" s="283"/>
      <c r="H192" s="283"/>
      <c r="I192" s="283"/>
      <c r="J192" s="283"/>
      <c r="K192" s="302"/>
    </row>
    <row r="193" spans="2:11" ht="18.75" customHeight="1">
      <c r="B193" s="250"/>
      <c r="C193" s="254"/>
      <c r="D193" s="254"/>
      <c r="E193" s="254"/>
      <c r="F193" s="273"/>
      <c r="G193" s="254"/>
      <c r="H193" s="254"/>
      <c r="I193" s="254"/>
      <c r="J193" s="254"/>
      <c r="K193" s="250"/>
    </row>
    <row r="194" spans="2:11" ht="18.75" customHeight="1">
      <c r="B194" s="250"/>
      <c r="C194" s="254"/>
      <c r="D194" s="254"/>
      <c r="E194" s="254"/>
      <c r="F194" s="273"/>
      <c r="G194" s="254"/>
      <c r="H194" s="254"/>
      <c r="I194" s="254"/>
      <c r="J194" s="254"/>
      <c r="K194" s="250"/>
    </row>
    <row r="195" spans="2:11" ht="18.75" customHeight="1"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</row>
    <row r="196" spans="2:11" ht="13.5">
      <c r="B196" s="242"/>
      <c r="C196" s="243"/>
      <c r="D196" s="243"/>
      <c r="E196" s="243"/>
      <c r="F196" s="243"/>
      <c r="G196" s="243"/>
      <c r="H196" s="243"/>
      <c r="I196" s="243"/>
      <c r="J196" s="243"/>
      <c r="K196" s="244"/>
    </row>
    <row r="197" spans="2:11" ht="21">
      <c r="B197" s="245"/>
      <c r="C197" s="362" t="s">
        <v>485</v>
      </c>
      <c r="D197" s="362"/>
      <c r="E197" s="362"/>
      <c r="F197" s="362"/>
      <c r="G197" s="362"/>
      <c r="H197" s="362"/>
      <c r="I197" s="362"/>
      <c r="J197" s="362"/>
      <c r="K197" s="246"/>
    </row>
    <row r="198" spans="2:11" ht="25.5" customHeight="1">
      <c r="B198" s="245"/>
      <c r="C198" s="310" t="s">
        <v>486</v>
      </c>
      <c r="D198" s="310"/>
      <c r="E198" s="310"/>
      <c r="F198" s="310" t="s">
        <v>487</v>
      </c>
      <c r="G198" s="311"/>
      <c r="H198" s="367" t="s">
        <v>488</v>
      </c>
      <c r="I198" s="367"/>
      <c r="J198" s="367"/>
      <c r="K198" s="246"/>
    </row>
    <row r="199" spans="2:11" ht="5.25" customHeight="1">
      <c r="B199" s="274"/>
      <c r="C199" s="271"/>
      <c r="D199" s="271"/>
      <c r="E199" s="271"/>
      <c r="F199" s="271"/>
      <c r="G199" s="254"/>
      <c r="H199" s="271"/>
      <c r="I199" s="271"/>
      <c r="J199" s="271"/>
      <c r="K199" s="295"/>
    </row>
    <row r="200" spans="2:11" ht="15" customHeight="1">
      <c r="B200" s="274"/>
      <c r="C200" s="254" t="s">
        <v>478</v>
      </c>
      <c r="D200" s="254"/>
      <c r="E200" s="254"/>
      <c r="F200" s="273" t="s">
        <v>42</v>
      </c>
      <c r="G200" s="254"/>
      <c r="H200" s="364" t="s">
        <v>489</v>
      </c>
      <c r="I200" s="364"/>
      <c r="J200" s="364"/>
      <c r="K200" s="295"/>
    </row>
    <row r="201" spans="2:11" ht="15" customHeight="1">
      <c r="B201" s="274"/>
      <c r="C201" s="280"/>
      <c r="D201" s="254"/>
      <c r="E201" s="254"/>
      <c r="F201" s="273" t="s">
        <v>43</v>
      </c>
      <c r="G201" s="254"/>
      <c r="H201" s="364" t="s">
        <v>490</v>
      </c>
      <c r="I201" s="364"/>
      <c r="J201" s="364"/>
      <c r="K201" s="295"/>
    </row>
    <row r="202" spans="2:11" ht="15" customHeight="1">
      <c r="B202" s="274"/>
      <c r="C202" s="280"/>
      <c r="D202" s="254"/>
      <c r="E202" s="254"/>
      <c r="F202" s="273" t="s">
        <v>46</v>
      </c>
      <c r="G202" s="254"/>
      <c r="H202" s="364" t="s">
        <v>491</v>
      </c>
      <c r="I202" s="364"/>
      <c r="J202" s="364"/>
      <c r="K202" s="295"/>
    </row>
    <row r="203" spans="2:11" ht="15" customHeight="1">
      <c r="B203" s="274"/>
      <c r="C203" s="254"/>
      <c r="D203" s="254"/>
      <c r="E203" s="254"/>
      <c r="F203" s="273" t="s">
        <v>44</v>
      </c>
      <c r="G203" s="254"/>
      <c r="H203" s="364" t="s">
        <v>492</v>
      </c>
      <c r="I203" s="364"/>
      <c r="J203" s="364"/>
      <c r="K203" s="295"/>
    </row>
    <row r="204" spans="2:11" ht="15" customHeight="1">
      <c r="B204" s="274"/>
      <c r="C204" s="254"/>
      <c r="D204" s="254"/>
      <c r="E204" s="254"/>
      <c r="F204" s="273" t="s">
        <v>45</v>
      </c>
      <c r="G204" s="254"/>
      <c r="H204" s="364" t="s">
        <v>493</v>
      </c>
      <c r="I204" s="364"/>
      <c r="J204" s="364"/>
      <c r="K204" s="295"/>
    </row>
    <row r="205" spans="2:11" ht="15" customHeight="1">
      <c r="B205" s="274"/>
      <c r="C205" s="254"/>
      <c r="D205" s="254"/>
      <c r="E205" s="254"/>
      <c r="F205" s="273"/>
      <c r="G205" s="254"/>
      <c r="H205" s="254"/>
      <c r="I205" s="254"/>
      <c r="J205" s="254"/>
      <c r="K205" s="295"/>
    </row>
    <row r="206" spans="2:11" ht="15" customHeight="1">
      <c r="B206" s="274"/>
      <c r="C206" s="254" t="s">
        <v>434</v>
      </c>
      <c r="D206" s="254"/>
      <c r="E206" s="254"/>
      <c r="F206" s="273" t="s">
        <v>75</v>
      </c>
      <c r="G206" s="254"/>
      <c r="H206" s="364" t="s">
        <v>494</v>
      </c>
      <c r="I206" s="364"/>
      <c r="J206" s="364"/>
      <c r="K206" s="295"/>
    </row>
    <row r="207" spans="2:11" ht="15" customHeight="1">
      <c r="B207" s="274"/>
      <c r="C207" s="280"/>
      <c r="D207" s="254"/>
      <c r="E207" s="254"/>
      <c r="F207" s="273" t="s">
        <v>331</v>
      </c>
      <c r="G207" s="254"/>
      <c r="H207" s="364" t="s">
        <v>332</v>
      </c>
      <c r="I207" s="364"/>
      <c r="J207" s="364"/>
      <c r="K207" s="295"/>
    </row>
    <row r="208" spans="2:11" ht="15" customHeight="1">
      <c r="B208" s="274"/>
      <c r="C208" s="254"/>
      <c r="D208" s="254"/>
      <c r="E208" s="254"/>
      <c r="F208" s="273" t="s">
        <v>329</v>
      </c>
      <c r="G208" s="254"/>
      <c r="H208" s="364" t="s">
        <v>495</v>
      </c>
      <c r="I208" s="364"/>
      <c r="J208" s="364"/>
      <c r="K208" s="295"/>
    </row>
    <row r="209" spans="2:11" ht="15" customHeight="1">
      <c r="B209" s="312"/>
      <c r="C209" s="280"/>
      <c r="D209" s="280"/>
      <c r="E209" s="280"/>
      <c r="F209" s="273" t="s">
        <v>333</v>
      </c>
      <c r="G209" s="259"/>
      <c r="H209" s="368" t="s">
        <v>334</v>
      </c>
      <c r="I209" s="368"/>
      <c r="J209" s="368"/>
      <c r="K209" s="313"/>
    </row>
    <row r="210" spans="2:11" ht="15" customHeight="1">
      <c r="B210" s="312"/>
      <c r="C210" s="280"/>
      <c r="D210" s="280"/>
      <c r="E210" s="280"/>
      <c r="F210" s="273" t="s">
        <v>335</v>
      </c>
      <c r="G210" s="259"/>
      <c r="H210" s="368" t="s">
        <v>496</v>
      </c>
      <c r="I210" s="368"/>
      <c r="J210" s="368"/>
      <c r="K210" s="313"/>
    </row>
    <row r="211" spans="2:11" ht="15" customHeight="1">
      <c r="B211" s="312"/>
      <c r="C211" s="280"/>
      <c r="D211" s="280"/>
      <c r="E211" s="280"/>
      <c r="F211" s="314"/>
      <c r="G211" s="259"/>
      <c r="H211" s="315"/>
      <c r="I211" s="315"/>
      <c r="J211" s="315"/>
      <c r="K211" s="313"/>
    </row>
    <row r="212" spans="2:11" ht="15" customHeight="1">
      <c r="B212" s="312"/>
      <c r="C212" s="254" t="s">
        <v>458</v>
      </c>
      <c r="D212" s="280"/>
      <c r="E212" s="280"/>
      <c r="F212" s="273">
        <v>1</v>
      </c>
      <c r="G212" s="259"/>
      <c r="H212" s="368" t="s">
        <v>497</v>
      </c>
      <c r="I212" s="368"/>
      <c r="J212" s="368"/>
      <c r="K212" s="313"/>
    </row>
    <row r="213" spans="2:11" ht="15" customHeight="1">
      <c r="B213" s="312"/>
      <c r="C213" s="280"/>
      <c r="D213" s="280"/>
      <c r="E213" s="280"/>
      <c r="F213" s="273">
        <v>2</v>
      </c>
      <c r="G213" s="259"/>
      <c r="H213" s="368" t="s">
        <v>498</v>
      </c>
      <c r="I213" s="368"/>
      <c r="J213" s="368"/>
      <c r="K213" s="313"/>
    </row>
    <row r="214" spans="2:11" ht="15" customHeight="1">
      <c r="B214" s="312"/>
      <c r="C214" s="280"/>
      <c r="D214" s="280"/>
      <c r="E214" s="280"/>
      <c r="F214" s="273">
        <v>3</v>
      </c>
      <c r="G214" s="259"/>
      <c r="H214" s="368" t="s">
        <v>499</v>
      </c>
      <c r="I214" s="368"/>
      <c r="J214" s="368"/>
      <c r="K214" s="313"/>
    </row>
    <row r="215" spans="2:11" ht="15" customHeight="1">
      <c r="B215" s="312"/>
      <c r="C215" s="280"/>
      <c r="D215" s="280"/>
      <c r="E215" s="280"/>
      <c r="F215" s="273">
        <v>4</v>
      </c>
      <c r="G215" s="259"/>
      <c r="H215" s="368" t="s">
        <v>500</v>
      </c>
      <c r="I215" s="368"/>
      <c r="J215" s="368"/>
      <c r="K215" s="313"/>
    </row>
    <row r="216" spans="2:11" ht="12.75" customHeight="1">
      <c r="B216" s="316"/>
      <c r="C216" s="317"/>
      <c r="D216" s="317"/>
      <c r="E216" s="317"/>
      <c r="F216" s="317"/>
      <c r="G216" s="317"/>
      <c r="H216" s="317"/>
      <c r="I216" s="317"/>
      <c r="J216" s="317"/>
      <c r="K216" s="318"/>
    </row>
  </sheetData>
  <sheetProtection algorithmName="SHA-512" hashValue="2XPTgEpxYZjsJwjfemQMzdaC6Uuto93wYWeinFQD7r8fncmlcIGMIK4odFrP03BMHq6R1NDLFd4wFBZV+Y5d/w==" saltValue="G30+bbmRHwFZ0r0iD7zuIQ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David</cp:lastModifiedBy>
  <dcterms:created xsi:type="dcterms:W3CDTF">2017-12-05T10:41:17Z</dcterms:created>
  <dcterms:modified xsi:type="dcterms:W3CDTF">2017-12-05T10:43:11Z</dcterms:modified>
  <cp:category/>
  <cp:version/>
  <cp:contentType/>
  <cp:contentStatus/>
</cp:coreProperties>
</file>