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001" sheetId="2" r:id="rId2"/>
    <sheet name="SO 002" sheetId="3" r:id="rId3"/>
    <sheet name="SO 003" sheetId="4" r:id="rId4"/>
    <sheet name="SO 101a" sheetId="5" r:id="rId5"/>
    <sheet name="SO 101b" sheetId="6" r:id="rId6"/>
    <sheet name="SO 301" sheetId="7" r:id="rId7"/>
    <sheet name="SO 311" sheetId="8" r:id="rId8"/>
    <sheet name="SO 401" sheetId="9" r:id="rId9"/>
  </sheets>
  <definedNames>
    <definedName name="_xlnm.Print_Area" localSheetId="0">'rekapitulace'!$A$1:$E$18</definedName>
  </definedNames>
  <calcPr fullCalcOnLoad="1"/>
</workbook>
</file>

<file path=xl/sharedStrings.xml><?xml version="1.0" encoding="utf-8"?>
<sst xmlns="http://schemas.openxmlformats.org/spreadsheetml/2006/main" count="1503" uniqueCount="480">
  <si>
    <t>Soupis objektů s DPH</t>
  </si>
  <si>
    <t>Stavba:A110_16 - REKONSTRUKCE UL. POD ŠPIČÁKEM - 1. ETAPA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</si>
  <si>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</si>
  <si>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</si>
  <si>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</si>
  <si>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</si>
  <si>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</si>
  <si>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</si>
  <si>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</si>
  <si>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</si>
  <si>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</si>
  <si>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</si>
  <si>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Příloha k formuláři pro ocenění nabídky</t>
  </si>
  <si>
    <t>Stavba :</t>
  </si>
  <si>
    <t>číslo a název SO:</t>
  </si>
  <si>
    <t>číslo a název rozpočtu:</t>
  </si>
  <si>
    <t>A110_16</t>
  </si>
  <si>
    <t>REKONSTRUKCE UL. POD ŠPIČÁKEM - 1. ETAPA</t>
  </si>
  <si>
    <t>Domovní přípojky splaškové kanalizace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</si>
  <si>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</si>
  <si>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</si>
  <si>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</si>
  <si>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</si>
  <si>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</si>
  <si>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</si>
  <si>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</si>
  <si>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</si>
  <si>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</si>
  <si>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</si>
  <si>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</si>
  <si>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</si>
  <si>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</si>
  <si>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</si>
  <si>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</si>
  <si>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</si>
  <si>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</si>
  <si>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</si>
  <si>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</si>
  <si>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9</t>
  </si>
  <si>
    <t>Všeobecné konstrukce a práce</t>
  </si>
  <si>
    <t>0</t>
  </si>
  <si>
    <t>2017_OTSKP-SPK</t>
  </si>
  <si>
    <t>0141011</t>
  </si>
  <si>
    <t/>
  </si>
  <si>
    <t>POPLATKY ZA SKLÁDKU - ZEMINA</t>
  </si>
  <si>
    <t xml:space="preserve">M3        </t>
  </si>
  <si>
    <t>z položky 132738
138,5720=138.57200 [A]</t>
  </si>
  <si>
    <t>zahrnuje veškeré poplatky provozovateli skládky související s uložením odpadu na skládce.</t>
  </si>
  <si>
    <t>0141012</t>
  </si>
  <si>
    <t>POPLATKY ZA SKLÁDKU - BETON
Poplatek za betonový materiál</t>
  </si>
  <si>
    <t xml:space="preserve">T         </t>
  </si>
  <si>
    <t xml:space="preserve">Počítaná hmotnost 2,3t/m3. Objem z položek:  
Objem*přepočet na tuny 
položka 113168 
1,35*2,3=3.10500 [A]
 </t>
  </si>
  <si>
    <t>02730</t>
  </si>
  <si>
    <t>POMOC PRÁCE ZŘÍZ NEBO ZAJIŠŤ OCHRANU INŽENÝRSKÝCH SÍTÍ
křižovatka u čp.109 - předpoklad neevidovaných sítí</t>
  </si>
  <si>
    <t xml:space="preserve">KPL       </t>
  </si>
  <si>
    <t>1=1.00000 [A]</t>
  </si>
  <si>
    <t>zahrnuje veškeré náklady spojené s objednatelem požadovanými zařízeními</t>
  </si>
  <si>
    <t>Zemní práce</t>
  </si>
  <si>
    <t>113168</t>
  </si>
  <si>
    <t xml:space="preserve">ODSTRANĚNÍ KRYTU ZPEVNĚNÝCH PLOCH ZE SILNIČNÍCH DÍLCŮ, ODVOZ DO 20KM
na skládku dodavatele; odstranění betonových panelů 3,0 x 1,5 x 0.15 m
Kubatura byla spočítána dle příslušných příloh
</t>
  </si>
  <si>
    <t>Odstranění betonových panelů 3,0 x 1,5 x 0.15 m 
ČP.106
2*3*1,5*0,15=1.35000 [A]
Viz D4.2 DOMOVNÍ PŘÍPOJKY SPLAŠKOVÉ KANALIZACE -PODROBNÁ SITUACE</t>
  </si>
  <si>
    <t>125731</t>
  </si>
  <si>
    <t>VYKOPÁVKY ZE ZEMNÍKŮ A SKLÁDEK TŘ. I, ODVOZ DO 1KM
zemina z dočasné skládky použita do zásypu</t>
  </si>
  <si>
    <t>zemina použita do zásypu
74,164=74.16400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</si>
  <si>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ruční vykopávky, odstranění kořenů a napadávek
- pažení, vzepření a rozepření vč. přepažování (vyjma štětových stěn)
- úpravu, ochranu a očištění dna, základové spáry, stěn a svahů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položka nezahrnuje:
- práce spojené s otvírkou zemníku</t>
  </si>
  <si>
    <t>132738</t>
  </si>
  <si>
    <t>HLOUBENÍ RÝH ŠÍŘ DO 2M PAŽ I NEPAŽ TŘ. I, ODVOZ DO 20KM</t>
  </si>
  <si>
    <t>č.p.79
0,75*0,8*1,0+2,65*1*1,1=3.51500 [A]
č.p.118
1,7*0,8*1,0+3*1*1,2=4.96000 [B]
č.p.113
1,7*0,8*0,8+3*1*1=4.08800 [C]
č.p.70
0,8*1*2,1+2,5*1*2=6.68000 [D]
č.p.75
1,6*0,8*0,5+2,8*1*0,8=2.88000 [E]
č.p.72
3,1*1*1,0=3.10000 [F]
č.p.114
1,6*1*1,2+3,1*1*1,3=5.95000 [G]
č.p.82
1,6*1*1,2+3,1*1*1,3=5.95000 [H]
č.p.83
1,6*1*1,3+3,3*1*1,2=6.04000 [I]
č.p.115
4,9*1*1,9=9.31000 [J]
č.p.69
2,7*1*1,0=2.70000 [K]
č.p.73
3*1*1,5=4.50000 [L]
č.p.74
0,75*1*0,9+2,15*1*1,5=3.90000 [M]
č.p.85
1,6*1*0,8+3,2*1*1,2=5.12000 [N]
č.p.77
2,9*1*1,5=4.35000 [O]
č.p.78
2,7*1*1,5=4.05000 [P]
č.p.86
0,45*0,8*0,4+2,35*1*1,2=2.96400 [Q]
č.p.80
3,1*1*1,1=3.41000 [R]
č.p.91
3,4*0,8*0,6=1.63200 [S]
č.p.99
4,7*1*1,3=6.11000 [T]
č.p.98
4,7*1*0,7=3.29000 [U]
č.p.92
3,3*1*1,2=3.96000 [V]
č.p.95
1,65*0,8*0,8+3,05*1*1,1=4.41100 [W]
č.p.111
0,65*0,8*0,7+2,65*0,8*0,4=1.21200 [X]
č.p.96
4,1*1*1,8=7.38000 [Y]
č.p.110
0,75*1*1,0+2,35*1*1,6=4.51000 [Z]
č.p.109
2,2*1*2,2+0,9*1*1,9=6.55000 [AA]
č.p.106
6,3*1*1,4=8.82000 [AB]
č.p.107
1,85*1*1,5+4,05*1*1,1=7.23000 [AC]
Celkem: A+B+C+D+E+F+G+H+I+J+K+L+M+N+O+P+Q+R+S+T+U+V+W+X+Y+Z+AA+AB+AC=138.57200 [AD]
Viz D4.2 DOMOVNÍ PŘÍPOJKY SPLAŠKOVÉ KANALIZACE -PODROBNÁ SITUACE
D4.4 až D4.18 PODÉLNÝ PROFIL KANALIZAČNÍ PŘÍPOJKY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</si>
  <si>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</si>
  <si>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17120</t>
  </si>
  <si>
    <t>ULOŽENÍ SYPANINY DO NÁSYPŮ A NA SKLÁDKY BEZ ZHUTNĚNÍ</t>
  </si>
  <si>
    <t>uložení zeminy na dočasnou skládku:
zemina použita dop zásypu
74,164=74.16400 [A]
uložení zeminy na trvalou skládku:
nevyužitá zemina z výkopu
138,5720-74,164=64.40800 [B]
Celkem: A+B=138.57200 [C]</t>
  </si>
  <si>
    <t>položka zahrnuje:
- kompletní provedení zemní konstrukce do předepsaného tvaru
- ošetření úložiště po celou dobu práce v něm vč. klimatických opatření
- ztížení v okolí vedení, konstrukcí a objektů a jejich dočasné zajištění
- ztížení provádění ve ztížených podmínkách a stísněných prostorech
- ztížené ukládání sypaniny pod vodu
- ukládání po vrstvách a po jiných nutných částech (figurách) vč. dosypávek
- spouštění a nošení materiálu
- úprava, očištění a ochrana podloží a svahů
- svahování,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</si>
  <si>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17411</t>
  </si>
  <si>
    <t>ZÁSYP JAM A RÝH ZEMINOU SE ZHUTNĚNÍM
použita vykopaná zemina z dočasné skládky</t>
  </si>
  <si>
    <t>č.p.79
0,75*0,2*1,0+2,65*1*0,5=1.47500 [A]
č.p.118
1,7*0,8*0,4+3*1*0,6=2.34400 [B]
č.p.113
1,7*0,8*0,2+3*1*0,4=1.47200 [C]
č.p.70
0,8*1*1,5+2,5*1*1,4=4.70000 [D]
č.p.75
2,8*1*0,2=0.56000 [E]
č.p.72
3,1*1*0,4=1.24000 [F]
č.p.114
1,6*1*0,6+3,1*1*0,7=3.13000 [G]
č.p.82
1,6*1*0,6+3,1*1*0,7=3.13000 [H]
č.p.83
1,6*1*0,7+3,3*1*0,6=3.10000 [I]
č.p.115
4,9*1*1,3=6.37000 [J]
č.p.69
2,7*1*0,4=1.08000 [K]
č.p.73
3*1*0,9=2.70000 [L]
č.p.74
0,75*1*0,3+2,15*1*0,9=2.16000 [M]
č.p.85
1,6*1*0,2+3,2*1*0,6=2.24000 [N]
č.p.77
2,9*1*0,9=2.61000 [O]
č.p.78
2,7*1*1,5=4.05000 [P]
č.p.86
2,35*1*0,6=1.41000 [Q]
č.p.80
3,1*1*0,5=1.55000 [R]
č.p.91
3,4*0,8*0,1=0.27200 [S]
č.p.99
4,7*1*0,7=3.29000 [T]
č.p.98
4,7*1*0,1=0.47000 [U]
č.p.92
3,3*1*0,6=1.98000 [V]
č.p.95
1,65*0,8*0,2+3,05*1*0,5=1.78900 [W]
č.p.111
0,65*0,8*0,1=0.05200 [X]
č.p.96
4,1*1*1,2=4.92000 [Y]
č.p.110
0,75*1*0,4+2,35*1*1,0=2.65000 [Z]
č.p.109
2,2*1*1,6+0,9*1*1,3=4.69000 [AA]
č.p.106
6,3*1*0,8=5.04000 [AB]
č.p.107
1,85*1*0,9+4,05*1*0,5=3.69000 [AC]
Celkem: A+B+C+D+E+F+G+H+I+J+K+L+M+N+O+P+Q+R+S+T+U+V+W+X+Y+Z+AA+AB+AC=74.16400 [AD]
Viz. D4.19 VZOROVÝ PŘÍČNÝ ŘEZ ULOŽENÍ POTRUBÍ KANALIZAČNÍ PŘÍPOJKY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</si>
  <si>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</si>
  <si>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17581</t>
  </si>
  <si>
    <t>OBSYP POTRUBÍ A OBJEKTŮ Z NAKUPOVANÝCH MATERIÁLŮ
štěrkopísek 0-22mm</t>
  </si>
  <si>
    <t>č.p.79
0,75*0,8*0,45+2,65*1*0,45=1.46250 [A]
č.p.118
1,7*0,8*0,45+3*1*0,45=1.96200 [B]
č.p.113
1,7*0,8*0,45+3*1*0,45=1.96200 [C]
č.p.70
0,8*1*0,45+2,5*1*0,45=1.48500 [D]
č.p.75
1,6*0,8*0,45+2,8*1*0,45=1.83600 [E]
č.p.72
3,1*1*0,45=1.39500 [F]
č.p.114
1,6*1*0,45+3,1*1*0,45=2.11500 [G]
č.p.82
1,6*1*0,45+3,1*1*0,45=2.11500 [H]
č.p.83
1,6*1*0,45+3,3*1*0,45=2.20500 [I]
č.p.115
4,9*1*0,45=2.20500 [J]
č.p.69
2,7*1*0,45=1.21500 [K]
č.p.73
3*1*0,45=1.35000 [L]
č.p.74
0,75*1*0,45+2,15*1*0,45=1.30500 [M]
č.p.85
1,6*1*0,45+3,2*1*0,45=2.16000 [N]
č.p.77
2,9*1*0,45=1.30500 [O]
č.p.78
2,7*1*0,45=1.21500 [P]
č.p.86
0,45*0,8*0,45+2,35*1*0,45=1.21950 [Q]
č.p.80
3,1*1*0,45=1.39500 [R]
č.p.91
3,4*0,8*0,45=1.22400 [S]
č.p.99
4,7*1*0,45=2.11500 [T]
č.p.98
4,7*1*0,45=2.11500 [U]
č.p.92
3,3*1*0,45=1.48500 [V]
č.p.95
1,65*0,8*0,45+3,05*1*0,45=1.96650 [W]
č.p.111
0,65*0,8*0,45+2,65*0,8*0,45=1.18800 [X]
č.p.96
4,1*1*0,45=1.84500 [Y]
č.p.110
0,75*1*0,45+2,35*1*0,45=1.39500 [Z]
č.p.109
2,2*1*0,45+0,9*1*0,45=1.39500 [AA]
č.p.106
6,3*1*0,45=2.83500 [AB]
č.p.107
1,85*1*0,45+4,05*1*0,45=2.65500 [AC]
Celkem: A+B+C+D+E+F+G+H+I+J+K+L+M+N+O+P+Q+R+S+T+U+V+W+X+Y+Z+AA+AB+AC=50.12550 [AD]
Viz. D4.19 VZOROVÝ PŘÍČNÝ ŘEZ ULOŽENÍ POTRUBÍ KANALIZAČNÍ PŘÍPOJKY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</si>
  <si>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
- zemina vytlačená potrubím o DN do 180mm se od kubatury obsypů neodečítá</t>
  </si>
  <si>
    <t>18110</t>
  </si>
  <si>
    <t>ÚPRAVA PLÁNĚ SE ZHUTNĚNÍM V HORNINĚ TŘ. I</t>
  </si>
  <si>
    <t xml:space="preserve">M2        </t>
  </si>
  <si>
    <t>č.p.79
0,75*0,8+2,65*1=3.25000 [A]
č.p.118
1,7*0,8+3*1=4.36000 [B]
č.p.113
1,7*0,8+3*1=4.36000 [C]
č.p.70
0,8*1+2,5*1=3.30000 [D]
č.p.75
1,6*0,8+2,8*1=4.08000 [E]
č.p.72
3,1*1=3.10000 [F]
č.p.114
1,6*1+3,1*1=4.70000 [G]
č.p.82
1,6*1+3,1*1=4.70000 [H]
č.p.83
1,6*1+3,3*1=4.90000 [I]
č.p.115
4,9*1=4.90000 [J]
č.p.69
2,7*1=2.70000 [K]
č.p.73
3*1=3.00000 [L]
č.p.74
0,75*1+2,15*1=2.90000 [M]
č.p.85
1,6*1+3,2*1=4.80000 [N]
č.p.77
2,9*1=2.90000 [O]
č.p.78
2,7*1=2.70000 [P]
č.p.86
0,45*0,8+2,35*1=2.71000 [Q]
č.p.80
3,1*1=3.10000 [R]
č.p.91
3,4*0,8=2.72000 [S]
č.p.99
4,7*1=4.70000 [T]
č.p.98
4,7*1=4.70000 [U]
č.p.92
3,3*1=3.30000 [V]
č.p.95
1,65*0,8+3,05*1=4.37000 [W]
č.p.111
0,65*0,8+2,65*0,8=2.64000 [X]
č.p.96
4,1*1=4.10000 [Y]
č.p.110
0,75*1+2,35*1=3.10000 [Z]
č.p.109
2,2*1+0,9*1=3.10000 [AA]
č.p.106
6,3*1=6.30000 [AB]
č.p.107
1,85*1+4,05*1=5.90000 [AC]
Celkem: A+B+C+D+E+F+G+H+I+J+K+L+M+N+O+P+Q+R+S+T+U+V+W+X+Y+Z+AA+AB+AC=111.39000 [AD]
Viz D4.1 DOMOVNÍ PŘÍPOJKY SPLAŠKOVÉ KANALIZACE  - TEXTOVÁ ČÁST
Viz. D4.19 VZOROVÝ PŘÍČNÝ ŘEZ ULOŽENÍ POTRUBÍ KANALIZAČNÍ PŘÍPOJKY</t>
  </si>
  <si>
    <t>položka zahrnuje úpravu pláně včetně vyrovnání výškových rozdílů. Míru zhutnění určuje projekt.</t>
  </si>
  <si>
    <t>Vodorovné konstrukce</t>
  </si>
  <si>
    <t>45157</t>
  </si>
  <si>
    <t>PODKLADNÍ A VÝPLŇOVÉ VRSTVY Z KAMENIVA TĚŽENÉHO
pískový podklad</t>
  </si>
  <si>
    <t>č.p.79
0,75*0,8*0,15+2,65*1*0,15=0.48750 [A]
č.p.118
1,7*0,8*0,15+3*1*0,15=0.65400 [B]
č.p.113
1,7*0,8*0,15+3*1*0,15=0.65400 [C]
č.p.70
0,8*1*0,15+2,5*1*0,15=0.49500 [D]
č.p.75
1,6*0,8*0,15+2,8*1*0,15=0.61200 [E]
č.p.72
3,1*1*0,15=0.46500 [F]
č.p.114
1,6*1*0,15+3,1*1*0,15=0.70500 [G]
č.p.82
1,6*1*0,15+3,1*1*0,15=0.70500 [H]
č.p.83
1,6*1*0,15+3,3*1*0,15=0.73500 [I]
č.p.115
4,9*1*0,15=0.73500 [J]
č.p.69
2,7*1*0,15=0.40500 [K]
č.p.73
3*1*0,15=0.45000 [L]
č.p.74
0,75*1*0,15+2,15*1*0,15=0.43500 [M]
č.p.85
1,6*1*0,15+3,2*1*0,15=0.72000 [N]
č.p.77
2,9*1*0,15=0.43500 [O]
č.p.78
2,7*1*0,15=0.40500 [P]
č.p.86
0,45*0,8*0,15+2,35*1*0,15=0.40650 [Q]
č.p.80
3,1*1*0,15=0.46500 [R]
č.p.91
3,4*0,8*0,15=0.40800 [S]
č.p.99
4,7*1*0,15=0.70500 [T]
č.p.98
4,7*1*0,15=0.70500 [U]
č.p.92
3,3*1*0,15=0.49500 [V]
č.p.95
1,65*0,8*0,15+3,05*1*0,15=0.65550 [W]
č.p.111
0,65*0,8*0,15+2,65*0,8*0,15=0.39600 [X]
č.p.96
4,1*1*0,15=0.61500 [Y]
č.p.110
0,75*1*0,15+2,35*1*0,15=0.46500 [Z]
č.p.109
2,2*1*0,15+0,9*1*0,15=0.46500 [AA]
č.p.106
6,3*1*0,15=0.94500 [AB]
č.p.107
1,85*1*0,15+4,05*1*0,15=0.88500 [AC]
Celkem: A+B+C+D+E+F+G+H+I+J+K+L+M+N+O+P+Q+R+S+T+U+V+W+X+Y+Z+AA+AB+AC=16.70850 [AD]
Viz. D4.19 VZOROVÝ PŘÍČNÝ ŘEZ ULOŽENÍ POTRUBÍ KANALIZAČNÍ PŘÍPOJKY</t>
  </si>
  <si>
    <t>položka zahrnuje dodávku předepsaného kameniva, mimostaveništní a vnitrostaveništní dopravu a jeho uložení
není-li v zadávací dokumentaci uvedeno jinak, jedná se o nakupovaný materiál</t>
  </si>
  <si>
    <t>Komunikace</t>
  </si>
  <si>
    <t>58300</t>
  </si>
  <si>
    <t>KRYT ZE SINIČNÍCH DÍLCŮ (PANELŮ)</t>
  </si>
  <si>
    <t>Obnova betonových panelů 3,0 x 1,5 x 0.15 m 
ČP.106
2*3*1,5*0,15=1.35000 [A]
Viz D4.2 DOMOVNÍ PŘÍPOJKY SPLAŠKOVÉ KANALIZACE -PODROBNÁ SITUACE</t>
  </si>
  <si>
    <t>- dodání dílců v požadované kvalitě, dodání materiálu pro předepsané  lože v tloušťce předepsané dokumentací a pro předepsanou výplň spar
- očištění podkladu
- uložení dílců dle předepsaného technologického předpisu včetně předepsané podkladní vrstvy a předepsané výplně spar
- zřízení vrstvy bez rozlišení šířky, pokládání vrstvy po etapách 
- úpravu napojení, ukončení podél obrubníků, dilatačních zařízení, odvodňovacích proužků, odvodňovačů, vpustí, šachet a pod., nestanoví-li zadávací dokumentace jinak
- nezahrnuje postřiky, nátěry
- nezahrnuje těsnění podél obrubníků, dilatačních zařízení, odvodňovacích proužků, odvodňovačů, vpustí, šachet a pod.</t>
  </si>
  <si>
    <t xml:space="preserve">Potrubí    </t>
  </si>
  <si>
    <t>87433</t>
  </si>
  <si>
    <t>POTRUBÍ Z TRUB PLASTOVÝCH ODPADNÍCH DN DO 150MM
PVC DN150</t>
  </si>
  <si>
    <t xml:space="preserve">M         </t>
  </si>
  <si>
    <t>č.p.79
0,75+2,65=3.40000 [A]
č.p.118
1,7+3=4.70000 [B]
č.p.113
1,7+3=4.70000 [C]
č.p.70
0,8+2,5=3.30000 [D]
č.p.75
1,6+2,8=4.40000 [E]
č.p.72
3,1=3.10000 [F]
č.p.114
1,6+3,1=4.70000 [G]
č.p.82
1,6+3,1=4.70000 [H]
č.p.83
1,6+3,3=4.90000 [I]
č.p.115
4,9=4.90000 [J]
č.p.69
2,7=2.70000 [K]
č.p.73
3=3.00000 [L]
č.p.74
0,75+2,15=2.90000 [M]
č.p.85
1,6+3,2=4.80000 [N]
č.p.77
2,9=2.90000 [O]
č.p.78
2,7=2.70000 [P]
č.p.86
0,45+2,35=2.80000 [Q]
č.p.80
3,1=3.10000 [R]
č.p.91
3,4=3.40000 [S]
č.p.99
4,7=4.70000 [T]
č.p.98
4,7=4.70000 [U]
č.p.92
3,3=3.30000 [V]
č.p.95
1,65+3,05=4.70000 [W]
č.p.111
0,65+2,65=3.30000 [X]
č.p.96
4,1=4.10000 [Y]
č.p.110
0,75+2,35=3.10000 [Z]
č.p.109
2,2+0,9=3.10000 [AA]
č.p.106
6,3=6.30000 [AB]
č.p.107
1,85+4,05=5.90000 [AC]
Celkem: A+B+C+D+E+F+G+H+I+J+K+L+M+N+O+P+Q+R+S+T+U+V+W+X+Y+Z+AA+AB+AC=114.30000 [AD]
Viz D4.1 DOMOVNÍ PŘÍPOJKY SPLAŠKOVÉ KANALIZACE  - TEXTOVÁ ČÁST
D4.2 DOMOVNÍ PŘÍPOJKY SPLAŠKOVÉ KANALIZACE -PODROBNÁ SITUACE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</si>
  <si>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
nezahrnuje zkoušky vodotěsnosti a televizní prohlídku</t>
  </si>
  <si>
    <t>899309</t>
  </si>
  <si>
    <t>DOPLŇKY NA POTRUBÍ - VÝSTRAŽNÁ FÓLIE</t>
  </si>
  <si>
    <t>č.p.79
0,75+2,65=3.40000 [A]
č.p.118
1,7+3=4.70000 [B]
č.p.113
1,7+3=4.70000 [C]
č.p.70
0,8+2,5=3.30000 [D]
č.p.75
1,6+2,8=4.40000 [E]
č.p.72
3,1=3.10000 [F]
č.p.114
1,6+3,1=4.70000 [G]
č.p.82
1,6+3,1=4.70000 [H]
č.p.83
1,6+3,3=4.90000 [I]
č.p.115
4,9=4.90000 [J]
č.p.69
2,7=2.70000 [K]
č.p.73
3=3.00000 [L]
č.p.74
0,75+2,15=2.90000 [M]
č.p.85
1,6+3,2=4.80000 [N]
č.p.77
2,9=2.90000 [O]
č.p.78
2,7=2.70000 [P]
č.p.86
0,45+2,35=2.80000 [Q]
č.p.80
3,1=3.10000 [R]
č.p.91
3,4=3.40000 [S]
č.p.99
4,7=4.70000 [T]
č.p.98
4,7=4.70000 [U]
č.p.92
3,3=3.30000 [V]
č.p.95
1,65+3,05=4.70000 [W]
č.p.111
0,65+2,65=3.30000 [X]
č.p.96
4,1=4.10000 [Y]
č.p.110
0,75+2,35=3.10000 [Z]
č.p.109
2,2+0,9=3.10000 [AA]
č.p.106
6,3=6.30000 [AB]
č.p.107
1,85+4,05=5.90000 [AC]
Celkem: A+B+C+D+E+F+G+H+I+J+K+L+M+N+O+P+Q+R+S+T+U+V+W+X+Y+Z+AA+AB+AC=114.30000 [AD]
Viz D4.1 DOMOVNÍ PŘÍPOJKY SPLAŠKOVÉ KANALIZACE  - TEXTOVÁ ČÁST</t>
  </si>
  <si>
    <t>- Položka zahrnuje veškerý materiál, výrobky a polotovary, včetně mimostaveništní a vnitrostaveništní dopravy (rovněž přesuny), včetně naložení a složení,případně s uložením.</t>
  </si>
  <si>
    <t>899632</t>
  </si>
  <si>
    <t>ZKOUŠKA VODOTĚSNOSTI POTRUBÍ DN DO 150MM</t>
  </si>
  <si>
    <t>- přísun, montáž, demontáž, odsun zkoušecího čerpadla, napuštění tlakovou vodou, dodání vody pro tlakovou zkoušku, montáž a demontáž dílců pro zabezpečení konce zkoušeného úseku potrubí, montáž a demontáž koncových tvarovek, montáž zaslepovací příruby, zaslepení odboček pro armatury a pro odbočující řady.</t>
  </si>
  <si>
    <t>89980</t>
  </si>
  <si>
    <t>TELEVIZNÍ PROHLÍDKA POTRUBÍ</t>
  </si>
  <si>
    <t>položka zahrnuje prohlídku potrubí televizní kamerou, záznam prohlídky na nosičích DVD a vyhotovení závěrečného písemného protokolu</t>
  </si>
  <si>
    <t>Potrubí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</si>
  <si>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</si>
  <si>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</si>
  <si>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</si>
  <si>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</si>
  <si>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</si>
  <si>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</si>
  <si>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</si>
  <si>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SO 001</t>
  </si>
  <si>
    <t>Všeobecné a předběžné položky</t>
  </si>
  <si>
    <t>01242</t>
  </si>
  <si>
    <t>POJIŠTĚNÍ ODPOVĚDNOSTI ZA ŠKODU DLE USTANOVENÍ ZDP
Zajištění odpovědnosti za škodu dle SoD čl. II odst. 2.5.12</t>
  </si>
  <si>
    <t xml:space="preserve">1=1,00 [A] </t>
  </si>
  <si>
    <t>02510</t>
  </si>
  <si>
    <t xml:space="preserve">1=1,00 [A]  </t>
  </si>
  <si>
    <t>02520</t>
  </si>
  <si>
    <t>POMOC PRÁCE ZŘÍZ NEBO ZAJIŠŤ OCHRANU INŽENÝRSKÝCH SÍTÍ
plynovod, sdělovací vedení, silové vedení - provizorní cena
Vyhledávání a zajištění stávajících inženýrských sítí (měření, sondy)
Vytýčení a ochrana inženýrských sítí dle SoD č. II odst 2.5.2</t>
  </si>
  <si>
    <t>02821</t>
  </si>
  <si>
    <t>PRŮZKUMNÉ PRÁCE ARCHEOLOGICKÉ NA POVRCHU
záchranný archeologický průzkum - provizorní cena
archeologický dohled
Zajistiti archeologický dohled dle SoD čl. II odst. 2.5.5</t>
  </si>
  <si>
    <t>02910</t>
  </si>
  <si>
    <t>029111</t>
  </si>
  <si>
    <t>OSTATNÍ POŽADAVKY - GEODETICKÉ ZAMĚŘENÍ
Vyhotovení geodetického zaměření polohopisu a výškopisu  v 3x grafické (tištěné) a 1x elektronické podobě
geodetické práce po výstavbě dle SoD čl. II odst. 2.5.10</t>
  </si>
  <si>
    <t>029112</t>
  </si>
  <si>
    <t>OSTATNÍ POŽADAVKY - GEODETICKÉ ZAMĚŘENÍ
zaměření jednotlivých vrstev díla pro určení kubatur - pevná cena</t>
  </si>
  <si>
    <t>02920</t>
  </si>
  <si>
    <t>02944</t>
  </si>
  <si>
    <t>OSTAT POŽADAVKY - DOKUMENTACE SKUTEČ PROVEDENÍ V DIGIT FORMĚ
Dokumentace skutečného provedení stavby v grafické (tištěné) a elektronické podobě
Zajistiti dokumentaci skutečného provedení stavby dle SoD čl. II odst. 2.5.9</t>
  </si>
  <si>
    <t>02945</t>
  </si>
  <si>
    <t>OSTAT POŽADAVKY -FOTODOKUMENTACE
jednou měsíčně zajištění jedné sady barevných fotografií v tištěné formě i na CD dokumentující postup výstavby. Sadu uspořádat do alba s popisy, stručně určujícími místo, čas a předmět fotografie. Pro převzetí stavby zajistit zvláštní sadu z průběhu celé stavby ve 2 vyhotoveních včetně uložení na CD
Průběžná fotodokumentace dle SoD čl. II odst. 2.5.14</t>
  </si>
  <si>
    <t>02950</t>
  </si>
  <si>
    <t>OSTATNÍ POŽADAVKY - POSUDKY, KONTROLY, REVIZNÍ ZPRÁVY
Zajištění a provedení nutných zkoušek dle ČSN, atestů a certifikátů výrobků pro doložení požadované kvality díla v rozsahu dle SoD čl. II odst. 2.5.8
Pevná cena</t>
  </si>
  <si>
    <t>029511</t>
  </si>
  <si>
    <t>OSTATNÍ POŽADAVKY- KOORDINAČNÍ ČINNOST
Zajištění a splnění dodržení včech požadavků a podmínk v rozsahu dle SoD čl. II odst. 2.5.6</t>
  </si>
  <si>
    <t>029511A</t>
  </si>
  <si>
    <t>OSTATNÍ POŽADAVKY - POSUDKY A KONTROLY
Kompletační činnost
Předložení veškerých potřebných dokumentů a účast na závěrečné prohlídce stavby v rozsahu dle SoD čl. II odst. 2.5.7</t>
  </si>
  <si>
    <t>02971</t>
  </si>
  <si>
    <t>02991</t>
  </si>
  <si>
    <t>OSTATNÍ POŽADAVKY - INFORMAČNÍ TABULE
označení staveniště - informační tabule
položka zahrnuje:
- dodání a osazení informačních tabulí v předepsaném provedení a množství s obsahem předepsaným zadavatelem
- veškeré nosné a upevňovací konstrukce
- základové konstrukce včetně nutných zemních prací
- demontáž a odvoz po skončení platnosti
- případně nutné opravy poškozených čátí během platnosti</t>
  </si>
  <si>
    <t xml:space="preserve">KUS       </t>
  </si>
  <si>
    <t xml:space="preserve">3=3,00 [A] </t>
  </si>
  <si>
    <t>03130</t>
  </si>
  <si>
    <t>ZAŘÍZENÍ STAVENIŠTĚ
Zařízení staveniště (vybudování, provoz, odstranění) dle SoD č. II odst 2.5.3</t>
  </si>
  <si>
    <t>03720</t>
  </si>
  <si>
    <t>11090</t>
  </si>
  <si>
    <t>SO 002</t>
  </si>
  <si>
    <t>Odhumusování</t>
  </si>
  <si>
    <t>014211</t>
  </si>
  <si>
    <t>POPLATKY ZA ORNICI
POPLATEK ZA ULOŽENÍ ORNICE NA TRVALOU SKLÁDKU</t>
  </si>
  <si>
    <t xml:space="preserve">Počítaná hmotnost 1,9t/m3. Objem z položek:  
Objem*přepočet na tuny 
Položka 17120B 
101,27*1,9=192,41 [A] </t>
  </si>
  <si>
    <t>121102</t>
  </si>
  <si>
    <t>SEJMUTÍ ORNICE NEBO LESNÍ PŮDY S ODVOZEM DO 2KM
Kubatura byla spočítána dle příslušných příloh, nebo 
digitálně odměřena v příslušném výkresu:
dle souborů příloh: D.1.1.1 - D.1.1.9</t>
  </si>
  <si>
    <t xml:space="preserve">Ulice Liberecká  
(42+155+25+15)*0,15=35,55 [A] 
Pod Špičákem 1 - úsek Liberecká - napojení nemocnice  
(17,6+13,4+4,9+20,5+11+5)*0,15=10,86 [B] 
Pod Špičákem 2 - úsek napojení nemocnice - U Nemocnice  
0,0=0,00 [C] 
Pod Špičákem 3 - úsek U Nemocnice - konec 1.etapy  
77=77,00 [D] 
Napojení nemocnice  
(64+90+17+124)*0,15=44,25 [E] 
U nemocnice  
(198+123+3+97)*0,15=63,15 [F] 
Celkem: A+B+C+D+E+F=230,81 [G] </t>
  </si>
  <si>
    <t>121109</t>
  </si>
  <si>
    <t>PŘÍPLATEK ZA DALŠÍ 1KM DOPRAVY ORNICE
odvoz ornice ma skládku pro mimostaveništní využití  (do 10km)
Kubatura byla spočítána dle příslušných příloh, nebo 
digitálně odměřena v příslušném výkresu:
dle souborů příloh: D.1.1.1 - D.1.1.9</t>
  </si>
  <si>
    <t xml:space="preserve">Odvoz ornice na skládku do 10 km 
( m3 ornice)*( počet km 8,0  km) 
Ulice Liberecká  
(35,55-13,8)*8=174,00 [A] 
Pod Špičákem 1 - úsek Liberecká - napojení nemocnice  
(10,86-10,845)*8=0,12 [B] 
Pod Špičákem 2 - úsek napojení nemocnice - U Nemocnice  
0=0,00 [C] 
Pod Špičákem 3 - úsek U Nemocnice - konec 1.etapy  
(77,00-3,735)*8=586,12 [D] 
Napojení nemocnice  
(44,25-38,7)*8=44,40 [E] 
U nemocnice  
(63,15-62,46)*8=5,52 [F] 
Celkem: A+B+C+D+E+F=810,16 [G] </t>
  </si>
  <si>
    <t>ULOŽENÍ SYPANINY DO NÁSYPŮ A NA SKLÁDKY BEZ ZHUTNĚNÍ - DOČASNÁ SKLÁDKA
uskladnění ornice na dočasné skládce v rámci stavby
Kubatura byla spočítána dle příslušných příloh, nebo 
digitálně odměřena v příslušném výkresu:
dle souborů příloh: D.1.1.1 - D.1.1.9</t>
  </si>
  <si>
    <t xml:space="preserve">uskladnění ornice na dočasné skládce v rámci stavby 
Položka 121102 
230,81=230,81 [A] 
položka 121109 
-101,27=- 101,27 [B] 
Celkem: A+B=129,54 [C] </t>
  </si>
  <si>
    <t>17120B</t>
  </si>
  <si>
    <t>ULOŽENÍ SYPANINY DO NÁSYPŮ A NA SKLÁDKY BEZ ZHUTNĚNÍ - TRVALÁ SKLÁDKA
Kubatura byla spočítána dle příslušných příloh, nebo 
digitálně odměřena v příslušném výkresu:
dle souborů příloh: D.1.1.1 - D.1.1.9</t>
  </si>
  <si>
    <t xml:space="preserve">uložení ornice na trvalou skládku 
Ulice Liberecká  
(35,55-13,8)=21,75 [A] 
Pod Špičákem 1 - úsek Liberecká - napojení nemocnice  
(10,86-10,845)=0,01 [B] 
Pod Špičákem 2 - úsek napojení nemocnice - U Nemocnice  
0=0,00 [C] 
Pod Špičákem 3 - úsek U Nemocnice - konec 1.etapy  
(77,00-3,735)=73,27 [D] 
Napojení nemocnice  
(44,25-38,7)=5,55 [E] 
U nemocnice  
(63,15-62,46)=0,69 [F] 
Celkem: A+B+C+D+E+F=101,27 [G] </t>
  </si>
  <si>
    <t>SO 003</t>
  </si>
  <si>
    <t>Demolice</t>
  </si>
  <si>
    <t>014102A</t>
  </si>
  <si>
    <t>POPLATKY ZA SKLÁDKU
Poplatek za živičný materiál</t>
  </si>
  <si>
    <t xml:space="preserve">Počítaná hmotnost 2,4t/m3. Objem z položek:  
Objem*přepočet na tuny 
položka 113138  
355,99*2,4=854,38 [A] 
položka 113728 
437,40*2,4=1 049,76 [B] 
Celkem: A+B=1 904,14 [C] </t>
  </si>
  <si>
    <t>014102B</t>
  </si>
  <si>
    <t>POPLATKY ZA SKLÁDKU
poplatek za betonový materiál z kce</t>
  </si>
  <si>
    <t xml:space="preserve">Počítaná hmotnost 2,3t/m3. Objem z položek:  
Objem*přepočet na tuny 
položka 113158 
15,24*2,3=35,05 [A] 
položka 113148 
569,30*2.3=1 309,39 [B] 
Celkem: A+B=1 344,44 [C] </t>
  </si>
  <si>
    <t>014102C</t>
  </si>
  <si>
    <t>POPLATKY ZA SKLÁDKU
za kamenený materiál ŠD</t>
  </si>
  <si>
    <t xml:space="preserve">Počítaná hmotnost 2,0t/m3. Objem z položek:  
Objem*přepočet na tuny 
Položka 113328 
836,33*2,0=1 672,66 [A] </t>
  </si>
  <si>
    <t>014102D</t>
  </si>
  <si>
    <t>POPLATKY ZA SKLÁDKU
Poplatek za betonový materiál</t>
  </si>
  <si>
    <t xml:space="preserve">Počítaná hmotnost 2,3t/m3. Objem z položek:  
Objem*přepočet na tuny 
položka 113 524 
(962,1*1*0,15*0.25)*2,3=82,98 [A] 
položka 113514 
(276,70*1*0,05*0,25)*2,3=7,96 [B] 
položka 113168 
2,99*2,3=6,88 [C] 
položka 96687 
(31*1*1*1,5)=46,50 [D] 
položka 969234 
(97,20*0.2*0,2)*2,3=8,94 [E] 
položka 113188  
6,64*2,3=15,27 [F] 
Celkem: A+B+C+D+E+F=168,53 [G] </t>
  </si>
  <si>
    <t>014102E</t>
  </si>
  <si>
    <t>POPLATKY ZA SKLÁDKU
Poplatek za kamenou obrubu</t>
  </si>
  <si>
    <t xml:space="preserve">Počítaná hmotnost 2,7t/m3. Objem z položek:  
Objem*přepočet na tuny 
Položka 113544 
(199,4*0,12*0.24)*2,7=15,51 [A] 
Položka 113534 
(157,50*0,25*0,30)*2,7=31,89 [B] 
Celkem: A+B=47,40 [C] </t>
  </si>
  <si>
    <t>014102F</t>
  </si>
  <si>
    <t>POPLATKY ZA SKLÁDKU
poplatek za pískovec</t>
  </si>
  <si>
    <t xml:space="preserve">Počítaná hmotnost 2,4t/m3. Objem z položek:  
Objem*přepočet na tuny 
Položka 966128 
7,5*2,4=18,00 [A] </t>
  </si>
  <si>
    <t>113138</t>
  </si>
  <si>
    <t>ODSTRANĚNÍ KRYTU ZPEVNĚNÝCH PLOCH S ASFALT POJIVEM, ODVOZ DO 20KM
na skládku dodavatele; podkladní vrstva z ACP tl.80 mm
Kubatura byla spočítána dle příslušných příloh, nebo 
digitálně odměřena v příslušném výkresu:
dle souborů příloh: D.1.1.1 - D.1.1.9</t>
  </si>
  <si>
    <t xml:space="preserve">Vozovka 
podkladní vrstva z ACP tl.80 mm 
Ulice Liberecká  
53,00*0,08=4,24 [A] 
Pod Špičákem 1 - úsek Liberecká - napojení nemocnice  
816,10*0,08=65,29 [B] 
Pod Špičákem 2 - úsek napojení nemocnice - U Nemocnice  
1313,7*0.08=105,10 [C] 
Pod Špičákem 3 - úsek U Nemocnice - konec 1.etapy  
352,6*0,08=28,21 [D] 
Napojení nemocnice  
491,1*0,08=39,29 [E] 
U nemocnice  
535,2*0,08=42,82 [F] 
Celkem: A+B+C+D+E+F=284,95 [G] 
Chodník 
asfaltová vrstva tl. 0,04 m 
Ulice Liberecká  
40,3*0,04=1,61 [H] 
Pod Špičákem 1 - úsek Liberecká - napojení nemocnice  
448,4*0,04=17,94 [I] 
Pod Špičákem 2 - úsek napojení nemocnice - U Nemocnice  
671,6*0,04=26,86 [J] 
Pod Špičákem 3 - úsek U Nemocnice - konec 1.etapy  
105,4*0,04=4,22 [K] 
Napojení nemocnice  
363*0,04=14,52 [L] 
U nemocnice  
147,3*0,04=5,89 [M] 
Celkem: H+I+J+K+L+M=71,04 [N] 
Celkem odstraňované asfaltové vrstvy 
G+N=355,99 [O] </t>
  </si>
  <si>
    <t>113148</t>
  </si>
  <si>
    <t>ODSTRANĚNÍ KRYTU ZPEVNĚNÝCH PLOCH S CEMENT POJIVEM, ODVOZ DO 20KM
na skládku dodavatele; podkladní vrstva z SC tl.100 mm
Kubatura byla spočítána dle příslušných příloh, nebo 
digitálně odměřena v příslušném výkresu:
dle souborů příloh: D.1.1.1 - D.1.1.9</t>
  </si>
  <si>
    <t xml:space="preserve">Vozovka 
Odstranění podkladní vrstvy z SC tl. 100 mm 
Ulice Liberecká  
53,00*0,1=5,30 [A] 
Pod Špičákem 1 - úsek Liberecká - napojení nemocnice  
816,10*0,1=81,61 [B] 
Pod Špičákem 2 - úsek napojení nemocnice - U Nemocnice  
1313,7*0.1=131,37 [C] 
Pod Špičákem 3 - úsek U Nemocnice - konec 1.etapy  
352,6*0,1=35,26 [D] 
Napojení nemocnice  
491,1*0,1=49,11 [E] 
U nemocnice  
535,2*0,1=53,52 [F] 
Celkem: A+B+C+D+E+F=356,17 [G] 
Chodník 
Odstranění podkladní vrstvy z SC tl. 120 mm 
Ulice Liberecká  
40,3*0,12=4,84 [H] 
Pod Špičákem 1 - úsek Liberecká - napojení nemocnice  
448,4*0,12=53,81 [I] 
Pod Špičákem 2 - úsek napojení nemocnice - U Nemocnice  
671,6*0,12=80,59 [J] 
Pod Špičákem 3 - úsek U Nemocnice - konec 1.etapy  
105,4*0,12=12,65 [K] 
Napojení nemocnice  
363,0*0,12=43,56 [L] 
U nemocnice  
147,3*0,12=17,68 [M] 
Celkem: H+I+J+K+L+M=213,13 [N] 
Celkem odstranení podkladní vrstvy z SC  
G+N=569,30 [O] </t>
  </si>
  <si>
    <t>113158</t>
  </si>
  <si>
    <t>ODSTRANĚNÍ KRYTU ZPEVNĚNÝCH PLOCH Z BETONU, ODVOZ DO 20KM
na skládku dodavatele; vrstva CD tl.120 mm
Kubatura byla spočítána dle příslušných příloh, nebo 
digitálně odměřena v příslušném výkresu:
dle souborů příloh: D.1.1.1 - D.1.1.9</t>
  </si>
  <si>
    <t xml:space="preserve">Betonová plocha 
vrstva CD tl.120 mm 
Ulice Liberecká  
0=0,00 [A] 
Pod Špičákem 1 - úsek Liberecká - napojení nemocnice  
(6+13)*0,12=2,28 [B] 
Pod Špičákem 2 - úsek napojení nemocnice - U Nemocnice  
(3+4+7+11+3+4)*0,12=3,84 [C] 
Pod Špičákem 3 - úsek U Nemocnice - konec 1.etapy  
(3+4)*0.12=0,84 [D] 
Napojení nemocnice  
(3+5)*2*0,12=1,92 [E] 
U nemocnice  
53,0*0,12=6,36 [F] 
Celkem: A+B+C+D+E+F=15,24 [G] </t>
  </si>
  <si>
    <t>ODSTRANĚNÍ KRYTU ZPEVNĚNÝCH PLOCH ZE SILNIČNÍCH DÍLCŮ, ODVOZ DO 20KM
na skládku dodavatele; odstranění betonových panelů 3,0 x 1,0 x 0.15 m
Kubatura byla spočítána dle příslušných příloh, nebo 
digitálně odměřena v příslušném výkresu:
dle souborů příloh: D.1.1.1 - D.1.1.9</t>
  </si>
  <si>
    <t xml:space="preserve">Odstranění betonových panelů 3,0 x 1,0 x 0.15 m 
Ulice Liberecká  
0,0=0,00 [A] 
Pod Špičákem 1 - úsek Liberecká - napojení nemocnice  
0,0=0,00 [B] 
Pod Špičákem 2 - úsek napojení nemocnice - U Nemocnice  
0,0=0,00 [C] 
Pod Špičákem 3 - úsek U Nemocnice - konec 1.etapy  
0,0=0,00 [D] 
Napojení nemocnice  
0,0=0,00 [E] 
U nemocnice  
19,9*0,15=2,99 [F] 
Celkem: A+B+C+D+E+F=2,99 [G] </t>
  </si>
  <si>
    <t>113188</t>
  </si>
  <si>
    <t>ODSTRANĚNÍ KRYTU ZPEVNĚNÝCH PLOCH Z DLAŽDIC, ODVOZ DO 20KM
na skládku dodavatele; betonová dlažba tl. 80 mm
Kubatura byla spočítána dle příslušných příloh, nebo 
digitálně odměřena v příslušném výkresu:
dle souborů příloh: D.1.1.1 - D.1.1.9</t>
  </si>
  <si>
    <t xml:space="preserve">bouraná plocha dlážděná 
betonová dlažba tl. 80 mm 
Ulice Liberecká  
12*0.08=0,96 [A] 
Pod Špičákem 1 - úsek Liberecká - napojení nemocnice  
3*0,08=0,24 [B] 
Pod Špičákem 2 - úsek napojení nemocnice - U Nemocnice  
(11+7+11)*0,08=2,32 [C] 
Pod Špičákem 3 - úsek U Nemocnice - konec 1.etapy  
0=0,00 [D] 
Napojení nemocnice  
(12+3+22+2)*0,08=3,12 [E] 
U nemocnice  
0=0,00 [F] 
Celkem: A+B+C+D+E+F=6,64 [G] </t>
  </si>
  <si>
    <t>113328</t>
  </si>
  <si>
    <t>ODSTRAN PODKL ZPEVNĚNÝCH PLOCH Z KAMENIVA NESTMEL, ODVOZ DO 20KM
na skládku dodavatele; podkladní vrstva z ŠD tl.150 -200 mm
Kubatura byla spočítána dle příslušných příloh, nebo 
digitálně odměřena v příslušném výkresu:
dle souborů příloh: D.1.1.1 - D.1.1.9</t>
  </si>
  <si>
    <t xml:space="preserve">Vozovka 
Odstranění vrstvy ŠD tl. 150 mm 
Ulice Liberecká  
53*0,15=7,95 [A] 
Pod Špičákem 1 - úsek Liberecká - napojení nemocnice  
816,1*0,15=122,42 [B] 
Pod Špičákem 2 - úsek napojení nemocnice - U Nemocnice  
1313,7*0,15=197,06 [C] 
Pod Špičákem 3 - úsek U Nemocnice - konec 1.etapy  
352,6*0,15=52,89 [D] 
Napojení nemocnice  
491,1*0,15=73,67 [E] 
U nemocnice  
535,2*0,15=80,28 [F] 
Celkem: A+B+C+D+E+F=534,27 [G] 
Chodník 
Odstranění vrstvy ŠD tl. 150 mm 
Ulice Liberecká  
40,3*0,15=6,04 [H] 
Pod Špičákem 1 - úsek Liberecká - napojení nemocnice  
448,4*0,15=67,26 [I] 
Pod Špičákem 2 - úsek napojení nemocnice - U Nemocnice  
671,6*0,15=100,74 [J] 
Pod Špičákem 3 - úsek U Nemocnice - konec 1.etapy  
105,4*0,15=15,81 [K] 
Napojení nemocnice  
363*0,15=54,45 [L] 
U nemocnice  
147,3*0,15=22,10 [M] 
Celkem: H+I+J+K+L+M=266,40 [N] 
Bouraná plocha betonová 
Odstranění vrstvy ŠD tl. 150 mm 
Ulice Liberecká  
0=0,00 [O] 
Pod Špičákem 1 - úsek Liberecká - napojení nemocnice  
19*0,15=2,85 [P] 
Pod Špičákem 2 - úsek napojení nemocnice - U Nemocnice  
32*0,15=4,80 [Q] 
Pod Špičákem 3 - úsek U Nemocnice - konec 1.etapy  
7*0,15=1,05 [R] 
Napojení nemocnice  
16*0,15=2,40 [S] 
U nemocnice  
53*0,15=7,95 [T] 
Celkem: O+P+Q+R+S+T=19,05 [U] 
Bouraná plocha dlážděná 
Odstranění vrstvy ŠD tl. 200 mm 
Ulice Liberecká  
12*0,2=2,40 [V] 
Pod Špičákem 1 - úsek Liberecká - napojení nemocnice  
3*0,2=0,60 [W] 
Pod Špičákem 2 - úsek napojení nemocnice - U Nemocnice  
29*0,2=5,80 [X] 
Pod Špičákem 3 - úsek U Nemocnice - konec 1.etapy  
0=0,00 [Y] 
Napojení nemocnice  
39*0,2=7,80 [Z] 
U nemocnice  
0=0,00 [AA] 
Celkem: V+W+X+Y+Z+AA=16,60 [AB] 
Celkem odstraněná vrstva ŠD 
G+N+U+AB=836,32 [AC] </t>
  </si>
  <si>
    <t>113514</t>
  </si>
  <si>
    <t>ODSTRANĚNÍ ZÁHONOVÝCH OBRUBNÍKŮ, ODVOZ DO 20KM
na skládku dodavatele
Kubatura byla spočítána dle příslušných příloh, nebo 
digitálně odměřena v příslušném výkresu:
dle souborů příloh: D.1.1.1 - D.1.1.9</t>
  </si>
  <si>
    <t xml:space="preserve">demolice obrub záhonových 
Ulice Liberecká  
19,5+4=23,50 [A] 
Pod Špičákem 1 - úsek Liberecká - napojení nemocnice  
11+1,7+61=73,70 [B] 
Pod Špičákem 2 - úsek napojení nemocnice - U Nemocnice  
0=0,00 [C] 
Pod Špičákem 3 - úsek U Nemocnice - konec 1.etapy  
0=0,00 [D] 
Napojení nemocnice  
69,7+3+(2,8*2)+6+11=95,30 [E] 
U nemocnice  
84,2=84,20 [F] 
Celkem: A+B+C+D+E+F=276,70 [G] </t>
  </si>
  <si>
    <t>113524</t>
  </si>
  <si>
    <t>ODSTRANĚNÍ CHODNÍKOVÝCH OBRUBNÍKŮ BETONOVÝCH, ODVOZ DO 20KM
na skládku dodavatele
Kubatura byla spočítána dle příslušných příloh, nebo 
digitálně odměřena v příslušném výkresu:
dle souborů příloh: D.1.1.1 - D.1.1.9</t>
  </si>
  <si>
    <t xml:space="preserve">demolice obrub silničních betonových 
Ulice Liberecká  
26,5=26,50 [A] 
Pod Špičákem 1 - úsek Liberecká - napojení nemocnice  
158,6+158,1=316,70 [B] 
Pod Špičákem 2 - úsek napojení nemocnice - U Nemocnice  
257,5+257,7=515,20 [C] 
Pod Špičákem 3 - úsek U Nemocnice - konec 1.etapy  
51,2+52,5=103,70 [D] 
Napojení nemocnice  
0=0,00 [E] 
U nemocnice  
0=0,00 [F] 
Celkem: A+B+C+D+E+F=962,10 [G] </t>
  </si>
  <si>
    <t>113534</t>
  </si>
  <si>
    <t>ODSTRANĚNÍ CHODNÍKOVÝCH KAMENNÝCH OBRUBNÍKŮ, ODVOZ DO 20KM
na skládku dodavatele
Kubatura byla spočítána dle příslušných příloh, nebo 
digitálně odměřena v příslušném výkresu:
dle souborů příloh: D.1.1.1 - D.1.1.9</t>
  </si>
  <si>
    <t xml:space="preserve">demolice obrub silničních kamenných štípaných 120/240mm 
Ulice Liberecká  
31,5=31,50 [A] 
Pod Špičákem 1 - úsek Liberecká - napojení nemocnice  
0=0,00 [B] 
Pod Špičákem 2 - úsek napojení nemocnice - U Nemocnice  
0=0,00 [C] 
Pod Špičákem 3 - úsek U Nemocnice - konec 1.etapy  
0=0,00 [D] 
Napojení nemocnice  
0=0,00 [E] 
U nemocnice  
81,2+86,7=167,90 [F] 
Celkem: A+B+C+D+E+F=199,40 [G] </t>
  </si>
  <si>
    <t>113544</t>
  </si>
  <si>
    <t>ODSTRANĚNÍ OBRUB Z KRAJNÍKŮ, ODVOZ DO 20KM
na skládku dodavatele, 
Kubatura byla spočítána dle příslušných příloh, nebo 
digitálně odměřena v příslušném výkresu:
dle souborů příloh: D.1.1.1 - D.1.1.9</t>
  </si>
  <si>
    <t xml:space="preserve">demolice obrub kamenných řezaných 250/300mm 
Ulice Liberecká  
0=0,00 [A] 
Pod Špičákem 1 - úsek Liberecká - napojení nemocnice  
0=0,00 [B] 
Pod Špičákem 2 - úsek napojení nemocnice - U Nemocnice  
0=0,00 [C] 
Pod Špičákem 3 - úsek U Nemocnice - konec 1.etapy  
0=0,00 [D] 
Napojení nemocnice  
(80+31,5+43+3)=157,50 [E] 
U nemocnice  
0=0,00 [F] 
Celkem: A+B+C+D+E+F=157,50 [G] </t>
  </si>
  <si>
    <t>113728</t>
  </si>
  <si>
    <t>FRÉZOVÁNÍ ZPEVNĚNÝCH PLOCH ASFALTOVÝCH, ODVOZ DO 20KM
na skládku dodavatele; frézování ložné a obrusné vrstvy
Kubatura byla spočítána dle příslušných příloh, nebo 
digitálně odměřena v příslušném výkresu:
dle souborů příloh: D.1.1.1 - D.1.1.9</t>
  </si>
  <si>
    <t xml:space="preserve">frézování ložné a obrusné vrstvy celkem tl. 110 mm 
ložná vrstva tl. 0,06 m 
Ulice Liberecká  
468*0,06=28,08 [A] 
Pod Špičákem 1 - úsek Liberecká - napojení nemocnice  
816,1*0,06=48,97 [B] 
Pod Špičákem 2 - úsek napojení nemocnice - U Nemocnice  
1313,7*0,06=78,82 [C] 
Pod Špičákem 3 - úsek U Nemocnice - konec 1.etapy  
352,6*0,06=21,16 [D] 
Napojení nemocnice  
491,1*0,06=29,47 [E] 
U nemocnice  
535,2*0,06=32,11 [F] 
Celkem: A+B+C+D+E+F=238,61 [G] 
obrusná vrstva tl. 0,05 m 
Ulice Liberecká  
468*0,05=23,40 [H] 
Pod Špičákem 1 - úsek Liberecká - napojení nemocnice  
816,1*0,05=40,81 [I] 
Pod Špičákem 2 - úsek napojení nemocnice - U Nemocnice  
1313,7*0,05=65,69 [J] 
Pod Špičákem 3 - úsek U Nemocnice - konec 1.etapy  
352,6*0,05=17,63 [K] 
Napojení nemocnice  
491,1*0,05=24,56 [L] 
U nemocnice  
535,2*0,05=26,76 [M] 
Celkem: H+I+J+K+L+M=198,85 [N] 
celkem frézování tl. 110 mm 
G+N=437,46 [O] </t>
  </si>
  <si>
    <t>18471002</t>
  </si>
  <si>
    <t>BEZPEČNOSTNÍ ŘEZ KEŘOVÉ ZELENI
na skládku dodavatele; frézování ložné a obrusné vrstvy
Kubatura byla spočítána dle příslušných příloh, nebo 
digitálně odměřena v příslušném výkresu:
dle souborů příloh: D.1.1.1 - D.1.1.9</t>
  </si>
  <si>
    <t xml:space="preserve">úprava živého plotu výšky 2 m 
Ulice Liberecká  
8=8,00 [I] 
Pod Špičákem 1 - úsek Liberecká - napojení nemocnice  
0=0,00 [B] 
Pod Špičákem 2 - úsek napojení nemocnice - U Nemocnice  
36=36,00 [C] 
Pod Špičákem 3 - úsek U Nemocnice - konec 1.etapy  
0=0,00 [D] 
Napojení nemocnice  
0=0,00 [E] 
U nemocnice  
50=50,00 [F] 
Celkem: I+B+C+D+E+F=94,00 [J] 
J*2,0=188,00 [H] </t>
  </si>
  <si>
    <t>Přidružená stavební výroba</t>
  </si>
  <si>
    <t>70961A</t>
  </si>
  <si>
    <t>DEMONTÁŽ SVÍTIDEL VO
položka obsahuje demontaž osvetlení (komplet), odvoz na příslušnou skládku( 20 km) a poplatek za uložení
Kubatura byla spočítána dle příslušných příloh, nebo 
digitálně odměřena v příslušném výkresu:
dle souborů příloh: D.1.1.1 - D.1.1.9</t>
  </si>
  <si>
    <t xml:space="preserve">Ulice Liberecká  
1=1,00 [A] 
Pod Špičákem 1 - úsek Liberecká - napojení nemocnice  
6=6,00 [B] 
Pod Špičákem 2 - úsek napojení nemocnice - U Nemocnice  
7=7,00 [C] 
Pod Špičákem 3 - úsek U Nemocnice - konec 1.etapy  
2=2,00 [D] 
Napojení nemocnice  
2=2,00 [E] 
U nemocnice  
3=3,00 [F] 
Celkem: A+B+C+D+E+F=21,00 [G] </t>
  </si>
  <si>
    <t>70961B</t>
  </si>
  <si>
    <t>DEMONTÁŽ  VO
položka obsahuje kompletní odstranění napájejícího kabelu VO
včetně potřebných zemních prací, odvozem na skládku a poplatkem za skládku
Kubatura byla spočítána dle příslušných příloh, nebo 
digitálně odměřena v příslušném výkresu:
dle souborů příloh: D.1.1.1 - D.1.1.9</t>
  </si>
  <si>
    <t xml:space="preserve">Ulice Liberecká  
15,4=15,40 [A] 
Pod Špičákem 1 - úsek Liberecká - napojení nemocnice  
158,6=158,60 [B] 
Pod Špičákem 2 - úsek napojení nemocnice - U Nemocnice  
257,7=257,70 [C] 
Pod Špičákem 3 - úsek U Nemocnice - konec 1.etapy  
67=67,00 [D] 
Napojení nemocnice  
0=0,00 [E] 
U nemocnice  
54,7=54,70 [F] 
Celkem: A+B+C+D+E+F=553,40 [G] </t>
  </si>
  <si>
    <t>891945</t>
  </si>
  <si>
    <t>ZEMNÍ SOUPRAVY DN DO 300MM S POKLOPEM
 položka bude čerpána dle pokynu TDI v návaznosti na technický stav stávajících šoupat a hydrantů</t>
  </si>
  <si>
    <t xml:space="preserve">výměna povrchových znaků a hydrantů 
(sesazení, výškové vyrovnání osazení nového šoupěte) 
Ulice Liberecká  
1=1,00 [H] 
Pod Špičákem 1 - úsek Liberecká - napojení nemocnice  
7=7,00 [I] 
Pod Špičákem 2 - úsek napojení nemocnice - U Nemocnice  
9=9,00 [J] 
Pod Špičákem 3 - úsek U Nemocnice - konec 1.etapy  
3=3,00 [K] 
Napojení nemocnice  
1=1,00 [L] 
U nemocnice  
2=2,00 [M] 
Celkem: H+I+J+K+L+M=23,00 [N] 
výměna povrchových znaků 
(sesazení, výškové vyrovnání osazení nového hydrantu) 
Ulice Liberecká  
0=0,00 [O] 
Pod Špičákem 1 - úsek Liberecká - napojení nemocnice  
1=1,00 [P] 
Pod Špičákem 2 - úsek napojení nemocnice - U Nemocnice  
1=1,00 [Q] 
Pod Špičákem 3 - úsek U Nemocnice - konec 1.etapy  
0=0,00 [R] 
Napojení nemocnice  
1=1,00 [S] 
U nemocnice  
1=1,00 [T] 
Celkem:O+P+Q+R+S+T=4,00 [U] 
Celkem 
 N+U=27,00 [V] </t>
  </si>
  <si>
    <t>89921</t>
  </si>
  <si>
    <t>VÝŠKOVÁ ÚPRAVA POKLOPŮ
položka bude čerpána dle pokynu TDI v návaznosti na technický stav poklopů</t>
  </si>
  <si>
    <t xml:space="preserve">výměna kanalizačních poklopů 
(demolice, vyrovnání a osazení nového poklopu) 
Ulice Liberecká  
4=4,00 [A] 
Pod Špičákem 1 - úsek Liberecká - napojení nemocnice  
7=7,00 [B] 
Pod Špičákem 2 - úsek napojení nemocnice - U Nemocnice  
14=14,00 [C] 
Pod Špičákem 3 - úsek U Nemocnice - konec 1.etapy  
6=6,00 [D] 
Napojení nemocnice  
2=2,00 [E] 
U nemocnice  
3=3,00 [F] 
Celkem: A+B+C+D+E+F=36,00 [G] </t>
  </si>
  <si>
    <t>89923</t>
  </si>
  <si>
    <t>VÝŠKOVÁ ÚPRAVA KRYCÍCH HRNCŮ
 položka bude čerpána dle pokynu TDI v návaznosti na technický stav stávajících šoupat a hydrantů</t>
  </si>
  <si>
    <t xml:space="preserve">výměna povrchových znaků a hydrantů 
(sesazení, výškové vyrovnání osazení nového šoupěte) 
Ulice Liberecká  
1=1,00 [H] 
Pod Špičákem 1 - úsek Liberecká - napojení nemocnice  
8=8,00 [I] 
Pod Špičákem 2 - úsek napojení nemocnice - U Nemocnice  
10=10,00 [J] 
Pod Špičákem 3 - úsek U Nemocnice - konec 1.etapy  
2=2,00 [K] 
Napojení nemocnice  
1=1,00 [L] 
U nemocnice  
2=2,00 [M] 
Celkem: H+I+J+K+L+M=24,00 [N] 
výměna povrchových znaků 
(sesazení, výškové vyrovnání osazení nového hydrantu) 
Ulice Liberecká  
0=0,00 [O] 
Pod Špičákem 1 - úsek Liberecká - napojení nemocnice  
1=1,00 [P] 
Pod Špičákem 2 - úsek napojení nemocnice - U Nemocnice  
1=1,00 [Q] 
Pod Špičákem 3 - úsek U Nemocnice - konec 1.etapy  
0=0,00 [R] 
Napojení nemocnice  
1=1,00 [S] 
U nemocnice  
1=1,00 [T] 
Celkem:O+P+Q+R+S+T=4,00 [U] 
Celkem 
 N+U=28,00 [V] </t>
  </si>
  <si>
    <t>Ostatní konstrukce a práce</t>
  </si>
  <si>
    <t>914143</t>
  </si>
  <si>
    <t>DOPRAV ZNAČ ZÁKL VEL OCEL FÓLIE TŘ 3 - DEMONTÁŽ
odvoz na skládku dodavatele, odvozná vzdálenost do 20 km
Kubatura byla spočítána dle příslušných příloh, nebo 
digitálně odměřena v příslušném výkresu:
dle souborů příloh: D.1.1.1 - D.1.1.9</t>
  </si>
  <si>
    <t xml:space="preserve">Odstranění svislých dopravních značek 
Ulice Liberecká  
2=2,00 [A] 
Pod Špičákem 1 - úsek Liberecká - napojení nemocnice  
2=2,00 [B] 
Pod Špičákem 2 - úsek napojení nemocnice - U Nemocnice  
2=2,00 [C] 
Pod Špičákem 3 - úsek U Nemocnice - konec 1.etapy  
1=1,00 [D] 
Napojení nemocnice  
1=1,00 [E] 
U nemocnice  
4=4,00 [F] 
Celkem: A+B+C+D+E+F=12,00 [G] </t>
  </si>
  <si>
    <t>919113</t>
  </si>
  <si>
    <t>ŘEZÁNÍ ASFALTOVÉHO KRYTU VOZOVEK TL DO 150MM
Kubatura byla spočítána dle příslušných příloh, nebo 
digitálně odměřena v příslušném výkresu:
dle souborů příloh: D.1.1.1 - D.1.1.9</t>
  </si>
  <si>
    <t xml:space="preserve">Ulice Liberecká  
54,3=54,30 [A] 
Pod Špičákem 1 - úsek Liberecká - napojení nemocnice  
4,5=4,50 [B] 
Pod Špičákem 2 - úsek napojení nemocnice - U Nemocnice  
10,5=10,50 [C] 
Pod Špičákem 3 - úsek U Nemocnice - konec 1.etapy  
11,5=11,50 [D] 
Napojení nemocnice  
6,3=6,30 [E] 
U nemocnice  
6,2=6,20 [F] 
Celkem: A+B+C+D+E+F=93,30 [G] </t>
  </si>
  <si>
    <t>966128</t>
  </si>
  <si>
    <t>BOURÁNÍ KONSTRUKCÍ Z KAMENE NA SUCHO S ODVOZEM DO 20KM</t>
  </si>
  <si>
    <t xml:space="preserve">Demolice stávající zdi z pískovcového kvádru 
délka x šířka x výška 
Liberecká 
25*0,3*1,0=7,50 [A] </t>
  </si>
  <si>
    <t>96687</t>
  </si>
  <si>
    <t>VYBOURÁNÍ ULIČNÍCH VPUSTÍ KOMPLETNÍCH
odvoz na skládku dodavatele, odvozná vzdálenost do 20 km
Kubatura byla spočítána dle příslušných příloh, nebo 
digitálně odměřena v příslušném výkresu:
dle souborů příloh: D.1.1.1 - D.1.1.9</t>
  </si>
  <si>
    <t xml:space="preserve">demolice stávajících uličních vpustí komplet 
Ulice Liberecká  
1=1,00 [A] 
Pod Špičákem 1 - úsek Liberecká - napojení nemocnice  
9=9,00 [B] 
Pod Špičákem 2 - úsek napojení nemocnice - U Nemocnice  
13=13,00 [C] 
Pod Špičákem 3 - úsek U Nemocnice - konec 1.etapy  
5=5,00 [D] 
Napojení nemocnice  
1=1,00 [E] 
U nemocnice  
2=2,00 [F] 
Celkem: A+B+C+D+E+F=31,00 [G] </t>
  </si>
  <si>
    <t>969234</t>
  </si>
  <si>
    <t>VYBOURÁNÍ POTRUBÍ DN DO 200MM KANALIZAČ
odvoz na skládku dodavatele, odvozná vzdálenost do 20 km
Kubatura byla spočítána dle příslušných příloh, nebo 
digitálně odměřena v příslušném výkresu:
dle souborů příloh: D.1.1.1 - D.1.1.9</t>
  </si>
  <si>
    <t xml:space="preserve">demolice přípojek ul. vpustí 
Ulice Liberecká  
5=5,00 [A] 
Pod Špičákem 1 - úsek Liberecká - napojení nemocnice  
4,2+3,3+2,1+1,2+1,1+1,3+1,4+1,2+1,4+1,5+1,4+11=31,10 [B] 
Pod Špičákem 2 - úsek napojení nemocnice - U Nemocnice  
1,7+1,5+1,5+1,4+1,5+1,4+1,6+1,6+1,6+1,4+1,3+1,2+1,2+13=31,90 [C] 
Pod Špičákem 3 - úsek U Nemocnice - konec 1.etapy  
4,3+2,8+1,1+4+4=16,20 [D] 
Napojení nemocnice  
5,4=5,40 [E] 
U nemocnice  
7,6=7,60 [F] 
Celkem: A+B+C+D+E+F=97,20 [G] </t>
  </si>
  <si>
    <t>SO 101</t>
  </si>
  <si>
    <t>Komunikace a zpevněné plochy</t>
  </si>
  <si>
    <t>SO 101a</t>
  </si>
  <si>
    <t>014102</t>
  </si>
  <si>
    <t>POPLATKY ZA SKLÁDKU
na skládku dodavatele
poplatek za uložení zeminy</t>
  </si>
  <si>
    <t xml:space="preserve">Počítaná hmotnost 1,9t/m3. Objem z položek:  
Objem*přepočet na tuny 
Položka 123738 
604,05*1,9=1 147,70 [A] 
Položka 131738 
31,5*1,9=59,85 [B] 
Položka 132738 
536,55*1,9=1 019,44 [C] 
Celkem: A+B+C=2 226,99 [D] </t>
  </si>
  <si>
    <t>123738</t>
  </si>
  <si>
    <t>ODKOP PRO SPOD STAVBU SILNIC A ŽELEZNIC TŘ. I, ODVOZ DO 20KM
Kubatura byla spočítána dle příslušných příloh, nebo 
digitálně odměřena v příslušném výkresu:
dle souborů příloh: D.1.1.1 - D.1.1.9</t>
  </si>
  <si>
    <t xml:space="preserve">Ulice Liberecká  
151,9*0,15=22,79 [A] 
Pod Špičákem 1 - úsek Liberecká - napojení nemocnice  
956,27*0,15=143,44 [B] 
Pod Špičákem 2 - úsek napojení nemocnice - U Nemocnice  
1373,21*0,15=205,98 [C] 
Pod Špičákem 3 - úsek U Nemocnice - konec 1.etapy  
334,7*0,15=50,21 [D] 
Napojení nemocnice  
601,52*0,15=90,23 [E] 
U nemocnice  
609,3*0,15=91,40 [F] 
Celkem: A+B+C+D+E+F=604,05 [G] </t>
  </si>
  <si>
    <t>131738</t>
  </si>
  <si>
    <t>HLOUBENÍ JAM ZAPAŽ I NEPAŽ TŘ. I, ODVOZ DO 20KM
Kubatura byla spočítána dle příslušných příloh, nebo 
digitálně odměřena v příslušném výkresu:
dle souborů příloh: D.1.1.1 - D.1.1.9</t>
  </si>
  <si>
    <t xml:space="preserve">Výkop pro uliční vpustě 
šířka*délka*hloubka*početUV 
Ulice Liberecká  
1*1*1,5*1=1,50 [A] 
Pod Špičákem 1 - úsek Liberecká - napojení nemocnice  
1*1*1,5*4=6,00 [B] 
Pod Špičákem 2 - úsek napojení nemocnice - U Nemocnice  
1*1*1,5*7=10,50 [C] 
Pod Špičákem 3 - úsek U Nemocnice - konec 1.etapy  
1*1*1,5*3=4,50 [D] 
Napojení nemocnice  
1*1*1,5*2=3,00 [E] 
U nemocnice  
1*1*1,5*4=6,00 [F] 
Celkem: A+B+C+D+E+F=31,50 [G] </t>
  </si>
  <si>
    <t>HLOUBENÍ RÝH ŠÍŘ DO 2M PAŽ I NEPAŽ TŘ. I, ODVOZ DO 20KM
Kubatura byla spočítána dle příslušných příloh, nebo 
digitálně odměřena v příslušném výkresu:
dle souborů příloh: D.1.1.1 - D.1.1.9</t>
  </si>
  <si>
    <t xml:space="preserve">Výkop pro drenáž 
Ulice Liberecká  
155*0,32=49,60 [A] 
Pod Špičákem 1 - úsek Liberecká - napojení nemocnice  
161*0,32=51,52 [B] 
Pod Špičákem 2 - úsek napojení nemocnice - U Nemocnice  
263,1*0,32=84,19 [C] 
Pod Špičákem 3 - úsek U Nemocnice - konec 1.etapy  
51*0,32=16,32 [D] 
Napojení nemocnice  
167,8*0,32=53,70 [E] 
U nemocnice  
153,2*0,32=49,02 [F] 
Celkem: A+B+C+D+E+F=304,35 [G] 
Výkop pro přípojky 
Ulice Liberecká  
7,5*2*1=15,00 [H] 
Pod Špičákem 1 - úsek Liberecká - napojení nemocnice  
10,3*2*1=20,60 [I] 
Pod Špičákem 2 - úsek napojení nemocnice - U Nemocnice  
20*2*1=40,00 [J] 
Pod Špičákem 3 - úsek U Nemocnice - konec 1.etapy  
14,9*2*1=29,80 [K] 
Napojení nemocnice  
24,5*2*1=49,00 [L] 
U nemocnice  
38,9*2*1=77,80 [M] 
Celkem: H+I+J+K+L+M=232,20 [N] 
Celkem 
G+N=536,55 [O] </t>
  </si>
  <si>
    <t>ULOŽENÍ SYPANINY DO NÁSYPŮ A NA SKLÁDKY BEZ ZHUTNĚNÍ
Uložení přebytečné zeminy na skládku
Kubatura byla spočítána dle příslušných příloh, nebo 
digitálně odměřena v příslušném výkresu:
dle souborů příloh: D.1.1.1 - D.1.1.9</t>
  </si>
  <si>
    <t xml:space="preserve">výkaz je použit z položek: 
Položka 123738 
604,05=604,05 [A] 
Položka 131738 
31,5=31,50 [B] 
Položka 132738 
536,55=536,55 [C] 
Celkem: A+B+C=1 172,10 [D] </t>
  </si>
  <si>
    <t>17481</t>
  </si>
  <si>
    <t>ZÁSYP JAM A RÝH Z NAKUPOVANÝCH MATERIÁLŮ
Kubatura byla spočítána dle příslušných příloh, nebo 
digitálně odměřena v příslušném výkresu:
dle souborů příloh: D.1.1.1 - D.1.1.9</t>
  </si>
  <si>
    <t xml:space="preserve">Obysp přípojek (ŠP) 
Ulice Liberecká  
7,5*1*0,4=3,00 [A] 
Pod Špičákem 1 - úsek Liberecká - napojení nemocnice  
10,3*1*0,4=4,12 [B] 
Pod Špičákem 2 - úsek napojení nemocnice - U Nemocnice  
20,0*1*0,4=8,00 [C] 
Pod Špičákem 3 - úsek U Nemocnice - konec 1.etapy  
14,9*1*0,4=5,96 [D] 
Napojení nemocnice  
24,5*1*0,4=9,80 [E] 
U nemocnice  
38,9*1*0,4=15,56 [F] 
Celkem: A+B+C+D+E+F=46,44 [G] 
zpětný zásyp výkopu přípojky (vhodný materiál vč. nákupu) 
Výkop pro přípojky 
Ulice Liberecká  
(7,5*2*1)-A=12,00 [H] 
Pod Špičákem 1 - úsek Liberecká - napojení nemocnice  
(10,3*2*1)-B=16,48 [I] 
Pod Špičákem 2 - úsek napojení nemocnice - U Nemocnice  
(20*2*1)-C=32,00 [J] 
Pod Špičákem 3 - úsek U Nemocnice - konec 1.etapy  
(14,9*2*1)-D=23,84 [K] 
Napojení nemocnice  
(24,5*2*1)-E=39,20 [L] 
U nemocnice  
(38,9*2*1)-F=62,24 [M] 
Celkem: H+I+J+K+L+M=185,76 [N] 
Celkem 
G+N=232,20 [O] </t>
  </si>
  <si>
    <t>ÚPRAVA PLÁNĚ SE ZHUTNĚNÍM V HORNINĚ TŘ. I
Kubatura byla spočítána dle příslušných příloh, nebo 
digitálně odměřena v příslušném výkresu:
dle souborů příloh: D.1.1.1 - D.1.1.9</t>
  </si>
  <si>
    <t xml:space="preserve">Ulice Liberecká  
135,9+16+187,5=339,40 [A] 
Pod Špičákem 1 - úsek Liberecká - napojení nemocnice  
562,9+202,37+322,6+191=1 278,87 [B] 
Pod Špičákem 2 - úsek napojení nemocnice - U Nemocnice  
830+216,61+544,73+326,6=1 917,94 [C] 
Pod Špičákem 3 - úsek U Nemocnice - konec 1.etapy  
312,1+22,6+69,6=404,30 [D] 
Napojení nemocnice  
556,42+45,1+156,1=757,62 [E] 
U nemocnice  
469,4+58+161,3+81,9=770,60 [F] 
Celkem: A+B+C+D+E+F=5 468,73 [G] </t>
  </si>
  <si>
    <t>18232</t>
  </si>
  <si>
    <t>ROZPROSTŘENÍ ORNICE V ROVINĚ V TL DO 0,15M
Kubatura byla spočítána dle příslušných příloh, nebo 
digitálně odměřena v příslušném výkresu:
dle souborů příloh: D.1.1.1 - D.1.1.9</t>
  </si>
  <si>
    <t xml:space="preserve">Ulice Liberecká  
92,0=92,00 [A] 
Pod Špičákem 1 - úsek Liberecká - napojení nemocnice  
13,8+26+5,5+27=72,30 [B] 
Pod Špičákem 2 - úsek napojení nemocnice - U Nemocnice  
0=0,00 [C] 
Pod Špičákem 3 - úsek U Nemocnice - konec 1.etapy  
24,9=24,90 [D] 
Napojení nemocnice  
64+85+27+14+68=258,00 [E] 
U nemocnice  
198,1+95,3+123=416,40 [F] 
Celkem: A+B+C+D+E+F=863,60 [G] </t>
  </si>
  <si>
    <t>18241</t>
  </si>
  <si>
    <t>ZALOŽENÍ TRÁVNÍKU RUČNÍM VÝSEVEM
Kubatura byla spočítána dle příslušných příloh, nebo 
digitálně odměřena v příslušném výkresu:
dle souborů příloh: D.1.1.1 - D.1.1.9</t>
  </si>
  <si>
    <t>Základy</t>
  </si>
  <si>
    <t>212635</t>
  </si>
  <si>
    <t>TRATIVODY KOMPL Z TRUB Z PLAST HM DN DO 150MM, RÝHA TŘ I
Kubatura byla spočítána dle příslušných příloh, nebo 
digitálně odměřena v příslušném výkresu:
dle souborů příloh: D.1.1.1 - D.1.1.9</t>
  </si>
  <si>
    <t xml:space="preserve">Drenážní trativod Dn 120 
Ulice Liberecká  
155=155,00 [A] 
Pod Špičákem 1 - úsek Liberecká - napojení nemocnice  
161=161,00 [B] 
Pod Špičákem 2 - úsek napojení nemocnice - U Nemocnice  
263,1=263,10 [C] 
Pod Špičákem 3 - úsek U Nemocnice - konec 1.etapy  
51=51,00 [D] 
Napojení nemocnice  
167,8=167,80 [E] 
U nemocnice  
153,2=153,20 [F] 
Celkem: A+B+C+D+E+F=951,10 [G] </t>
  </si>
  <si>
    <t>289971</t>
  </si>
  <si>
    <t>OPLÁŠTĚNÍ (ZPEVNĚNÍ) Z GEOTEXTILIE
Kubatura byla spočítána dle příslušných příloh, nebo 
digitálně odměřena v příslušném výkresu:
dle souborů příloh: D.1.1.1 - D.1.1.9</t>
  </si>
  <si>
    <t xml:space="preserve">Ulice Liberecká  
(135,9+16+187,5)*1,15=390,31 [A] 
Pod Špičákem 1 - úsek Liberecká - napojení nemocnice  
(562,9+202,37+322,6+191)*1,15=1 470,70 [B] 
Pod Špičákem 2 - úsek napojení nemocnice - U Nemocnice  
(830+216,61+544,73+326,6)*1,15=2 205,63 [C] 
Pod Špičákem 3 - úsek U Nemocnice - konec 1.etapy  
(312,1+22,6+69,6)*1,15=464,95 [D] 
Napojení nemocnice  
(556,42+45,1+156,1)*1,15=871,26 [E] 
U nemocnice  
(469,4+58+161,3+81,9)*1,15=886,19 [F] 
Celkem: A+B+C+D+E+F=6 289,04 [G] </t>
  </si>
  <si>
    <t>56143</t>
  </si>
  <si>
    <t>KAMENIVO ZPEVNĚNÉ CEMENTEM TL. DO 150MM
dle ČSN EN 14227-1
SC C8/10
Kubatura byla spočítána dle příslušných příloh, nebo 
digitálně odměřena v příslušném výkresu:
dle souborů příloh: D.1.1.1 - D.1.1.9</t>
  </si>
  <si>
    <t xml:space="preserve">Vozovka plná konstrukce 
Ulice Liberecká  
82,1+91,6*0,5+8=135,90 [A] 
Pod Špičákem 1 - úsek Liberecká - napojení nemocnice  
254,3+111,7+166+30,9=562,90 [B] 
Pod Špičákem 2 - úsek napojení nemocnice - U Nemocnice  
46,6+35,8+177,7+56,4+225,4+288,1=830,00 [C] 
Pod Špičákem 3 - úsek U Nemocnice - konec 1.etapy  
312,1=312,10 [D] 
Napojení nemocnice  
393,2+163,22=556,42 [E] 
U nemocnice  
469,4=469,40 [F] 
Celkem: A+B+C+D+E+F=2 866,72 [G] </t>
  </si>
  <si>
    <t>56333</t>
  </si>
  <si>
    <t>VOZOVKOVÉ VRSTVY ZE ŠTĚRKODRTI TL. DO 150MM
dle ČSN 73 6126-1
GeŠDa
Kubatura byla spočítána dle příslušných příloh, nebo 
digitálně odměřena v příslušném výkresu:
dle souborů příloh: D.1.1.1 - D.1.1.9</t>
  </si>
  <si>
    <t xml:space="preserve">Chodník 
Ulice Liberecká  
111,3+27+46,5+1,5*1,8=187,50 [A] 
Pod Špičákem 1 - úsek Liberecká - napojení nemocnice  
62+17+20,9+22+43+37,4+42+22,5+43+12,8=322,60 [B] 
Pod Špičákem 2 - úsek napojení nemocnice - U Nemocnice  
58,3+40,6+47,5+5+20+1,7+23,6+2,3+30+13,9+25,1+109,1+16,8+8+7+10+1,3+8,13+2,5+7+4+10,6+4+9,6+26,7+6,3+45,7=544,73 [C] 
Pod Špičákem 3 - úsek U Nemocnice - konec 1.etapy  
16,6+34,4+18,6=69,60 [D] 
Napojení nemocnice  
129,1+2+25=156,10 [E] 
U nemocnice  
161,3=161,30 [F] 
Celkem: A+B+C+D+E+F=1 441,83 [G]  </t>
  </si>
  <si>
    <t>56334</t>
  </si>
  <si>
    <t>VOZOVKOVÉ VRSTVY ZE ŠTĚRKODRTI TL. DO 200MM
dle ČSN 73 6126-1
GeŠDa
Kubatura byla spočítána dle příslušných příloh, nebo 
digitálně odměřena v příslušném výkresu:
dle souborů příloh: D.1.1.1 - D.1.1.9</t>
  </si>
  <si>
    <t>56335</t>
  </si>
  <si>
    <t>VOZOVKOVÉ VRSTVY ZE ŠTĚRKODRTI TL. DO 250MM
dle ČSN 73 6126-1
GeŠDa
Kubatura byla spočítána dle příslušných příloh, nebo 
digitálně odměřena v příslušném výkresu:
dle souborů příloh: D.1.1.1 - D.1.1.9</t>
  </si>
  <si>
    <t xml:space="preserve">Vjezdy (barva červená) 
Ulice Liberecká  
6+10=16,00 [A] 
Pod Špičákem 1 - úsek Liberecká - napojení nemocnice  
9,2+30,3+11,4+4,3+9,6+9,2+7,8+6,6+11,4+12,7+13,1+8,7+5,8+11,9+9+3,5+2,5*1,2+7,6*1,7+3,5*1,7+8*2=202,37 [B] 
Pod Špičákem 2 - úsek napojení nemocnice - U Nemocnice  
9,8+9,8+5,11+7+5,4+10,9+10,9+5,2+2,9+10,4+6+5,6+9,6+9,2+5+5+7,5+7,7+3,2+8+4,4+9,5+13,9+8,8+10,2+7,9+17,7=216,61 [C] 
Pod Špičákem 3 - úsek U Nemocnice - konec 1.etapy  
15+3,8+3,8=22,60 [D] 
Napojení nemocnice  
7,6+5,9+13+12+2*3,3=45,10 [E] 
U nemocnice  
35,5+12,8+9,7=58,00 [F] 
Celkem: A+B+C+D+E+F=560,68 [G] 
Parkovací plocha (barva černá) 
Ulice Liberecká  
0=0,00 [H] 
Pod Špičákem 1 - úsek Liberecká - napojení nemocnice  
65,5+125,5=191,00 [I] 
Pod Špičákem 2 - úsek napojení nemocnice - U Nemocnice  
17,8+66,2+33,8+12,7+29,8+11,4+21+7,1+22,9+4,1+40,1+27,5+12,8+19,4=326,60 [J] 
Pod Špičákem 3 - úsek U Nemocnice - konec 1.etapy  
0=0,00 [K] 
Napojení nemocnice  
0=0,00 [L] 
U nemocnice  
58,8+23,1=81,90 [M] 
Celkem: H+I+J+K+L+M=599,50 [N] 
Celkem 
G+N=1 160,18 [O]  </t>
  </si>
  <si>
    <t>572123</t>
  </si>
  <si>
    <t>INFILTRAČNÍ POSTŘIK Z EMULZE DO 1,0KG/M2
dle ČSN 73 6129
PI - E -  0,5kg/m2
Kubatura byla spočítána dle příslušných příloh, nebo 
digitálně odměřena v příslušném výkresu:
dle souborů příloh: D.1.1.1 - D.1.1.9</t>
  </si>
  <si>
    <t xml:space="preserve"> Vozovka OŽK 
Ulice Liberecká  
341=341,00 [A] 
Pod Špičákem 1 - úsek Liberecká - napojení nemocnice  
0=0,00 [B] 
Pod Špičákem 2 - úsek napojení nemocnice - U Nemocnice  
0=0,00 [C] 
Pod Špičákem 3 - úsek U Nemocnice - konec 1.etapy  
0=0,00 [D] 
Napojení nemocnice  
0=0,00 [E] 
U nemocnice  
0=0,00 [F] 
Celkem: A+B+C+D+E+F=341,00 [G] 
Vozovka plná konstrukce 
Ulice Liberecká  
82,1+91,6*0,5+8=135,90 [H] 
Pod Špičákem 1 - úsek Liberecká - napojení nemocnice  
254,3+111,7+166+30,9=562,90 [I] 
Pod Špičákem 2 - úsek napojení nemocnice - U Nemocnice  
46,6+35,8+177,7+56,4+225,4+288,1=830,00 [J] 
Pod Špičákem 3 - úsek U Nemocnice - konec 1.etapy  
312,1=312,10 [K] 
Napojení nemocnice  
393,2+163,22=556,42 [L] 
U nemocnice  
469,4=469,40 [M] 
Celkem: H+I+J+K+L+M=2 866,72 [N] 
Celkem 
G+N=3 207,72 [O] </t>
  </si>
  <si>
    <t>572214</t>
  </si>
  <si>
    <t>SPOJOVACÍ POSTŘIK Z MODIFIK EMULZE DO 0,5KG/M2
dle ČSN 73 6129
PS-EM 0,25kg/m2
Kubatura byla spočítána dle příslušných příloh, nebo 
digitálně odměřena v příslušném výkresu:
dle souborů příloh: D.1.1.1 - D.1.1.9</t>
  </si>
  <si>
    <t xml:space="preserve">Vozovka OŽK 
Ulice Liberecká  
341=341,00 [A] 
Pod Špičákem 1 - úsek Liberecká - napojení nemocnice  
0=0,00 [B] 
Pod Špičákem 2 - úsek napojení nemocnice - U Nemocnice  
0=0,00 [C] 
Pod Špičákem 3 - úsek U Nemocnice - konec 1.etapy  
0=0,00 [D] 
Napojení nemocnice  
0=0,00 [E] 
U nemocnice  
0=0,00 [F] 
Celkem: A+B+C+D+E+F=341,00 [G] 
Vozovka plná konstrukce 
Ulice Liberecká  
82,1+91,6*0,5+8=135,90 [H] 
Pod Špičákem 1 - úsek Liberecká - napojení nemocnice  
254,3+111,7+166+30,9=562,90 [I] 
Pod Špičákem 2 - úsek napojení nemocnice - U Nemocnice  
46,6+35,8+177,7+56,4+225,4+288,1=830,00 [J] 
Pod Špičákem 3 - úsek U Nemocnice - konec 1.etapy  
312,1=312,10 [K] 
Napojení nemocnice  
393,2+163,22=556,42 [L] 
U nemocnice  
469,4=469,40 [M] 
Celkem: H+I+J+K+L+M=2 866,72 [N] 
Celkem 
G+N=3 207,72 [O]  </t>
  </si>
  <si>
    <t>574A34</t>
  </si>
  <si>
    <t>ASFALTOVÝ BETON PRO OBRUSNÉ VRSTVY ACO 11+, 11S TL. 40MM
dle ČSN EN 13108-1
Kubatura byla spočítána dle příslušných příloh, nebo 
digitálně odměřena v příslušném výkresu:
dle souborů příloh: D.1.1.1 - D.1.1.9</t>
  </si>
  <si>
    <t xml:space="preserve">Vozovka OŽK 
Ulice Liberecká  
341=341,00 [A] 
Pod Špičákem 1 - úsek Liberecká - napojení nemocnice  
0=0,00 [B] 
Pod Špičákem 2 - úsek napojení nemocnice - U Nemocnice  
0=0,00 [C] 
Pod Špičákem 3 - úsek U Nemocnice - konec 1.etapy  
0=0,00 [D] 
Napojení nemocnice  
0=0,00 [E] 
U nemocnice  
0=0,00 [F] 
Celkem: A+B+C+D+E+F=341,00 [G] 
Vozovka plná konstrukce 
Ulice Liberecká  
82,1+91,6*0,5+8=135,90 [H] 
Pod Špičákem 1 - úsek Liberecká - napojení nemocnice  
254,3+111,7+166+30,9=562,90 [I] 
Pod Špičákem 2 - úsek napojení nemocnice - U Nemocnice  
46,6+35,8+177,7+56,4+225,4+288,1=830,00 [J] 
Pod Špičákem 3 - úsek U Nemocnice - konec 1.etapy  
312,1=312,10 [K] 
Napojení nemocnice  
393,2+163,22=556,42 [L] 
U nemocnice  
469,4=469,40 [M] 
Celkem: H+I+J+K+L+M=2 866,72 [N] 
Celkem 
G+N=3 207,72 [O] </t>
  </si>
  <si>
    <t>574E66</t>
  </si>
  <si>
    <t>ASFALTOVÝ BETON PRO PODKLADNÍ VRSTVY ACP 16+, 16S TL. 70MM
dle ČSN EN 13108-1
Kubatura byla spočítána dle příslušných příloh, nebo 
digitálně odměřena v příslušném výkresu:
dle souborů příloh: D.1.1.1 - D.1.1.9</t>
  </si>
  <si>
    <t>582611</t>
  </si>
  <si>
    <t>KRYTY Z BETON DLAŽDIC SE ZÁMKEM ŠEDÝCH TL 60MM DO LOŽE Z KAM
Kubatura byla spočítána dle příslušných příloh, nebo 
digitálně odměřena v příslušném výkresu:
dle souborů příloh: D.1.1.1 - D.1.1.9</t>
  </si>
  <si>
    <t xml:space="preserve">Chodník 
Ulice Liberecká  
111,3+27+46,5+1,5*1,8=187,50 [A] 
Pod Špičákem 1 - úsek Liberecká - napojení nemocnice  
62+17+20,9+22+43+37,4+42+22,5+43+12,8=322,60 [B] 
Pod Špičákem 2 - úsek napojení nemocnice - U Nemocnice  
58,3+40,6+47,5+5+20+1,7+23,6+2,3+30+13,9+25,1+109,1+16,8+8+7+10+1,3+8,13+2,5+7+4+10,6+4+9,6+26,7+6,3+45,7=544,73 [C] 
Pod Špičákem 3 - úsek U Nemocnice - konec 1.etapy  
16,6+34,4+18,6=69,60 [D] 
Napojení nemocnice  
129,1+2+25=156,10 [E] 
U nemocnice  
161,3=161,30 [F] 
Celkem: A+B+C+D+E+F=1 441,83 [G] </t>
  </si>
  <si>
    <t>582615</t>
  </si>
  <si>
    <t>KRYTY Z BETON DLAŽDIC SE ZÁMKEM BAREV TL 80MM DO LOŽE Z KAM
Kubatura byla spočítána dle příslušných příloh, nebo 
digitálně odměřena v příslušném výkresu:
dle souborů příloh: D.1.1.1 - D.1.1.9</t>
  </si>
  <si>
    <t xml:space="preserve">Vjezdy (barva červená) 
Ulice Liberecká  
6+10=16,00 [A] 
Pod Špičákem 1 - úsek Liberecká - napojení nemocnice  
9,2+30,3+11,4+4,3+9,6+9,2+7,8+6,6+11,4+12,7+13,1+8,7+5,8+11,9+9+3,5+2,5*1,2+7,6*1,7+3,5*1,7+8*2=202,37 [B] 
Pod Špičákem 2 - úsek napojení nemocnice - U Nemocnice  
9,8+9,8+5,11+7+5,4+10,9+10,9+5,2+2,9+10,4+6+5,6+9,6+9,2+5+5+7,5+7,7+3,2+8+4,4+9,5+13,9+8,8+10,2+7,9+17,7=216,61 [C] 
Pod Špičákem 3 - úsek U Nemocnice - konec 1.etapy  
15+3,8+3,8=22,60 [D] 
Napojení nemocnice  
7,6+5,9+13+12+2*3,3=45,10 [E] 
U nemocnice  
35,5+12,8+9,7=58,00 [F] 
Celkem: A+B+C+D+E+F=560,68 [G] 
Parkovací plocha (barva černá) 
Ulice Liberecká  
0=0,00 [H] 
Pod Špičákem 1 - úsek Liberecká - napojení nemocnice  
65,5+125,5=191,00 [I] 
Pod Špičákem 2 - úsek napojení nemocnice - U Nemocnice  
17,8+66,2+33,8+12,7+29,8+11,4+21+7,1+22,9+4,1+40,1+27,5+12,8+19,4=326,60 [J] 
Pod Špičákem 3 - úsek U Nemocnice - konec 1.etapy  
0=0,00 [K] 
Napojení nemocnice  
0=0,00 [L] 
U nemocnice  
58,8+23,1=81,90 [M] 
Celkem: H+I+J+K+L+M=599,50 [N] 
Celkem 
G+N=1 160,18 [O] </t>
  </si>
  <si>
    <t>582618</t>
  </si>
  <si>
    <t>KRYTY Z BETON DLAŽDIC SE ZÁMKEM ŠEDÝCH RELIÉF TL 80MM DO LOŽE Z KAM
Kubatura byla spočítána dle příslušných příloh, nebo 
digitálně odměřena v příslušném výkresu:
dle souborů příloh: D.1.1.1 - D.1.1.9</t>
  </si>
  <si>
    <t xml:space="preserve">Vjezdy 
reliéfní dlažba (barva šedá) 
Ulice Liberecká  
0=0,00 [A] 
Pod Špičákem 1 - úsek Liberecká - napojení nemocnice  
(4,2+8,4+3+8,4+9+3,7+3,5+5,5+4,2)*0,4=19,96 [B] 
Pod Špičákem 2 - úsek napojení nemocnice - U Nemocnice  
(5+ 5,8+3,9+4,2+2,6+5+4,3+4+4,7+2,7+3,8+11,3)*0,4=22,92 [C] 
Pod Špičákem 3 - úsek U Nemocnice - konec 1.etapy  
(6,87+3,5+3,5)*0,4=5,55 [D] 
Napojení nemocnice  
(4,7+4,1)*0,4=3,52 [E] 
U nemocnice  
0=0,00 [F] 
Celkem: A+B+C+D+E+F=51,95 [G] </t>
  </si>
  <si>
    <t>58261A</t>
  </si>
  <si>
    <t>KRYTY Z BETON DLAŽDIC SE ZÁMKEM BAREV RELIÉF TL 60MM DO LOŽE Z KAM
Kubatura byla spočítána dle příslušných příloh, nebo 
digitálně odměřena v příslušném výkresu:
dle souborů příloh: D.1.1.1 - D.1.1.9</t>
  </si>
  <si>
    <t xml:space="preserve">Chodník 
reliéfní dlažba (barva červená) 
Ulice Liberecká  
1+2*2,64=6,28 [A] 
Pod Špičákem 1 - úsek Liberecká - napojení nemocnice  
0,6+2,8+1,8=5,20 [B] 
Pod Špičákem 2 - úsek napojení nemocnice - U Nemocnice  
11,6-2,8+2,1+2,9+(7,2+8,5)*0,4+(2+1,3)*0,8=22,72 [C] 
Pod Špičákem 3 - úsek U Nemocnice - konec 1.etapy  
0=0,00 [D] 
Napojení nemocnice  
(12,25+12,25)*0,4+(1,1+1,1)*0,8+11,2=22,76 [E] 
U nemocnice  
2,29+2,3=4,59 [F] 
Celkem: A+B+C+D+E+F=61,55 [G] </t>
  </si>
  <si>
    <t>711117</t>
  </si>
  <si>
    <t>IZOLACE BĚŽNÝCH KONSTRUKCÍ PROTI ZEMNÍ VLHKOSTI Z PE FÓLIÍ
Nopová fólie
na skládku dodavatele; frézování ložné a obrusné vrstvy
Kubatura byla spočítána dle příslušných příloh, nebo 
digitálně odměřena v příslušném výkresu:
dle souborů příloh: D.1.1.1 - D.1.1.9</t>
  </si>
  <si>
    <t xml:space="preserve">Ulice Liberecká  
60+15=75,00 [A] 
Pod Špičákem 1 - úsek Liberecká - napojení nemocnice  
7,5+2,5+30+18,5+20+18+18+9,5+8+3+16+9+11+13+12,5+8+12+4=220,50 [B] 
Pod Špičákem 2 - úsek napojení nemocnice - U Nemocnice  
(15,5+17,7+4,5+12+22+2+12,5+4+11,5+6,2+16+23+3+35+10+16,8+26,5+21,5+2+15,5+16+12+1+13,5+1,5+18,4+9+16,5+45,6)=410,70 [C] 
Pod Špičákem 3 - úsek U Nemocnice - konec 1.etapy  
(5,6+23+11)=39,60 [D] 
Napojení nemocnice  
0=0,00 [E] 
U nemocnice 
0=0,00 [F] 
Celkem: A+B+C+D+E+F=745,80 [G] 
G*1.2=894,96 [H] </t>
  </si>
  <si>
    <t>87434</t>
  </si>
  <si>
    <t>POTRUBÍ Z TRUB PLASTOVÝCH ODPADNÍCH DN DO 200MM
Kubatura byla spočítána dle příslušných příloh, nebo 
digitálně odměřena v příslušném výkresu:
dle souborů příloh: D.1.1.1 - D.1.1.9</t>
  </si>
  <si>
    <t xml:space="preserve">Ulice Liberecká  
7,5=7,50 [A] 
Pod Špičákem 1 - úsek Liberecká - napojení nemocnice  
3+2,2+2,5+2,6=10,30 [B] 
Pod Špičákem 2 - úsek napojení nemocnice - U Nemocnice  
3+3+3,1+2,9+2,8+2,7+2,5=20,00 [C] 
Pod Špičákem 3 - úsek U Nemocnice - konec 1.etapy  
5,1+4+5,8=14,90 [D] 
Napojení nemocnice  
0=0,00 [E] 
U nemocnice  
14,8+15,6+6,5+2=38,90 [F] 
Celkem: A+B+C+D+E+F=91,60 [G] </t>
  </si>
  <si>
    <t>87444</t>
  </si>
  <si>
    <t>POTRUBÍ Z TRUB PLASTOVÝCH ODPADNÍCH DN DO 250MM
Kubatura byla spočítána dle příslušných příloh, nebo 
digitálně odměřena v příslušném výkresu:
dle souborů příloh: D.1.1.1 - D.1.1.9</t>
  </si>
  <si>
    <t xml:space="preserve">Ulice Liberecká  
0=0,00 [A] 
Pod Špičákem 1 - úsek Liberecká - napojení nemocnice  
0=0,00 [B] 
Pod Špičákem 2 - úsek napojení nemocnice - U Nemocnice  
0=0,00 [C] 
Pod Špičákem 3 - úsek U Nemocnice - konec 1.etapy  
0=0,00 [E] 
Napojení nemocnice  
24,5=24,50 [D] 
U nemocnice 
0=0,00 [F] 
Celkem: A+B+C+E+D+F=24,50 [G]  </t>
  </si>
  <si>
    <t>87734</t>
  </si>
  <si>
    <t>CHRÁNIČKY PŮLENÉ Z TRUB PLAST DN DO 200MM
chráničky vedení NN - půlená 160/110 + rezervní PVC 110
chráničky vedení VN - půlená 160/110 + rezervní PVC 110
chráničky vedení O2 - půlená 160/110 + rezervní PVC 110
Položka obsahuje i potřebné zemní práce
Kubatura byla spočítána dle příslušných příloh, nebo 
digitálně odměřena v příslušném výkresu:
dle souborů příloh: D.1.1.1 - D.1.1.9</t>
  </si>
  <si>
    <t xml:space="preserve">chráničky vedení NN - půlená 160/110 + rezervní PVC 110 
Ulice Liberecká  
0=0,00 [A] 
Pod Špičákem 1 - úsek Liberecká - napojení nemocnice  
12,37+4,34+3,97+5,44+3,84+4,84+5,69+4+8,43+5,97+9,2+4,27+4,43+8,65+4,43+3,43=93,30 [B] 
Pod Špičákem 2 - úsek napojení nemocnice - U Nemocnice  
4,9+4,92+11,64+4,88+9,78+12,39+4,56+3,05+5,2+9,6+5+5,04+9,09+4,49+4,2+3,01+10,48+4,06+11,52+4,9+5,49+4,2+7,84=150,24 [C] 
Pod Špičákem 3 - úsek U Nemocnice - konec 1.etapy  
1,17+2,15+3,77+3,84+9,19+8,65+7,97+9=45,74 [D] 
Napojení nemocnice  
9,66=9,66 [E] 
U nemocnice  
0=0,00 [F] 
Celkem: A+B+C+D+E+F=298,94 [G] 
chráničky vedení VN - půlená 160/110 + rezervní PVC 110 
Ulice Liberecká  
0=0,00 [H] 
Pod Špičákem 1 - úsek Liberecká - napojení nemocnice  
0=0,00 [I] 
Pod Špičákem 2 - úsek napojení nemocnice - U Nemocnice  
0=0,00 [J] 
Pod Špičákem 3 - úsek U Nemocnice - konec 1.etapy  
7,21+7,34=14,55 [K] 
Napojení nemocnice  
0=0,00 [L] 
U nemocnice  
0=0,00 [M] 
Celkem: H+I+J+K+L+M=14,55 [N] 
chráničky vedení O2 - půlená 160/110 + rezervní PVC 110 
Ulice Liberecká  
0=0,00 [O] 
Pod Špičákem 1 - úsek Liberecká - napojení nemocnice  
6,08+4,36+138,54+3,43+8,63+4,44+9,21+8,42+5,7+3,77+3,96+4,36+5,93=206,83 [P] 
Pod Špičákem 2 - úsek napojení nemocnice - U Nemocnice  
5,27+227+9,78+4,53+3,05+9,61+9,09+3,58+4,05+11,4+7,82=295,18 [Q] 
Pod Špičákem 3 - úsek U Nemocnice - konec 1.etapy  
4,76+3,84+7=15,60 [R] 
Napojení nemocnice  
7,05=7,05 [S] 
U nemocnice 
4,51=4,51 [T] 
Celkem: O+P+Q+R+S+T=529,17 [U] 
Celkem 
G+N+U=842,66 [V] </t>
  </si>
  <si>
    <t>89712</t>
  </si>
  <si>
    <t>VPUSŤ KANALIZAČNÍ ULIČNÍ KOMPLETNÍ Z BETONOVÝCH DÍLCŮ
Kubatura byla spočítána dle příslušných příloh, nebo 
digitálně odměřena v příslušném výkresu:
dle souborů příloh: D.1.1.1 - D.1.1.9</t>
  </si>
  <si>
    <t xml:space="preserve">Ulice Liberecká  
1=1,00 [A] 
Pod Špičákem 1 - úsek Liberecká - napojení nemocnice  
4=4,00 [B] 
Pod Špičákem 2 - úsek napojení nemocnice - U Nemocnice  
0=0,00 [C] 
Pod Špičákem 3 - úsek U Nemocnice - konec 1.etapy  
3=3,00 [D] 
Napojení nemocnice  
2=2,00 [E] 
U nemocnice  
4=4,00 [F] 
Celkem: A+B+C+D+E+F=14,00 [G] </t>
  </si>
  <si>
    <t>89742</t>
  </si>
  <si>
    <t>VPUSŤ CHODNÍKOVÁ Z BETON DÍLCŮ
Kubatura byla spočítána dle příslušných příloh, nebo 
digitálně odměřena v příslušném výkresu:
dle souborů příloh: D.1.1.1 - D.1.1.9</t>
  </si>
  <si>
    <t xml:space="preserve">Ulice Liberecká  
0=0,00 [A] 
Pod Špičákem 1 - úsek Liberecká - napojení nemocnice  
0=0,00 [B] 
Pod Špičákem 2 - úsek napojení nemocnice - U Nemocnice  
7=7,00 [C] 
Pod Špičákem 3 - úsek U Nemocnice - konec 1.etapy  
0=0,00 [D] 
Napojení nemocnice  
0=0,00 [E] 
U nemocnice  
0=0,00 [F] 
Celkem: A+B+C+D+E+F=7,00 [G] </t>
  </si>
  <si>
    <t>899652</t>
  </si>
  <si>
    <t>ZKOUŠKA VODOTĚSNOSTI POTRUBÍ DN DO 300MM
Kubatura byla spočítána dle příslušných příloh, nebo 
digitálně odměřena v příslušném výkresu:
dle souborů příloh: D.1.1.1 - D.1.1.9</t>
  </si>
  <si>
    <t xml:space="preserve">Dle položek 
položka 87434 
91,6=91,60 [A] 
Položka 87444 
24,5=24,50 [B] 
Celkem: A+B=116,10 [C] </t>
  </si>
  <si>
    <t>914121</t>
  </si>
  <si>
    <t>DOPRAVNÍ ZNAČKY ZÁKLADNÍ VELIKOSTI OCELOVÉ FÓLIE TŘ 1 - DODÁVKA A MONTÁŽ
Kubatura byla spočítána dle příslušných příloh, nebo 
digitálně odměřena v příslušném výkresu:
dle souborů příloh: D.1.1.1 - D.1.1.9</t>
  </si>
  <si>
    <t xml:space="preserve">Ulice Liberecká  
5=5,00 [A] 
Pod Špičákem 1 - úsek Liberecká - napojení nemocnice  
4=4,00 [B] 
Pod Špičákem 2 - úsek napojení nemocnice - U Nemocnice  
7=7,00 [C] 
Pod Špičákem 3 - úsek U Nemocnice - konec 1.etapy  
5=5,00 [D] 
Napojení nemocnice  
3=3,00 [E] 
U nemocnice  
8=8,00 [F] 
Celkem: A+B+C+D+E+F=32,00 [G] </t>
  </si>
  <si>
    <t>914421</t>
  </si>
  <si>
    <t>DOPRAVNÍ ZNAČKY 100X150CM OCELOVÉ FÓLIE TŘ 1 - DODÁVKA A MONTÁŽ
Kubatura byla spočítána dle příslušných příloh, nebo 
digitálně odměřena v příslušném výkresu:
dle souborů příloh: D.1.1.1 - D.1.1.9</t>
  </si>
  <si>
    <t xml:space="preserve">Ulice Liberecká  
0=0,00 [A] 
Pod Špičákem 1 - úsek Liberecká - napojení nemocnice  
2=2,00 [B] 
Pod Špičákem 2 - úsek napojení nemocnice - U Nemocnice  
2=2,00 [C] 
Pod Špičákem 3 - úsek U Nemocnice - konec 1.etapy  
0=0,00 [D] 
Napojení nemocnice  
2=2,00 [E] 
U nemocnice 
0=0,00 [F] 
Celkem: A+B+C+D+E+F=6,00 [G] </t>
  </si>
  <si>
    <t>914911</t>
  </si>
  <si>
    <t>SLOUPKY A STOJKY DOPRAVNÍCH ZNAČEK Z OCEL TRUBEK SE ZABETONOVÁNÍM - DODÁVKA A MONTÁŽ
Kubatura byla spočítána dle příslušných příloh, nebo 
digitálně odměřena v příslušném výkresu:
dle souborů příloh: D.1.1.1 - D.1.1.9</t>
  </si>
  <si>
    <t xml:space="preserve">Ulice Liberecká  
4=4,00 [A] 
Pod Špičákem 1 - úsek Liberecká - napojení nemocnice  
4=4,00 [B] 
Pod Špičákem 2 - úsek napojení nemocnice - U Nemocnice  
8=8,00 [C] 
Pod Špičákem 3 - úsek U Nemocnice - konec 1.etapy  
4=4,00 [D] 
Napojení nemocnice  
4=4,00 [E] 
U nemocnice  
6=6,00 [F] 
Celkem: A+B+C+D+E+F=30,00 [G] </t>
  </si>
  <si>
    <t>915111</t>
  </si>
  <si>
    <t>VODOROVNÉ DOPRAVNÍ ZNAČENÍ BARVOU HLADKÉ - DODÁVKA A POKLÁDKA
Kubatura byla spočítána dle příslušných příloh, nebo 
digitálně odměřena v příslušném výkresu:
dle souborů příloh: D.1.1.1 - D.1.1.9</t>
  </si>
  <si>
    <t xml:space="preserve">Ulice Liberecká  
4*6*0,5=12,00 [A] 
Pod Špičákem 1 - úsek Liberecká - napojení nemocnice  
9*0,25*0,5+5+1+1+7*0,25*0,5+3,6=12,60 [B] 
Pod Špičákem 2 - úsek napojení nemocnice - U Nemocnice  
7*0,25*0,5+5*0,125+1+1+7,5*0,25*0,5+1+0,9=6,34 [C] 
Pod Špičákem 3 - úsek U Nemocnice - konec 1.etapy  
11,5*0,125+3,8=5,24 [D] 
Napojení nemocnice  
12*0,25*0,5+1+0.9=3,40 [E] 
U nemocnice  
3*5*0,5+5,4=12,90 [F] 
Celkem: A+B+C+D+E+F=52,48 [G] </t>
  </si>
  <si>
    <t>915111B</t>
  </si>
  <si>
    <t>VODOROVNÉ DOPRAVNÍ ZNAČENÍ BARVOU HLADKÉ - DODÁVKA A POKLÁDKA
žlutá barva
Kubatura byla spočítána dle příslušných příloh, nebo 
digitálně odměřena v příslušném výkresu:
dle souborů příloh: D.1.1.1 - D.1.1.9</t>
  </si>
  <si>
    <t xml:space="preserve">Ulice Liberecká  
0=0,00 [A] 
Pod Špičákem 1 - úsek Liberecká - napojení nemocnice  
(9,3+9,3+10,3+9+9,5+10+18)*0,125=9,43 [B] 
Pod Špičákem 2 - úsek napojení nemocnice - U Nemocnice  
(9,1+10+6,7+9,7+9,2+9,1+9+9,5+9,5+9,9+10+10+9,5)*0,125=15,15 [C] 
Pod Špičákem 3 - úsek U Nemocnice - konec 1.etapy  
0=0,00 [F] 
Napojení nemocnice  
0=0,00 [E] 
U nemocnice  
(8,1+11,5)*0,125=2,45 [D] 
Celkem: A+B+C+F+E+D=27,03 [G] </t>
  </si>
  <si>
    <t>915211</t>
  </si>
  <si>
    <t>VODOROVNÉ DOPRAVNÍ ZNAČENÍ PLASTEM HLADKÉ - DODÁVKA A POKLÁDKA
Kubatura byla spočítána dle příslušných příloh, nebo 
digitálně odměřena v příslušném výkresu:
dle souborů příloh: D.1.1.1 - D.1.1.9</t>
  </si>
  <si>
    <t xml:space="preserve">Ulice Liberecká  
6*4*0,5=12,00 [A] 
Pod Špičákem 1 - úsek Liberecká - napojení nemocnice  
0=0,00 [B] 
Pod Špičákem 2 - úsek napojení nemocnice - U Nemocnice  
0=0,00 [C] 
Pod Špičákem 3 - úsek U Nemocnice - konec 1.etapy  
0=0,00 [D] 
Napojení nemocnice  
0=0,00 [E] 
U nemocnice  
0=0,00 [F] 
Celkem: A+B+C+D+E+F=12,00 [G] </t>
  </si>
  <si>
    <t>91691</t>
  </si>
  <si>
    <t>ZVÝRAZŇUJÍCÍ SLOUPKY KOVOVÉ
kovový zahrazovací sloupek výšky 1000mm, průměr 114mm
Kubatura byla spočítána dle příslušných příloh, nebo 
digitálně odměřena v příslušném výkresu:
dle souborů příloh: D.1.1.1 - D.1.1.9</t>
  </si>
  <si>
    <t xml:space="preserve">Ulice Liberecká  
0=0,00 [A] 
Pod Špičákem 1 - úsek Liberecká - napojení nemocnice  
8=8,00 [B] 
Pod Špičákem 2 - úsek napojení nemocnice - U Nemocnice  
12=12,00 [C] 
Pod Špičákem 3 - úsek U Nemocnice - konec 1.etapy  
0=0,00 [D] 
Napojení nemocnice  
20=20,00 [E] 
U nemocnice 
0=0,00 [F] 
Celkem: A+B+C+D+E+F=40,00 [G]  </t>
  </si>
  <si>
    <t>91710</t>
  </si>
  <si>
    <t>OBRUBY Z BETONOVÝCH PALISÁD
bet. palisáda 160/160/120mm
Kubatura byla spočítána dle příslušných příloh, nebo 
digitálně odměřena v příslušném výkresu:
dle souborů příloh: D.1.1.1 - D.1.1.9</t>
  </si>
  <si>
    <t xml:space="preserve">bet. palisáda 160/160/120mm 
Ulice Liberecká  
(0,16*0,16*1.12)*32=0,92 [A] 
Pod Špičákem 1 - úsek Liberecká - napojení nemocnice  
0=0,00 [B] 
Pod Špičákem 2 - úsek napojení nemocnice - U Nemocnice  
0=0,00 [C] 
Pod Špičákem 3 - úsek U Nemocnice - konec 1.etapy  
0=0,00 [D] 
Napojení nemocnice  
0=0,00 [E] 
U nemocnice  
0=0,00 [F] 
Celkem: A+B+C+D+E+F=0,92 [G] </t>
  </si>
  <si>
    <t>917211</t>
  </si>
  <si>
    <t>ZÁHONOVÉ OBRUBY Z BETONOVÝCH OBRUBNÍKŮ ŠÍŘ 50MM
Kubatura byla spočítána dle příslušných příloh, nebo 
digitálně odměřena v příslušném výkresu:
dle souborů příloh: D.1.1.1 - D.1.1.9</t>
  </si>
  <si>
    <t xml:space="preserve">Ulice Liberecká  
12,6+2+3,5=18,10 [A] 
Pod Špičákem 1 - úsek Liberecká - napojení nemocnice  
11,4+3,4+4,4+3+3,7+2,8+4,7+3+7,4+4,8+8,2+7,8+3,4+12+7,6+4,6+16,5+3,5+3,3+4,9+3+3,7+4,4+11,4+4*1,5+16,5+4,6+11,8+7,8+3,5+3,5+3,5+3,5+3,5+3,5=210,60 [B] 
Pod Špičákem 2 - úsek napojení nemocnice - U Nemocnice  
4,4+3,3+3,5+3,5+2+3,9+3,6+3,3+3,3+2+3+10,4+6,8+3,7+5,5+5,3+3,9+5,6+3+3+3,7+3,8+4,2+10,3+10,7+3,8+3,8=123,30 [C] 
Pod Špičákem 3 - úsek U Nemocnice - konec 1.etapy  
6,2+2,8+2,8=11,80 [D] 
Napojení nemocnice  
4+10,7+3,2+60,85+6+2,65+4,7+2,7+6=100,80 [E] 
U nemocnice  
84,3+6,5+2*1,8+9,6+3,5+12+5+4=128,50 [F] 
Celkem: A+B+C+D+E+F=593,10 [G] </t>
  </si>
  <si>
    <t>917223</t>
  </si>
  <si>
    <t>SILNIČNÍ A CHODNÍKOVÉ OBRUBY Z BETONOVÝCH OBRUBNÍKŮ ŠÍŘ 100MM
Kubatura byla spočítána dle příslušných příloh, nebo 
digitálně odměřena v příslušném výkresu:
dle souborů příloh: D.1.1.1 - D.1.1.9</t>
  </si>
  <si>
    <t xml:space="preserve">Ulice Liberecká  
8,7=8,70 [A] 
Pod Špičákem 1 - úsek Liberecká - napojení nemocnice  
3,3+13,4+124,1+3+2,8+4,7+7,4+8,2+3,4+7,6+2,4+3,9+1,1+5+1,1+18,4=209,80 [B] 
Pod Špičákem 2 - úsek napojení nemocnice - U Nemocnice  
3,2+2,4+4,2+2,7+226+10,4+3+2+3,3+1,5+3,3+3,7+5+2+3,5+3,5+2+3,3+4,4+8,4=297,80 [C] 
Pod Špičákem 3 - úsek U Nemocnice - konec 1.etapy  
2,8+2,8+6,2=11,80 [D] 
Napojení nemocnice  
4,3+4,5+18,6+11,6+2,1+2,1+22,98=66,18 [E] 
U nemocnice  
59,2+6,5+3+3=71,70 [F] 
Celkem: A+B+C+D+E+F=665,98 [G] </t>
  </si>
  <si>
    <t>917224</t>
  </si>
  <si>
    <t>SILNIČNÍ A CHODNÍKOVÉ OBRUBY Z BETONOVÝCH OBRUBNÍKŮ ŠÍŘ 150MM
Kubatura byla spočítána dle příslušných příloh, nebo 
digitálně odměřena v příslušném výkresu:
dle souborů příloh: D.1.1.1 - D.1.1.9</t>
  </si>
  <si>
    <t xml:space="preserve">Ulice Liberecká  
23,9+2,1+2,1+9,5+45,2+3,3+1,5+3,25+20,3+5,4+17,2+4+11,1=148,85 [A] 
Pod Špičákem 1 - úsek Liberecká - napojení nemocnice  
16,4+9+11,3+12,7+12,8+7,8+11,8+4,6+20,4+2+2+14,4=125,20 [B] 
Pod Špičákem 2 - úsek napojení nemocnice - U Nemocnice  
2,5+4+41,3+16,4+8,7+18,3+13,8+12+16+15,6+21,7+13,8+2*1,7+2*1,7+2*1,7+2*1,7+2*1,6+2*1,7+2*1,7+4*1,7+2*1,7+2*0,7+2*1,5+2*1,6=225,50 [C] 
Pod Špičákem 3 - úsek U Nemocnice - konec 1.etapy  
11+22,9+13+58,9=105,80 [D] 
Napojení nemocnice  
10,25+49,72+28,7+8,9+13,35+1,85+7+1,7+4,7=126,17 [E] 
U nemocnice  
3,5+76,1+1,85+1,8+13,6+7,5+34,6+3,5+5+3,5=150,95 [F] 
Celkem: A+B+C+D+E+F=882,47 [G] </t>
  </si>
  <si>
    <t>SO 101b</t>
  </si>
  <si>
    <t>Úpravy zeminy v aktivní zóně</t>
  </si>
  <si>
    <t>POPLATKY ZA SKLÁDKU
na skládku dodavatele
ZEMINA</t>
  </si>
  <si>
    <t xml:space="preserve">Počítaná hmotnost 1,9t/m3. Objem z položek:  
Objem*přepočet na tuny 
Položka 123738 
2446,01*1,9=4 647,42 [A] </t>
  </si>
  <si>
    <t xml:space="preserve">odtěžení materiálu tl. 300 mm 
Ulice Liberecká  
(111,3+27+46,5+1,5*1,8)*0,3=56,25 [A] 
Pod Špičákem 1 - úsek Liberecká - napojení nemocnice  
(62+17+20,9+22+43+37,4+42+22,5+43+12,8)*0,3=96,78 [B] 
Pod Špičákem 2 - úsek napojení nemocnice - U Nemocnice  
(58,3+40,6+47,5+5+20+1,7+23,6+2,3+30+13,9+25,1+109,1+16,8+8+7+10+1,3+8,13+2,5+7+4+10,6+4+9,6+26,7+6,3+45,7)*0,3=163,42 [C] 
Pod Špičákem 3 - úsek U Nemocnice - konec 1.etapy  
(16,6+34,4+18,6)*0,3=20,88 [D] 
Napojení nemocnice  
(129,1+2+25)*0,3=46,83 [E] 
U nemocnice 
161,3*0,3=48,39 [F] 
Celkem: A+B+C+D+E+F=432,55 [G] 
odtěžení materiálu tl. 500 mm 
Ulice Liberecká  
Vozovka 
(82,1+91,6*0,5+8)*0,5=67,95 [H] 
Sjezdy 
(6+10)*0,5=8,00 [I] 
Pod Špičákem 1 - úsek Liberecká - napojení nemocnice  
Vozovka 
(254,3+111,7+166+30,9)*0,5=281,45 [J] 
Sjezdy 
(9,2+30,3+11,4+4,3+9,6+9,2+7,8+6,6+11,4+12,7+13,1+8,7+5,8+11,9+9+3,5+(2,5*1,2)+(7,6*1,7)+(3,5*1,7)+(8*2))*0,5=101,18 [K] 
Parkoviště 
(65,5+125,5)*0,5=95,50 [L] 
Pod Špičákem 2 - úsek napojení nemocnice - U Nemocnice  
Vozovka 
(46,6+35,8+177,7+56,4+225,4+288,1)*0,5=415,00 [M] 
Sjezdy 
(9,8+9,8+5,11+7+5,4+10,9+10,9+5,2+2,9+10,4+6+5,6+9,6+9,2+5+5+7,5+7,7+3,2+8+4,4+9,5+13,9+8,8+10,2+7,9+17,7)*0,5=108,31 [N] 
Parkoviště 
(17,8+66,2+33,8+12,7+29,8+11,4+21+7,1+22,9+4,1+40,1+27,5+12,8+19,4)*0,5=163,30 [O] 
Pod Špičákem 3 - úsek U Nemocnice - konec 1.etapy  
Vozovka 
312,1*0,5=156,05 [P] 
Sjezdy 
(15+3,8+3,8)*0,5=11,30 [Q] 
Napojení nemocnice  
Vozovka 
(393,2+163,22)*0,5=278,21 [R] 
Sjezdy 
(7,6+5,9+13+12+2*3,3)*0,5=22,55 [S] 
U nemocnice 
Vozovka 
469,4*0,5=234,70 [T] 
Sjezdy 
(35,5+12,8+9,7)*0,5=29,00 [U] 
Parkoviště 
(58,8+23,1)*0,5=40,95 [V] 
Celkem: H+I+J+K+L+M+N+O+P+Q+R+S+T+U+V=2 013,45 [W] 
Celkem  
G+W=2 446,00 [X] </t>
  </si>
  <si>
    <t>ULOŽENÍ SYPANINY DO NÁSYPŮ A NA SKLÁDKY BEZ ZHUTNĚNÍ
uložení zeminy na skládku
Kubatura byla spočítána dle příslušných příloh, nebo 
digitálně odměřena v příslušném výkresu:
dle souborů příloh: D.1.1.1 - D.1.1.9</t>
  </si>
  <si>
    <t>17180</t>
  </si>
  <si>
    <t>ULOŽENÍ SYPANINY DO NÁSYPŮ Z NAKUPOVANÝCH MATERIÁLŮ
položka obsahuje nákup vhodného materiálu
Kubatura byla spočítána dle příslušných příloh, nebo 
digitálně odměřena v příslušném výkresu:
dle souborů příloh: D.1.1.1 - D.1.1.9</t>
  </si>
  <si>
    <t xml:space="preserve">Výkaz výměr přebrán z položky 123938  
432,55+2013,46=2 446,01 [A] </t>
  </si>
  <si>
    <t xml:space="preserve">odtěžení materiálu tl. 300 mm 
Ulice Liberecká  
111,3+27+46,5+1,5*1,8=187,50 [A] 
Pod Špičákem 1 - úsek Liberecká - napojení nemocnice  
(62+17+20,9+22+43+37,4+42+22,5+43+12,8)=322,60 [B] 
Pod Špičákem 2 - úsek napojení nemocnice - U Nemocnice  
(58,3+40,6+47,5+5+20+1,7+23,6+2,3+30+13,9+25,1+109,1+16,8+8+7+10+1,3+8,13+2,5+7+4+10,6+4+9,6+26,7+6,3+45,7)=544,73 [C] 
Pod Špičákem 3 - úsek U Nemocnice - konec 1.etapy  
(16,6+34,4+18,6)=69,60 [D] 
Napojení nemocnice  
(129,1+2+25)=156,10 [E] 
U nemocnice 
161,3=161,30 [F] 
Celkem: A+B+C+D+E+F=1 441,83 [G] 
odtěžení materiálu tl. 500 mm 
Ulice Liberecká  
Vozovka 
(82,1+91,6*0,5+8)=135,90 [H] 
Sjezdy 
(6+10)=16,00 [I] 
Pod Špičákem 1 - úsek Liberecká - napojení nemocnice  
Vozovka 
(254,3+111,7+166+30,9)=562,90 [J] 
Sjezdy 
(9,2+30,3+11,4+4,3+9,6+9,2+7,8+6,6+11,4+12,7+13,1+8,7+5,8+11,9+9+3,5+(2,5*1,2)+(7,6*1,7)+(3,5*1,7)+(8*2))=202,37 [K] 
Parkoviště 
(65,5+125,5)=191,00 [L] 
Pod Špičákem 2 - úsek napojení nemocnice - U Nemocnice  
Vozovka 
(46,6+35,8+177,7+56,4+225,4+288,1)=830,00 [M] 
Sjezdy 
(9,8+9,8+5,11+7+5,4+10,9+10,9+5,2+2,9+10,4+6+5,6+9,6+9,2+5+5+7,5+7,7+3,2+8+4,4+9,5+13,9+8,8+10,2+7,9+17,7)=216,61 [N] 
Parkoviště 
(17,8+66,2+33,8+12,7+29,8+11,4+21+7,1+22,9+4,1+40,1+27,5+12,8+19,4)=326,60 [O] 
Pod Špičákem 3 - úsek U Nemocnice - konec 1.etapy  
Vozovka 
312,1=312,10 [P] 
Sjezdy 
(15+3,8+3,8)=22,60 [Q] 
Napojení nemocnice  
Vozovka 
(393,2+163,22)=556,42 [R] 
Sjezdy 
(7,6+5,9+13+12+2*3,3)=45,10 [S] 
U nemocnice 
Vozovka 
469,4=469,40 [T] 
Sjezdy 
(35,5+12,8+9,7)=58,00 [U] 
Parkoviště 
(58,8+23,1)=81,90 [V] 
Celkem: H+I+J+K+L+M+N+O+P+Q+R+S+T+U+V=4 026,90 [W] 
Celkem  
G+W=5 468,73 [X] </t>
  </si>
  <si>
    <t xml:space="preserve">Ulice Liberecká  
(92+64)*1+(92+64)*0,3=202,80 [A] 
Pod Špičákem 1 - úsek Liberecká - napojení nemocnice  
(320)*1+320*0,3=416,00 [B] 
Pod Špičákem 2 - úsek napojení nemocnice - U Nemocnice  
540*1+540*0,3=702,00 [C] 
Pod Špičákem 3 - úsek U Nemocnice - konec 1.etapy  
120*1+120*0,3=156,00 [D] 
Napojení nemocnice  
150*1+150*0,3=195,00 [E] 
U nemocnice  
170*1+170*0,3=221,00 [F] 
Celkem: A+B+C+D+E+F=1 892,80 [G] </t>
  </si>
  <si>
    <t>56360</t>
  </si>
  <si>
    <t>VOZOVKOVÉ VRSTVY Z RECYKLOVANÉHO MATERIÁLU
včetně nákupu potřebného materiálu
Kubatura byla spočítána dle příslušných příloh, nebo 
digitálně odměřena v příslušném výkresu:
dle souborů příloh: D.1.1.1 - D.1.1.9</t>
  </si>
  <si>
    <t xml:space="preserve">Ulice Liberecká  
(82,1+91,6*0,5+8)*0,15=20,38 [A] 
Pod Špičákem 1 - úsek Liberecká - napojení nemocnice  
(254,3+111,7+166+30,9+65,5+125,5)*0,15=113,09 [B] 
Pod Špičákem 2 - úsek napojení nemocnice - U Nemocnice  
(46,6+35,8+177,7+56,4+225,4+288,1+17,8+66,2+33,8+12,7+29,8+11,4+21+7,1+22,9+4,1+40,1+27,5+12,8+19,4)*0.15=173,49 [C] 
Pod Špičákem 3 - úsek U Nemocnice - konec 1.etapy  
(312,1+0,0)*0,15=46,82 [D] 
Napojení nemocnice  
(393,2+163,22)*0,15=83,46 [E] 
U nemocnice  
(469,4+58,8+23,1)*0.15=82,70 [F] 
Celkem: A+B+C+D+E+F=519,94 [G] </t>
  </si>
  <si>
    <t>SO 301</t>
  </si>
  <si>
    <t>Prodloužení dešťové kanalizace</t>
  </si>
  <si>
    <t>POPLATKY ZA SKLÁDKU</t>
  </si>
  <si>
    <t xml:space="preserve">Počítaná hmotnost 1,9t/m3. Objem z položek:  
Objem*přepočet na tuny 
U nemocnice 
42,7*1,2*1,7*1,9=165,51 [A] </t>
  </si>
  <si>
    <t xml:space="preserve">Počítaná hmotnost 2,3t/m3. Objem z položek:  
Objem*přepočet na tuny 
1*1*1*1,5*2,3=3,45 [A] </t>
  </si>
  <si>
    <t>HLOUBENÍ RÝH ŠÍŘ DO 2M PAŽ I NEPAŽ TŘ. I, ODVOZ DO 20KM
Kubatura byla spočítána dle příslušných příloh, nebo 
digitálně odměřena v příslušném výkresu:
dle souborů příloh: D.1.2.1 - D.1.2.5</t>
  </si>
  <si>
    <t xml:space="preserve">U nemocnice 
42,7*1,2*1,7=87,11 [A] </t>
  </si>
  <si>
    <t>ULOŽENÍ SYPANINY DO NÁSYPŮ A NA SKLÁDKY BEZ ZHUTNĚNÍ
Kubatura byla spočítána dle příslušných příloh, nebo 
digitálně odměřena v příslušném výkresu:
dle souborů příloh: D.1.2.1 - D.1.2.5</t>
  </si>
  <si>
    <t>OBSYP POTRUBÍ A OBJEKTŮ Z NAKUPOVANÝCH MATERIÁLŮ
Kubatura byla spočítána dle příslušných příloh, nebo 
digitálně odměřena v příslušném výkresu:
dle souborů příloh: D.1.2.1 - D.1.2.5</t>
  </si>
  <si>
    <t xml:space="preserve">U nemocnice 
42,7*1,2*0,7=35,87 [A] 
-42,7*0,07=-2,99 [B] 
42,7*1,2*1=51,24 [C] 
Celkem: A+B+C=84,12 [D] </t>
  </si>
  <si>
    <t>87445</t>
  </si>
  <si>
    <t>POTRUBÍ Z TRUB PLASTOVÝCH ODPADNÍCH DN DO 300MM
Kubatura byla spočítána dle příslušných příloh, nebo 
digitálně odměřena v příslušném výkresu:
dle souborů příloh: D.1.2.1 - D.1.2.5</t>
  </si>
  <si>
    <t xml:space="preserve">U nemocnice 
42,7=42,70 [A] </t>
  </si>
  <si>
    <t>894145</t>
  </si>
  <si>
    <t>ŠACHTY KANALIZAČNÍ Z BETON DÍLCŮ NA POTRUBÍ DN DO 300MM
revizní šachta DN1000
Kubatura byla spočítána dle příslušných příloh, nebo 
digitálně odměřena v příslušném výkresu:
dle souborů příloh: D.1.2.1 - D.1.2.5</t>
  </si>
  <si>
    <t xml:space="preserve">U nemocnice 
2=2,00 [A] </t>
  </si>
  <si>
    <t>899351A</t>
  </si>
  <si>
    <t>DOPLŇKY NA POTRUBÍ POTRUBÍ DN DO 300MM - PROPOJE
Kubatura byla spočítána dle příslušných příloh, nebo 
digitálně odměřena v příslušném výkresu:
dle souborů příloh: D.1.2.1 - D.1.2.5</t>
  </si>
  <si>
    <t xml:space="preserve">úprava stávajícího potrubí PVC DN300 v místě napojení do přestrojované šachty 
U nemocnice 
1=1,00 [A] </t>
  </si>
  <si>
    <t>ZKOUŠKA VODOTĚSNOSTI POTRUBÍ DN DO 300MM
Kubatura byla spočítána dle příslušných příloh, nebo 
digitálně odměřena v příslušném výkresu:
dle souborů příloh: D.1.2.1 - D.1.2.5</t>
  </si>
  <si>
    <t xml:space="preserve">U nemocnice 
42,7+4,5+5,5=52,70 [A] </t>
  </si>
  <si>
    <t>96688</t>
  </si>
  <si>
    <t>VYBOURÁNÍ KANALIZAČ ŠACHET KOMPLETNÍCH
Kubatura byla spočítána dle příslušných příloh, nebo 
digitálně odměřena v příslušném výkresu:
dle souborů příloh: D.1.2.1 - D.1.2.5</t>
  </si>
  <si>
    <t xml:space="preserve">rozebrání stávající šachty DN 1000 (hl. 2,5m), stávající šachta bude kompletně přestrojena, vč, šachtového dna 
U nemocnice 
1=1,00 [A] </t>
  </si>
  <si>
    <t>SO 401</t>
  </si>
  <si>
    <t>Veřejné osvětlení 1. etapa</t>
  </si>
  <si>
    <t xml:space="preserve">Počítaná hmotnost 1,9t/m3. Objem z položek:  
Objem*přepočet na tuny 
Položka 132738 
181,62*1,9=345,08 [A] </t>
  </si>
  <si>
    <t>HLOUBENÍ RÝH ŠÍŘ DO 2M PAŽ I NEPAŽ TŘ. I, ODVOZ DO 20KM
Kubatura byla spočítána dle příslušných příloh, nebo 
digitálně odměřena v příslušném výkresu:
dle souborů příloh: D.1.4.1 - D.1.4.8</t>
  </si>
  <si>
    <t xml:space="preserve">Ulice Liberecká  
47,9*0.5*0,5=11,98 [A] 
Pod Špičákem 1 - úsek Liberecká - napojení nemocnice  
157,2*0.5*0,5=39,30 [B] 
Pod Špičákem 2 - úsek napojení nemocnice - U Nemocnice  
259,1*0,5*0,5=64,78 [C] 
Pod Špičákem 3 - úsek U Nemocnice - konec 1.etapy  
68,3*0,5*0,5=17,08 [D] 
Napojení nemocnice  
86,2*0,5*0,5=21,55 [E] 
U nemocnice 
107,7*0,5*0,5=26,93 [F] 
Celkem: A+B+C+D+E+F=181,62 [G] </t>
  </si>
  <si>
    <t>OBSYP POTRUBÍ A OBJEKTŮ Z NAKUPOVANÝCH MATERIÁLŮ
Kubatura byla spočítána dle příslušných příloh, nebo 
digitálně odměřena v příslušném výkresu:
dle souborů příloh: D.1.4.1 - D.1.4.8</t>
  </si>
  <si>
    <t xml:space="preserve">Výkaz je použit z položek 
položka 132738 
181,62=181,62 [A] 
Položka 89952 
-8,62=-8,62 [B] 
Celkem: A+B=173,00 [C] </t>
  </si>
  <si>
    <t>74111A</t>
  </si>
  <si>
    <t>MONTÁŽ KABELU VO CYKY 4x16mm
Položka obsahuje dodávku a uložení kabelu dle příslušných ČSN, včetně potřebného materiálu k uložení kabelu a označení 
Kubatura byla spočítána dle příslušných příloh, nebo 
digitálně odměřena v příslušném výkresu:
dle souborů příloh: D.1.4.1 - D.1.4.8</t>
  </si>
  <si>
    <t xml:space="preserve">Ulice Liberecká  
47,9=47,90 [A] 
Pod Špičákem 1 - úsek Liberecká - napojení nemocnice  
157,2=157,20 [B] 
Pod Špičákem 2 - úsek napojení nemocnice - U Nemocnice  
259,1=259,10 [C] 
Pod Špičákem 3 - úsek U Nemocnice - konec 1.etapy  
68,3=68,30 [D] 
Napojení nemocnice  
86,2=86,20 [E] 
U nemocnice 
107,7=107,70 [F] 
Celkem: A+B+C+D+E+F=726,40 [G] </t>
  </si>
  <si>
    <t>74111B</t>
  </si>
  <si>
    <t>STOŽÁROVÁ VÝZBROJ
Položka obsahuje kompletní stožárovou výzbroj dle  příslušných ČSN
Položka obsahuje dodávku a montáž, včetně potřebného materiálu
Kubatura byla spočítána dle příslušných příloh, nebo 
digitálně odměřena v příslušném výkresu:
dle souborů příloh: D.1.4.1 - D.1.4.8</t>
  </si>
  <si>
    <t xml:space="preserve">Ulice Liberecká  
2=2,00 [A] 
Pod Špičákem 1 - úsek Liberecká - napojení nemocnice  
6=6,00 [B] 
Pod Špičákem 2 - úsek napojení nemocnice - U Nemocnice  
8=8,00 [C] 
Pod Špičákem 3 - úsek U Nemocnice - konec 1.etapy  
2=2,00 [D] 
Napojení nemocnice  
3=3,00 [E] 
U nemocnice  
5=5,00 [F] 
Celkem: A+B+C+D+E+F=26,00 [G] </t>
  </si>
  <si>
    <t>74111C</t>
  </si>
  <si>
    <t>MONTÁŽ  STOŽÁRU ZINKOVANÉHO VÝŠKY 5,0 M
Položka obsahuje dodávku a montáž stožáru VO dle příslušných ČSN
Položka obsahuje elektrovýzbroj stožáru, zemnění stožáru, kotvení stožáru (pouzdro pro stožár), patici stožáru,betonový základ a potřebné zemní práce s odvozem na skládku, uložením a poplatkem
Kubatura byla spočítána dle příslušných příloh, nebo 
digitálně odměřena v příslušném výkresu:
dle souborů příloh: D.1.4.1 - D.1.4.8</t>
  </si>
  <si>
    <t xml:space="preserve">Ulice Liberecká  
0=0,00 [A] 
Pod Špičákem 1 - úsek Liberecká - napojení nemocnice  
6=6,00 [B] 
Pod Špičákem 2 - úsek napojení nemocnice - U Nemocnice  
8=8,00 [C] 
Pod Špičákem 3 - úsek U Nemocnice - konec 1.etapy  
2=2,00 [D] 
Napojení nemocnice  
3=3,00 [E] 
U nemocnice  
0=0,00 [F] 
Celkem: A+B+C+D+E+F=19,00 [G] </t>
  </si>
  <si>
    <t>74111D</t>
  </si>
  <si>
    <t>MONTÁŽ  STOŽÁRU ZINKOVANÉHO VÝŠKY 6,0 M
Položka obsahuje dodávku a montáž stožáru VO dle příslušných ČSN
Položka obsahuje elektrovýzbroj stožáru, zemnění stožáru, kotvení stožáru (pouzdro pro stožár), patici stožáru,betonový základ a potřebné zemní práce s odvozem na skládku, uložením a poplatkem
Kubatura byla spočítána dle příslušných příloh, nebo 
digitálně odměřena v příslušném výkresu:
dle souborů příloh: D.1.4.1 - D.1.4.8</t>
  </si>
  <si>
    <t xml:space="preserve">Ulice Liberecká  
2=2,00 [A] 
Pod Špičákem 1 - úsek Liberecká - napojení nemocnice  
0=0,00 [B] 
Pod Špičákem 2 - úsek napojení nemocnice - U Nemocnice  
0=0,00 [C] 
Pod Špičákem 3 - úsek U Nemocnice - konec 1.etapy  
0=0,00 [D] 
Napojení nemocnice  
0=0,00 [E] 
U nemocnice  
2=2,00 [F] 
Celkem: A+B+C+D+E+F=4,00 [G] </t>
  </si>
  <si>
    <t>74111E</t>
  </si>
  <si>
    <t>MONTÁŽ  STOŽÁRU ZINKOVANÉHO VÝŠKY 10,0 M
Položka obsahuje dodávku a montáž stožáru VO dle příslušných ČSN
Položka obsahuje elektrovýzbroj stožáru, zemnění stožáru, kotvení stožáru (pouzdro pro stožár), patici stožáru,betonový základ a potřebné zemní práce s odvozem na skládku, uložením a poplatkem
Kubatura byla spočítána dle příslušných příloh, nebo 
digitálně odměřena v příslušném výkresu:
dle souborů příloh: D.1.4.1 - D.1.4.8</t>
  </si>
  <si>
    <t xml:space="preserve">Ulice Liberecká  
0=0,00 [A] 
Pod Špičákem 1 - úsek Liberecká - napojení nemocnice  
0=0,00 [B] 
Pod Špičákem 2 - úsek napojení nemocnice - U Nemocnice  
0=0,00 [C] 
Pod Špičákem 3 - úsek U Nemocnice - konec 1.etapy  
0=0,00 [D] 
Napojení nemocnice  
0=0,00 [E] 
U nemocnice  
3=3,00 [F] 
Celkem: A+B+C+D+E+F=3,00 [G] </t>
  </si>
  <si>
    <t>74111F</t>
  </si>
  <si>
    <t>MONTÁŽ VÝLOŽNÍKU 2,5 m
Položka obsahuje dodávku a montáž výložníku dle příslušných ČSN, včetně potřebného materiálu k montáži
Kubatura byla spočítána dle příslušných příloh, nebo 
digitálně odměřena v příslušném výkresu:
dle souborů příloh: D.1.4.1 - D.1.4.8</t>
  </si>
  <si>
    <t>74111G</t>
  </si>
  <si>
    <t>MONTÁŽ SVÍTIDLA Svítidlo Schreder NANO,50W, 5m
položka obsahuje dodávku a montáž svítidel dle příslušných ČSN, včetně potřebného materiálu k montáži
Kubatura byla spočítána dle příslušných příloh, nebo 
digitálně odměřena v příslušném výkresu:
dle souborů příloh: D.1.4.1 - D.1.4.8</t>
  </si>
  <si>
    <t>74111H</t>
  </si>
  <si>
    <t>MONTÁŽ SVÍTIDLA Svítidlo Schreder NANO,50W, 10m
položka obsahuje dodávku a montáž svítidel dle příslušných ČSN, včetně potřebného materiálu k montáži
Kubatura byla spočítána dle příslušných příloh, nebo 
digitálně odměřena v příslušném výkresu:
dle souborů příloh: D.1.4.1 - D.1.4.8</t>
  </si>
  <si>
    <t>74111I</t>
  </si>
  <si>
    <t>MONTÁŽ SVÍTIDLA Svítidlo Schreder MC2  ZEBRA,250W, 6m
položka obsahuje dodávku a montáž svítidel dle příslušných ČSN, včetně potřebného materiálu k montáži
Kubatura byla spočítána dle příslušných příloh, nebo 
digitálně odměřena v příslušném výkresu:
dle souborů příloh: D.1.4.1 - D.1.4.8</t>
  </si>
  <si>
    <t>74111J</t>
  </si>
  <si>
    <t>UKONČENÍ KABELŮ
Kubatura byla spočítána dle příslušných příloh, nebo 
digitálně odměřena v příslušném výkresu:
dle souborů příloh: D.1.4.1 - D.1.4.8</t>
  </si>
  <si>
    <t xml:space="preserve">Ulice Liberecká  
5=5,00 [A] 
Pod Špičákem 1 - úsek Liberecká - napojení nemocnice  
12=12,00 [B] 
Pod Špičákem 2 - úsek napojení nemocnice - U Nemocnice  
16=16,00 [C] 
Pod Špičákem 3 - úsek U Nemocnice - konec 1.etapy  
5=5,00 [D] 
Napojení nemocnice  
6=6,00 [E] 
U nemocnice  
12=12,00 [F] 
Celkem: A+B+C+D+E+F=56,00 [G] </t>
  </si>
  <si>
    <t>74111K</t>
  </si>
  <si>
    <t>MONTÁŽ SPOJKY NN
Kubatura byla spočítána dle příslušných příloh, nebo 
digitálně odměřena v příslušném výkresu:
dle souborů příloh: D.1.4.1 - D.1.4.8</t>
  </si>
  <si>
    <t xml:space="preserve">Ulice Liberecká  
1=1,00 [A] 
Pod Špičákem 1 - úsek Liberecká - napojení nemocnice  
0=0,00 [B] 
Pod Špičákem 2 - úsek napojení nemocnice - U Nemocnice  
0=0,00 [C] 
Pod Špičákem 3 - úsek U Nemocnice - konec 1.etapy  
1=1,00 [D] 
Napojení nemocnice  
0=0,00 [E] 
U nemocnice  
1=1,00 [F] 
Celkem: A+B+C+D+E+F=3,00 [G] </t>
  </si>
  <si>
    <t>74111L</t>
  </si>
  <si>
    <t>MONTÁŽ KABELOVÉ CHRÁNIČKY DN 110 MM
Položka obsahuje montáž a dodávku, a potřebné práce pro montáž chráničky.
Kubatura byla spočítána dle příslušných příloh, nebo 
digitálně odměřena v příslušném výkresu:
dle souborů příloh: D.1.4.1 - D.1.4.8</t>
  </si>
  <si>
    <t xml:space="preserve">Ulice Liberecká  
0=0,00 [A] 
Pod Špičákem 1 - úsek Liberecká - napojení nemocnice  
28,2=28,20 [B] 
Pod Špičákem 2 - úsek napojení nemocnice - U Nemocnice  
78,1=78,10 [C] 
Pod Špičákem 3 - úsek U Nemocnice - konec 1.etapy  
0=0,00 [D] 
Napojení nemocnice  
4,20=4,20 [E] 
U nemocnice  
0=0,00 [F] 
Celkem: A+B+C+D+E+F=110,50 [G] </t>
  </si>
  <si>
    <t>74111M</t>
  </si>
  <si>
    <t>MONTÁŽ BET. ŽLABU TK1
Položka obsahuje dodávku a montáž žlabu, včetně potřebných prací pro uložení žlabu
Kubatura byla spočítána dle příslušných příloh, nebo 
digitálně odměřena v příslušném výkresu:
dle souborů příloh: D.1.4.1 - D.1.4.8</t>
  </si>
  <si>
    <t xml:space="preserve">Ulice Liberecká  
7=7,00 [A] 
Pod Špičákem 1 - úsek Liberecká - napojení nemocnice  
4,5=4,50 [B] 
Pod Špičákem 2 - úsek napojení nemocnice - U Nemocnice  
0=0,00 [C] 
Pod Špičákem 3 - úsek U Nemocnice - konec 1.etapy  
9=9,00 [D] 
Napojení nemocnice  
0=0,00 [E] 
U nemocnice 
7=7,00 [F] 
Celkem: A+B+C+D+E+F=27,50 [G] </t>
  </si>
  <si>
    <t>74111N</t>
  </si>
  <si>
    <t>REVIZE A POTŘEBNÉ ZKOUŠKY VO
Kubatura byla spočítána dle příslušných příloh, nebo 
digitálně odměřena v příslušném výkresu:
dle souborů příloh: D.1.4.1 - D.1.4.8</t>
  </si>
  <si>
    <t>89952</t>
  </si>
  <si>
    <t>OBETONOVÁNÍ POTRUBÍ Z PROSTÉHO BETONU
Kubatura byla spočítána dle příslušných příloh, nebo 
digitálně odměřena v příslušném výkresu:
dle souborů příloh: D.1.4.1 - D.1.4.8</t>
  </si>
  <si>
    <t xml:space="preserve">Ulice Liberecká  
(0+7)*0,25*0,25=0,44 [A] 
Pod Špičákem 1 - úsek Liberecká - napojení nemocnice  
(28,2+4,5)*0,25*0,25=2,04 [B] 
Pod Špičákem 2 - úsek napojení nemocnice - U Nemocnice  
78,1*0,25*0,25=4,88 [C] 
Pod Špičákem 3 - úsek U Nemocnice - konec 1.etapy  
9*0,25*0,25=0,56 [D] 
Napojení nemocnice  
4,2*0,25*0,25=0,26 [E] 
U nemocnice  
7*0,25*0,25=0,44 [F] 
Celkem: A+B+C+D+E+F=8,62 [G] </t>
  </si>
  <si>
    <t>)* Tyto položky budou četpány na po odsouhlasení TDI na základě provedených zatěžovacích zkoušek v úrovni pláně</t>
  </si>
  <si>
    <t>Úpravy zeminy v aktivní zóně )*</t>
  </si>
  <si>
    <t>OSTATNÍ POŽADAVKY - PASPORTIZACE OBJEKTŮ
zahrnuje veškeré náklady spojené s objednatelem požadovanými pracemi dle SoD  čl. II odst. 2.5.16
pasport objektů a příjezdových komunikací v okolí stavby před realizací a po dokončení díla s vyhodnocením změn</t>
  </si>
  <si>
    <t>OSTAT POŽADAVKY - GEOTECHNICKÝ MONITORING NA POVRCHU
Zajištění geologického dozoru stavby 
Opatření dle SoD čl. II odst. 2.5.15 a)</t>
  </si>
  <si>
    <t>ZKOUŠENÍ MATERIÁLŮ ZKUŠEBNOU ZHOTOVITELE
včetně zajištění odběru vzorků, nutné laboratorní a geodetickké práce pro přesnou diagnostiku zemin v aktivní zóně a pro navržení jejího případného zlepšení - pevná cena
zahrnuje veškeré náklady spojené s objednatelem požadovanými zkouškami dle SoD čl. 2.5.15 b)</t>
  </si>
  <si>
    <t>OSTATNÍ POŽADAVKY - ZEMĚMĚŘIČSKÁ MĚŘENÍ
geometrický plán pro oddělení pozemků
Vyhotovení geometrického plánu dokončené stavby vč. všech náležitosti pro vklad do KN 6x grafické (tištěné) a 1x elektronické podobě
geodetické práce před výstavbou dle SoD čl. II odst. 2.5.1
geodetické práce po výstavbě - geometrický plán dle SoD čl. II odst. 2.5.11</t>
  </si>
  <si>
    <t>VŠEOBECNÉ VYKLIZENÍ OSTATNÍCH PLOCH
uvedení pozemků, jenž nejsou součástí díla, ale budou stavbou dotčeny, do původního stavu po skončení prací
Opatření dle SoD čl. II odst. 2.5.13 a)</t>
  </si>
  <si>
    <t>OSTATNÍ POŽADAVKY - OCHRANA ŽIVOTNÍHO PROSTŘEDÍ
zajistit opatření k dočasné ochraně vzrostlých dřevin, jež mají být zachovány, konstrukcí a staveb, opatření k ochraně a zabezpečení strojů a materiálů 
na staveništi.
Opatření dle SoD čl. II odst. 2.5.13 b)</t>
  </si>
  <si>
    <t>ZKOUŠENÍ MATERIÁLŮ NEZÁVISLOU ZKUŠEBNOU
včetně odběru vzorků dle požadavků stavebního dozoru
zahrnuje veškeré náklady spojené s objednatelem požadovanými zkouškami dle SoD čl. 2.5.8</t>
  </si>
  <si>
    <t>POMOC PRÁCE ZAJIŠŤ NEBO ZŘÍZ REGULACI A OCHRANU DOPRAVY
veškeré náklady spojené s regulací a ochranou stavby na staveništi, které neobsahuje DIO
Návrh DIO a zajištění DIR dle SoD čl. II odst. 2.5.4, vč. montáže, nájmu a demontáže přenosného dopravního značení a zařízení a přenosné semaforové soupravy</t>
  </si>
  <si>
    <t>VOZOVKOVÉ VRSTVY Z RECYKLOVANÉHO MATERIÁLU</t>
  </si>
  <si>
    <t>M3</t>
  </si>
  <si>
    <t>- dodání recyklátu v požadované kvalitě 
- očištění podkladu 
- uložení recyklátu dle předepsaného technologického předpisu, zhutnění vrstvy v předepsané tloušťce 
- zřízení vrstvy bez rozlišení šířky, pokládání vrstvy po etapách, včetně pracovních spar a spojů 
- úpravu napojení, ukončení  
- nezahrnuje postřiky, nátěry</t>
  </si>
  <si>
    <t>SO 311</t>
  </si>
  <si>
    <t>Provizorní zásyp rýhy do úrovně nivelety komunikace
111,39 x 0,95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</si>
</sst>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"/>
    <numFmt numFmtId="165" formatCode="###\ ###\ ###\ ##0.00000"/>
    <numFmt numFmtId="166" formatCode="#,##0.000"/>
  </numFmts>
  <fonts count="42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5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4" fontId="3" fillId="33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34" borderId="0" xfId="0" applyFill="1" applyAlignment="1">
      <alignment vertical="center"/>
    </xf>
    <xf numFmtId="0" fontId="1" fillId="34" borderId="0" xfId="0" applyNumberFormat="1" applyFont="1" applyFill="1" applyBorder="1" applyAlignment="1" applyProtection="1">
      <alignment horizontal="center" vertical="center"/>
      <protection/>
    </xf>
    <xf numFmtId="164" fontId="1" fillId="34" borderId="0" xfId="0" applyNumberFormat="1" applyFont="1" applyFill="1" applyBorder="1" applyAlignment="1" applyProtection="1">
      <alignment vertical="center"/>
      <protection/>
    </xf>
    <xf numFmtId="0" fontId="1" fillId="34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12" xfId="0" applyBorder="1" applyAlignment="1" applyProtection="1">
      <alignment vertical="top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 wrapText="1"/>
      <protection/>
    </xf>
    <xf numFmtId="166" fontId="0" fillId="0" borderId="10" xfId="0" applyNumberFormat="1" applyBorder="1" applyAlignment="1" applyProtection="1">
      <alignment vertical="center"/>
      <protection/>
    </xf>
    <xf numFmtId="4" fontId="0" fillId="0" borderId="10" xfId="0" applyNumberFormat="1" applyFill="1" applyBorder="1" applyAlignment="1" applyProtection="1">
      <alignment vertical="center"/>
      <protection locked="0"/>
    </xf>
    <xf numFmtId="0" fontId="0" fillId="0" borderId="10" xfId="36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40" sqref="D40"/>
    </sheetView>
  </sheetViews>
  <sheetFormatPr defaultColWidth="9.140625" defaultRowHeight="12.75" customHeight="1"/>
  <cols>
    <col min="1" max="1" width="9.421875" style="0" customWidth="1"/>
    <col min="2" max="2" width="34.421875" style="0" customWidth="1"/>
    <col min="3" max="3" width="15.00390625" style="0" customWidth="1"/>
    <col min="4" max="4" width="15.7109375" style="0" customWidth="1"/>
    <col min="5" max="5" width="21.140625" style="0" customWidth="1"/>
  </cols>
  <sheetData>
    <row r="1" spans="1:5" ht="12.75" customHeight="1">
      <c r="A1" s="14"/>
      <c r="B1" s="15" t="s">
        <v>0</v>
      </c>
      <c r="C1" s="14"/>
      <c r="D1" s="14"/>
      <c r="E1" s="14"/>
    </row>
    <row r="2" spans="1:5" ht="12.75" customHeight="1">
      <c r="A2" s="14"/>
      <c r="B2" s="14"/>
      <c r="C2" s="14"/>
      <c r="D2" s="14"/>
      <c r="E2" s="14"/>
    </row>
    <row r="3" spans="1:5" ht="12.75" customHeight="1">
      <c r="A3" s="14"/>
      <c r="B3" s="16" t="s">
        <v>1</v>
      </c>
      <c r="C3" s="14"/>
      <c r="D3" s="14"/>
      <c r="E3" s="14"/>
    </row>
    <row r="4" spans="1:8" ht="12.75" customHeight="1">
      <c r="A4" s="14"/>
      <c r="B4" s="14"/>
      <c r="C4" s="14"/>
      <c r="D4" s="14"/>
      <c r="E4" s="14"/>
      <c r="G4" t="s">
        <v>4</v>
      </c>
      <c r="H4">
        <v>0</v>
      </c>
    </row>
    <row r="5" spans="1:8" ht="12.75" customHeight="1">
      <c r="A5" s="14"/>
      <c r="B5" s="17" t="s">
        <v>2</v>
      </c>
      <c r="C5" s="16">
        <f>SUM(C9:C16)</f>
        <v>0</v>
      </c>
      <c r="D5" s="14"/>
      <c r="E5" s="14"/>
      <c r="G5" t="s">
        <v>5</v>
      </c>
      <c r="H5">
        <v>14</v>
      </c>
    </row>
    <row r="6" spans="1:8" ht="12.75" customHeight="1">
      <c r="A6" s="14"/>
      <c r="B6" s="17" t="s">
        <v>3</v>
      </c>
      <c r="C6" s="16">
        <f>SUM(E9:E16)</f>
        <v>0</v>
      </c>
      <c r="D6" s="14"/>
      <c r="E6" s="14"/>
      <c r="G6" t="s">
        <v>6</v>
      </c>
      <c r="H6">
        <v>21</v>
      </c>
    </row>
    <row r="8" spans="1:5" ht="12.75" customHeight="1">
      <c r="A8" s="2" t="s">
        <v>7</v>
      </c>
      <c r="B8" s="2" t="s">
        <v>8</v>
      </c>
      <c r="C8" s="2" t="s">
        <v>9</v>
      </c>
      <c r="D8" s="2" t="s">
        <v>10</v>
      </c>
      <c r="E8" s="2" t="s">
        <v>11</v>
      </c>
    </row>
    <row r="9" spans="1:5" ht="12.75" customHeight="1">
      <c r="A9" s="4" t="s">
        <v>120</v>
      </c>
      <c r="B9" s="4" t="s">
        <v>121</v>
      </c>
      <c r="C9" s="8">
        <f>'SO 001'!I85</f>
        <v>0</v>
      </c>
      <c r="D9" s="8">
        <f>'SO 001'!P85</f>
        <v>0</v>
      </c>
      <c r="E9" s="8">
        <f aca="true" t="shared" si="0" ref="E9:E16">C9+D9</f>
        <v>0</v>
      </c>
    </row>
    <row r="10" spans="1:5" ht="12.75" customHeight="1">
      <c r="A10" s="4" t="s">
        <v>156</v>
      </c>
      <c r="B10" s="4" t="s">
        <v>157</v>
      </c>
      <c r="C10" s="8">
        <f>'SO 002'!I40</f>
        <v>0</v>
      </c>
      <c r="D10" s="8">
        <f>'SO 002'!P40</f>
        <v>0</v>
      </c>
      <c r="E10" s="8">
        <f t="shared" si="0"/>
        <v>0</v>
      </c>
    </row>
    <row r="11" spans="1:5" ht="12.75" customHeight="1">
      <c r="A11" s="4" t="s">
        <v>172</v>
      </c>
      <c r="B11" s="4" t="s">
        <v>173</v>
      </c>
      <c r="C11" s="8">
        <f>'SO 003'!I118</f>
        <v>0</v>
      </c>
      <c r="D11" s="8">
        <f>'SO 003'!P118</f>
        <v>0</v>
      </c>
      <c r="E11" s="8">
        <f t="shared" si="0"/>
        <v>0</v>
      </c>
    </row>
    <row r="12" spans="1:5" ht="12.75" customHeight="1">
      <c r="A12" s="4" t="s">
        <v>261</v>
      </c>
      <c r="B12" s="4" t="s">
        <v>260</v>
      </c>
      <c r="C12" s="8">
        <f>'SO 101a'!I163</f>
        <v>0</v>
      </c>
      <c r="D12" s="8">
        <f>'SO 101a'!P163</f>
        <v>0</v>
      </c>
      <c r="E12" s="8">
        <f t="shared" si="0"/>
        <v>0</v>
      </c>
    </row>
    <row r="13" spans="1:5" ht="12.75" customHeight="1">
      <c r="A13" s="4" t="s">
        <v>380</v>
      </c>
      <c r="B13" s="13" t="s">
        <v>466</v>
      </c>
      <c r="C13" s="8">
        <f>'SO 101b'!I52</f>
        <v>0</v>
      </c>
      <c r="D13" s="8">
        <f>'SO 101b'!P52</f>
        <v>0</v>
      </c>
      <c r="E13" s="8">
        <f t="shared" si="0"/>
        <v>0</v>
      </c>
    </row>
    <row r="14" spans="1:5" ht="12.75" customHeight="1">
      <c r="A14" s="4" t="s">
        <v>394</v>
      </c>
      <c r="B14" s="4" t="s">
        <v>395</v>
      </c>
      <c r="C14" s="8">
        <f>'SO 301'!I61</f>
        <v>0</v>
      </c>
      <c r="D14" s="8">
        <f>'SO 301'!P61</f>
        <v>0</v>
      </c>
      <c r="E14" s="8">
        <f t="shared" si="0"/>
        <v>0</v>
      </c>
    </row>
    <row r="15" spans="1:5" ht="12.75" customHeight="1">
      <c r="A15" s="26" t="s">
        <v>478</v>
      </c>
      <c r="B15" s="4" t="s">
        <v>18</v>
      </c>
      <c r="C15" s="8">
        <f>'SO 311'!I85</f>
        <v>0</v>
      </c>
      <c r="D15" s="8">
        <f>'SO 311'!P85</f>
        <v>0</v>
      </c>
      <c r="E15" s="8">
        <f>C15+D15</f>
        <v>0</v>
      </c>
    </row>
    <row r="16" spans="1:5" ht="12.75" customHeight="1">
      <c r="A16" s="4" t="s">
        <v>418</v>
      </c>
      <c r="B16" s="4" t="s">
        <v>419</v>
      </c>
      <c r="C16" s="8">
        <f>'SO 401'!I85</f>
        <v>0</v>
      </c>
      <c r="D16" s="8">
        <f>'SO 401'!P85</f>
        <v>0</v>
      </c>
      <c r="E16" s="8">
        <f t="shared" si="0"/>
        <v>0</v>
      </c>
    </row>
    <row r="18" ht="12.75" customHeight="1">
      <c r="A18" s="12" t="s">
        <v>465</v>
      </c>
    </row>
  </sheetData>
  <sheetProtection formatColumns="0"/>
  <hyperlinks>
    <hyperlink ref="A15" location="'SO 311'!A1" tooltip="Odkaz na stranku objektu [SO]" display="SO 311"/>
    <hyperlink ref="A9" location="#'SO 001'!A1" tooltip="Odkaz na stranku objektu [SO 001]" display="SO 001"/>
    <hyperlink ref="A10" location="#'SO 002'!A1" tooltip="Odkaz na stranku objektu [SO 002]" display="SO 002"/>
    <hyperlink ref="A11" location="#'SO 003'!A1" tooltip="Odkaz na stranku objektu [SO 003]" display="SO 003"/>
    <hyperlink ref="A12" location="#'SO 101a'!A1" tooltip="Odkaz na stranku objektu [SO 101a]" display="SO 101a"/>
    <hyperlink ref="A13" location="#'SO 101b'!A1" tooltip="Odkaz na stranku objektu [SO 101b]" display="SO 101b"/>
    <hyperlink ref="A14" location="#'SO 301'!A1" tooltip="Odkaz na stranku objektu [SO 301]" display="SO 301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5"/>
  <sheetViews>
    <sheetView zoomScalePageLayoutView="0" workbookViewId="0" topLeftCell="A1">
      <pane ySplit="9" topLeftCell="A61" activePane="bottomLeft" state="frozen"/>
      <selection pane="topLeft" activeCell="A1" sqref="A1"/>
      <selection pane="bottomLeft" activeCell="E66" sqref="E66"/>
    </sheetView>
  </sheetViews>
  <sheetFormatPr defaultColWidth="9.140625" defaultRowHeight="12.75" customHeight="1"/>
  <cols>
    <col min="1" max="1" width="6.28125" style="0" customWidth="1"/>
    <col min="2" max="2" width="13.00390625" style="0" customWidth="1"/>
    <col min="3" max="3" width="12.28125" style="0" customWidth="1"/>
    <col min="4" max="4" width="10.140625" style="0" customWidth="1"/>
    <col min="5" max="5" width="75.7109375" style="0" customWidth="1"/>
    <col min="6" max="6" width="9.28125" style="0" customWidth="1"/>
    <col min="7" max="7" width="9.140625" style="0" customWidth="1"/>
    <col min="8" max="8" width="12.8515625" style="0" customWidth="1"/>
    <col min="9" max="9" width="13.421875" style="0" customWidth="1"/>
    <col min="15" max="16" width="9.140625" style="0" hidden="1" customWidth="1"/>
  </cols>
  <sheetData>
    <row r="1" ht="12.75" customHeight="1">
      <c r="C1" s="1" t="s">
        <v>12</v>
      </c>
    </row>
    <row r="3" spans="1:5" ht="12.75" customHeight="1">
      <c r="A3" t="s">
        <v>13</v>
      </c>
      <c r="C3" s="3" t="s">
        <v>16</v>
      </c>
      <c r="D3" s="3"/>
      <c r="E3" s="3" t="s">
        <v>17</v>
      </c>
    </row>
    <row r="4" spans="1:5" ht="12.75" customHeight="1">
      <c r="A4" t="s">
        <v>14</v>
      </c>
      <c r="C4" s="3" t="s">
        <v>120</v>
      </c>
      <c r="D4" s="3"/>
      <c r="E4" s="3" t="s">
        <v>121</v>
      </c>
    </row>
    <row r="5" spans="1:5" ht="12.75" customHeight="1">
      <c r="A5" t="s">
        <v>15</v>
      </c>
      <c r="C5" s="3" t="s">
        <v>120</v>
      </c>
      <c r="D5" s="3"/>
      <c r="E5" s="3" t="s">
        <v>121</v>
      </c>
    </row>
    <row r="6" spans="3:5" ht="12.75" customHeight="1">
      <c r="C6" s="3"/>
      <c r="D6" s="3"/>
      <c r="E6" s="3"/>
    </row>
    <row r="7" spans="1:16" ht="12.75" customHeight="1">
      <c r="A7" s="27" t="s">
        <v>19</v>
      </c>
      <c r="B7" s="27" t="s">
        <v>21</v>
      </c>
      <c r="C7" s="27" t="s">
        <v>22</v>
      </c>
      <c r="D7" s="27" t="s">
        <v>23</v>
      </c>
      <c r="E7" s="27" t="s">
        <v>24</v>
      </c>
      <c r="F7" s="27" t="s">
        <v>25</v>
      </c>
      <c r="G7" s="27" t="s">
        <v>26</v>
      </c>
      <c r="H7" s="27" t="s">
        <v>27</v>
      </c>
      <c r="I7" s="27"/>
      <c r="O7" t="s">
        <v>30</v>
      </c>
      <c r="P7" t="s">
        <v>10</v>
      </c>
    </row>
    <row r="8" spans="1:15" ht="14.25">
      <c r="A8" s="27"/>
      <c r="B8" s="27"/>
      <c r="C8" s="27"/>
      <c r="D8" s="27"/>
      <c r="E8" s="27"/>
      <c r="F8" s="27"/>
      <c r="G8" s="27"/>
      <c r="H8" s="2" t="s">
        <v>28</v>
      </c>
      <c r="I8" s="2" t="s">
        <v>29</v>
      </c>
      <c r="O8" t="s">
        <v>10</v>
      </c>
    </row>
    <row r="9" spans="1:9" ht="14.25">
      <c r="A9" s="2" t="s">
        <v>20</v>
      </c>
      <c r="B9" s="2" t="s">
        <v>31</v>
      </c>
      <c r="C9" s="2" t="s">
        <v>32</v>
      </c>
      <c r="D9" s="2" t="s">
        <v>33</v>
      </c>
      <c r="E9" s="2" t="s">
        <v>34</v>
      </c>
      <c r="F9" s="2" t="s">
        <v>35</v>
      </c>
      <c r="G9" s="2" t="s">
        <v>36</v>
      </c>
      <c r="H9" s="2" t="s">
        <v>37</v>
      </c>
      <c r="I9" s="2" t="s">
        <v>38</v>
      </c>
    </row>
    <row r="10" spans="1:9" ht="12.75" customHeight="1">
      <c r="A10" s="5"/>
      <c r="B10" s="5"/>
      <c r="C10" s="5" t="s">
        <v>40</v>
      </c>
      <c r="D10" s="5"/>
      <c r="E10" s="5" t="s">
        <v>39</v>
      </c>
      <c r="F10" s="5"/>
      <c r="G10" s="7"/>
      <c r="H10" s="5"/>
      <c r="I10" s="7"/>
    </row>
    <row r="11" spans="1:16" ht="25.5">
      <c r="A11" s="4">
        <v>1</v>
      </c>
      <c r="B11" s="4" t="s">
        <v>41</v>
      </c>
      <c r="C11" s="4" t="s">
        <v>122</v>
      </c>
      <c r="D11" s="4" t="s">
        <v>43</v>
      </c>
      <c r="E11" s="4" t="s">
        <v>123</v>
      </c>
      <c r="F11" s="4" t="s">
        <v>54</v>
      </c>
      <c r="G11" s="6">
        <v>1</v>
      </c>
      <c r="H11" s="9"/>
      <c r="I11" s="8">
        <f>ROUND((H11*G11),2)</f>
        <v>0</v>
      </c>
      <c r="O11">
        <f>rekapitulace!H6</f>
        <v>21</v>
      </c>
      <c r="P11">
        <f>ROUND(O11/100*I11,2)</f>
        <v>0</v>
      </c>
    </row>
    <row r="12" ht="12.75">
      <c r="E12" s="10" t="s">
        <v>124</v>
      </c>
    </row>
    <row r="13" ht="12.75">
      <c r="E13" s="10" t="s">
        <v>43</v>
      </c>
    </row>
    <row r="14" spans="1:16" ht="63.75">
      <c r="A14" s="4">
        <v>2</v>
      </c>
      <c r="B14" s="4" t="s">
        <v>41</v>
      </c>
      <c r="C14" s="4" t="s">
        <v>125</v>
      </c>
      <c r="D14" s="4" t="s">
        <v>43</v>
      </c>
      <c r="E14" s="4" t="s">
        <v>469</v>
      </c>
      <c r="F14" s="4" t="s">
        <v>54</v>
      </c>
      <c r="G14" s="6">
        <v>1</v>
      </c>
      <c r="H14" s="9"/>
      <c r="I14" s="8">
        <f>ROUND((H14*G14),2)</f>
        <v>0</v>
      </c>
      <c r="O14">
        <f>rekapitulace!H6</f>
        <v>21</v>
      </c>
      <c r="P14">
        <f>ROUND(O14/100*I14,2)</f>
        <v>0</v>
      </c>
    </row>
    <row r="15" ht="12.75">
      <c r="E15" s="10" t="s">
        <v>126</v>
      </c>
    </row>
    <row r="16" ht="12.75">
      <c r="E16" s="10" t="s">
        <v>43</v>
      </c>
    </row>
    <row r="17" spans="1:16" ht="51">
      <c r="A17" s="4">
        <v>3</v>
      </c>
      <c r="B17" s="4" t="s">
        <v>41</v>
      </c>
      <c r="C17" s="4" t="s">
        <v>127</v>
      </c>
      <c r="D17" s="4" t="s">
        <v>43</v>
      </c>
      <c r="E17" s="4" t="s">
        <v>473</v>
      </c>
      <c r="F17" s="4" t="s">
        <v>54</v>
      </c>
      <c r="G17" s="6">
        <v>1</v>
      </c>
      <c r="H17" s="9"/>
      <c r="I17" s="8">
        <f>ROUND((H17*G17),2)</f>
        <v>0</v>
      </c>
      <c r="O17">
        <f>rekapitulace!H6</f>
        <v>21</v>
      </c>
      <c r="P17">
        <f>ROUND(O17/100*I17,2)</f>
        <v>0</v>
      </c>
    </row>
    <row r="18" ht="12.75">
      <c r="E18" s="10" t="s">
        <v>126</v>
      </c>
    </row>
    <row r="19" ht="12.75">
      <c r="E19" s="10" t="s">
        <v>43</v>
      </c>
    </row>
    <row r="20" spans="1:16" ht="51">
      <c r="A20" s="4">
        <v>4</v>
      </c>
      <c r="B20" s="4" t="s">
        <v>41</v>
      </c>
      <c r="C20" s="4" t="s">
        <v>52</v>
      </c>
      <c r="D20" s="4" t="s">
        <v>43</v>
      </c>
      <c r="E20" s="4" t="s">
        <v>128</v>
      </c>
      <c r="F20" s="4" t="s">
        <v>54</v>
      </c>
      <c r="G20" s="6">
        <v>1</v>
      </c>
      <c r="H20" s="9"/>
      <c r="I20" s="8">
        <f>ROUND((H20*G20),2)</f>
        <v>0</v>
      </c>
      <c r="O20">
        <f>rekapitulace!H6</f>
        <v>21</v>
      </c>
      <c r="P20">
        <f>ROUND(O20/100*I20,2)</f>
        <v>0</v>
      </c>
    </row>
    <row r="21" ht="12.75">
      <c r="E21" s="10" t="s">
        <v>126</v>
      </c>
    </row>
    <row r="22" ht="12.75">
      <c r="E22" s="10" t="s">
        <v>43</v>
      </c>
    </row>
    <row r="23" spans="1:16" ht="51">
      <c r="A23" s="4">
        <v>5</v>
      </c>
      <c r="B23" s="4" t="s">
        <v>41</v>
      </c>
      <c r="C23" s="4" t="s">
        <v>129</v>
      </c>
      <c r="D23" s="4" t="s">
        <v>43</v>
      </c>
      <c r="E23" s="4" t="s">
        <v>130</v>
      </c>
      <c r="F23" s="4" t="s">
        <v>54</v>
      </c>
      <c r="G23" s="6">
        <v>1</v>
      </c>
      <c r="H23" s="9"/>
      <c r="I23" s="8">
        <f>ROUND((H23*G23),2)</f>
        <v>0</v>
      </c>
      <c r="O23">
        <f>rekapitulace!H6</f>
        <v>21</v>
      </c>
      <c r="P23">
        <f>ROUND(O23/100*I23,2)</f>
        <v>0</v>
      </c>
    </row>
    <row r="24" ht="12.75">
      <c r="E24" s="10" t="s">
        <v>126</v>
      </c>
    </row>
    <row r="25" ht="12.75">
      <c r="E25" s="10" t="s">
        <v>43</v>
      </c>
    </row>
    <row r="26" spans="1:16" ht="76.5">
      <c r="A26" s="4">
        <v>6</v>
      </c>
      <c r="B26" s="4" t="s">
        <v>41</v>
      </c>
      <c r="C26" s="4" t="s">
        <v>131</v>
      </c>
      <c r="D26" s="4" t="s">
        <v>43</v>
      </c>
      <c r="E26" s="4" t="s">
        <v>470</v>
      </c>
      <c r="F26" s="4" t="s">
        <v>54</v>
      </c>
      <c r="G26" s="6">
        <v>1</v>
      </c>
      <c r="H26" s="9"/>
      <c r="I26" s="8">
        <f>ROUND((H26*G26),2)</f>
        <v>0</v>
      </c>
      <c r="O26">
        <f>rekapitulace!H6</f>
        <v>21</v>
      </c>
      <c r="P26">
        <f>ROUND(O26/100*I26,2)</f>
        <v>0</v>
      </c>
    </row>
    <row r="27" ht="12.75">
      <c r="E27" s="10" t="s">
        <v>126</v>
      </c>
    </row>
    <row r="28" ht="12.75">
      <c r="E28" s="10" t="s">
        <v>43</v>
      </c>
    </row>
    <row r="29" spans="1:16" ht="51">
      <c r="A29" s="4">
        <v>7</v>
      </c>
      <c r="B29" s="4" t="s">
        <v>41</v>
      </c>
      <c r="C29" s="4" t="s">
        <v>132</v>
      </c>
      <c r="D29" s="4" t="s">
        <v>43</v>
      </c>
      <c r="E29" s="4" t="s">
        <v>133</v>
      </c>
      <c r="F29" s="4" t="s">
        <v>54</v>
      </c>
      <c r="G29" s="6">
        <v>1</v>
      </c>
      <c r="H29" s="9"/>
      <c r="I29" s="8">
        <f>ROUND((H29*G29),2)</f>
        <v>0</v>
      </c>
      <c r="O29">
        <f>rekapitulace!H6</f>
        <v>21</v>
      </c>
      <c r="P29">
        <f>ROUND(O29/100*I29,2)</f>
        <v>0</v>
      </c>
    </row>
    <row r="30" ht="12.75">
      <c r="E30" s="10" t="s">
        <v>126</v>
      </c>
    </row>
    <row r="31" ht="12.75">
      <c r="E31" s="10" t="s">
        <v>43</v>
      </c>
    </row>
    <row r="32" spans="1:16" ht="25.5">
      <c r="A32" s="4">
        <v>8</v>
      </c>
      <c r="B32" s="4" t="s">
        <v>41</v>
      </c>
      <c r="C32" s="4" t="s">
        <v>134</v>
      </c>
      <c r="D32" s="4" t="s">
        <v>43</v>
      </c>
      <c r="E32" s="4" t="s">
        <v>135</v>
      </c>
      <c r="F32" s="4" t="s">
        <v>54</v>
      </c>
      <c r="G32" s="6">
        <v>1</v>
      </c>
      <c r="H32" s="9"/>
      <c r="I32" s="8">
        <f>ROUND((H32*G32),2)</f>
        <v>0</v>
      </c>
      <c r="O32">
        <f>rekapitulace!H6</f>
        <v>21</v>
      </c>
      <c r="P32">
        <f>ROUND(O32/100*I32,2)</f>
        <v>0</v>
      </c>
    </row>
    <row r="33" ht="12.75">
      <c r="E33" s="10" t="s">
        <v>126</v>
      </c>
    </row>
    <row r="34" ht="12.75">
      <c r="E34" s="10" t="s">
        <v>43</v>
      </c>
    </row>
    <row r="35" spans="1:16" ht="63.75">
      <c r="A35" s="4">
        <v>9</v>
      </c>
      <c r="B35" s="4" t="s">
        <v>41</v>
      </c>
      <c r="C35" s="4" t="s">
        <v>136</v>
      </c>
      <c r="D35" s="4" t="s">
        <v>43</v>
      </c>
      <c r="E35" s="4" t="s">
        <v>472</v>
      </c>
      <c r="F35" s="4" t="s">
        <v>54</v>
      </c>
      <c r="G35" s="6">
        <v>1</v>
      </c>
      <c r="H35" s="9"/>
      <c r="I35" s="8">
        <f>ROUND((H35*G35),2)</f>
        <v>0</v>
      </c>
      <c r="O35">
        <f>rekapitulace!H6</f>
        <v>21</v>
      </c>
      <c r="P35">
        <f>ROUND(O35/100*I35,2)</f>
        <v>0</v>
      </c>
    </row>
    <row r="36" ht="12.75">
      <c r="E36" s="10" t="s">
        <v>124</v>
      </c>
    </row>
    <row r="37" ht="12.75">
      <c r="E37" s="10" t="s">
        <v>43</v>
      </c>
    </row>
    <row r="38" spans="1:16" ht="38.25">
      <c r="A38" s="4">
        <v>10</v>
      </c>
      <c r="B38" s="4" t="s">
        <v>41</v>
      </c>
      <c r="C38" s="4" t="s">
        <v>137</v>
      </c>
      <c r="D38" s="4" t="s">
        <v>43</v>
      </c>
      <c r="E38" s="4" t="s">
        <v>138</v>
      </c>
      <c r="F38" s="4" t="s">
        <v>54</v>
      </c>
      <c r="G38" s="6">
        <v>1</v>
      </c>
      <c r="H38" s="9"/>
      <c r="I38" s="8">
        <f>ROUND((H38*G38),2)</f>
        <v>0</v>
      </c>
      <c r="O38">
        <f>rekapitulace!H6</f>
        <v>21</v>
      </c>
      <c r="P38">
        <f>ROUND(O38/100*I38,2)</f>
        <v>0</v>
      </c>
    </row>
    <row r="39" ht="12.75">
      <c r="E39" s="10" t="s">
        <v>126</v>
      </c>
    </row>
    <row r="40" ht="12.75">
      <c r="E40" s="10" t="s">
        <v>43</v>
      </c>
    </row>
    <row r="41" spans="1:16" ht="76.5">
      <c r="A41" s="4">
        <v>11</v>
      </c>
      <c r="B41" s="4" t="s">
        <v>41</v>
      </c>
      <c r="C41" s="4" t="s">
        <v>139</v>
      </c>
      <c r="D41" s="4" t="s">
        <v>43</v>
      </c>
      <c r="E41" s="4" t="s">
        <v>140</v>
      </c>
      <c r="F41" s="4" t="s">
        <v>54</v>
      </c>
      <c r="G41" s="6">
        <v>1</v>
      </c>
      <c r="H41" s="9"/>
      <c r="I41" s="8">
        <f>ROUND((H41*G41),2)</f>
        <v>0</v>
      </c>
      <c r="O41">
        <f>rekapitulace!H6</f>
        <v>21</v>
      </c>
      <c r="P41">
        <f>ROUND(O41/100*I41,2)</f>
        <v>0</v>
      </c>
    </row>
    <row r="42" ht="12.75">
      <c r="E42" s="10" t="s">
        <v>126</v>
      </c>
    </row>
    <row r="43" ht="12.75">
      <c r="E43" s="10" t="s">
        <v>43</v>
      </c>
    </row>
    <row r="44" spans="1:16" ht="51">
      <c r="A44" s="4">
        <v>12</v>
      </c>
      <c r="B44" s="4" t="s">
        <v>41</v>
      </c>
      <c r="C44" s="4" t="s">
        <v>141</v>
      </c>
      <c r="D44" s="4" t="s">
        <v>43</v>
      </c>
      <c r="E44" s="4" t="s">
        <v>142</v>
      </c>
      <c r="F44" s="4" t="s">
        <v>54</v>
      </c>
      <c r="G44" s="6">
        <v>1</v>
      </c>
      <c r="H44" s="9"/>
      <c r="I44" s="8">
        <f>ROUND((H44*G44),2)</f>
        <v>0</v>
      </c>
      <c r="O44">
        <f>rekapitulace!H6</f>
        <v>21</v>
      </c>
      <c r="P44">
        <f>ROUND(O44/100*I44,2)</f>
        <v>0</v>
      </c>
    </row>
    <row r="45" ht="12.75">
      <c r="E45" s="10" t="s">
        <v>124</v>
      </c>
    </row>
    <row r="46" ht="12.75">
      <c r="E46" s="10" t="s">
        <v>43</v>
      </c>
    </row>
    <row r="47" spans="1:16" ht="38.25">
      <c r="A47" s="4">
        <v>13</v>
      </c>
      <c r="B47" s="4" t="s">
        <v>41</v>
      </c>
      <c r="C47" s="4" t="s">
        <v>143</v>
      </c>
      <c r="D47" s="4" t="s">
        <v>43</v>
      </c>
      <c r="E47" s="4" t="s">
        <v>144</v>
      </c>
      <c r="F47" s="4" t="s">
        <v>54</v>
      </c>
      <c r="G47" s="6">
        <v>1</v>
      </c>
      <c r="H47" s="9"/>
      <c r="I47" s="8">
        <f>ROUND((H47*G47),2)</f>
        <v>0</v>
      </c>
      <c r="O47">
        <f>rekapitulace!H6</f>
        <v>21</v>
      </c>
      <c r="P47">
        <f>ROUND(O47/100*I47,2)</f>
        <v>0</v>
      </c>
    </row>
    <row r="48" ht="12.75">
      <c r="E48" s="10" t="s">
        <v>124</v>
      </c>
    </row>
    <row r="49" ht="12.75">
      <c r="E49" s="10" t="s">
        <v>43</v>
      </c>
    </row>
    <row r="50" spans="1:16" ht="63.75">
      <c r="A50" s="4">
        <v>14</v>
      </c>
      <c r="B50" s="4" t="s">
        <v>41</v>
      </c>
      <c r="C50" s="4" t="s">
        <v>143</v>
      </c>
      <c r="D50" s="4" t="s">
        <v>43</v>
      </c>
      <c r="E50" s="4" t="s">
        <v>467</v>
      </c>
      <c r="F50" s="4" t="s">
        <v>54</v>
      </c>
      <c r="G50" s="6">
        <v>1</v>
      </c>
      <c r="H50" s="9"/>
      <c r="I50" s="8">
        <f>ROUND((H50*G50),2)</f>
        <v>0</v>
      </c>
      <c r="O50">
        <f>rekapitulace!H6</f>
        <v>21</v>
      </c>
      <c r="P50">
        <f>ROUND(O50/100*I50,2)</f>
        <v>0</v>
      </c>
    </row>
    <row r="51" ht="12.75">
      <c r="E51" s="10" t="s">
        <v>124</v>
      </c>
    </row>
    <row r="52" ht="12.75">
      <c r="E52" s="10" t="s">
        <v>43</v>
      </c>
    </row>
    <row r="53" spans="1:16" ht="51">
      <c r="A53" s="4">
        <v>15</v>
      </c>
      <c r="B53" s="4" t="s">
        <v>41</v>
      </c>
      <c r="C53" s="4" t="s">
        <v>145</v>
      </c>
      <c r="D53" s="4" t="s">
        <v>43</v>
      </c>
      <c r="E53" s="4" t="s">
        <v>146</v>
      </c>
      <c r="F53" s="4" t="s">
        <v>54</v>
      </c>
      <c r="G53" s="6">
        <v>1</v>
      </c>
      <c r="H53" s="9"/>
      <c r="I53" s="8">
        <f>ROUND((H53*G53),2)</f>
        <v>0</v>
      </c>
      <c r="O53">
        <f>rekapitulace!H6</f>
        <v>21</v>
      </c>
      <c r="P53">
        <f>ROUND(O53/100*I53,2)</f>
        <v>0</v>
      </c>
    </row>
    <row r="54" ht="12.75">
      <c r="E54" s="10" t="s">
        <v>124</v>
      </c>
    </row>
    <row r="55" ht="12.75">
      <c r="E55" s="10" t="s">
        <v>43</v>
      </c>
    </row>
    <row r="56" spans="1:16" ht="38.25">
      <c r="A56" s="4">
        <v>16</v>
      </c>
      <c r="B56" s="4" t="s">
        <v>41</v>
      </c>
      <c r="C56" s="4" t="s">
        <v>147</v>
      </c>
      <c r="D56" s="4" t="s">
        <v>43</v>
      </c>
      <c r="E56" s="4" t="s">
        <v>468</v>
      </c>
      <c r="F56" s="4" t="s">
        <v>54</v>
      </c>
      <c r="G56" s="6">
        <v>1</v>
      </c>
      <c r="H56" s="9"/>
      <c r="I56" s="8">
        <f>ROUND((H56*G56),2)</f>
        <v>0</v>
      </c>
      <c r="O56">
        <f>rekapitulace!H6</f>
        <v>21</v>
      </c>
      <c r="P56">
        <f>ROUND(O56/100*I56,2)</f>
        <v>0</v>
      </c>
    </row>
    <row r="57" ht="12.75">
      <c r="E57" s="10" t="s">
        <v>124</v>
      </c>
    </row>
    <row r="58" ht="12.75">
      <c r="E58" s="10" t="s">
        <v>43</v>
      </c>
    </row>
    <row r="59" spans="1:16" ht="127.5">
      <c r="A59" s="4">
        <v>17</v>
      </c>
      <c r="B59" s="4" t="s">
        <v>41</v>
      </c>
      <c r="C59" s="4" t="s">
        <v>148</v>
      </c>
      <c r="D59" s="4" t="s">
        <v>43</v>
      </c>
      <c r="E59" s="4" t="s">
        <v>149</v>
      </c>
      <c r="F59" s="4" t="s">
        <v>150</v>
      </c>
      <c r="G59" s="6">
        <v>3</v>
      </c>
      <c r="H59" s="9"/>
      <c r="I59" s="8">
        <f>ROUND((H59*G59),2)</f>
        <v>0</v>
      </c>
      <c r="O59">
        <f>rekapitulace!H6</f>
        <v>21</v>
      </c>
      <c r="P59">
        <f>ROUND(O59/100*I59,2)</f>
        <v>0</v>
      </c>
    </row>
    <row r="60" ht="12.75">
      <c r="E60" s="10" t="s">
        <v>151</v>
      </c>
    </row>
    <row r="61" ht="12.75">
      <c r="E61" s="10" t="s">
        <v>43</v>
      </c>
    </row>
    <row r="62" spans="1:16" ht="25.5">
      <c r="A62" s="4">
        <v>18</v>
      </c>
      <c r="B62" s="4" t="s">
        <v>41</v>
      </c>
      <c r="C62" s="4" t="s">
        <v>152</v>
      </c>
      <c r="D62" s="4" t="s">
        <v>43</v>
      </c>
      <c r="E62" s="4" t="s">
        <v>153</v>
      </c>
      <c r="F62" s="4" t="s">
        <v>54</v>
      </c>
      <c r="G62" s="6">
        <v>1</v>
      </c>
      <c r="H62" s="9"/>
      <c r="I62" s="8">
        <f>ROUND((H62*G62),2)</f>
        <v>0</v>
      </c>
      <c r="O62">
        <f>rekapitulace!H6</f>
        <v>21</v>
      </c>
      <c r="P62">
        <f>ROUND(O62/100*I62,2)</f>
        <v>0</v>
      </c>
    </row>
    <row r="63" ht="12.75">
      <c r="E63" s="10" t="s">
        <v>124</v>
      </c>
    </row>
    <row r="64" ht="12.75">
      <c r="E64" s="10" t="s">
        <v>43</v>
      </c>
    </row>
    <row r="65" spans="1:16" ht="63.75">
      <c r="A65" s="4">
        <v>19</v>
      </c>
      <c r="B65" s="4" t="s">
        <v>41</v>
      </c>
      <c r="C65" s="4" t="s">
        <v>154</v>
      </c>
      <c r="D65" s="4" t="s">
        <v>43</v>
      </c>
      <c r="E65" s="4" t="s">
        <v>474</v>
      </c>
      <c r="F65" s="4" t="s">
        <v>54</v>
      </c>
      <c r="G65" s="6">
        <v>1</v>
      </c>
      <c r="H65" s="9"/>
      <c r="I65" s="8">
        <f>ROUND((H65*G65),2)</f>
        <v>0</v>
      </c>
      <c r="O65">
        <f>rekapitulace!H6</f>
        <v>21</v>
      </c>
      <c r="P65">
        <f>ROUND(O65/100*I65,2)</f>
        <v>0</v>
      </c>
    </row>
    <row r="66" ht="12.75">
      <c r="E66" s="10" t="s">
        <v>126</v>
      </c>
    </row>
    <row r="67" ht="12.75">
      <c r="E67" s="10" t="s">
        <v>43</v>
      </c>
    </row>
    <row r="68" spans="1:16" ht="12.75" customHeight="1">
      <c r="A68" s="11"/>
      <c r="B68" s="11"/>
      <c r="C68" s="11" t="s">
        <v>40</v>
      </c>
      <c r="D68" s="11"/>
      <c r="E68" s="11" t="s">
        <v>39</v>
      </c>
      <c r="F68" s="11"/>
      <c r="G68" s="11"/>
      <c r="H68" s="11"/>
      <c r="I68" s="11">
        <f>SUM(I11:I67)</f>
        <v>0</v>
      </c>
      <c r="P68">
        <f>SUM(P11:P67)</f>
        <v>0</v>
      </c>
    </row>
    <row r="70" spans="1:9" ht="12.75" customHeight="1">
      <c r="A70" s="5"/>
      <c r="B70" s="5"/>
      <c r="C70" s="5" t="s">
        <v>20</v>
      </c>
      <c r="D70" s="5"/>
      <c r="E70" s="5" t="s">
        <v>57</v>
      </c>
      <c r="F70" s="5"/>
      <c r="G70" s="7"/>
      <c r="H70" s="5"/>
      <c r="I70" s="7"/>
    </row>
    <row r="71" spans="1:16" ht="51">
      <c r="A71" s="4">
        <v>20</v>
      </c>
      <c r="B71" s="4" t="s">
        <v>41</v>
      </c>
      <c r="C71" s="4" t="s">
        <v>155</v>
      </c>
      <c r="D71" s="4" t="s">
        <v>43</v>
      </c>
      <c r="E71" s="4" t="s">
        <v>471</v>
      </c>
      <c r="F71" s="4" t="s">
        <v>54</v>
      </c>
      <c r="G71" s="6">
        <v>1</v>
      </c>
      <c r="H71" s="9"/>
      <c r="I71" s="8">
        <f>ROUND((H71*G71),2)</f>
        <v>0</v>
      </c>
      <c r="O71">
        <f>rekapitulace!H6</f>
        <v>21</v>
      </c>
      <c r="P71">
        <f>ROUND(O71/100*I71,2)</f>
        <v>0</v>
      </c>
    </row>
    <row r="72" ht="12.75">
      <c r="E72" s="10" t="s">
        <v>124</v>
      </c>
    </row>
    <row r="73" ht="12.75">
      <c r="E73" s="10" t="s">
        <v>43</v>
      </c>
    </row>
    <row r="74" spans="1:16" ht="12.75" customHeight="1">
      <c r="A74" s="11"/>
      <c r="B74" s="11"/>
      <c r="C74" s="11" t="s">
        <v>20</v>
      </c>
      <c r="D74" s="11"/>
      <c r="E74" s="11" t="s">
        <v>57</v>
      </c>
      <c r="F74" s="11"/>
      <c r="G74" s="11"/>
      <c r="H74" s="11"/>
      <c r="I74" s="11">
        <f>SUM(I71:I73)</f>
        <v>0</v>
      </c>
      <c r="P74">
        <f>SUM(P71:P73)</f>
        <v>0</v>
      </c>
    </row>
    <row r="76" spans="1:16" ht="12.75" customHeight="1">
      <c r="A76" s="11"/>
      <c r="B76" s="11"/>
      <c r="C76" s="11"/>
      <c r="D76" s="11"/>
      <c r="E76" s="11" t="s">
        <v>113</v>
      </c>
      <c r="F76" s="11"/>
      <c r="G76" s="11"/>
      <c r="H76" s="11"/>
      <c r="I76" s="11">
        <f>+I68+I74</f>
        <v>0</v>
      </c>
      <c r="P76">
        <f>+P68+P74</f>
        <v>0</v>
      </c>
    </row>
    <row r="78" spans="1:9" ht="12.75" customHeight="1">
      <c r="A78" s="5" t="s">
        <v>114</v>
      </c>
      <c r="B78" s="5"/>
      <c r="C78" s="5"/>
      <c r="D78" s="5"/>
      <c r="E78" s="5"/>
      <c r="F78" s="5"/>
      <c r="G78" s="5"/>
      <c r="H78" s="5"/>
      <c r="I78" s="5"/>
    </row>
    <row r="79" spans="1:9" ht="12.75" customHeight="1">
      <c r="A79" s="5"/>
      <c r="B79" s="5"/>
      <c r="C79" s="5"/>
      <c r="D79" s="5"/>
      <c r="E79" s="5" t="s">
        <v>115</v>
      </c>
      <c r="F79" s="5"/>
      <c r="G79" s="5"/>
      <c r="H79" s="5"/>
      <c r="I79" s="5"/>
    </row>
    <row r="80" spans="1:16" ht="12.75" customHeight="1">
      <c r="A80" s="11"/>
      <c r="B80" s="11"/>
      <c r="C80" s="11"/>
      <c r="D80" s="11"/>
      <c r="E80" s="11" t="s">
        <v>116</v>
      </c>
      <c r="F80" s="11"/>
      <c r="G80" s="11"/>
      <c r="H80" s="11"/>
      <c r="I80" s="11">
        <v>0</v>
      </c>
      <c r="P80">
        <v>0</v>
      </c>
    </row>
    <row r="81" spans="1:9" ht="12.75" customHeight="1">
      <c r="A81" s="11"/>
      <c r="B81" s="11"/>
      <c r="C81" s="11"/>
      <c r="D81" s="11"/>
      <c r="E81" s="11" t="s">
        <v>117</v>
      </c>
      <c r="F81" s="11"/>
      <c r="G81" s="11"/>
      <c r="H81" s="11"/>
      <c r="I81" s="11"/>
    </row>
    <row r="82" spans="1:16" ht="12.75" customHeight="1">
      <c r="A82" s="11"/>
      <c r="B82" s="11"/>
      <c r="C82" s="11"/>
      <c r="D82" s="11"/>
      <c r="E82" s="11" t="s">
        <v>118</v>
      </c>
      <c r="F82" s="11"/>
      <c r="G82" s="11"/>
      <c r="H82" s="11"/>
      <c r="I82" s="11">
        <v>0</v>
      </c>
      <c r="P82">
        <v>0</v>
      </c>
    </row>
    <row r="83" spans="1:16" ht="12.75" customHeight="1">
      <c r="A83" s="11"/>
      <c r="B83" s="11"/>
      <c r="C83" s="11"/>
      <c r="D83" s="11"/>
      <c r="E83" s="11" t="s">
        <v>119</v>
      </c>
      <c r="F83" s="11"/>
      <c r="G83" s="11"/>
      <c r="H83" s="11"/>
      <c r="I83" s="11">
        <f>I80+I82</f>
        <v>0</v>
      </c>
      <c r="P83">
        <f>P80+P82</f>
        <v>0</v>
      </c>
    </row>
    <row r="85" spans="1:16" ht="12.75" customHeight="1">
      <c r="A85" s="11"/>
      <c r="B85" s="11"/>
      <c r="C85" s="11"/>
      <c r="D85" s="11"/>
      <c r="E85" s="11" t="s">
        <v>119</v>
      </c>
      <c r="F85" s="11"/>
      <c r="G85" s="11"/>
      <c r="H85" s="11"/>
      <c r="I85" s="11">
        <f>I76+I83</f>
        <v>0</v>
      </c>
      <c r="P85">
        <f>P76+P83</f>
        <v>0</v>
      </c>
    </row>
  </sheetData>
  <sheetProtection formatColumns="0"/>
  <mergeCells count="8">
    <mergeCell ref="G7:G8"/>
    <mergeCell ref="H7:I7"/>
    <mergeCell ref="A7:A8"/>
    <mergeCell ref="B7:B8"/>
    <mergeCell ref="C7:C8"/>
    <mergeCell ref="D7:D8"/>
    <mergeCell ref="E7:E8"/>
    <mergeCell ref="F7:F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pane ySplit="9" topLeftCell="A3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5.8515625" style="0" customWidth="1"/>
    <col min="2" max="2" width="12.7109375" style="0" customWidth="1"/>
    <col min="3" max="3" width="11.421875" style="0" customWidth="1"/>
    <col min="4" max="4" width="10.57421875" style="0" customWidth="1"/>
    <col min="5" max="5" width="75.7109375" style="0" customWidth="1"/>
    <col min="6" max="6" width="9.140625" style="0" customWidth="1"/>
    <col min="7" max="7" width="11.8515625" style="0" customWidth="1"/>
    <col min="8" max="8" width="12.421875" style="0" customWidth="1"/>
    <col min="9" max="9" width="13.8515625" style="0" customWidth="1"/>
    <col min="15" max="16" width="9.140625" style="0" hidden="1" customWidth="1"/>
  </cols>
  <sheetData>
    <row r="1" ht="12.75" customHeight="1">
      <c r="C1" s="1" t="s">
        <v>12</v>
      </c>
    </row>
    <row r="3" spans="1:5" ht="12.75" customHeight="1">
      <c r="A3" t="s">
        <v>13</v>
      </c>
      <c r="C3" s="3" t="s">
        <v>16</v>
      </c>
      <c r="D3" s="3"/>
      <c r="E3" s="3" t="s">
        <v>17</v>
      </c>
    </row>
    <row r="4" spans="1:5" ht="12.75" customHeight="1">
      <c r="A4" t="s">
        <v>14</v>
      </c>
      <c r="C4" s="3" t="s">
        <v>156</v>
      </c>
      <c r="D4" s="3"/>
      <c r="E4" s="3" t="s">
        <v>157</v>
      </c>
    </row>
    <row r="5" spans="1:5" ht="12.75" customHeight="1">
      <c r="A5" t="s">
        <v>15</v>
      </c>
      <c r="C5" s="3" t="s">
        <v>156</v>
      </c>
      <c r="D5" s="3"/>
      <c r="E5" s="3" t="s">
        <v>157</v>
      </c>
    </row>
    <row r="6" spans="3:5" ht="12.75" customHeight="1">
      <c r="C6" s="3"/>
      <c r="D6" s="3"/>
      <c r="E6" s="3"/>
    </row>
    <row r="7" spans="1:16" ht="12.75" customHeight="1">
      <c r="A7" s="27" t="s">
        <v>19</v>
      </c>
      <c r="B7" s="27" t="s">
        <v>21</v>
      </c>
      <c r="C7" s="27" t="s">
        <v>22</v>
      </c>
      <c r="D7" s="27" t="s">
        <v>23</v>
      </c>
      <c r="E7" s="27" t="s">
        <v>24</v>
      </c>
      <c r="F7" s="27" t="s">
        <v>25</v>
      </c>
      <c r="G7" s="27" t="s">
        <v>26</v>
      </c>
      <c r="H7" s="27" t="s">
        <v>27</v>
      </c>
      <c r="I7" s="27"/>
      <c r="O7" t="s">
        <v>30</v>
      </c>
      <c r="P7" t="s">
        <v>10</v>
      </c>
    </row>
    <row r="8" spans="1:15" ht="14.25">
      <c r="A8" s="27"/>
      <c r="B8" s="27"/>
      <c r="C8" s="27"/>
      <c r="D8" s="27"/>
      <c r="E8" s="27"/>
      <c r="F8" s="27"/>
      <c r="G8" s="27"/>
      <c r="H8" s="2" t="s">
        <v>28</v>
      </c>
      <c r="I8" s="2" t="s">
        <v>29</v>
      </c>
      <c r="O8" t="s">
        <v>10</v>
      </c>
    </row>
    <row r="9" spans="1:9" ht="14.25">
      <c r="A9" s="2" t="s">
        <v>20</v>
      </c>
      <c r="B9" s="2" t="s">
        <v>31</v>
      </c>
      <c r="C9" s="2" t="s">
        <v>32</v>
      </c>
      <c r="D9" s="2" t="s">
        <v>33</v>
      </c>
      <c r="E9" s="2" t="s">
        <v>34</v>
      </c>
      <c r="F9" s="2" t="s">
        <v>35</v>
      </c>
      <c r="G9" s="2" t="s">
        <v>36</v>
      </c>
      <c r="H9" s="2" t="s">
        <v>37</v>
      </c>
      <c r="I9" s="2" t="s">
        <v>38</v>
      </c>
    </row>
    <row r="10" spans="1:9" ht="12.75" customHeight="1">
      <c r="A10" s="5"/>
      <c r="B10" s="5"/>
      <c r="C10" s="5" t="s">
        <v>40</v>
      </c>
      <c r="D10" s="5"/>
      <c r="E10" s="5" t="s">
        <v>39</v>
      </c>
      <c r="F10" s="5"/>
      <c r="G10" s="7"/>
      <c r="H10" s="5"/>
      <c r="I10" s="7"/>
    </row>
    <row r="11" spans="1:16" ht="25.5">
      <c r="A11" s="4">
        <v>5</v>
      </c>
      <c r="B11" s="4" t="s">
        <v>41</v>
      </c>
      <c r="C11" s="4" t="s">
        <v>158</v>
      </c>
      <c r="D11" s="4" t="s">
        <v>43</v>
      </c>
      <c r="E11" s="4" t="s">
        <v>159</v>
      </c>
      <c r="F11" s="4" t="s">
        <v>50</v>
      </c>
      <c r="G11" s="6">
        <v>192.41</v>
      </c>
      <c r="H11" s="9"/>
      <c r="I11" s="8">
        <f>ROUND((H11*G11),2)</f>
        <v>0</v>
      </c>
      <c r="O11">
        <f>rekapitulace!H6</f>
        <v>21</v>
      </c>
      <c r="P11">
        <f>ROUND(O11/100*I11,2)</f>
        <v>0</v>
      </c>
    </row>
    <row r="12" ht="51">
      <c r="E12" s="10" t="s">
        <v>160</v>
      </c>
    </row>
    <row r="13" ht="12.75">
      <c r="E13" s="10" t="s">
        <v>43</v>
      </c>
    </row>
    <row r="14" spans="1:16" ht="12.75" customHeight="1">
      <c r="A14" s="11"/>
      <c r="B14" s="11"/>
      <c r="C14" s="11" t="s">
        <v>40</v>
      </c>
      <c r="D14" s="11"/>
      <c r="E14" s="11" t="s">
        <v>39</v>
      </c>
      <c r="F14" s="11"/>
      <c r="G14" s="11"/>
      <c r="H14" s="11"/>
      <c r="I14" s="11">
        <f>SUM(I11:I13)</f>
        <v>0</v>
      </c>
      <c r="P14">
        <f>SUM(P11:P13)</f>
        <v>0</v>
      </c>
    </row>
    <row r="16" spans="1:9" ht="12.75" customHeight="1">
      <c r="A16" s="5"/>
      <c r="B16" s="5"/>
      <c r="C16" s="5" t="s">
        <v>20</v>
      </c>
      <c r="D16" s="5"/>
      <c r="E16" s="5" t="s">
        <v>57</v>
      </c>
      <c r="F16" s="5"/>
      <c r="G16" s="7"/>
      <c r="H16" s="5"/>
      <c r="I16" s="7"/>
    </row>
    <row r="17" spans="1:16" ht="51">
      <c r="A17" s="4">
        <v>1</v>
      </c>
      <c r="B17" s="4" t="s">
        <v>41</v>
      </c>
      <c r="C17" s="4" t="s">
        <v>161</v>
      </c>
      <c r="D17" s="4" t="s">
        <v>43</v>
      </c>
      <c r="E17" s="4" t="s">
        <v>162</v>
      </c>
      <c r="F17" s="4" t="s">
        <v>45</v>
      </c>
      <c r="G17" s="6">
        <v>230.81</v>
      </c>
      <c r="H17" s="9"/>
      <c r="I17" s="8">
        <f>ROUND((H17*G17),2)</f>
        <v>0</v>
      </c>
      <c r="O17">
        <f>rekapitulace!H6</f>
        <v>21</v>
      </c>
      <c r="P17">
        <f>ROUND(O17/100*I17,2)</f>
        <v>0</v>
      </c>
    </row>
    <row r="18" ht="165.75">
      <c r="E18" s="10" t="s">
        <v>163</v>
      </c>
    </row>
    <row r="19" ht="12.75">
      <c r="E19" s="10" t="s">
        <v>43</v>
      </c>
    </row>
    <row r="20" spans="1:16" ht="63.75">
      <c r="A20" s="4">
        <v>2</v>
      </c>
      <c r="B20" s="4" t="s">
        <v>41</v>
      </c>
      <c r="C20" s="4" t="s">
        <v>164</v>
      </c>
      <c r="D20" s="4" t="s">
        <v>43</v>
      </c>
      <c r="E20" s="4" t="s">
        <v>165</v>
      </c>
      <c r="F20" s="4" t="s">
        <v>45</v>
      </c>
      <c r="G20" s="6">
        <v>810.16</v>
      </c>
      <c r="H20" s="9"/>
      <c r="I20" s="8">
        <f>ROUND((H20*G20),2)</f>
        <v>0</v>
      </c>
      <c r="O20">
        <f>rekapitulace!H6</f>
        <v>21</v>
      </c>
      <c r="P20">
        <f>ROUND(O20/100*I20,2)</f>
        <v>0</v>
      </c>
    </row>
    <row r="21" ht="191.25">
      <c r="E21" s="10" t="s">
        <v>166</v>
      </c>
    </row>
    <row r="22" ht="12.75">
      <c r="E22" s="10" t="s">
        <v>43</v>
      </c>
    </row>
    <row r="23" spans="1:16" ht="76.5">
      <c r="A23" s="4">
        <v>3</v>
      </c>
      <c r="B23" s="4" t="s">
        <v>41</v>
      </c>
      <c r="C23" s="4" t="s">
        <v>69</v>
      </c>
      <c r="D23" s="4" t="s">
        <v>43</v>
      </c>
      <c r="E23" s="4" t="s">
        <v>167</v>
      </c>
      <c r="F23" s="4" t="s">
        <v>45</v>
      </c>
      <c r="G23" s="6">
        <v>129.54</v>
      </c>
      <c r="H23" s="9"/>
      <c r="I23" s="8">
        <f>ROUND((H23*G23),2)</f>
        <v>0</v>
      </c>
      <c r="O23">
        <f>rekapitulace!H6</f>
        <v>21</v>
      </c>
      <c r="P23">
        <f>ROUND(O23/100*I23,2)</f>
        <v>0</v>
      </c>
    </row>
    <row r="24" ht="76.5">
      <c r="E24" s="10" t="s">
        <v>168</v>
      </c>
    </row>
    <row r="25" ht="12.75">
      <c r="E25" s="10" t="s">
        <v>43</v>
      </c>
    </row>
    <row r="26" spans="1:16" ht="63.75">
      <c r="A26" s="4">
        <v>4</v>
      </c>
      <c r="B26" s="4" t="s">
        <v>41</v>
      </c>
      <c r="C26" s="4" t="s">
        <v>169</v>
      </c>
      <c r="D26" s="4" t="s">
        <v>43</v>
      </c>
      <c r="E26" s="4" t="s">
        <v>170</v>
      </c>
      <c r="F26" s="4" t="s">
        <v>45</v>
      </c>
      <c r="G26" s="6">
        <v>101.27</v>
      </c>
      <c r="H26" s="9"/>
      <c r="I26" s="8">
        <f>ROUND((H26*G26),2)</f>
        <v>0</v>
      </c>
      <c r="O26">
        <f>rekapitulace!H6</f>
        <v>21</v>
      </c>
      <c r="P26">
        <f>ROUND(O26/100*I26,2)</f>
        <v>0</v>
      </c>
    </row>
    <row r="27" ht="178.5">
      <c r="E27" s="10" t="s">
        <v>171</v>
      </c>
    </row>
    <row r="28" ht="12.75">
      <c r="E28" s="10" t="s">
        <v>43</v>
      </c>
    </row>
    <row r="29" spans="1:16" ht="12.75" customHeight="1">
      <c r="A29" s="11"/>
      <c r="B29" s="11"/>
      <c r="C29" s="11" t="s">
        <v>20</v>
      </c>
      <c r="D29" s="11"/>
      <c r="E29" s="11" t="s">
        <v>57</v>
      </c>
      <c r="F29" s="11"/>
      <c r="G29" s="11"/>
      <c r="H29" s="11"/>
      <c r="I29" s="11">
        <f>SUM(I17:I28)</f>
        <v>0</v>
      </c>
      <c r="P29">
        <f>SUM(P17:P28)</f>
        <v>0</v>
      </c>
    </row>
    <row r="31" spans="1:16" ht="12.75" customHeight="1">
      <c r="A31" s="11"/>
      <c r="B31" s="11"/>
      <c r="C31" s="11"/>
      <c r="D31" s="11"/>
      <c r="E31" s="11" t="s">
        <v>113</v>
      </c>
      <c r="F31" s="11"/>
      <c r="G31" s="11"/>
      <c r="H31" s="11"/>
      <c r="I31" s="11">
        <f>+I14+I29</f>
        <v>0</v>
      </c>
      <c r="P31">
        <f>+P14+P29</f>
        <v>0</v>
      </c>
    </row>
    <row r="33" spans="1:9" ht="12.75" customHeight="1">
      <c r="A33" s="5" t="s">
        <v>114</v>
      </c>
      <c r="B33" s="5"/>
      <c r="C33" s="5"/>
      <c r="D33" s="5"/>
      <c r="E33" s="5"/>
      <c r="F33" s="5"/>
      <c r="G33" s="5"/>
      <c r="H33" s="5"/>
      <c r="I33" s="5"/>
    </row>
    <row r="34" spans="1:9" ht="12.75" customHeight="1">
      <c r="A34" s="5"/>
      <c r="B34" s="5"/>
      <c r="C34" s="5"/>
      <c r="D34" s="5"/>
      <c r="E34" s="5" t="s">
        <v>115</v>
      </c>
      <c r="F34" s="5"/>
      <c r="G34" s="5"/>
      <c r="H34" s="5"/>
      <c r="I34" s="5"/>
    </row>
    <row r="35" spans="1:16" ht="12.75" customHeight="1">
      <c r="A35" s="11"/>
      <c r="B35" s="11"/>
      <c r="C35" s="11"/>
      <c r="D35" s="11"/>
      <c r="E35" s="11" t="s">
        <v>116</v>
      </c>
      <c r="F35" s="11"/>
      <c r="G35" s="11"/>
      <c r="H35" s="11"/>
      <c r="I35" s="11">
        <v>0</v>
      </c>
      <c r="P35">
        <v>0</v>
      </c>
    </row>
    <row r="36" spans="1:9" ht="12.75" customHeight="1">
      <c r="A36" s="11"/>
      <c r="B36" s="11"/>
      <c r="C36" s="11"/>
      <c r="D36" s="11"/>
      <c r="E36" s="11" t="s">
        <v>117</v>
      </c>
      <c r="F36" s="11"/>
      <c r="G36" s="11"/>
      <c r="H36" s="11"/>
      <c r="I36" s="11"/>
    </row>
    <row r="37" spans="1:16" ht="12.75" customHeight="1">
      <c r="A37" s="11"/>
      <c r="B37" s="11"/>
      <c r="C37" s="11"/>
      <c r="D37" s="11"/>
      <c r="E37" s="11" t="s">
        <v>118</v>
      </c>
      <c r="F37" s="11"/>
      <c r="G37" s="11"/>
      <c r="H37" s="11"/>
      <c r="I37" s="11">
        <v>0</v>
      </c>
      <c r="P37">
        <v>0</v>
      </c>
    </row>
    <row r="38" spans="1:16" ht="12.75" customHeight="1">
      <c r="A38" s="11"/>
      <c r="B38" s="11"/>
      <c r="C38" s="11"/>
      <c r="D38" s="11"/>
      <c r="E38" s="11" t="s">
        <v>119</v>
      </c>
      <c r="F38" s="11"/>
      <c r="G38" s="11"/>
      <c r="H38" s="11"/>
      <c r="I38" s="11">
        <f>I35+I37</f>
        <v>0</v>
      </c>
      <c r="P38">
        <f>P35+P37</f>
        <v>0</v>
      </c>
    </row>
    <row r="40" spans="1:16" ht="12.75" customHeight="1">
      <c r="A40" s="11"/>
      <c r="B40" s="11"/>
      <c r="C40" s="11"/>
      <c r="D40" s="11"/>
      <c r="E40" s="11" t="s">
        <v>119</v>
      </c>
      <c r="F40" s="11"/>
      <c r="G40" s="11"/>
      <c r="H40" s="11"/>
      <c r="I40" s="11">
        <f>I31+I38</f>
        <v>0</v>
      </c>
      <c r="P40">
        <f>P31+P38</f>
        <v>0</v>
      </c>
    </row>
  </sheetData>
  <sheetProtection formatColumns="0"/>
  <mergeCells count="8">
    <mergeCell ref="G7:G8"/>
    <mergeCell ref="H7:I7"/>
    <mergeCell ref="A7:A8"/>
    <mergeCell ref="B7:B8"/>
    <mergeCell ref="C7:C8"/>
    <mergeCell ref="D7:D8"/>
    <mergeCell ref="E7:E8"/>
    <mergeCell ref="F7:F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:IV1"/>
    </sheetView>
  </sheetViews>
  <sheetFormatPr defaultColWidth="9.140625" defaultRowHeight="12.75" customHeight="1"/>
  <cols>
    <col min="1" max="1" width="6.00390625" style="0" customWidth="1"/>
    <col min="2" max="2" width="12.8515625" style="0" customWidth="1"/>
    <col min="3" max="3" width="12.421875" style="0" customWidth="1"/>
    <col min="4" max="4" width="11.140625" style="0" customWidth="1"/>
    <col min="5" max="5" width="75.7109375" style="0" customWidth="1"/>
    <col min="6" max="6" width="8.8515625" style="0" customWidth="1"/>
    <col min="7" max="7" width="12.28125" style="0" customWidth="1"/>
    <col min="8" max="8" width="13.140625" style="0" customWidth="1"/>
    <col min="9" max="9" width="13.00390625" style="0" customWidth="1"/>
    <col min="15" max="16" width="9.140625" style="0" hidden="1" customWidth="1"/>
  </cols>
  <sheetData>
    <row r="1" ht="12.75" customHeight="1">
      <c r="C1" s="1" t="s">
        <v>12</v>
      </c>
    </row>
    <row r="3" spans="1:5" ht="12.75" customHeight="1">
      <c r="A3" t="s">
        <v>13</v>
      </c>
      <c r="C3" s="3" t="s">
        <v>16</v>
      </c>
      <c r="D3" s="3"/>
      <c r="E3" s="3" t="s">
        <v>17</v>
      </c>
    </row>
    <row r="4" spans="1:5" ht="12.75" customHeight="1">
      <c r="A4" t="s">
        <v>14</v>
      </c>
      <c r="C4" s="3" t="s">
        <v>172</v>
      </c>
      <c r="D4" s="3"/>
      <c r="E4" s="3" t="s">
        <v>173</v>
      </c>
    </row>
    <row r="5" spans="1:5" ht="12.75" customHeight="1">
      <c r="A5" t="s">
        <v>15</v>
      </c>
      <c r="C5" s="3" t="s">
        <v>172</v>
      </c>
      <c r="D5" s="3"/>
      <c r="E5" s="3" t="s">
        <v>173</v>
      </c>
    </row>
    <row r="6" spans="3:5" ht="12.75" customHeight="1">
      <c r="C6" s="3"/>
      <c r="D6" s="3"/>
      <c r="E6" s="3"/>
    </row>
    <row r="7" spans="1:16" ht="12.75" customHeight="1">
      <c r="A7" s="27" t="s">
        <v>19</v>
      </c>
      <c r="B7" s="27" t="s">
        <v>21</v>
      </c>
      <c r="C7" s="27" t="s">
        <v>22</v>
      </c>
      <c r="D7" s="27" t="s">
        <v>23</v>
      </c>
      <c r="E7" s="27" t="s">
        <v>24</v>
      </c>
      <c r="F7" s="27" t="s">
        <v>25</v>
      </c>
      <c r="G7" s="27" t="s">
        <v>26</v>
      </c>
      <c r="H7" s="27" t="s">
        <v>27</v>
      </c>
      <c r="I7" s="27"/>
      <c r="O7" t="s">
        <v>30</v>
      </c>
      <c r="P7" t="s">
        <v>10</v>
      </c>
    </row>
    <row r="8" spans="1:15" ht="14.25">
      <c r="A8" s="27"/>
      <c r="B8" s="27"/>
      <c r="C8" s="27"/>
      <c r="D8" s="27"/>
      <c r="E8" s="27"/>
      <c r="F8" s="27"/>
      <c r="G8" s="27"/>
      <c r="H8" s="2" t="s">
        <v>28</v>
      </c>
      <c r="I8" s="2" t="s">
        <v>29</v>
      </c>
      <c r="O8" t="s">
        <v>10</v>
      </c>
    </row>
    <row r="9" spans="1:9" ht="14.25">
      <c r="A9" s="2" t="s">
        <v>20</v>
      </c>
      <c r="B9" s="2" t="s">
        <v>31</v>
      </c>
      <c r="C9" s="2" t="s">
        <v>32</v>
      </c>
      <c r="D9" s="2" t="s">
        <v>33</v>
      </c>
      <c r="E9" s="2" t="s">
        <v>34</v>
      </c>
      <c r="F9" s="2" t="s">
        <v>35</v>
      </c>
      <c r="G9" s="2" t="s">
        <v>36</v>
      </c>
      <c r="H9" s="2" t="s">
        <v>37</v>
      </c>
      <c r="I9" s="2" t="s">
        <v>38</v>
      </c>
    </row>
    <row r="10" spans="1:9" ht="12.75" customHeight="1">
      <c r="A10" s="5"/>
      <c r="B10" s="5"/>
      <c r="C10" s="5" t="s">
        <v>40</v>
      </c>
      <c r="D10" s="5"/>
      <c r="E10" s="5" t="s">
        <v>39</v>
      </c>
      <c r="F10" s="5"/>
      <c r="G10" s="7"/>
      <c r="H10" s="5"/>
      <c r="I10" s="7"/>
    </row>
    <row r="11" spans="1:16" ht="25.5">
      <c r="A11" s="4">
        <v>1</v>
      </c>
      <c r="B11" s="4" t="s">
        <v>41</v>
      </c>
      <c r="C11" s="4" t="s">
        <v>174</v>
      </c>
      <c r="D11" s="4" t="s">
        <v>43</v>
      </c>
      <c r="E11" s="4" t="s">
        <v>175</v>
      </c>
      <c r="F11" s="4" t="s">
        <v>50</v>
      </c>
      <c r="G11" s="6">
        <v>1904.14</v>
      </c>
      <c r="H11" s="9"/>
      <c r="I11" s="8">
        <f>ROUND((H11*G11),2)</f>
        <v>0</v>
      </c>
      <c r="O11">
        <f>rekapitulace!H6</f>
        <v>21</v>
      </c>
      <c r="P11">
        <f>ROUND(O11/100*I11,2)</f>
        <v>0</v>
      </c>
    </row>
    <row r="12" ht="89.25">
      <c r="E12" s="10" t="s">
        <v>176</v>
      </c>
    </row>
    <row r="13" ht="12.75">
      <c r="E13" s="10" t="s">
        <v>43</v>
      </c>
    </row>
    <row r="14" spans="1:16" ht="25.5">
      <c r="A14" s="4">
        <v>2</v>
      </c>
      <c r="B14" s="4" t="s">
        <v>41</v>
      </c>
      <c r="C14" s="4" t="s">
        <v>177</v>
      </c>
      <c r="D14" s="4" t="s">
        <v>43</v>
      </c>
      <c r="E14" s="4" t="s">
        <v>178</v>
      </c>
      <c r="F14" s="4" t="s">
        <v>50</v>
      </c>
      <c r="G14" s="6">
        <v>1344.44</v>
      </c>
      <c r="H14" s="9"/>
      <c r="I14" s="8">
        <f>ROUND((H14*G14),2)</f>
        <v>0</v>
      </c>
      <c r="O14">
        <f>rekapitulace!H6</f>
        <v>21</v>
      </c>
      <c r="P14">
        <f>ROUND(O14/100*I14,2)</f>
        <v>0</v>
      </c>
    </row>
    <row r="15" ht="89.25">
      <c r="E15" s="10" t="s">
        <v>179</v>
      </c>
    </row>
    <row r="16" ht="12.75">
      <c r="E16" s="10" t="s">
        <v>43</v>
      </c>
    </row>
    <row r="17" spans="1:16" ht="25.5">
      <c r="A17" s="4">
        <v>3</v>
      </c>
      <c r="B17" s="4" t="s">
        <v>41</v>
      </c>
      <c r="C17" s="4" t="s">
        <v>180</v>
      </c>
      <c r="D17" s="4" t="s">
        <v>43</v>
      </c>
      <c r="E17" s="4" t="s">
        <v>181</v>
      </c>
      <c r="F17" s="4" t="s">
        <v>50</v>
      </c>
      <c r="G17" s="6">
        <v>1672.66</v>
      </c>
      <c r="H17" s="9"/>
      <c r="I17" s="8">
        <f>ROUND((H17*G17),2)</f>
        <v>0</v>
      </c>
      <c r="O17">
        <f>rekapitulace!H6</f>
        <v>21</v>
      </c>
      <c r="P17">
        <f>ROUND(O17/100*I17,2)</f>
        <v>0</v>
      </c>
    </row>
    <row r="18" ht="51">
      <c r="E18" s="10" t="s">
        <v>182</v>
      </c>
    </row>
    <row r="19" ht="12.75">
      <c r="E19" s="10" t="s">
        <v>43</v>
      </c>
    </row>
    <row r="20" spans="1:16" ht="25.5">
      <c r="A20" s="4">
        <v>4</v>
      </c>
      <c r="B20" s="4" t="s">
        <v>41</v>
      </c>
      <c r="C20" s="4" t="s">
        <v>183</v>
      </c>
      <c r="D20" s="4" t="s">
        <v>43</v>
      </c>
      <c r="E20" s="4" t="s">
        <v>184</v>
      </c>
      <c r="F20" s="4" t="s">
        <v>50</v>
      </c>
      <c r="G20" s="6">
        <v>168.53</v>
      </c>
      <c r="H20" s="9"/>
      <c r="I20" s="8">
        <f>ROUND((H20*G20),2)</f>
        <v>0</v>
      </c>
      <c r="O20">
        <f>rekapitulace!H6</f>
        <v>21</v>
      </c>
      <c r="P20">
        <f>ROUND(O20/100*I20,2)</f>
        <v>0</v>
      </c>
    </row>
    <row r="21" ht="191.25">
      <c r="E21" s="10" t="s">
        <v>185</v>
      </c>
    </row>
    <row r="22" ht="12.75">
      <c r="E22" s="10" t="s">
        <v>43</v>
      </c>
    </row>
    <row r="23" spans="1:16" ht="25.5">
      <c r="A23" s="4">
        <v>5</v>
      </c>
      <c r="B23" s="4" t="s">
        <v>41</v>
      </c>
      <c r="C23" s="4" t="s">
        <v>186</v>
      </c>
      <c r="D23" s="4" t="s">
        <v>43</v>
      </c>
      <c r="E23" s="4" t="s">
        <v>187</v>
      </c>
      <c r="F23" s="4" t="s">
        <v>50</v>
      </c>
      <c r="G23" s="6">
        <v>47.4</v>
      </c>
      <c r="H23" s="9"/>
      <c r="I23" s="8">
        <f>ROUND((H23*G23),2)</f>
        <v>0</v>
      </c>
      <c r="O23">
        <f>rekapitulace!H6</f>
        <v>21</v>
      </c>
      <c r="P23">
        <f>ROUND(O23/100*I23,2)</f>
        <v>0</v>
      </c>
    </row>
    <row r="24" ht="89.25">
      <c r="E24" s="10" t="s">
        <v>188</v>
      </c>
    </row>
    <row r="25" ht="12.75">
      <c r="E25" s="10" t="s">
        <v>43</v>
      </c>
    </row>
    <row r="26" spans="1:16" ht="25.5">
      <c r="A26" s="4">
        <v>6</v>
      </c>
      <c r="B26" s="4" t="s">
        <v>41</v>
      </c>
      <c r="C26" s="4" t="s">
        <v>189</v>
      </c>
      <c r="D26" s="4" t="s">
        <v>43</v>
      </c>
      <c r="E26" s="4" t="s">
        <v>190</v>
      </c>
      <c r="F26" s="4" t="s">
        <v>50</v>
      </c>
      <c r="G26" s="6">
        <v>18</v>
      </c>
      <c r="H26" s="9"/>
      <c r="I26" s="8">
        <f>ROUND((H26*G26),2)</f>
        <v>0</v>
      </c>
      <c r="O26">
        <f>rekapitulace!H6</f>
        <v>21</v>
      </c>
      <c r="P26">
        <f>ROUND(O26/100*I26,2)</f>
        <v>0</v>
      </c>
    </row>
    <row r="27" ht="51">
      <c r="E27" s="10" t="s">
        <v>191</v>
      </c>
    </row>
    <row r="28" ht="12.75">
      <c r="E28" s="10" t="s">
        <v>43</v>
      </c>
    </row>
    <row r="29" spans="1:16" ht="12.75" customHeight="1">
      <c r="A29" s="11"/>
      <c r="B29" s="11"/>
      <c r="C29" s="11" t="s">
        <v>40</v>
      </c>
      <c r="D29" s="11"/>
      <c r="E29" s="11" t="s">
        <v>39</v>
      </c>
      <c r="F29" s="11"/>
      <c r="G29" s="11"/>
      <c r="H29" s="11"/>
      <c r="I29" s="11">
        <f>SUM(I11:I28)</f>
        <v>0</v>
      </c>
      <c r="P29">
        <f>SUM(P11:P28)</f>
        <v>0</v>
      </c>
    </row>
    <row r="31" spans="1:9" ht="12.75" customHeight="1">
      <c r="A31" s="5"/>
      <c r="B31" s="5"/>
      <c r="C31" s="5" t="s">
        <v>20</v>
      </c>
      <c r="D31" s="5"/>
      <c r="E31" s="5" t="s">
        <v>57</v>
      </c>
      <c r="F31" s="5"/>
      <c r="G31" s="7"/>
      <c r="H31" s="5"/>
      <c r="I31" s="7"/>
    </row>
    <row r="32" spans="1:16" ht="76.5">
      <c r="A32" s="4">
        <v>7</v>
      </c>
      <c r="B32" s="4" t="s">
        <v>41</v>
      </c>
      <c r="C32" s="4" t="s">
        <v>192</v>
      </c>
      <c r="D32" s="4" t="s">
        <v>43</v>
      </c>
      <c r="E32" s="4" t="s">
        <v>193</v>
      </c>
      <c r="F32" s="4" t="s">
        <v>45</v>
      </c>
      <c r="G32" s="6">
        <v>355.99</v>
      </c>
      <c r="H32" s="9"/>
      <c r="I32" s="8">
        <f>ROUND((H32*G32),2)</f>
        <v>0</v>
      </c>
      <c r="O32">
        <f>rekapitulace!H6</f>
        <v>21</v>
      </c>
      <c r="P32">
        <f>ROUND(O32/100*I32,2)</f>
        <v>0</v>
      </c>
    </row>
    <row r="33" ht="408">
      <c r="E33" s="10" t="s">
        <v>194</v>
      </c>
    </row>
    <row r="34" ht="12.75">
      <c r="E34" s="10" t="s">
        <v>43</v>
      </c>
    </row>
    <row r="35" spans="1:16" ht="76.5">
      <c r="A35" s="4">
        <v>8</v>
      </c>
      <c r="B35" s="4" t="s">
        <v>41</v>
      </c>
      <c r="C35" s="4" t="s">
        <v>195</v>
      </c>
      <c r="D35" s="4" t="s">
        <v>43</v>
      </c>
      <c r="E35" s="4" t="s">
        <v>196</v>
      </c>
      <c r="F35" s="4" t="s">
        <v>45</v>
      </c>
      <c r="G35" s="6">
        <v>569.3</v>
      </c>
      <c r="H35" s="9"/>
      <c r="I35" s="8">
        <f>ROUND((H35*G35),2)</f>
        <v>0</v>
      </c>
      <c r="O35">
        <f>rekapitulace!H6</f>
        <v>21</v>
      </c>
      <c r="P35">
        <f>ROUND(O35/100*I35,2)</f>
        <v>0</v>
      </c>
    </row>
    <row r="36" ht="408">
      <c r="E36" s="10" t="s">
        <v>197</v>
      </c>
    </row>
    <row r="37" ht="12.75">
      <c r="E37" s="10" t="s">
        <v>43</v>
      </c>
    </row>
    <row r="38" spans="1:16" ht="63.75">
      <c r="A38" s="4">
        <v>9</v>
      </c>
      <c r="B38" s="4" t="s">
        <v>41</v>
      </c>
      <c r="C38" s="4" t="s">
        <v>198</v>
      </c>
      <c r="D38" s="4" t="s">
        <v>43</v>
      </c>
      <c r="E38" s="4" t="s">
        <v>199</v>
      </c>
      <c r="F38" s="4" t="s">
        <v>45</v>
      </c>
      <c r="G38" s="6">
        <v>15.24</v>
      </c>
      <c r="H38" s="9"/>
      <c r="I38" s="8">
        <f>ROUND((H38*G38),2)</f>
        <v>0</v>
      </c>
      <c r="O38">
        <f>rekapitulace!H6</f>
        <v>21</v>
      </c>
      <c r="P38">
        <f>ROUND(O38/100*I38,2)</f>
        <v>0</v>
      </c>
    </row>
    <row r="39" ht="191.25">
      <c r="E39" s="10" t="s">
        <v>200</v>
      </c>
    </row>
    <row r="40" ht="12.75">
      <c r="E40" s="10" t="s">
        <v>43</v>
      </c>
    </row>
    <row r="41" spans="1:16" ht="76.5">
      <c r="A41" s="4">
        <v>10</v>
      </c>
      <c r="B41" s="4" t="s">
        <v>41</v>
      </c>
      <c r="C41" s="4" t="s">
        <v>58</v>
      </c>
      <c r="D41" s="4" t="s">
        <v>43</v>
      </c>
      <c r="E41" s="4" t="s">
        <v>201</v>
      </c>
      <c r="F41" s="4" t="s">
        <v>45</v>
      </c>
      <c r="G41" s="6">
        <v>2.99</v>
      </c>
      <c r="H41" s="9"/>
      <c r="I41" s="8">
        <f>ROUND((H41*G41),2)</f>
        <v>0</v>
      </c>
      <c r="O41">
        <f>rekapitulace!H6</f>
        <v>21</v>
      </c>
      <c r="P41">
        <f>ROUND(O41/100*I41,2)</f>
        <v>0</v>
      </c>
    </row>
    <row r="42" ht="178.5">
      <c r="E42" s="10" t="s">
        <v>202</v>
      </c>
    </row>
    <row r="43" ht="12.75">
      <c r="E43" s="10" t="s">
        <v>43</v>
      </c>
    </row>
    <row r="44" spans="1:16" ht="63.75">
      <c r="A44" s="4">
        <v>11</v>
      </c>
      <c r="B44" s="4" t="s">
        <v>41</v>
      </c>
      <c r="C44" s="4" t="s">
        <v>203</v>
      </c>
      <c r="D44" s="4" t="s">
        <v>43</v>
      </c>
      <c r="E44" s="4" t="s">
        <v>204</v>
      </c>
      <c r="F44" s="4" t="s">
        <v>45</v>
      </c>
      <c r="G44" s="6">
        <v>6.64</v>
      </c>
      <c r="H44" s="9"/>
      <c r="I44" s="8">
        <f>ROUND((H44*G44),2)</f>
        <v>0</v>
      </c>
      <c r="O44">
        <f>rekapitulace!H6</f>
        <v>21</v>
      </c>
      <c r="P44">
        <f>ROUND(O44/100*I44,2)</f>
        <v>0</v>
      </c>
    </row>
    <row r="45" ht="191.25">
      <c r="E45" s="10" t="s">
        <v>205</v>
      </c>
    </row>
    <row r="46" ht="12.75">
      <c r="E46" s="10" t="s">
        <v>43</v>
      </c>
    </row>
    <row r="47" spans="1:16" ht="76.5">
      <c r="A47" s="4">
        <v>12</v>
      </c>
      <c r="B47" s="4" t="s">
        <v>41</v>
      </c>
      <c r="C47" s="4" t="s">
        <v>206</v>
      </c>
      <c r="D47" s="4" t="s">
        <v>43</v>
      </c>
      <c r="E47" s="4" t="s">
        <v>207</v>
      </c>
      <c r="F47" s="4" t="s">
        <v>45</v>
      </c>
      <c r="G47" s="6">
        <v>836.33</v>
      </c>
      <c r="H47" s="9"/>
      <c r="I47" s="8">
        <f>ROUND((H47*G47),2)</f>
        <v>0</v>
      </c>
      <c r="O47">
        <f>rekapitulace!H6</f>
        <v>21</v>
      </c>
      <c r="P47">
        <f>ROUND(O47/100*I47,2)</f>
        <v>0</v>
      </c>
    </row>
    <row r="48" ht="409.5">
      <c r="E48" s="10" t="s">
        <v>208</v>
      </c>
    </row>
    <row r="49" ht="12.75">
      <c r="E49" s="10" t="s">
        <v>43</v>
      </c>
    </row>
    <row r="50" spans="1:16" ht="63.75">
      <c r="A50" s="4">
        <v>13</v>
      </c>
      <c r="B50" s="4" t="s">
        <v>41</v>
      </c>
      <c r="C50" s="4" t="s">
        <v>209</v>
      </c>
      <c r="D50" s="4" t="s">
        <v>43</v>
      </c>
      <c r="E50" s="4" t="s">
        <v>210</v>
      </c>
      <c r="F50" s="4" t="s">
        <v>99</v>
      </c>
      <c r="G50" s="6">
        <v>276.7</v>
      </c>
      <c r="H50" s="9"/>
      <c r="I50" s="8">
        <f>ROUND((H50*G50),2)</f>
        <v>0</v>
      </c>
      <c r="O50">
        <f>rekapitulace!H6</f>
        <v>21</v>
      </c>
      <c r="P50">
        <f>ROUND(O50/100*I50,2)</f>
        <v>0</v>
      </c>
    </row>
    <row r="51" ht="178.5">
      <c r="E51" s="10" t="s">
        <v>211</v>
      </c>
    </row>
    <row r="52" ht="12.75">
      <c r="E52" s="10" t="s">
        <v>43</v>
      </c>
    </row>
    <row r="53" spans="1:16" ht="63.75">
      <c r="A53" s="4">
        <v>14</v>
      </c>
      <c r="B53" s="4" t="s">
        <v>41</v>
      </c>
      <c r="C53" s="4" t="s">
        <v>212</v>
      </c>
      <c r="D53" s="4" t="s">
        <v>43</v>
      </c>
      <c r="E53" s="4" t="s">
        <v>213</v>
      </c>
      <c r="F53" s="4" t="s">
        <v>99</v>
      </c>
      <c r="G53" s="6">
        <v>962.1</v>
      </c>
      <c r="H53" s="9"/>
      <c r="I53" s="8">
        <f>ROUND((H53*G53),2)</f>
        <v>0</v>
      </c>
      <c r="O53">
        <f>rekapitulace!H6</f>
        <v>21</v>
      </c>
      <c r="P53">
        <f>ROUND(O53/100*I53,2)</f>
        <v>0</v>
      </c>
    </row>
    <row r="54" ht="178.5">
      <c r="E54" s="10" t="s">
        <v>214</v>
      </c>
    </row>
    <row r="55" ht="12.75">
      <c r="E55" s="10" t="s">
        <v>43</v>
      </c>
    </row>
    <row r="56" spans="1:16" ht="63.75">
      <c r="A56" s="4">
        <v>15</v>
      </c>
      <c r="B56" s="4" t="s">
        <v>41</v>
      </c>
      <c r="C56" s="4" t="s">
        <v>215</v>
      </c>
      <c r="D56" s="4" t="s">
        <v>43</v>
      </c>
      <c r="E56" s="4" t="s">
        <v>216</v>
      </c>
      <c r="F56" s="4" t="s">
        <v>99</v>
      </c>
      <c r="G56" s="6">
        <v>199.4</v>
      </c>
      <c r="H56" s="9"/>
      <c r="I56" s="8">
        <f>ROUND((H56*G56),2)</f>
        <v>0</v>
      </c>
      <c r="O56">
        <f>rekapitulace!H6</f>
        <v>21</v>
      </c>
      <c r="P56">
        <f>ROUND(O56/100*I56,2)</f>
        <v>0</v>
      </c>
    </row>
    <row r="57" ht="178.5">
      <c r="E57" s="10" t="s">
        <v>217</v>
      </c>
    </row>
    <row r="58" ht="12.75">
      <c r="E58" s="10" t="s">
        <v>43</v>
      </c>
    </row>
    <row r="59" spans="1:16" ht="63.75">
      <c r="A59" s="4">
        <v>16</v>
      </c>
      <c r="B59" s="4" t="s">
        <v>41</v>
      </c>
      <c r="C59" s="4" t="s">
        <v>218</v>
      </c>
      <c r="D59" s="4" t="s">
        <v>43</v>
      </c>
      <c r="E59" s="4" t="s">
        <v>219</v>
      </c>
      <c r="F59" s="4" t="s">
        <v>99</v>
      </c>
      <c r="G59" s="6">
        <v>157.5</v>
      </c>
      <c r="H59" s="9"/>
      <c r="I59" s="8">
        <f>ROUND((H59*G59),2)</f>
        <v>0</v>
      </c>
      <c r="O59">
        <f>rekapitulace!H6</f>
        <v>21</v>
      </c>
      <c r="P59">
        <f>ROUND(O59/100*I59,2)</f>
        <v>0</v>
      </c>
    </row>
    <row r="60" ht="178.5">
      <c r="E60" s="10" t="s">
        <v>220</v>
      </c>
    </row>
    <row r="61" ht="12.75">
      <c r="E61" s="10" t="s">
        <v>43</v>
      </c>
    </row>
    <row r="62" spans="1:16" ht="63.75">
      <c r="A62" s="4">
        <v>17</v>
      </c>
      <c r="B62" s="4" t="s">
        <v>41</v>
      </c>
      <c r="C62" s="4" t="s">
        <v>221</v>
      </c>
      <c r="D62" s="4" t="s">
        <v>43</v>
      </c>
      <c r="E62" s="4" t="s">
        <v>222</v>
      </c>
      <c r="F62" s="4" t="s">
        <v>45</v>
      </c>
      <c r="G62" s="6">
        <v>437.46</v>
      </c>
      <c r="H62" s="9"/>
      <c r="I62" s="8">
        <f>ROUND((H62*G62),2)</f>
        <v>0</v>
      </c>
      <c r="O62">
        <f>rekapitulace!H6</f>
        <v>21</v>
      </c>
      <c r="P62">
        <f>ROUND(O62/100*I62,2)</f>
        <v>0</v>
      </c>
    </row>
    <row r="63" ht="395.25">
      <c r="E63" s="10" t="s">
        <v>223</v>
      </c>
    </row>
    <row r="64" ht="12.75">
      <c r="E64" s="10" t="s">
        <v>43</v>
      </c>
    </row>
    <row r="65" spans="1:16" ht="63.75">
      <c r="A65" s="4">
        <v>18</v>
      </c>
      <c r="B65" s="4" t="s">
        <v>41</v>
      </c>
      <c r="C65" s="4" t="s">
        <v>224</v>
      </c>
      <c r="D65" s="4" t="s">
        <v>43</v>
      </c>
      <c r="E65" s="4" t="s">
        <v>225</v>
      </c>
      <c r="F65" s="4" t="s">
        <v>83</v>
      </c>
      <c r="G65" s="6">
        <v>188</v>
      </c>
      <c r="H65" s="9"/>
      <c r="I65" s="8">
        <f>ROUND((H65*G65),2)</f>
        <v>0</v>
      </c>
      <c r="O65">
        <f>rekapitulace!H6</f>
        <v>21</v>
      </c>
      <c r="P65">
        <f>ROUND(O65/100*I65,2)</f>
        <v>0</v>
      </c>
    </row>
    <row r="66" ht="191.25">
      <c r="E66" s="10" t="s">
        <v>226</v>
      </c>
    </row>
    <row r="67" ht="12.75">
      <c r="E67" s="10" t="s">
        <v>43</v>
      </c>
    </row>
    <row r="68" spans="1:16" ht="12.75" customHeight="1">
      <c r="A68" s="11"/>
      <c r="B68" s="11"/>
      <c r="C68" s="11" t="s">
        <v>20</v>
      </c>
      <c r="D68" s="11"/>
      <c r="E68" s="11" t="s">
        <v>57</v>
      </c>
      <c r="F68" s="11"/>
      <c r="G68" s="11"/>
      <c r="H68" s="11"/>
      <c r="I68" s="11">
        <f>SUM(I32:I67)</f>
        <v>0</v>
      </c>
      <c r="P68">
        <f>SUM(P32:P67)</f>
        <v>0</v>
      </c>
    </row>
    <row r="70" spans="1:9" ht="12.75" customHeight="1">
      <c r="A70" s="5"/>
      <c r="B70" s="5"/>
      <c r="C70" s="5" t="s">
        <v>36</v>
      </c>
      <c r="D70" s="5"/>
      <c r="E70" s="5" t="s">
        <v>227</v>
      </c>
      <c r="F70" s="5"/>
      <c r="G70" s="7"/>
      <c r="H70" s="5"/>
      <c r="I70" s="7"/>
    </row>
    <row r="71" spans="1:16" ht="76.5">
      <c r="A71" s="4">
        <v>19</v>
      </c>
      <c r="B71" s="4" t="s">
        <v>41</v>
      </c>
      <c r="C71" s="4" t="s">
        <v>228</v>
      </c>
      <c r="D71" s="4" t="s">
        <v>43</v>
      </c>
      <c r="E71" s="4" t="s">
        <v>229</v>
      </c>
      <c r="F71" s="4" t="s">
        <v>150</v>
      </c>
      <c r="G71" s="6">
        <v>21</v>
      </c>
      <c r="H71" s="9"/>
      <c r="I71" s="8">
        <f>ROUND((H71*G71),2)</f>
        <v>0</v>
      </c>
      <c r="O71">
        <f>rekapitulace!H6</f>
        <v>21</v>
      </c>
      <c r="P71">
        <f>ROUND(O71/100*I71,2)</f>
        <v>0</v>
      </c>
    </row>
    <row r="72" ht="165.75">
      <c r="E72" s="10" t="s">
        <v>230</v>
      </c>
    </row>
    <row r="73" ht="12.75">
      <c r="E73" s="10" t="s">
        <v>43</v>
      </c>
    </row>
    <row r="74" spans="1:16" ht="76.5">
      <c r="A74" s="4">
        <v>20</v>
      </c>
      <c r="B74" s="4" t="s">
        <v>41</v>
      </c>
      <c r="C74" s="4" t="s">
        <v>231</v>
      </c>
      <c r="D74" s="4" t="s">
        <v>43</v>
      </c>
      <c r="E74" s="4" t="s">
        <v>232</v>
      </c>
      <c r="F74" s="4" t="s">
        <v>99</v>
      </c>
      <c r="G74" s="6">
        <v>553.4</v>
      </c>
      <c r="H74" s="9"/>
      <c r="I74" s="8">
        <f>ROUND((H74*G74),2)</f>
        <v>0</v>
      </c>
      <c r="O74">
        <f>rekapitulace!H6</f>
        <v>21</v>
      </c>
      <c r="P74">
        <f>ROUND(O74/100*I74,2)</f>
        <v>0</v>
      </c>
    </row>
    <row r="75" ht="165.75">
      <c r="E75" s="10" t="s">
        <v>233</v>
      </c>
    </row>
    <row r="76" ht="12.75">
      <c r="E76" s="10" t="s">
        <v>43</v>
      </c>
    </row>
    <row r="77" spans="1:16" ht="12.75" customHeight="1">
      <c r="A77" s="11"/>
      <c r="B77" s="11"/>
      <c r="C77" s="11" t="s">
        <v>36</v>
      </c>
      <c r="D77" s="11"/>
      <c r="E77" s="11" t="s">
        <v>227</v>
      </c>
      <c r="F77" s="11"/>
      <c r="G77" s="11"/>
      <c r="H77" s="11"/>
      <c r="I77" s="11">
        <f>SUM(I71:I76)</f>
        <v>0</v>
      </c>
      <c r="P77">
        <f>SUM(P71:P76)</f>
        <v>0</v>
      </c>
    </row>
    <row r="79" spans="1:9" ht="12.75" customHeight="1">
      <c r="A79" s="5"/>
      <c r="B79" s="5"/>
      <c r="C79" s="5" t="s">
        <v>37</v>
      </c>
      <c r="D79" s="5"/>
      <c r="E79" s="5" t="s">
        <v>112</v>
      </c>
      <c r="F79" s="5"/>
      <c r="G79" s="7"/>
      <c r="H79" s="5"/>
      <c r="I79" s="7"/>
    </row>
    <row r="80" spans="1:16" ht="38.25">
      <c r="A80" s="4">
        <v>21</v>
      </c>
      <c r="B80" s="4" t="s">
        <v>41</v>
      </c>
      <c r="C80" s="4" t="s">
        <v>234</v>
      </c>
      <c r="D80" s="4" t="s">
        <v>43</v>
      </c>
      <c r="E80" s="4" t="s">
        <v>235</v>
      </c>
      <c r="F80" s="4" t="s">
        <v>150</v>
      </c>
      <c r="G80" s="6">
        <v>27</v>
      </c>
      <c r="H80" s="9"/>
      <c r="I80" s="8">
        <f>ROUND((H80*G80),2)</f>
        <v>0</v>
      </c>
      <c r="O80">
        <f>rekapitulace!H6</f>
        <v>21</v>
      </c>
      <c r="P80">
        <f>ROUND(O80/100*I80,2)</f>
        <v>0</v>
      </c>
    </row>
    <row r="81" ht="408">
      <c r="E81" s="10" t="s">
        <v>236</v>
      </c>
    </row>
    <row r="82" ht="12.75">
      <c r="E82" s="10" t="s">
        <v>43</v>
      </c>
    </row>
    <row r="83" spans="1:16" ht="25.5">
      <c r="A83" s="4">
        <v>22</v>
      </c>
      <c r="B83" s="4" t="s">
        <v>41</v>
      </c>
      <c r="C83" s="4" t="s">
        <v>237</v>
      </c>
      <c r="D83" s="4" t="s">
        <v>43</v>
      </c>
      <c r="E83" s="4" t="s">
        <v>238</v>
      </c>
      <c r="F83" s="4" t="s">
        <v>150</v>
      </c>
      <c r="G83" s="6">
        <v>36</v>
      </c>
      <c r="H83" s="9"/>
      <c r="I83" s="8">
        <f>ROUND((H83*G83),2)</f>
        <v>0</v>
      </c>
      <c r="O83">
        <f>rekapitulace!H6</f>
        <v>21</v>
      </c>
      <c r="P83">
        <f>ROUND(O83/100*I83,2)</f>
        <v>0</v>
      </c>
    </row>
    <row r="84" ht="191.25">
      <c r="E84" s="10" t="s">
        <v>239</v>
      </c>
    </row>
    <row r="85" ht="12.75">
      <c r="E85" s="10" t="s">
        <v>43</v>
      </c>
    </row>
    <row r="86" spans="1:16" ht="38.25">
      <c r="A86" s="4">
        <v>23</v>
      </c>
      <c r="B86" s="4" t="s">
        <v>41</v>
      </c>
      <c r="C86" s="4" t="s">
        <v>240</v>
      </c>
      <c r="D86" s="4" t="s">
        <v>43</v>
      </c>
      <c r="E86" s="4" t="s">
        <v>241</v>
      </c>
      <c r="F86" s="4" t="s">
        <v>150</v>
      </c>
      <c r="G86" s="6">
        <v>28</v>
      </c>
      <c r="H86" s="9"/>
      <c r="I86" s="8">
        <f>ROUND((H86*G86),2)</f>
        <v>0</v>
      </c>
      <c r="O86">
        <f>rekapitulace!H6</f>
        <v>21</v>
      </c>
      <c r="P86">
        <f>ROUND(O86/100*I86,2)</f>
        <v>0</v>
      </c>
    </row>
    <row r="87" ht="408">
      <c r="E87" s="10" t="s">
        <v>242</v>
      </c>
    </row>
    <row r="88" ht="12.75">
      <c r="E88" s="10" t="s">
        <v>43</v>
      </c>
    </row>
    <row r="89" spans="1:16" ht="12.75" customHeight="1">
      <c r="A89" s="11"/>
      <c r="B89" s="11"/>
      <c r="C89" s="11" t="s">
        <v>37</v>
      </c>
      <c r="D89" s="11"/>
      <c r="E89" s="11" t="s">
        <v>112</v>
      </c>
      <c r="F89" s="11"/>
      <c r="G89" s="11"/>
      <c r="H89" s="11"/>
      <c r="I89" s="11">
        <f>SUM(I80:I88)</f>
        <v>0</v>
      </c>
      <c r="P89">
        <f>SUM(P80:P88)</f>
        <v>0</v>
      </c>
    </row>
    <row r="91" spans="1:9" ht="12.75" customHeight="1">
      <c r="A91" s="5"/>
      <c r="B91" s="5"/>
      <c r="C91" s="5" t="s">
        <v>38</v>
      </c>
      <c r="D91" s="5"/>
      <c r="E91" s="5" t="s">
        <v>243</v>
      </c>
      <c r="F91" s="5"/>
      <c r="G91" s="7"/>
      <c r="H91" s="5"/>
      <c r="I91" s="7"/>
    </row>
    <row r="92" spans="1:16" ht="63.75">
      <c r="A92" s="4">
        <v>24</v>
      </c>
      <c r="B92" s="4" t="s">
        <v>41</v>
      </c>
      <c r="C92" s="4" t="s">
        <v>244</v>
      </c>
      <c r="D92" s="4" t="s">
        <v>43</v>
      </c>
      <c r="E92" s="4" t="s">
        <v>245</v>
      </c>
      <c r="F92" s="4" t="s">
        <v>150</v>
      </c>
      <c r="G92" s="6">
        <v>12</v>
      </c>
      <c r="H92" s="9"/>
      <c r="I92" s="8">
        <f>ROUND((H92*G92),2)</f>
        <v>0</v>
      </c>
      <c r="O92">
        <f>rekapitulace!H6</f>
        <v>21</v>
      </c>
      <c r="P92">
        <f>ROUND(O92/100*I92,2)</f>
        <v>0</v>
      </c>
    </row>
    <row r="93" ht="178.5">
      <c r="E93" s="10" t="s">
        <v>246</v>
      </c>
    </row>
    <row r="94" ht="12.75">
      <c r="E94" s="10" t="s">
        <v>43</v>
      </c>
    </row>
    <row r="95" spans="1:16" ht="51">
      <c r="A95" s="4">
        <v>25</v>
      </c>
      <c r="B95" s="4" t="s">
        <v>41</v>
      </c>
      <c r="C95" s="4" t="s">
        <v>247</v>
      </c>
      <c r="D95" s="4" t="s">
        <v>43</v>
      </c>
      <c r="E95" s="4" t="s">
        <v>248</v>
      </c>
      <c r="F95" s="4" t="s">
        <v>99</v>
      </c>
      <c r="G95" s="6">
        <v>93.3</v>
      </c>
      <c r="H95" s="9"/>
      <c r="I95" s="8">
        <f>ROUND((H95*G95),2)</f>
        <v>0</v>
      </c>
      <c r="O95">
        <f>rekapitulace!H6</f>
        <v>21</v>
      </c>
      <c r="P95">
        <f>ROUND(O95/100*I95,2)</f>
        <v>0</v>
      </c>
    </row>
    <row r="96" ht="165.75">
      <c r="E96" s="10" t="s">
        <v>249</v>
      </c>
    </row>
    <row r="97" ht="12.75">
      <c r="E97" s="10" t="s">
        <v>43</v>
      </c>
    </row>
    <row r="98" spans="1:16" ht="25.5">
      <c r="A98" s="4">
        <v>26</v>
      </c>
      <c r="B98" s="4" t="s">
        <v>41</v>
      </c>
      <c r="C98" s="4" t="s">
        <v>250</v>
      </c>
      <c r="D98" s="4" t="s">
        <v>43</v>
      </c>
      <c r="E98" s="4" t="s">
        <v>251</v>
      </c>
      <c r="F98" s="4" t="s">
        <v>45</v>
      </c>
      <c r="G98" s="6">
        <v>7.5</v>
      </c>
      <c r="H98" s="9"/>
      <c r="I98" s="8">
        <f>ROUND((H98*G98),2)</f>
        <v>0</v>
      </c>
      <c r="O98">
        <f>rekapitulace!H6</f>
        <v>21</v>
      </c>
      <c r="P98">
        <f>ROUND(O98/100*I98,2)</f>
        <v>0</v>
      </c>
    </row>
    <row r="99" ht="51">
      <c r="E99" s="10" t="s">
        <v>252</v>
      </c>
    </row>
    <row r="100" ht="12.75">
      <c r="E100" s="10" t="s">
        <v>43</v>
      </c>
    </row>
    <row r="101" spans="1:16" ht="63.75">
      <c r="A101" s="4">
        <v>27</v>
      </c>
      <c r="B101" s="4" t="s">
        <v>41</v>
      </c>
      <c r="C101" s="4" t="s">
        <v>253</v>
      </c>
      <c r="D101" s="4" t="s">
        <v>43</v>
      </c>
      <c r="E101" s="4" t="s">
        <v>254</v>
      </c>
      <c r="F101" s="4" t="s">
        <v>150</v>
      </c>
      <c r="G101" s="6">
        <v>31</v>
      </c>
      <c r="H101" s="9"/>
      <c r="I101" s="8">
        <f>ROUND((H101*G101),2)</f>
        <v>0</v>
      </c>
      <c r="O101">
        <f>rekapitulace!H6</f>
        <v>21</v>
      </c>
      <c r="P101">
        <f>ROUND(O101/100*I101,2)</f>
        <v>0</v>
      </c>
    </row>
    <row r="102" ht="178.5">
      <c r="E102" s="10" t="s">
        <v>255</v>
      </c>
    </row>
    <row r="103" ht="12.75">
      <c r="E103" s="10" t="s">
        <v>43</v>
      </c>
    </row>
    <row r="104" spans="1:16" ht="63.75">
      <c r="A104" s="4">
        <v>28</v>
      </c>
      <c r="B104" s="4" t="s">
        <v>41</v>
      </c>
      <c r="C104" s="4" t="s">
        <v>256</v>
      </c>
      <c r="D104" s="4" t="s">
        <v>43</v>
      </c>
      <c r="E104" s="4" t="s">
        <v>257</v>
      </c>
      <c r="F104" s="4" t="s">
        <v>99</v>
      </c>
      <c r="G104" s="6">
        <v>97.2</v>
      </c>
      <c r="H104" s="9"/>
      <c r="I104" s="8">
        <f>ROUND((H104*G104),2)</f>
        <v>0</v>
      </c>
      <c r="O104">
        <f>rekapitulace!H6</f>
        <v>21</v>
      </c>
      <c r="P104">
        <f>ROUND(O104/100*I104,2)</f>
        <v>0</v>
      </c>
    </row>
    <row r="105" ht="178.5">
      <c r="E105" s="10" t="s">
        <v>258</v>
      </c>
    </row>
    <row r="106" ht="12.75">
      <c r="E106" s="10" t="s">
        <v>43</v>
      </c>
    </row>
    <row r="107" spans="1:16" ht="12.75" customHeight="1">
      <c r="A107" s="11"/>
      <c r="B107" s="11"/>
      <c r="C107" s="11" t="s">
        <v>38</v>
      </c>
      <c r="D107" s="11"/>
      <c r="E107" s="11" t="s">
        <v>243</v>
      </c>
      <c r="F107" s="11"/>
      <c r="G107" s="11"/>
      <c r="H107" s="11"/>
      <c r="I107" s="11">
        <f>SUM(I92:I106)</f>
        <v>0</v>
      </c>
      <c r="P107">
        <f>SUM(P92:P106)</f>
        <v>0</v>
      </c>
    </row>
    <row r="109" spans="1:16" ht="12.75" customHeight="1">
      <c r="A109" s="11"/>
      <c r="B109" s="11"/>
      <c r="C109" s="11"/>
      <c r="D109" s="11"/>
      <c r="E109" s="11" t="s">
        <v>113</v>
      </c>
      <c r="F109" s="11"/>
      <c r="G109" s="11"/>
      <c r="H109" s="11"/>
      <c r="I109" s="11">
        <f>+I29+I68+I77+I89+I107</f>
        <v>0</v>
      </c>
      <c r="P109">
        <f>+P29+P68+P77+P89+P107</f>
        <v>0</v>
      </c>
    </row>
    <row r="111" spans="1:9" ht="12.75" customHeight="1">
      <c r="A111" s="5" t="s">
        <v>114</v>
      </c>
      <c r="B111" s="5"/>
      <c r="C111" s="5"/>
      <c r="D111" s="5"/>
      <c r="E111" s="5"/>
      <c r="F111" s="5"/>
      <c r="G111" s="5"/>
      <c r="H111" s="5"/>
      <c r="I111" s="5"/>
    </row>
    <row r="112" spans="1:9" ht="12.75" customHeight="1">
      <c r="A112" s="5"/>
      <c r="B112" s="5"/>
      <c r="C112" s="5"/>
      <c r="D112" s="5"/>
      <c r="E112" s="5" t="s">
        <v>115</v>
      </c>
      <c r="F112" s="5"/>
      <c r="G112" s="5"/>
      <c r="H112" s="5"/>
      <c r="I112" s="5"/>
    </row>
    <row r="113" spans="1:16" ht="12.75" customHeight="1">
      <c r="A113" s="11"/>
      <c r="B113" s="11"/>
      <c r="C113" s="11"/>
      <c r="D113" s="11"/>
      <c r="E113" s="11" t="s">
        <v>116</v>
      </c>
      <c r="F113" s="11"/>
      <c r="G113" s="11"/>
      <c r="H113" s="11"/>
      <c r="I113" s="11">
        <v>0</v>
      </c>
      <c r="P113">
        <v>0</v>
      </c>
    </row>
    <row r="114" spans="1:9" ht="12.75" customHeight="1">
      <c r="A114" s="11"/>
      <c r="B114" s="11"/>
      <c r="C114" s="11"/>
      <c r="D114" s="11"/>
      <c r="E114" s="11" t="s">
        <v>117</v>
      </c>
      <c r="F114" s="11"/>
      <c r="G114" s="11"/>
      <c r="H114" s="11"/>
      <c r="I114" s="11"/>
    </row>
    <row r="115" spans="1:16" ht="12.75" customHeight="1">
      <c r="A115" s="11"/>
      <c r="B115" s="11"/>
      <c r="C115" s="11"/>
      <c r="D115" s="11"/>
      <c r="E115" s="11" t="s">
        <v>118</v>
      </c>
      <c r="F115" s="11"/>
      <c r="G115" s="11"/>
      <c r="H115" s="11"/>
      <c r="I115" s="11">
        <v>0</v>
      </c>
      <c r="P115">
        <v>0</v>
      </c>
    </row>
    <row r="116" spans="1:16" ht="12.75" customHeight="1">
      <c r="A116" s="11"/>
      <c r="B116" s="11"/>
      <c r="C116" s="11"/>
      <c r="D116" s="11"/>
      <c r="E116" s="11" t="s">
        <v>119</v>
      </c>
      <c r="F116" s="11"/>
      <c r="G116" s="11"/>
      <c r="H116" s="11"/>
      <c r="I116" s="11">
        <f>I113+I115</f>
        <v>0</v>
      </c>
      <c r="P116">
        <f>P113+P115</f>
        <v>0</v>
      </c>
    </row>
    <row r="118" spans="1:16" ht="12.75" customHeight="1">
      <c r="A118" s="11"/>
      <c r="B118" s="11"/>
      <c r="C118" s="11"/>
      <c r="D118" s="11"/>
      <c r="E118" s="11" t="s">
        <v>119</v>
      </c>
      <c r="F118" s="11"/>
      <c r="G118" s="11"/>
      <c r="H118" s="11"/>
      <c r="I118" s="11">
        <f>I109+I116</f>
        <v>0</v>
      </c>
      <c r="P118">
        <f>P109+P116</f>
        <v>0</v>
      </c>
    </row>
  </sheetData>
  <sheetProtection formatColumns="0"/>
  <mergeCells count="8">
    <mergeCell ref="G7:G8"/>
    <mergeCell ref="H7:I7"/>
    <mergeCell ref="A7:A8"/>
    <mergeCell ref="B7:B8"/>
    <mergeCell ref="C7:C8"/>
    <mergeCell ref="D7:D8"/>
    <mergeCell ref="E7:E8"/>
    <mergeCell ref="F7:F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63"/>
  <sheetViews>
    <sheetView zoomScalePageLayoutView="0" workbookViewId="0" topLeftCell="A1">
      <pane ySplit="9" topLeftCell="A139" activePane="bottomLeft" state="frozen"/>
      <selection pane="topLeft" activeCell="A1" sqref="A1"/>
      <selection pane="bottomLeft" activeCell="A1" sqref="A1:IV1"/>
    </sheetView>
  </sheetViews>
  <sheetFormatPr defaultColWidth="9.140625" defaultRowHeight="12.75" customHeight="1"/>
  <cols>
    <col min="1" max="1" width="6.00390625" style="0" customWidth="1"/>
    <col min="2" max="2" width="12.57421875" style="0" customWidth="1"/>
    <col min="3" max="3" width="11.140625" style="0" customWidth="1"/>
    <col min="4" max="4" width="9.8515625" style="0" customWidth="1"/>
    <col min="5" max="5" width="75.7109375" style="0" customWidth="1"/>
    <col min="6" max="6" width="8.8515625" style="0" customWidth="1"/>
    <col min="7" max="7" width="12.7109375" style="0" customWidth="1"/>
    <col min="8" max="8" width="12.8515625" style="0" customWidth="1"/>
    <col min="9" max="9" width="13.140625" style="0" customWidth="1"/>
    <col min="15" max="16" width="9.140625" style="0" hidden="1" customWidth="1"/>
  </cols>
  <sheetData>
    <row r="1" ht="12.75" customHeight="1">
      <c r="C1" s="1" t="s">
        <v>12</v>
      </c>
    </row>
    <row r="3" spans="1:5" ht="12.75" customHeight="1">
      <c r="A3" t="s">
        <v>13</v>
      </c>
      <c r="C3" s="3" t="s">
        <v>16</v>
      </c>
      <c r="D3" s="3"/>
      <c r="E3" s="3" t="s">
        <v>17</v>
      </c>
    </row>
    <row r="4" spans="1:5" ht="12.75" customHeight="1">
      <c r="A4" t="s">
        <v>14</v>
      </c>
      <c r="C4" s="3" t="s">
        <v>259</v>
      </c>
      <c r="D4" s="3"/>
      <c r="E4" s="3" t="s">
        <v>260</v>
      </c>
    </row>
    <row r="5" spans="1:5" ht="12.75" customHeight="1">
      <c r="A5" t="s">
        <v>15</v>
      </c>
      <c r="C5" s="3" t="s">
        <v>261</v>
      </c>
      <c r="D5" s="3"/>
      <c r="E5" s="3" t="s">
        <v>260</v>
      </c>
    </row>
    <row r="6" spans="3:5" ht="12.75" customHeight="1">
      <c r="C6" s="3"/>
      <c r="D6" s="3"/>
      <c r="E6" s="3"/>
    </row>
    <row r="7" spans="1:16" ht="12.75" customHeight="1">
      <c r="A7" s="27" t="s">
        <v>19</v>
      </c>
      <c r="B7" s="27" t="s">
        <v>21</v>
      </c>
      <c r="C7" s="27" t="s">
        <v>22</v>
      </c>
      <c r="D7" s="27" t="s">
        <v>23</v>
      </c>
      <c r="E7" s="27" t="s">
        <v>24</v>
      </c>
      <c r="F7" s="27" t="s">
        <v>25</v>
      </c>
      <c r="G7" s="27" t="s">
        <v>26</v>
      </c>
      <c r="H7" s="27" t="s">
        <v>27</v>
      </c>
      <c r="I7" s="27"/>
      <c r="O7" t="s">
        <v>30</v>
      </c>
      <c r="P7" t="s">
        <v>10</v>
      </c>
    </row>
    <row r="8" spans="1:15" ht="14.25">
      <c r="A8" s="27"/>
      <c r="B8" s="27"/>
      <c r="C8" s="27"/>
      <c r="D8" s="27"/>
      <c r="E8" s="27"/>
      <c r="F8" s="27"/>
      <c r="G8" s="27"/>
      <c r="H8" s="2" t="s">
        <v>28</v>
      </c>
      <c r="I8" s="2" t="s">
        <v>29</v>
      </c>
      <c r="O8" t="s">
        <v>10</v>
      </c>
    </row>
    <row r="9" spans="1:9" ht="14.25">
      <c r="A9" s="2" t="s">
        <v>20</v>
      </c>
      <c r="B9" s="2" t="s">
        <v>31</v>
      </c>
      <c r="C9" s="2" t="s">
        <v>32</v>
      </c>
      <c r="D9" s="2" t="s">
        <v>33</v>
      </c>
      <c r="E9" s="2" t="s">
        <v>34</v>
      </c>
      <c r="F9" s="2" t="s">
        <v>35</v>
      </c>
      <c r="G9" s="2" t="s">
        <v>36</v>
      </c>
      <c r="H9" s="2" t="s">
        <v>37</v>
      </c>
      <c r="I9" s="2" t="s">
        <v>38</v>
      </c>
    </row>
    <row r="10" spans="1:9" ht="12.75" customHeight="1">
      <c r="A10" s="5"/>
      <c r="B10" s="5"/>
      <c r="C10" s="5" t="s">
        <v>40</v>
      </c>
      <c r="D10" s="5"/>
      <c r="E10" s="5" t="s">
        <v>39</v>
      </c>
      <c r="F10" s="5"/>
      <c r="G10" s="7"/>
      <c r="H10" s="5"/>
      <c r="I10" s="7"/>
    </row>
    <row r="11" spans="1:16" ht="38.25">
      <c r="A11" s="4">
        <v>39</v>
      </c>
      <c r="B11" s="4" t="s">
        <v>41</v>
      </c>
      <c r="C11" s="4" t="s">
        <v>262</v>
      </c>
      <c r="D11" s="4" t="s">
        <v>43</v>
      </c>
      <c r="E11" s="4" t="s">
        <v>263</v>
      </c>
      <c r="F11" s="4" t="s">
        <v>50</v>
      </c>
      <c r="G11" s="6">
        <v>2227</v>
      </c>
      <c r="H11" s="9"/>
      <c r="I11" s="8">
        <f>ROUND((H11*G11),2)</f>
        <v>0</v>
      </c>
      <c r="O11">
        <f>rekapitulace!H6</f>
        <v>21</v>
      </c>
      <c r="P11">
        <f>ROUND(O11/100*I11,2)</f>
        <v>0</v>
      </c>
    </row>
    <row r="12" ht="114.75">
      <c r="E12" s="10" t="s">
        <v>264</v>
      </c>
    </row>
    <row r="13" ht="12.75">
      <c r="E13" s="10" t="s">
        <v>43</v>
      </c>
    </row>
    <row r="14" spans="1:16" ht="12.75" customHeight="1">
      <c r="A14" s="11"/>
      <c r="B14" s="11"/>
      <c r="C14" s="11" t="s">
        <v>40</v>
      </c>
      <c r="D14" s="11"/>
      <c r="E14" s="11" t="s">
        <v>39</v>
      </c>
      <c r="F14" s="11"/>
      <c r="G14" s="11"/>
      <c r="H14" s="11"/>
      <c r="I14" s="11">
        <f>SUM(I11:I13)</f>
        <v>0</v>
      </c>
      <c r="P14">
        <f>SUM(P11:P13)</f>
        <v>0</v>
      </c>
    </row>
    <row r="16" spans="1:9" ht="12.75" customHeight="1">
      <c r="A16" s="5"/>
      <c r="B16" s="5"/>
      <c r="C16" s="5" t="s">
        <v>20</v>
      </c>
      <c r="D16" s="5"/>
      <c r="E16" s="5" t="s">
        <v>57</v>
      </c>
      <c r="F16" s="5"/>
      <c r="G16" s="7"/>
      <c r="H16" s="5"/>
      <c r="I16" s="7"/>
    </row>
    <row r="17" spans="1:16" ht="51">
      <c r="A17" s="4">
        <v>3</v>
      </c>
      <c r="B17" s="4" t="s">
        <v>41</v>
      </c>
      <c r="C17" s="4" t="s">
        <v>265</v>
      </c>
      <c r="D17" s="4" t="s">
        <v>43</v>
      </c>
      <c r="E17" s="4" t="s">
        <v>266</v>
      </c>
      <c r="F17" s="4" t="s">
        <v>45</v>
      </c>
      <c r="G17" s="6">
        <v>604.05</v>
      </c>
      <c r="H17" s="9"/>
      <c r="I17" s="8">
        <f>ROUND((H17*G17),2)</f>
        <v>0</v>
      </c>
      <c r="O17">
        <f>rekapitulace!H6</f>
        <v>21</v>
      </c>
      <c r="P17">
        <f>ROUND(O17/100*I17,2)</f>
        <v>0</v>
      </c>
    </row>
    <row r="18" ht="165.75">
      <c r="E18" s="10" t="s">
        <v>267</v>
      </c>
    </row>
    <row r="19" ht="12.75">
      <c r="E19" s="10" t="s">
        <v>43</v>
      </c>
    </row>
    <row r="20" spans="1:16" ht="51">
      <c r="A20" s="4">
        <v>1</v>
      </c>
      <c r="B20" s="4" t="s">
        <v>41</v>
      </c>
      <c r="C20" s="4" t="s">
        <v>268</v>
      </c>
      <c r="D20" s="4" t="s">
        <v>43</v>
      </c>
      <c r="E20" s="4" t="s">
        <v>269</v>
      </c>
      <c r="F20" s="4" t="s">
        <v>45</v>
      </c>
      <c r="G20" s="6">
        <v>31.5</v>
      </c>
      <c r="H20" s="9"/>
      <c r="I20" s="8">
        <f>ROUND((H20*G20),2)</f>
        <v>0</v>
      </c>
      <c r="O20">
        <f>rekapitulace!H6</f>
        <v>21</v>
      </c>
      <c r="P20">
        <f>ROUND(O20/100*I20,2)</f>
        <v>0</v>
      </c>
    </row>
    <row r="21" ht="191.25">
      <c r="E21" s="10" t="s">
        <v>270</v>
      </c>
    </row>
    <row r="22" ht="12.75">
      <c r="E22" s="10" t="s">
        <v>43</v>
      </c>
    </row>
    <row r="23" spans="1:16" ht="51">
      <c r="A23" s="4">
        <v>2</v>
      </c>
      <c r="B23" s="4" t="s">
        <v>41</v>
      </c>
      <c r="C23" s="4" t="s">
        <v>65</v>
      </c>
      <c r="D23" s="4" t="s">
        <v>43</v>
      </c>
      <c r="E23" s="4" t="s">
        <v>271</v>
      </c>
      <c r="F23" s="4" t="s">
        <v>45</v>
      </c>
      <c r="G23" s="6">
        <v>536.55</v>
      </c>
      <c r="H23" s="9"/>
      <c r="I23" s="8">
        <f>ROUND((H23*G23),2)</f>
        <v>0</v>
      </c>
      <c r="O23">
        <f>rekapitulace!H6</f>
        <v>21</v>
      </c>
      <c r="P23">
        <f>ROUND(O23/100*I23,2)</f>
        <v>0</v>
      </c>
    </row>
    <row r="24" ht="382.5">
      <c r="E24" s="10" t="s">
        <v>272</v>
      </c>
    </row>
    <row r="25" ht="12.75">
      <c r="E25" s="10" t="s">
        <v>43</v>
      </c>
    </row>
    <row r="26" spans="1:16" ht="63.75">
      <c r="A26" s="4">
        <v>40</v>
      </c>
      <c r="B26" s="4" t="s">
        <v>41</v>
      </c>
      <c r="C26" s="4" t="s">
        <v>69</v>
      </c>
      <c r="D26" s="4" t="s">
        <v>43</v>
      </c>
      <c r="E26" s="4" t="s">
        <v>273</v>
      </c>
      <c r="F26" s="4" t="s">
        <v>45</v>
      </c>
      <c r="G26" s="6">
        <v>1172.1</v>
      </c>
      <c r="H26" s="9"/>
      <c r="I26" s="8">
        <f>ROUND((H26*G26),2)</f>
        <v>0</v>
      </c>
      <c r="O26">
        <f>rekapitulace!H6</f>
        <v>21</v>
      </c>
      <c r="P26">
        <f>ROUND(O26/100*I26,2)</f>
        <v>0</v>
      </c>
    </row>
    <row r="27" ht="102">
      <c r="E27" s="10" t="s">
        <v>274</v>
      </c>
    </row>
    <row r="28" ht="12.75">
      <c r="E28" s="10" t="s">
        <v>43</v>
      </c>
    </row>
    <row r="29" spans="1:16" ht="51">
      <c r="A29" s="4">
        <v>6</v>
      </c>
      <c r="B29" s="4" t="s">
        <v>41</v>
      </c>
      <c r="C29" s="4" t="s">
        <v>275</v>
      </c>
      <c r="D29" s="4" t="s">
        <v>43</v>
      </c>
      <c r="E29" s="4" t="s">
        <v>276</v>
      </c>
      <c r="F29" s="4" t="s">
        <v>45</v>
      </c>
      <c r="G29" s="6">
        <v>232.2</v>
      </c>
      <c r="H29" s="9"/>
      <c r="I29" s="8">
        <f>ROUND((H29*G29),2)</f>
        <v>0</v>
      </c>
      <c r="O29">
        <f>rekapitulace!H6</f>
        <v>21</v>
      </c>
      <c r="P29">
        <f>ROUND(O29/100*I29,2)</f>
        <v>0</v>
      </c>
    </row>
    <row r="30" ht="395.25">
      <c r="E30" s="10" t="s">
        <v>277</v>
      </c>
    </row>
    <row r="31" ht="12.75">
      <c r="E31" s="10" t="s">
        <v>43</v>
      </c>
    </row>
    <row r="32" spans="1:16" ht="51">
      <c r="A32" s="4">
        <v>4</v>
      </c>
      <c r="B32" s="4" t="s">
        <v>41</v>
      </c>
      <c r="C32" s="4" t="s">
        <v>81</v>
      </c>
      <c r="D32" s="4" t="s">
        <v>43</v>
      </c>
      <c r="E32" s="4" t="s">
        <v>278</v>
      </c>
      <c r="F32" s="4" t="s">
        <v>83</v>
      </c>
      <c r="G32" s="6">
        <v>5468.73</v>
      </c>
      <c r="H32" s="9"/>
      <c r="I32" s="8">
        <f>ROUND((H32*G32),2)</f>
        <v>0</v>
      </c>
      <c r="O32">
        <f>rekapitulace!H6</f>
        <v>21</v>
      </c>
      <c r="P32">
        <f>ROUND(O32/100*I32,2)</f>
        <v>0</v>
      </c>
    </row>
    <row r="33" ht="165.75">
      <c r="E33" s="10" t="s">
        <v>279</v>
      </c>
    </row>
    <row r="34" ht="12.75">
      <c r="E34" s="10" t="s">
        <v>43</v>
      </c>
    </row>
    <row r="35" spans="1:16" ht="51">
      <c r="A35" s="4">
        <v>7</v>
      </c>
      <c r="B35" s="4" t="s">
        <v>41</v>
      </c>
      <c r="C35" s="4" t="s">
        <v>280</v>
      </c>
      <c r="D35" s="4" t="s">
        <v>43</v>
      </c>
      <c r="E35" s="4" t="s">
        <v>281</v>
      </c>
      <c r="F35" s="4" t="s">
        <v>83</v>
      </c>
      <c r="G35" s="6">
        <v>863.6</v>
      </c>
      <c r="H35" s="9"/>
      <c r="I35" s="8">
        <f>ROUND((H35*G35),2)</f>
        <v>0</v>
      </c>
      <c r="O35">
        <f>rekapitulace!H6</f>
        <v>21</v>
      </c>
      <c r="P35">
        <f>ROUND(O35/100*I35,2)</f>
        <v>0</v>
      </c>
    </row>
    <row r="36" ht="165.75">
      <c r="E36" s="10" t="s">
        <v>282</v>
      </c>
    </row>
    <row r="37" ht="12.75">
      <c r="E37" s="10" t="s">
        <v>43</v>
      </c>
    </row>
    <row r="38" spans="1:16" ht="51">
      <c r="A38" s="4">
        <v>8</v>
      </c>
      <c r="B38" s="4" t="s">
        <v>41</v>
      </c>
      <c r="C38" s="4" t="s">
        <v>283</v>
      </c>
      <c r="D38" s="4" t="s">
        <v>43</v>
      </c>
      <c r="E38" s="4" t="s">
        <v>284</v>
      </c>
      <c r="F38" s="4" t="s">
        <v>83</v>
      </c>
      <c r="G38" s="6">
        <v>863.6</v>
      </c>
      <c r="H38" s="9"/>
      <c r="I38" s="8">
        <f>ROUND((H38*G38),2)</f>
        <v>0</v>
      </c>
      <c r="O38">
        <f>rekapitulace!H6</f>
        <v>21</v>
      </c>
      <c r="P38">
        <f>ROUND(O38/100*I38,2)</f>
        <v>0</v>
      </c>
    </row>
    <row r="39" ht="165.75">
      <c r="E39" s="10" t="s">
        <v>282</v>
      </c>
    </row>
    <row r="40" ht="12.75">
      <c r="E40" s="10" t="s">
        <v>43</v>
      </c>
    </row>
    <row r="41" spans="1:16" ht="12.75" customHeight="1">
      <c r="A41" s="11"/>
      <c r="B41" s="11"/>
      <c r="C41" s="11" t="s">
        <v>20</v>
      </c>
      <c r="D41" s="11"/>
      <c r="E41" s="11" t="s">
        <v>57</v>
      </c>
      <c r="F41" s="11"/>
      <c r="G41" s="11"/>
      <c r="H41" s="11"/>
      <c r="I41" s="11">
        <f>SUM(I17:I40)</f>
        <v>0</v>
      </c>
      <c r="P41">
        <f>SUM(P17:P40)</f>
        <v>0</v>
      </c>
    </row>
    <row r="43" spans="1:9" ht="12.75" customHeight="1">
      <c r="A43" s="5"/>
      <c r="B43" s="5"/>
      <c r="C43" s="5" t="s">
        <v>31</v>
      </c>
      <c r="D43" s="5"/>
      <c r="E43" s="5" t="s">
        <v>285</v>
      </c>
      <c r="F43" s="5"/>
      <c r="G43" s="7"/>
      <c r="H43" s="5"/>
      <c r="I43" s="7"/>
    </row>
    <row r="44" spans="1:16" ht="51">
      <c r="A44" s="4">
        <v>10</v>
      </c>
      <c r="B44" s="4" t="s">
        <v>41</v>
      </c>
      <c r="C44" s="4" t="s">
        <v>286</v>
      </c>
      <c r="D44" s="4" t="s">
        <v>43</v>
      </c>
      <c r="E44" s="4" t="s">
        <v>287</v>
      </c>
      <c r="F44" s="4" t="s">
        <v>99</v>
      </c>
      <c r="G44" s="6">
        <v>951.1</v>
      </c>
      <c r="H44" s="9"/>
      <c r="I44" s="8">
        <f>ROUND((H44*G44),2)</f>
        <v>0</v>
      </c>
      <c r="O44">
        <f>rekapitulace!H6</f>
        <v>21</v>
      </c>
      <c r="P44">
        <f>ROUND(O44/100*I44,2)</f>
        <v>0</v>
      </c>
    </row>
    <row r="45" ht="178.5">
      <c r="E45" s="10" t="s">
        <v>288</v>
      </c>
    </row>
    <row r="46" ht="12.75">
      <c r="E46" s="10" t="s">
        <v>43</v>
      </c>
    </row>
    <row r="47" spans="1:16" ht="51">
      <c r="A47" s="4">
        <v>9</v>
      </c>
      <c r="B47" s="4" t="s">
        <v>41</v>
      </c>
      <c r="C47" s="4" t="s">
        <v>289</v>
      </c>
      <c r="D47" s="4" t="s">
        <v>43</v>
      </c>
      <c r="E47" s="4" t="s">
        <v>290</v>
      </c>
      <c r="F47" s="4" t="s">
        <v>83</v>
      </c>
      <c r="G47" s="6">
        <v>6289.04</v>
      </c>
      <c r="H47" s="9"/>
      <c r="I47" s="8">
        <f>ROUND((H47*G47),2)</f>
        <v>0</v>
      </c>
      <c r="O47">
        <f>rekapitulace!H6</f>
        <v>21</v>
      </c>
      <c r="P47">
        <f>ROUND(O47/100*I47,2)</f>
        <v>0</v>
      </c>
    </row>
    <row r="48" ht="165.75">
      <c r="E48" s="10" t="s">
        <v>291</v>
      </c>
    </row>
    <row r="49" ht="12.75">
      <c r="E49" s="10" t="s">
        <v>43</v>
      </c>
    </row>
    <row r="50" spans="1:16" ht="12.75" customHeight="1">
      <c r="A50" s="11"/>
      <c r="B50" s="11"/>
      <c r="C50" s="11" t="s">
        <v>31</v>
      </c>
      <c r="D50" s="11"/>
      <c r="E50" s="11" t="s">
        <v>285</v>
      </c>
      <c r="F50" s="11"/>
      <c r="G50" s="11"/>
      <c r="H50" s="11"/>
      <c r="I50" s="11">
        <f>SUM(I44:I49)</f>
        <v>0</v>
      </c>
      <c r="P50">
        <f>SUM(P44:P49)</f>
        <v>0</v>
      </c>
    </row>
    <row r="52" spans="1:9" ht="12.75" customHeight="1">
      <c r="A52" s="5"/>
      <c r="B52" s="5"/>
      <c r="C52" s="5" t="s">
        <v>34</v>
      </c>
      <c r="D52" s="5"/>
      <c r="E52" s="5" t="s">
        <v>91</v>
      </c>
      <c r="F52" s="5"/>
      <c r="G52" s="7"/>
      <c r="H52" s="5"/>
      <c r="I52" s="7"/>
    </row>
    <row r="53" spans="1:16" ht="76.5">
      <c r="A53" s="4">
        <v>30</v>
      </c>
      <c r="B53" s="4" t="s">
        <v>41</v>
      </c>
      <c r="C53" s="4" t="s">
        <v>292</v>
      </c>
      <c r="D53" s="4" t="s">
        <v>43</v>
      </c>
      <c r="E53" s="4" t="s">
        <v>293</v>
      </c>
      <c r="F53" s="4" t="s">
        <v>83</v>
      </c>
      <c r="G53" s="6">
        <v>2866.72</v>
      </c>
      <c r="H53" s="9"/>
      <c r="I53" s="8">
        <f>ROUND((H53*G53),2)</f>
        <v>0</v>
      </c>
      <c r="O53">
        <f>rekapitulace!H6</f>
        <v>21</v>
      </c>
      <c r="P53">
        <f>ROUND(O53/100*I53,2)</f>
        <v>0</v>
      </c>
    </row>
    <row r="54" ht="178.5">
      <c r="E54" s="10" t="s">
        <v>294</v>
      </c>
    </row>
    <row r="55" ht="12.75">
      <c r="E55" s="10" t="s">
        <v>43</v>
      </c>
    </row>
    <row r="56" spans="1:16" ht="76.5">
      <c r="A56" s="4">
        <v>28</v>
      </c>
      <c r="B56" s="4" t="s">
        <v>41</v>
      </c>
      <c r="C56" s="4" t="s">
        <v>295</v>
      </c>
      <c r="D56" s="4" t="s">
        <v>43</v>
      </c>
      <c r="E56" s="4" t="s">
        <v>296</v>
      </c>
      <c r="F56" s="4" t="s">
        <v>83</v>
      </c>
      <c r="G56" s="6">
        <v>1441.83</v>
      </c>
      <c r="H56" s="9"/>
      <c r="I56" s="8">
        <f>ROUND((H56*G56),2)</f>
        <v>0</v>
      </c>
      <c r="O56">
        <f>rekapitulace!H6</f>
        <v>21</v>
      </c>
      <c r="P56">
        <f>ROUND(O56/100*I56,2)</f>
        <v>0</v>
      </c>
    </row>
    <row r="57" ht="191.25">
      <c r="E57" s="10" t="s">
        <v>297</v>
      </c>
    </row>
    <row r="58" ht="12.75">
      <c r="E58" s="10" t="s">
        <v>43</v>
      </c>
    </row>
    <row r="59" spans="1:16" ht="76.5">
      <c r="A59" s="4">
        <v>27</v>
      </c>
      <c r="B59" s="4" t="s">
        <v>41</v>
      </c>
      <c r="C59" s="4" t="s">
        <v>298</v>
      </c>
      <c r="D59" s="4" t="s">
        <v>43</v>
      </c>
      <c r="E59" s="4" t="s">
        <v>299</v>
      </c>
      <c r="F59" s="4" t="s">
        <v>83</v>
      </c>
      <c r="G59" s="6">
        <v>2866.72</v>
      </c>
      <c r="H59" s="9"/>
      <c r="I59" s="8">
        <f>ROUND((H59*G59),2)</f>
        <v>0</v>
      </c>
      <c r="O59">
        <f>rekapitulace!H6</f>
        <v>21</v>
      </c>
      <c r="P59">
        <f>ROUND(O59/100*I59,2)</f>
        <v>0</v>
      </c>
    </row>
    <row r="60" ht="178.5">
      <c r="E60" s="10" t="s">
        <v>294</v>
      </c>
    </row>
    <row r="61" ht="12.75">
      <c r="E61" s="10" t="s">
        <v>43</v>
      </c>
    </row>
    <row r="62" spans="1:16" ht="76.5">
      <c r="A62" s="4">
        <v>29</v>
      </c>
      <c r="B62" s="4" t="s">
        <v>41</v>
      </c>
      <c r="C62" s="4" t="s">
        <v>300</v>
      </c>
      <c r="D62" s="4" t="s">
        <v>43</v>
      </c>
      <c r="E62" s="4" t="s">
        <v>301</v>
      </c>
      <c r="F62" s="4" t="s">
        <v>83</v>
      </c>
      <c r="G62" s="6">
        <v>1160.18</v>
      </c>
      <c r="H62" s="9"/>
      <c r="I62" s="8">
        <f>ROUND((H62*G62),2)</f>
        <v>0</v>
      </c>
      <c r="O62">
        <f>rekapitulace!H6</f>
        <v>21</v>
      </c>
      <c r="P62">
        <f>ROUND(O62/100*I62,2)</f>
        <v>0</v>
      </c>
    </row>
    <row r="63" ht="408">
      <c r="E63" s="10" t="s">
        <v>302</v>
      </c>
    </row>
    <row r="64" ht="12.75">
      <c r="E64" s="10" t="s">
        <v>43</v>
      </c>
    </row>
    <row r="65" spans="1:16" ht="76.5">
      <c r="A65" s="4">
        <v>35</v>
      </c>
      <c r="B65" s="4" t="s">
        <v>41</v>
      </c>
      <c r="C65" s="4" t="s">
        <v>303</v>
      </c>
      <c r="D65" s="4" t="s">
        <v>43</v>
      </c>
      <c r="E65" s="4" t="s">
        <v>304</v>
      </c>
      <c r="F65" s="4" t="s">
        <v>83</v>
      </c>
      <c r="G65" s="6">
        <v>3207.72</v>
      </c>
      <c r="H65" s="9"/>
      <c r="I65" s="8">
        <f>ROUND((H65*G65),2)</f>
        <v>0</v>
      </c>
      <c r="O65">
        <f>rekapitulace!H6</f>
        <v>21</v>
      </c>
      <c r="P65">
        <f>ROUND(O65/100*I65,2)</f>
        <v>0</v>
      </c>
    </row>
    <row r="66" ht="382.5">
      <c r="E66" s="10" t="s">
        <v>305</v>
      </c>
    </row>
    <row r="67" ht="12.75">
      <c r="E67" s="10" t="s">
        <v>43</v>
      </c>
    </row>
    <row r="68" spans="1:16" ht="76.5">
      <c r="A68" s="4">
        <v>36</v>
      </c>
      <c r="B68" s="4" t="s">
        <v>41</v>
      </c>
      <c r="C68" s="4" t="s">
        <v>306</v>
      </c>
      <c r="D68" s="4" t="s">
        <v>43</v>
      </c>
      <c r="E68" s="4" t="s">
        <v>307</v>
      </c>
      <c r="F68" s="4" t="s">
        <v>83</v>
      </c>
      <c r="G68" s="6">
        <v>3207.72</v>
      </c>
      <c r="H68" s="9"/>
      <c r="I68" s="8">
        <f>ROUND((H68*G68),2)</f>
        <v>0</v>
      </c>
      <c r="O68">
        <f>rekapitulace!H6</f>
        <v>21</v>
      </c>
      <c r="P68">
        <f>ROUND(O68/100*I68,2)</f>
        <v>0</v>
      </c>
    </row>
    <row r="69" ht="382.5">
      <c r="E69" s="10" t="s">
        <v>308</v>
      </c>
    </row>
    <row r="70" ht="12.75">
      <c r="E70" s="10" t="s">
        <v>43</v>
      </c>
    </row>
    <row r="71" spans="1:16" ht="63.75">
      <c r="A71" s="4">
        <v>33</v>
      </c>
      <c r="B71" s="4" t="s">
        <v>41</v>
      </c>
      <c r="C71" s="4" t="s">
        <v>309</v>
      </c>
      <c r="D71" s="4" t="s">
        <v>43</v>
      </c>
      <c r="E71" s="4" t="s">
        <v>310</v>
      </c>
      <c r="F71" s="4" t="s">
        <v>83</v>
      </c>
      <c r="G71" s="6">
        <v>3207.72</v>
      </c>
      <c r="H71" s="9"/>
      <c r="I71" s="8">
        <f>ROUND((H71*G71),2)</f>
        <v>0</v>
      </c>
      <c r="O71">
        <f>rekapitulace!H6</f>
        <v>21</v>
      </c>
      <c r="P71">
        <f>ROUND(O71/100*I71,2)</f>
        <v>0</v>
      </c>
    </row>
    <row r="72" ht="382.5">
      <c r="E72" s="10" t="s">
        <v>311</v>
      </c>
    </row>
    <row r="73" ht="12.75">
      <c r="E73" s="10" t="s">
        <v>43</v>
      </c>
    </row>
    <row r="74" spans="1:16" ht="63.75">
      <c r="A74" s="4">
        <v>34</v>
      </c>
      <c r="B74" s="4" t="s">
        <v>41</v>
      </c>
      <c r="C74" s="4" t="s">
        <v>312</v>
      </c>
      <c r="D74" s="4" t="s">
        <v>43</v>
      </c>
      <c r="E74" s="4" t="s">
        <v>313</v>
      </c>
      <c r="F74" s="4" t="s">
        <v>83</v>
      </c>
      <c r="G74" s="6">
        <v>3207.72</v>
      </c>
      <c r="H74" s="9"/>
      <c r="I74" s="8">
        <f>ROUND((H74*G74),2)</f>
        <v>0</v>
      </c>
      <c r="O74">
        <f>rekapitulace!H6</f>
        <v>21</v>
      </c>
      <c r="P74">
        <f>ROUND(O74/100*I74,2)</f>
        <v>0</v>
      </c>
    </row>
    <row r="75" ht="382.5">
      <c r="E75" s="10" t="s">
        <v>308</v>
      </c>
    </row>
    <row r="76" ht="12.75">
      <c r="E76" s="10" t="s">
        <v>43</v>
      </c>
    </row>
    <row r="77" spans="1:16" ht="51">
      <c r="A77" s="4">
        <v>31</v>
      </c>
      <c r="B77" s="4" t="s">
        <v>41</v>
      </c>
      <c r="C77" s="4" t="s">
        <v>314</v>
      </c>
      <c r="D77" s="4" t="s">
        <v>43</v>
      </c>
      <c r="E77" s="4" t="s">
        <v>315</v>
      </c>
      <c r="F77" s="4" t="s">
        <v>83</v>
      </c>
      <c r="G77" s="6">
        <v>1441.83</v>
      </c>
      <c r="H77" s="9"/>
      <c r="I77" s="8">
        <f>ROUND((H77*G77),2)</f>
        <v>0</v>
      </c>
      <c r="O77">
        <f>rekapitulace!H6</f>
        <v>21</v>
      </c>
      <c r="P77">
        <f>ROUND(O77/100*I77,2)</f>
        <v>0</v>
      </c>
    </row>
    <row r="78" ht="191.25">
      <c r="E78" s="10" t="s">
        <v>316</v>
      </c>
    </row>
    <row r="79" ht="12.75">
      <c r="E79" s="10" t="s">
        <v>43</v>
      </c>
    </row>
    <row r="80" spans="1:16" ht="51">
      <c r="A80" s="4">
        <v>32</v>
      </c>
      <c r="B80" s="4" t="s">
        <v>41</v>
      </c>
      <c r="C80" s="4" t="s">
        <v>317</v>
      </c>
      <c r="D80" s="4" t="s">
        <v>43</v>
      </c>
      <c r="E80" s="4" t="s">
        <v>318</v>
      </c>
      <c r="F80" s="4" t="s">
        <v>83</v>
      </c>
      <c r="G80" s="6">
        <v>1160.18</v>
      </c>
      <c r="H80" s="9"/>
      <c r="I80" s="8">
        <f>ROUND((H80*G80),2)</f>
        <v>0</v>
      </c>
      <c r="O80">
        <f>rekapitulace!H6</f>
        <v>21</v>
      </c>
      <c r="P80">
        <f>ROUND(O80/100*I80,2)</f>
        <v>0</v>
      </c>
    </row>
    <row r="81" ht="408">
      <c r="E81" s="10" t="s">
        <v>319</v>
      </c>
    </row>
    <row r="82" ht="12.75">
      <c r="E82" s="10" t="s">
        <v>43</v>
      </c>
    </row>
    <row r="83" spans="1:16" ht="63.75">
      <c r="A83" s="4">
        <v>37</v>
      </c>
      <c r="B83" s="4" t="s">
        <v>41</v>
      </c>
      <c r="C83" s="4" t="s">
        <v>320</v>
      </c>
      <c r="D83" s="4" t="s">
        <v>43</v>
      </c>
      <c r="E83" s="4" t="s">
        <v>321</v>
      </c>
      <c r="F83" s="4" t="s">
        <v>83</v>
      </c>
      <c r="G83" s="6">
        <v>51.95</v>
      </c>
      <c r="H83" s="9"/>
      <c r="I83" s="8">
        <f>ROUND((H83*G83),2)</f>
        <v>0</v>
      </c>
      <c r="O83">
        <f>rekapitulace!H6</f>
        <v>21</v>
      </c>
      <c r="P83">
        <f>ROUND(O83/100*I83,2)</f>
        <v>0</v>
      </c>
    </row>
    <row r="84" ht="191.25">
      <c r="E84" s="10" t="s">
        <v>322</v>
      </c>
    </row>
    <row r="85" ht="12.75">
      <c r="E85" s="10" t="s">
        <v>43</v>
      </c>
    </row>
    <row r="86" spans="1:16" ht="51">
      <c r="A86" s="4">
        <v>38</v>
      </c>
      <c r="B86" s="4" t="s">
        <v>41</v>
      </c>
      <c r="C86" s="4" t="s">
        <v>323</v>
      </c>
      <c r="D86" s="4" t="s">
        <v>43</v>
      </c>
      <c r="E86" s="4" t="s">
        <v>324</v>
      </c>
      <c r="F86" s="4" t="s">
        <v>83</v>
      </c>
      <c r="G86" s="6">
        <v>61.55</v>
      </c>
      <c r="H86" s="9"/>
      <c r="I86" s="8">
        <f>ROUND((H86*G86),2)</f>
        <v>0</v>
      </c>
      <c r="O86">
        <f>rekapitulace!H6</f>
        <v>21</v>
      </c>
      <c r="P86">
        <f>ROUND(O86/100*I86,2)</f>
        <v>0</v>
      </c>
    </row>
    <row r="87" ht="191.25">
      <c r="E87" s="10" t="s">
        <v>325</v>
      </c>
    </row>
    <row r="88" ht="12.75">
      <c r="E88" s="10" t="s">
        <v>43</v>
      </c>
    </row>
    <row r="89" spans="1:16" ht="12.75" customHeight="1">
      <c r="A89" s="11"/>
      <c r="B89" s="11"/>
      <c r="C89" s="11" t="s">
        <v>34</v>
      </c>
      <c r="D89" s="11"/>
      <c r="E89" s="11" t="s">
        <v>91</v>
      </c>
      <c r="F89" s="11"/>
      <c r="G89" s="11"/>
      <c r="H89" s="11"/>
      <c r="I89" s="11">
        <f>SUM(I53:I88)</f>
        <v>0</v>
      </c>
      <c r="P89">
        <f>SUM(P53:P88)</f>
        <v>0</v>
      </c>
    </row>
    <row r="91" spans="1:9" ht="12.75" customHeight="1">
      <c r="A91" s="5"/>
      <c r="B91" s="5"/>
      <c r="C91" s="5" t="s">
        <v>36</v>
      </c>
      <c r="D91" s="5"/>
      <c r="E91" s="5" t="s">
        <v>227</v>
      </c>
      <c r="F91" s="5"/>
      <c r="G91" s="7"/>
      <c r="H91" s="5"/>
      <c r="I91" s="7"/>
    </row>
    <row r="92" spans="1:16" ht="76.5">
      <c r="A92" s="4">
        <v>42</v>
      </c>
      <c r="B92" s="4" t="s">
        <v>41</v>
      </c>
      <c r="C92" s="4" t="s">
        <v>326</v>
      </c>
      <c r="D92" s="4" t="s">
        <v>43</v>
      </c>
      <c r="E92" s="4" t="s">
        <v>327</v>
      </c>
      <c r="F92" s="4" t="s">
        <v>83</v>
      </c>
      <c r="G92" s="6">
        <v>894.96</v>
      </c>
      <c r="H92" s="9"/>
      <c r="I92" s="8">
        <f>ROUND((H92*G92),2)</f>
        <v>0</v>
      </c>
      <c r="O92">
        <f>rekapitulace!H6</f>
        <v>21</v>
      </c>
      <c r="P92">
        <f>ROUND(O92/100*I92,2)</f>
        <v>0</v>
      </c>
    </row>
    <row r="93" ht="191.25">
      <c r="E93" s="10" t="s">
        <v>328</v>
      </c>
    </row>
    <row r="94" ht="12.75">
      <c r="E94" s="10" t="s">
        <v>43</v>
      </c>
    </row>
    <row r="95" spans="1:16" ht="12.75" customHeight="1">
      <c r="A95" s="11"/>
      <c r="B95" s="11"/>
      <c r="C95" s="11" t="s">
        <v>36</v>
      </c>
      <c r="D95" s="11"/>
      <c r="E95" s="11" t="s">
        <v>227</v>
      </c>
      <c r="F95" s="11"/>
      <c r="G95" s="11"/>
      <c r="H95" s="11"/>
      <c r="I95" s="11">
        <f>SUM(I92:I94)</f>
        <v>0</v>
      </c>
      <c r="P95">
        <f>SUM(P92:P94)</f>
        <v>0</v>
      </c>
    </row>
    <row r="97" spans="1:9" ht="12.75" customHeight="1">
      <c r="A97" s="5"/>
      <c r="B97" s="5"/>
      <c r="C97" s="5" t="s">
        <v>37</v>
      </c>
      <c r="D97" s="5"/>
      <c r="E97" s="5" t="s">
        <v>112</v>
      </c>
      <c r="F97" s="5"/>
      <c r="G97" s="7"/>
      <c r="H97" s="5"/>
      <c r="I97" s="7"/>
    </row>
    <row r="98" spans="1:16" ht="51">
      <c r="A98" s="4">
        <v>15</v>
      </c>
      <c r="B98" s="4" t="s">
        <v>41</v>
      </c>
      <c r="C98" s="4" t="s">
        <v>329</v>
      </c>
      <c r="D98" s="4" t="s">
        <v>43</v>
      </c>
      <c r="E98" s="4" t="s">
        <v>330</v>
      </c>
      <c r="F98" s="4" t="s">
        <v>99</v>
      </c>
      <c r="G98" s="6">
        <v>91.6</v>
      </c>
      <c r="H98" s="9"/>
      <c r="I98" s="8">
        <f>ROUND((H98*G98),2)</f>
        <v>0</v>
      </c>
      <c r="O98">
        <f>rekapitulace!H6</f>
        <v>21</v>
      </c>
      <c r="P98">
        <f>ROUND(O98/100*I98,2)</f>
        <v>0</v>
      </c>
    </row>
    <row r="99" ht="165.75">
      <c r="E99" s="10" t="s">
        <v>331</v>
      </c>
    </row>
    <row r="100" ht="12.75">
      <c r="E100" s="10" t="s">
        <v>43</v>
      </c>
    </row>
    <row r="101" spans="1:16" ht="51">
      <c r="A101" s="4">
        <v>16</v>
      </c>
      <c r="B101" s="4" t="s">
        <v>41</v>
      </c>
      <c r="C101" s="4" t="s">
        <v>332</v>
      </c>
      <c r="D101" s="4" t="s">
        <v>43</v>
      </c>
      <c r="E101" s="4" t="s">
        <v>333</v>
      </c>
      <c r="F101" s="4" t="s">
        <v>99</v>
      </c>
      <c r="G101" s="6">
        <v>24.5</v>
      </c>
      <c r="H101" s="9"/>
      <c r="I101" s="8">
        <f>ROUND((H101*G101),2)</f>
        <v>0</v>
      </c>
      <c r="O101">
        <f>rekapitulace!H6</f>
        <v>21</v>
      </c>
      <c r="P101">
        <f>ROUND(O101/100*I101,2)</f>
        <v>0</v>
      </c>
    </row>
    <row r="102" ht="165.75">
      <c r="E102" s="10" t="s">
        <v>334</v>
      </c>
    </row>
    <row r="103" ht="12.75">
      <c r="E103" s="10" t="s">
        <v>43</v>
      </c>
    </row>
    <row r="104" spans="1:16" ht="102">
      <c r="A104" s="4">
        <v>41</v>
      </c>
      <c r="B104" s="4" t="s">
        <v>41</v>
      </c>
      <c r="C104" s="4" t="s">
        <v>335</v>
      </c>
      <c r="D104" s="4" t="s">
        <v>43</v>
      </c>
      <c r="E104" s="4" t="s">
        <v>336</v>
      </c>
      <c r="F104" s="4" t="s">
        <v>99</v>
      </c>
      <c r="G104" s="6">
        <v>842.66</v>
      </c>
      <c r="H104" s="9"/>
      <c r="I104" s="8">
        <f>ROUND((H104*G104),2)</f>
        <v>0</v>
      </c>
      <c r="O104">
        <f>rekapitulace!H6</f>
        <v>21</v>
      </c>
      <c r="P104">
        <f>ROUND(O104/100*I104,2)</f>
        <v>0</v>
      </c>
    </row>
    <row r="105" ht="409.5">
      <c r="E105" s="10" t="s">
        <v>337</v>
      </c>
    </row>
    <row r="106" ht="12.75">
      <c r="E106" s="10" t="s">
        <v>43</v>
      </c>
    </row>
    <row r="107" spans="1:16" ht="51">
      <c r="A107" s="4">
        <v>17</v>
      </c>
      <c r="B107" s="4" t="s">
        <v>41</v>
      </c>
      <c r="C107" s="4" t="s">
        <v>338</v>
      </c>
      <c r="D107" s="4" t="s">
        <v>43</v>
      </c>
      <c r="E107" s="4" t="s">
        <v>339</v>
      </c>
      <c r="F107" s="4" t="s">
        <v>150</v>
      </c>
      <c r="G107" s="6">
        <v>14</v>
      </c>
      <c r="H107" s="9"/>
      <c r="I107" s="8">
        <f>ROUND((H107*G107),2)</f>
        <v>0</v>
      </c>
      <c r="O107">
        <f>rekapitulace!H6</f>
        <v>21</v>
      </c>
      <c r="P107">
        <f>ROUND(O107/100*I107,2)</f>
        <v>0</v>
      </c>
    </row>
    <row r="108" ht="165.75">
      <c r="E108" s="10" t="s">
        <v>340</v>
      </c>
    </row>
    <row r="109" ht="12.75">
      <c r="E109" s="10" t="s">
        <v>43</v>
      </c>
    </row>
    <row r="110" spans="1:16" ht="51">
      <c r="A110" s="4">
        <v>18</v>
      </c>
      <c r="B110" s="4" t="s">
        <v>41</v>
      </c>
      <c r="C110" s="4" t="s">
        <v>341</v>
      </c>
      <c r="D110" s="4" t="s">
        <v>43</v>
      </c>
      <c r="E110" s="4" t="s">
        <v>342</v>
      </c>
      <c r="F110" s="4" t="s">
        <v>150</v>
      </c>
      <c r="G110" s="6">
        <v>7</v>
      </c>
      <c r="H110" s="9"/>
      <c r="I110" s="8">
        <f>ROUND((H110*G110),2)</f>
        <v>0</v>
      </c>
      <c r="O110">
        <f>rekapitulace!H6</f>
        <v>21</v>
      </c>
      <c r="P110">
        <f>ROUND(O110/100*I110,2)</f>
        <v>0</v>
      </c>
    </row>
    <row r="111" ht="165.75">
      <c r="E111" s="10" t="s">
        <v>343</v>
      </c>
    </row>
    <row r="112" ht="12.75">
      <c r="E112" s="10" t="s">
        <v>43</v>
      </c>
    </row>
    <row r="113" spans="1:16" ht="51">
      <c r="A113" s="4">
        <v>19</v>
      </c>
      <c r="B113" s="4" t="s">
        <v>41</v>
      </c>
      <c r="C113" s="4" t="s">
        <v>344</v>
      </c>
      <c r="D113" s="4" t="s">
        <v>43</v>
      </c>
      <c r="E113" s="4" t="s">
        <v>345</v>
      </c>
      <c r="F113" s="4" t="s">
        <v>99</v>
      </c>
      <c r="G113" s="6">
        <v>116.1</v>
      </c>
      <c r="H113" s="9"/>
      <c r="I113" s="8">
        <f>ROUND((H113*G113),2)</f>
        <v>0</v>
      </c>
      <c r="O113">
        <f>rekapitulace!H6</f>
        <v>21</v>
      </c>
      <c r="P113">
        <f>ROUND(O113/100*I113,2)</f>
        <v>0</v>
      </c>
    </row>
    <row r="114" ht="76.5">
      <c r="E114" s="10" t="s">
        <v>346</v>
      </c>
    </row>
    <row r="115" ht="12.75">
      <c r="E115" s="10" t="s">
        <v>43</v>
      </c>
    </row>
    <row r="116" spans="1:16" ht="12.75" customHeight="1">
      <c r="A116" s="11"/>
      <c r="B116" s="11"/>
      <c r="C116" s="11" t="s">
        <v>37</v>
      </c>
      <c r="D116" s="11"/>
      <c r="E116" s="11" t="s">
        <v>112</v>
      </c>
      <c r="F116" s="11"/>
      <c r="G116" s="11"/>
      <c r="H116" s="11"/>
      <c r="I116" s="11">
        <f>SUM(I98:I115)</f>
        <v>0</v>
      </c>
      <c r="P116">
        <f>SUM(P98:P115)</f>
        <v>0</v>
      </c>
    </row>
    <row r="118" spans="1:9" ht="12.75" customHeight="1">
      <c r="A118" s="5"/>
      <c r="B118" s="5"/>
      <c r="C118" s="5" t="s">
        <v>38</v>
      </c>
      <c r="D118" s="5"/>
      <c r="E118" s="5" t="s">
        <v>243</v>
      </c>
      <c r="F118" s="5"/>
      <c r="G118" s="7"/>
      <c r="H118" s="5"/>
      <c r="I118" s="7"/>
    </row>
    <row r="119" spans="1:16" ht="63.75">
      <c r="A119" s="4">
        <v>20</v>
      </c>
      <c r="B119" s="4" t="s">
        <v>41</v>
      </c>
      <c r="C119" s="4" t="s">
        <v>347</v>
      </c>
      <c r="D119" s="4" t="s">
        <v>43</v>
      </c>
      <c r="E119" s="4" t="s">
        <v>348</v>
      </c>
      <c r="F119" s="4" t="s">
        <v>150</v>
      </c>
      <c r="G119" s="6">
        <v>32</v>
      </c>
      <c r="H119" s="9"/>
      <c r="I119" s="8">
        <f>ROUND((H119*G119),2)</f>
        <v>0</v>
      </c>
      <c r="O119">
        <f>rekapitulace!H6</f>
        <v>21</v>
      </c>
      <c r="P119">
        <f>ROUND(O119/100*I119,2)</f>
        <v>0</v>
      </c>
    </row>
    <row r="120" ht="165.75">
      <c r="E120" s="10" t="s">
        <v>349</v>
      </c>
    </row>
    <row r="121" ht="12.75">
      <c r="E121" s="10" t="s">
        <v>43</v>
      </c>
    </row>
    <row r="122" spans="1:16" ht="51">
      <c r="A122" s="4">
        <v>25</v>
      </c>
      <c r="B122" s="4" t="s">
        <v>41</v>
      </c>
      <c r="C122" s="4" t="s">
        <v>350</v>
      </c>
      <c r="D122" s="4" t="s">
        <v>43</v>
      </c>
      <c r="E122" s="4" t="s">
        <v>351</v>
      </c>
      <c r="F122" s="4" t="s">
        <v>150</v>
      </c>
      <c r="G122" s="6">
        <v>6</v>
      </c>
      <c r="H122" s="9"/>
      <c r="I122" s="8">
        <f>ROUND((H122*G122),2)</f>
        <v>0</v>
      </c>
      <c r="O122">
        <f>rekapitulace!H6</f>
        <v>21</v>
      </c>
      <c r="P122">
        <f>ROUND(O122/100*I122,2)</f>
        <v>0</v>
      </c>
    </row>
    <row r="123" ht="165.75">
      <c r="E123" s="10" t="s">
        <v>352</v>
      </c>
    </row>
    <row r="124" ht="12.75">
      <c r="E124" s="10" t="s">
        <v>43</v>
      </c>
    </row>
    <row r="125" spans="1:16" ht="63.75">
      <c r="A125" s="4">
        <v>21</v>
      </c>
      <c r="B125" s="4" t="s">
        <v>41</v>
      </c>
      <c r="C125" s="4" t="s">
        <v>353</v>
      </c>
      <c r="D125" s="4" t="s">
        <v>43</v>
      </c>
      <c r="E125" s="4" t="s">
        <v>354</v>
      </c>
      <c r="F125" s="4" t="s">
        <v>150</v>
      </c>
      <c r="G125" s="6">
        <v>30</v>
      </c>
      <c r="H125" s="9"/>
      <c r="I125" s="8">
        <f>ROUND((H125*G125),2)</f>
        <v>0</v>
      </c>
      <c r="O125">
        <f>rekapitulace!H6</f>
        <v>21</v>
      </c>
      <c r="P125">
        <f>ROUND(O125/100*I125,2)</f>
        <v>0</v>
      </c>
    </row>
    <row r="126" ht="165.75">
      <c r="E126" s="10" t="s">
        <v>355</v>
      </c>
    </row>
    <row r="127" ht="12.75">
      <c r="E127" s="10" t="s">
        <v>43</v>
      </c>
    </row>
    <row r="128" spans="1:16" ht="51">
      <c r="A128" s="4">
        <v>22</v>
      </c>
      <c r="B128" s="4" t="s">
        <v>41</v>
      </c>
      <c r="C128" s="4" t="s">
        <v>356</v>
      </c>
      <c r="D128" s="4" t="s">
        <v>43</v>
      </c>
      <c r="E128" s="4" t="s">
        <v>357</v>
      </c>
      <c r="F128" s="4" t="s">
        <v>83</v>
      </c>
      <c r="G128" s="6">
        <v>52.48</v>
      </c>
      <c r="H128" s="9"/>
      <c r="I128" s="8">
        <f>ROUND((H128*G128),2)</f>
        <v>0</v>
      </c>
      <c r="O128">
        <f>rekapitulace!H6</f>
        <v>21</v>
      </c>
      <c r="P128">
        <f>ROUND(O128/100*I128,2)</f>
        <v>0</v>
      </c>
    </row>
    <row r="129" ht="165.75">
      <c r="E129" s="10" t="s">
        <v>358</v>
      </c>
    </row>
    <row r="130" ht="12.75">
      <c r="E130" s="10" t="s">
        <v>43</v>
      </c>
    </row>
    <row r="131" spans="1:16" ht="63.75">
      <c r="A131" s="4">
        <v>24</v>
      </c>
      <c r="B131" s="4" t="s">
        <v>41</v>
      </c>
      <c r="C131" s="4" t="s">
        <v>359</v>
      </c>
      <c r="D131" s="4" t="s">
        <v>43</v>
      </c>
      <c r="E131" s="4" t="s">
        <v>360</v>
      </c>
      <c r="F131" s="4" t="s">
        <v>83</v>
      </c>
      <c r="G131" s="6">
        <v>27.03</v>
      </c>
      <c r="H131" s="9"/>
      <c r="I131" s="8">
        <f>ROUND((H131*G131),2)</f>
        <v>0</v>
      </c>
      <c r="O131">
        <f>rekapitulace!H6</f>
        <v>21</v>
      </c>
      <c r="P131">
        <f>ROUND(O131/100*I131,2)</f>
        <v>0</v>
      </c>
    </row>
    <row r="132" ht="165.75">
      <c r="E132" s="10" t="s">
        <v>361</v>
      </c>
    </row>
    <row r="133" ht="12.75">
      <c r="E133" s="10" t="s">
        <v>43</v>
      </c>
    </row>
    <row r="134" spans="1:16" ht="51">
      <c r="A134" s="4">
        <v>23</v>
      </c>
      <c r="B134" s="4" t="s">
        <v>41</v>
      </c>
      <c r="C134" s="4" t="s">
        <v>362</v>
      </c>
      <c r="D134" s="4" t="s">
        <v>43</v>
      </c>
      <c r="E134" s="4" t="s">
        <v>363</v>
      </c>
      <c r="F134" s="4" t="s">
        <v>83</v>
      </c>
      <c r="G134" s="6">
        <v>12</v>
      </c>
      <c r="H134" s="9"/>
      <c r="I134" s="8">
        <f>ROUND((H134*G134),2)</f>
        <v>0</v>
      </c>
      <c r="O134">
        <f>rekapitulace!H6</f>
        <v>21</v>
      </c>
      <c r="P134">
        <f>ROUND(O134/100*I134,2)</f>
        <v>0</v>
      </c>
    </row>
    <row r="135" ht="165.75">
      <c r="E135" s="10" t="s">
        <v>364</v>
      </c>
    </row>
    <row r="136" ht="12.75">
      <c r="E136" s="10" t="s">
        <v>43</v>
      </c>
    </row>
    <row r="137" spans="1:16" ht="63.75">
      <c r="A137" s="4">
        <v>26</v>
      </c>
      <c r="B137" s="4" t="s">
        <v>41</v>
      </c>
      <c r="C137" s="4" t="s">
        <v>365</v>
      </c>
      <c r="D137" s="4" t="s">
        <v>43</v>
      </c>
      <c r="E137" s="4" t="s">
        <v>366</v>
      </c>
      <c r="F137" s="4" t="s">
        <v>150</v>
      </c>
      <c r="G137" s="6">
        <v>40</v>
      </c>
      <c r="H137" s="9"/>
      <c r="I137" s="8">
        <f>ROUND((H137*G137),2)</f>
        <v>0</v>
      </c>
      <c r="O137">
        <f>rekapitulace!H6</f>
        <v>21</v>
      </c>
      <c r="P137">
        <f>ROUND(O137/100*I137,2)</f>
        <v>0</v>
      </c>
    </row>
    <row r="138" ht="165.75">
      <c r="E138" s="10" t="s">
        <v>367</v>
      </c>
    </row>
    <row r="139" ht="12.75">
      <c r="E139" s="10" t="s">
        <v>43</v>
      </c>
    </row>
    <row r="140" spans="1:16" ht="63.75">
      <c r="A140" s="4">
        <v>11</v>
      </c>
      <c r="B140" s="4" t="s">
        <v>41</v>
      </c>
      <c r="C140" s="4" t="s">
        <v>368</v>
      </c>
      <c r="D140" s="4" t="s">
        <v>43</v>
      </c>
      <c r="E140" s="4" t="s">
        <v>369</v>
      </c>
      <c r="F140" s="4" t="s">
        <v>45</v>
      </c>
      <c r="G140" s="6">
        <v>0.92</v>
      </c>
      <c r="H140" s="9"/>
      <c r="I140" s="8">
        <f>ROUND((H140*G140),2)</f>
        <v>0</v>
      </c>
      <c r="O140">
        <f>rekapitulace!H6</f>
        <v>21</v>
      </c>
      <c r="P140">
        <f>ROUND(O140/100*I140,2)</f>
        <v>0</v>
      </c>
    </row>
    <row r="141" ht="178.5">
      <c r="E141" s="10" t="s">
        <v>370</v>
      </c>
    </row>
    <row r="142" ht="12.75">
      <c r="E142" s="10" t="s">
        <v>43</v>
      </c>
    </row>
    <row r="143" spans="1:16" ht="51">
      <c r="A143" s="4">
        <v>12</v>
      </c>
      <c r="B143" s="4" t="s">
        <v>41</v>
      </c>
      <c r="C143" s="4" t="s">
        <v>371</v>
      </c>
      <c r="D143" s="4" t="s">
        <v>43</v>
      </c>
      <c r="E143" s="4" t="s">
        <v>372</v>
      </c>
      <c r="F143" s="4" t="s">
        <v>99</v>
      </c>
      <c r="G143" s="6">
        <v>593.1</v>
      </c>
      <c r="H143" s="9"/>
      <c r="I143" s="8">
        <f>ROUND((H143*G143),2)</f>
        <v>0</v>
      </c>
      <c r="O143">
        <f>rekapitulace!H6</f>
        <v>21</v>
      </c>
      <c r="P143">
        <f>ROUND(O143/100*I143,2)</f>
        <v>0</v>
      </c>
    </row>
    <row r="144" ht="191.25">
      <c r="E144" s="10" t="s">
        <v>373</v>
      </c>
    </row>
    <row r="145" ht="12.75">
      <c r="E145" s="10" t="s">
        <v>43</v>
      </c>
    </row>
    <row r="146" spans="1:16" ht="51">
      <c r="A146" s="4">
        <v>13</v>
      </c>
      <c r="B146" s="4" t="s">
        <v>41</v>
      </c>
      <c r="C146" s="4" t="s">
        <v>374</v>
      </c>
      <c r="D146" s="4" t="s">
        <v>43</v>
      </c>
      <c r="E146" s="4" t="s">
        <v>375</v>
      </c>
      <c r="F146" s="4" t="s">
        <v>99</v>
      </c>
      <c r="G146" s="6">
        <v>665.98</v>
      </c>
      <c r="H146" s="9"/>
      <c r="I146" s="8">
        <f>ROUND((H146*G146),2)</f>
        <v>0</v>
      </c>
      <c r="O146">
        <f>rekapitulace!H6</f>
        <v>21</v>
      </c>
      <c r="P146">
        <f>ROUND(O146/100*I146,2)</f>
        <v>0</v>
      </c>
    </row>
    <row r="147" ht="178.5">
      <c r="E147" s="10" t="s">
        <v>376</v>
      </c>
    </row>
    <row r="148" ht="12.75">
      <c r="E148" s="10" t="s">
        <v>43</v>
      </c>
    </row>
    <row r="149" spans="1:16" ht="51">
      <c r="A149" s="4">
        <v>14</v>
      </c>
      <c r="B149" s="4" t="s">
        <v>41</v>
      </c>
      <c r="C149" s="4" t="s">
        <v>377</v>
      </c>
      <c r="D149" s="4" t="s">
        <v>43</v>
      </c>
      <c r="E149" s="4" t="s">
        <v>378</v>
      </c>
      <c r="F149" s="4" t="s">
        <v>99</v>
      </c>
      <c r="G149" s="6">
        <v>882.47</v>
      </c>
      <c r="H149" s="9"/>
      <c r="I149" s="8">
        <f>ROUND((H149*G149),2)</f>
        <v>0</v>
      </c>
      <c r="O149">
        <f>rekapitulace!H6</f>
        <v>21</v>
      </c>
      <c r="P149">
        <f>ROUND(O149/100*I149,2)</f>
        <v>0</v>
      </c>
    </row>
    <row r="150" ht="178.5">
      <c r="E150" s="10" t="s">
        <v>379</v>
      </c>
    </row>
    <row r="151" ht="12.75">
      <c r="E151" s="10" t="s">
        <v>43</v>
      </c>
    </row>
    <row r="152" spans="1:16" ht="12.75" customHeight="1">
      <c r="A152" s="11"/>
      <c r="B152" s="11"/>
      <c r="C152" s="11" t="s">
        <v>38</v>
      </c>
      <c r="D152" s="11"/>
      <c r="E152" s="11" t="s">
        <v>243</v>
      </c>
      <c r="F152" s="11"/>
      <c r="G152" s="11"/>
      <c r="H152" s="11"/>
      <c r="I152" s="11">
        <f>SUM(I119:I151)</f>
        <v>0</v>
      </c>
      <c r="P152">
        <f>SUM(P119:P151)</f>
        <v>0</v>
      </c>
    </row>
    <row r="154" spans="1:16" ht="12.75" customHeight="1">
      <c r="A154" s="11"/>
      <c r="B154" s="11"/>
      <c r="C154" s="11"/>
      <c r="D154" s="11"/>
      <c r="E154" s="11" t="s">
        <v>113</v>
      </c>
      <c r="F154" s="11"/>
      <c r="G154" s="11"/>
      <c r="H154" s="11"/>
      <c r="I154" s="11">
        <f>+I14+I41+I50+I89+I95+I116+I152</f>
        <v>0</v>
      </c>
      <c r="P154">
        <f>+P14+P41+P50+P89+P95+P116+P152</f>
        <v>0</v>
      </c>
    </row>
    <row r="156" spans="1:9" ht="12.75" customHeight="1">
      <c r="A156" s="5" t="s">
        <v>114</v>
      </c>
      <c r="B156" s="5"/>
      <c r="C156" s="5"/>
      <c r="D156" s="5"/>
      <c r="E156" s="5"/>
      <c r="F156" s="5"/>
      <c r="G156" s="5"/>
      <c r="H156" s="5"/>
      <c r="I156" s="5"/>
    </row>
    <row r="157" spans="1:9" ht="12.75" customHeight="1">
      <c r="A157" s="5"/>
      <c r="B157" s="5"/>
      <c r="C157" s="5"/>
      <c r="D157" s="5"/>
      <c r="E157" s="5" t="s">
        <v>115</v>
      </c>
      <c r="F157" s="5"/>
      <c r="G157" s="5"/>
      <c r="H157" s="5"/>
      <c r="I157" s="5"/>
    </row>
    <row r="158" spans="1:16" ht="12.75" customHeight="1">
      <c r="A158" s="11"/>
      <c r="B158" s="11"/>
      <c r="C158" s="11"/>
      <c r="D158" s="11"/>
      <c r="E158" s="11" t="s">
        <v>116</v>
      </c>
      <c r="F158" s="11"/>
      <c r="G158" s="11"/>
      <c r="H158" s="11"/>
      <c r="I158" s="11">
        <v>0</v>
      </c>
      <c r="P158">
        <v>0</v>
      </c>
    </row>
    <row r="159" spans="1:9" ht="12.75" customHeight="1">
      <c r="A159" s="11"/>
      <c r="B159" s="11"/>
      <c r="C159" s="11"/>
      <c r="D159" s="11"/>
      <c r="E159" s="11" t="s">
        <v>117</v>
      </c>
      <c r="F159" s="11"/>
      <c r="G159" s="11"/>
      <c r="H159" s="11"/>
      <c r="I159" s="11"/>
    </row>
    <row r="160" spans="1:16" ht="12.75" customHeight="1">
      <c r="A160" s="11"/>
      <c r="B160" s="11"/>
      <c r="C160" s="11"/>
      <c r="D160" s="11"/>
      <c r="E160" s="11" t="s">
        <v>118</v>
      </c>
      <c r="F160" s="11"/>
      <c r="G160" s="11"/>
      <c r="H160" s="11"/>
      <c r="I160" s="11">
        <v>0</v>
      </c>
      <c r="P160">
        <v>0</v>
      </c>
    </row>
    <row r="161" spans="1:16" ht="12.75" customHeight="1">
      <c r="A161" s="11"/>
      <c r="B161" s="11"/>
      <c r="C161" s="11"/>
      <c r="D161" s="11"/>
      <c r="E161" s="11" t="s">
        <v>119</v>
      </c>
      <c r="F161" s="11"/>
      <c r="G161" s="11"/>
      <c r="H161" s="11"/>
      <c r="I161" s="11">
        <f>I158+I160</f>
        <v>0</v>
      </c>
      <c r="P161">
        <f>P158+P160</f>
        <v>0</v>
      </c>
    </row>
    <row r="163" spans="1:16" ht="12.75" customHeight="1">
      <c r="A163" s="11"/>
      <c r="B163" s="11"/>
      <c r="C163" s="11"/>
      <c r="D163" s="11"/>
      <c r="E163" s="11" t="s">
        <v>119</v>
      </c>
      <c r="F163" s="11"/>
      <c r="G163" s="11"/>
      <c r="H163" s="11"/>
      <c r="I163" s="11">
        <f>I154+I161</f>
        <v>0</v>
      </c>
      <c r="P163">
        <f>P154+P161</f>
        <v>0</v>
      </c>
    </row>
  </sheetData>
  <sheetProtection formatColumns="0"/>
  <mergeCells count="8">
    <mergeCell ref="G7:G8"/>
    <mergeCell ref="H7:I7"/>
    <mergeCell ref="A7:A8"/>
    <mergeCell ref="B7:B8"/>
    <mergeCell ref="C7:C8"/>
    <mergeCell ref="D7:D8"/>
    <mergeCell ref="E7:E8"/>
    <mergeCell ref="F7:F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1">
      <pane ySplit="9" topLeftCell="A55" activePane="bottomLeft" state="frozen"/>
      <selection pane="topLeft" activeCell="A1" sqref="A1"/>
      <selection pane="bottomLeft" activeCell="A1" sqref="A1:IV1"/>
    </sheetView>
  </sheetViews>
  <sheetFormatPr defaultColWidth="9.140625" defaultRowHeight="12.75" customHeight="1"/>
  <cols>
    <col min="1" max="1" width="5.8515625" style="0" customWidth="1"/>
    <col min="2" max="2" width="11.421875" style="0" customWidth="1"/>
    <col min="3" max="3" width="10.8515625" style="0" customWidth="1"/>
    <col min="4" max="4" width="10.57421875" style="0" customWidth="1"/>
    <col min="5" max="5" width="75.7109375" style="0" customWidth="1"/>
    <col min="6" max="6" width="8.8515625" style="0" customWidth="1"/>
    <col min="7" max="7" width="12.8515625" style="0" customWidth="1"/>
    <col min="8" max="8" width="12.7109375" style="0" customWidth="1"/>
    <col min="9" max="9" width="13.28125" style="0" customWidth="1"/>
    <col min="15" max="16" width="9.140625" style="0" hidden="1" customWidth="1"/>
  </cols>
  <sheetData>
    <row r="1" ht="12.75" customHeight="1">
      <c r="C1" s="1" t="s">
        <v>12</v>
      </c>
    </row>
    <row r="3" spans="1:5" ht="12.75" customHeight="1">
      <c r="A3" t="s">
        <v>13</v>
      </c>
      <c r="C3" s="3" t="s">
        <v>16</v>
      </c>
      <c r="D3" s="3"/>
      <c r="E3" s="3" t="s">
        <v>17</v>
      </c>
    </row>
    <row r="4" spans="1:5" ht="12.75" customHeight="1">
      <c r="A4" t="s">
        <v>14</v>
      </c>
      <c r="C4" s="3" t="s">
        <v>259</v>
      </c>
      <c r="D4" s="3"/>
      <c r="E4" s="3" t="s">
        <v>260</v>
      </c>
    </row>
    <row r="5" spans="1:5" ht="12.75" customHeight="1">
      <c r="A5" t="s">
        <v>15</v>
      </c>
      <c r="C5" s="3" t="s">
        <v>380</v>
      </c>
      <c r="D5" s="3"/>
      <c r="E5" s="3" t="s">
        <v>381</v>
      </c>
    </row>
    <row r="6" spans="3:5" ht="12.75" customHeight="1">
      <c r="C6" s="3"/>
      <c r="D6" s="3"/>
      <c r="E6" s="3"/>
    </row>
    <row r="7" spans="1:16" ht="12.75" customHeight="1">
      <c r="A7" s="27" t="s">
        <v>19</v>
      </c>
      <c r="B7" s="27" t="s">
        <v>21</v>
      </c>
      <c r="C7" s="27" t="s">
        <v>22</v>
      </c>
      <c r="D7" s="27" t="s">
        <v>23</v>
      </c>
      <c r="E7" s="27" t="s">
        <v>24</v>
      </c>
      <c r="F7" s="27" t="s">
        <v>25</v>
      </c>
      <c r="G7" s="27" t="s">
        <v>26</v>
      </c>
      <c r="H7" s="27" t="s">
        <v>27</v>
      </c>
      <c r="I7" s="27"/>
      <c r="O7" t="s">
        <v>30</v>
      </c>
      <c r="P7" t="s">
        <v>10</v>
      </c>
    </row>
    <row r="8" spans="1:15" ht="14.25">
      <c r="A8" s="27"/>
      <c r="B8" s="27"/>
      <c r="C8" s="27"/>
      <c r="D8" s="27"/>
      <c r="E8" s="27"/>
      <c r="F8" s="27"/>
      <c r="G8" s="27"/>
      <c r="H8" s="2" t="s">
        <v>28</v>
      </c>
      <c r="I8" s="2" t="s">
        <v>29</v>
      </c>
      <c r="O8" t="s">
        <v>10</v>
      </c>
    </row>
    <row r="9" spans="1:9" ht="14.25">
      <c r="A9" s="2" t="s">
        <v>20</v>
      </c>
      <c r="B9" s="2" t="s">
        <v>31</v>
      </c>
      <c r="C9" s="2" t="s">
        <v>32</v>
      </c>
      <c r="D9" s="2" t="s">
        <v>33</v>
      </c>
      <c r="E9" s="2" t="s">
        <v>34</v>
      </c>
      <c r="F9" s="2" t="s">
        <v>35</v>
      </c>
      <c r="G9" s="2" t="s">
        <v>36</v>
      </c>
      <c r="H9" s="2" t="s">
        <v>37</v>
      </c>
      <c r="I9" s="2" t="s">
        <v>38</v>
      </c>
    </row>
    <row r="10" spans="1:9" ht="12.75" customHeight="1">
      <c r="A10" s="5"/>
      <c r="B10" s="5"/>
      <c r="C10" s="5" t="s">
        <v>40</v>
      </c>
      <c r="D10" s="5"/>
      <c r="E10" s="5" t="s">
        <v>39</v>
      </c>
      <c r="F10" s="5"/>
      <c r="G10" s="7"/>
      <c r="H10" s="5"/>
      <c r="I10" s="7"/>
    </row>
    <row r="11" spans="1:16" ht="38.25">
      <c r="A11" s="4">
        <v>1</v>
      </c>
      <c r="B11" s="4" t="s">
        <v>41</v>
      </c>
      <c r="C11" s="4" t="s">
        <v>262</v>
      </c>
      <c r="D11" s="4" t="s">
        <v>43</v>
      </c>
      <c r="E11" s="4" t="s">
        <v>382</v>
      </c>
      <c r="F11" s="4" t="s">
        <v>50</v>
      </c>
      <c r="G11" s="6">
        <v>4647.42</v>
      </c>
      <c r="H11" s="9"/>
      <c r="I11" s="8">
        <f>ROUND((H11*G11),2)</f>
        <v>0</v>
      </c>
      <c r="O11">
        <f>rekapitulace!H6</f>
        <v>21</v>
      </c>
      <c r="P11">
        <f>ROUND(O11/100*I11,2)</f>
        <v>0</v>
      </c>
    </row>
    <row r="12" ht="51">
      <c r="E12" s="10" t="s">
        <v>383</v>
      </c>
    </row>
    <row r="13" ht="12.75">
      <c r="E13" s="10" t="s">
        <v>43</v>
      </c>
    </row>
    <row r="14" spans="1:16" ht="12.75" customHeight="1">
      <c r="A14" s="11"/>
      <c r="B14" s="11"/>
      <c r="C14" s="11" t="s">
        <v>40</v>
      </c>
      <c r="D14" s="11"/>
      <c r="E14" s="11" t="s">
        <v>39</v>
      </c>
      <c r="F14" s="11"/>
      <c r="G14" s="11"/>
      <c r="H14" s="11"/>
      <c r="I14" s="11">
        <f>SUM(I11:I13)</f>
        <v>0</v>
      </c>
      <c r="P14">
        <f>SUM(P11:P13)</f>
        <v>0</v>
      </c>
    </row>
    <row r="16" spans="1:9" ht="12.75" customHeight="1">
      <c r="A16" s="5"/>
      <c r="B16" s="5"/>
      <c r="C16" s="5" t="s">
        <v>20</v>
      </c>
      <c r="D16" s="5"/>
      <c r="E16" s="5" t="s">
        <v>57</v>
      </c>
      <c r="F16" s="5"/>
      <c r="G16" s="7"/>
      <c r="H16" s="5"/>
      <c r="I16" s="7"/>
    </row>
    <row r="17" spans="1:16" ht="51">
      <c r="A17" s="4">
        <v>2</v>
      </c>
      <c r="B17" s="4" t="s">
        <v>41</v>
      </c>
      <c r="C17" s="4" t="s">
        <v>265</v>
      </c>
      <c r="D17" s="4" t="s">
        <v>43</v>
      </c>
      <c r="E17" s="4" t="s">
        <v>266</v>
      </c>
      <c r="F17" s="4" t="s">
        <v>45</v>
      </c>
      <c r="G17" s="6">
        <v>2446.01</v>
      </c>
      <c r="H17" s="9"/>
      <c r="I17" s="8">
        <f>ROUND((H17*G17),2)</f>
        <v>0</v>
      </c>
      <c r="O17">
        <f>rekapitulace!H6</f>
        <v>21</v>
      </c>
      <c r="P17">
        <f>ROUND(O17/100*I17,2)</f>
        <v>0</v>
      </c>
    </row>
    <row r="18" ht="409.5">
      <c r="E18" s="10" t="s">
        <v>384</v>
      </c>
    </row>
    <row r="19" ht="12.75">
      <c r="E19" s="10" t="s">
        <v>43</v>
      </c>
    </row>
    <row r="20" spans="1:16" ht="63.75">
      <c r="A20" s="4">
        <v>7</v>
      </c>
      <c r="B20" s="4" t="s">
        <v>41</v>
      </c>
      <c r="C20" s="4" t="s">
        <v>69</v>
      </c>
      <c r="D20" s="4" t="s">
        <v>43</v>
      </c>
      <c r="E20" s="4" t="s">
        <v>385</v>
      </c>
      <c r="F20" s="4" t="s">
        <v>45</v>
      </c>
      <c r="G20" s="6">
        <v>2446.01</v>
      </c>
      <c r="H20" s="9"/>
      <c r="I20" s="8">
        <f>ROUND((H20*G20),2)</f>
        <v>0</v>
      </c>
      <c r="O20">
        <f>rekapitulace!H6</f>
        <v>21</v>
      </c>
      <c r="P20">
        <f>ROUND(O20/100*I20,2)</f>
        <v>0</v>
      </c>
    </row>
    <row r="21" ht="409.5">
      <c r="E21" s="10" t="s">
        <v>384</v>
      </c>
    </row>
    <row r="22" ht="12.75">
      <c r="E22" s="10" t="s">
        <v>43</v>
      </c>
    </row>
    <row r="23" spans="1:16" ht="63.75">
      <c r="A23" s="4">
        <v>3</v>
      </c>
      <c r="B23" s="4" t="s">
        <v>41</v>
      </c>
      <c r="C23" s="4" t="s">
        <v>386</v>
      </c>
      <c r="D23" s="4" t="s">
        <v>43</v>
      </c>
      <c r="E23" s="4" t="s">
        <v>387</v>
      </c>
      <c r="F23" s="4" t="s">
        <v>45</v>
      </c>
      <c r="G23" s="6">
        <v>2446.01</v>
      </c>
      <c r="H23" s="9"/>
      <c r="I23" s="8">
        <f>ROUND((H23*G23),2)</f>
        <v>0</v>
      </c>
      <c r="O23">
        <f>rekapitulace!H6</f>
        <v>21</v>
      </c>
      <c r="P23">
        <f>ROUND(O23/100*I23,2)</f>
        <v>0</v>
      </c>
    </row>
    <row r="24" ht="25.5">
      <c r="E24" s="10" t="s">
        <v>388</v>
      </c>
    </row>
    <row r="25" ht="12.75">
      <c r="E25" s="10" t="s">
        <v>43</v>
      </c>
    </row>
    <row r="26" spans="1:16" ht="51">
      <c r="A26" s="4">
        <v>4</v>
      </c>
      <c r="B26" s="4" t="s">
        <v>41</v>
      </c>
      <c r="C26" s="4" t="s">
        <v>81</v>
      </c>
      <c r="D26" s="4" t="s">
        <v>43</v>
      </c>
      <c r="E26" s="4" t="s">
        <v>278</v>
      </c>
      <c r="F26" s="4" t="s">
        <v>83</v>
      </c>
      <c r="G26" s="6">
        <v>5468.73</v>
      </c>
      <c r="H26" s="9"/>
      <c r="I26" s="8">
        <f>ROUND((H26*G26),2)</f>
        <v>0</v>
      </c>
      <c r="O26">
        <f>rekapitulace!H6</f>
        <v>21</v>
      </c>
      <c r="P26">
        <f>ROUND(O26/100*I26,2)</f>
        <v>0</v>
      </c>
    </row>
    <row r="27" ht="409.5">
      <c r="E27" s="10" t="s">
        <v>389</v>
      </c>
    </row>
    <row r="28" ht="12.75">
      <c r="E28" s="10" t="s">
        <v>43</v>
      </c>
    </row>
    <row r="29" spans="1:16" ht="12.75" customHeight="1">
      <c r="A29" s="11"/>
      <c r="B29" s="11"/>
      <c r="C29" s="11" t="s">
        <v>20</v>
      </c>
      <c r="D29" s="11"/>
      <c r="E29" s="11" t="s">
        <v>57</v>
      </c>
      <c r="F29" s="11"/>
      <c r="G29" s="11"/>
      <c r="H29" s="11"/>
      <c r="I29" s="11">
        <f>SUM(I17:I28)</f>
        <v>0</v>
      </c>
      <c r="P29">
        <f>SUM(P17:P28)</f>
        <v>0</v>
      </c>
    </row>
    <row r="31" spans="1:9" ht="12.75" customHeight="1">
      <c r="A31" s="5"/>
      <c r="B31" s="5"/>
      <c r="C31" s="5" t="s">
        <v>31</v>
      </c>
      <c r="D31" s="5"/>
      <c r="E31" s="5" t="s">
        <v>285</v>
      </c>
      <c r="F31" s="5"/>
      <c r="G31" s="7"/>
      <c r="H31" s="5"/>
      <c r="I31" s="7"/>
    </row>
    <row r="32" spans="1:16" ht="51">
      <c r="A32" s="4">
        <v>5</v>
      </c>
      <c r="B32" s="4" t="s">
        <v>41</v>
      </c>
      <c r="C32" s="4" t="s">
        <v>289</v>
      </c>
      <c r="D32" s="4" t="s">
        <v>43</v>
      </c>
      <c r="E32" s="4" t="s">
        <v>290</v>
      </c>
      <c r="F32" s="4" t="s">
        <v>83</v>
      </c>
      <c r="G32" s="6">
        <v>1892.8</v>
      </c>
      <c r="H32" s="9"/>
      <c r="I32" s="8">
        <f>ROUND((H32*G32),2)</f>
        <v>0</v>
      </c>
      <c r="O32">
        <f>rekapitulace!H6</f>
        <v>21</v>
      </c>
      <c r="P32">
        <f>ROUND(O32/100*I32,2)</f>
        <v>0</v>
      </c>
    </row>
    <row r="33" ht="165.75">
      <c r="E33" s="10" t="s">
        <v>390</v>
      </c>
    </row>
    <row r="34" ht="12.75">
      <c r="E34" s="10" t="s">
        <v>43</v>
      </c>
    </row>
    <row r="35" spans="1:16" ht="12.75" customHeight="1">
      <c r="A35" s="11"/>
      <c r="B35" s="11"/>
      <c r="C35" s="11" t="s">
        <v>31</v>
      </c>
      <c r="D35" s="11"/>
      <c r="E35" s="11" t="s">
        <v>285</v>
      </c>
      <c r="F35" s="11"/>
      <c r="G35" s="11"/>
      <c r="H35" s="11"/>
      <c r="I35" s="11">
        <f>SUM(I32:I34)</f>
        <v>0</v>
      </c>
      <c r="P35">
        <f>SUM(P32:P34)</f>
        <v>0</v>
      </c>
    </row>
    <row r="37" spans="1:9" ht="12.75" customHeight="1">
      <c r="A37" s="5"/>
      <c r="B37" s="5"/>
      <c r="C37" s="5" t="s">
        <v>34</v>
      </c>
      <c r="D37" s="5"/>
      <c r="E37" s="5" t="s">
        <v>91</v>
      </c>
      <c r="F37" s="5"/>
      <c r="G37" s="7"/>
      <c r="H37" s="5"/>
      <c r="I37" s="7"/>
    </row>
    <row r="38" spans="1:16" ht="63.75">
      <c r="A38" s="4">
        <v>6</v>
      </c>
      <c r="B38" s="4" t="s">
        <v>41</v>
      </c>
      <c r="C38" s="4" t="s">
        <v>391</v>
      </c>
      <c r="D38" s="4" t="s">
        <v>43</v>
      </c>
      <c r="E38" s="4" t="s">
        <v>392</v>
      </c>
      <c r="F38" s="4" t="s">
        <v>45</v>
      </c>
      <c r="G38" s="6">
        <v>519.95</v>
      </c>
      <c r="H38" s="9"/>
      <c r="I38" s="8">
        <f>ROUND((H38*G38),2)</f>
        <v>0</v>
      </c>
      <c r="O38">
        <f>rekapitulace!H6</f>
        <v>21</v>
      </c>
      <c r="P38">
        <f>ROUND(O38/100*I38,2)</f>
        <v>0</v>
      </c>
    </row>
    <row r="39" ht="178.5">
      <c r="E39" s="10" t="s">
        <v>393</v>
      </c>
    </row>
    <row r="40" ht="12.75">
      <c r="E40" s="10" t="s">
        <v>43</v>
      </c>
    </row>
    <row r="41" spans="1:16" ht="12.75" customHeight="1">
      <c r="A41" s="11"/>
      <c r="B41" s="11"/>
      <c r="C41" s="11" t="s">
        <v>34</v>
      </c>
      <c r="D41" s="11"/>
      <c r="E41" s="11" t="s">
        <v>91</v>
      </c>
      <c r="F41" s="11"/>
      <c r="G41" s="11"/>
      <c r="H41" s="11"/>
      <c r="I41" s="11">
        <f>SUM(I38:I40)</f>
        <v>0</v>
      </c>
      <c r="P41">
        <f>SUM(P38:P40)</f>
        <v>0</v>
      </c>
    </row>
    <row r="43" spans="1:16" ht="12.75" customHeight="1">
      <c r="A43" s="11"/>
      <c r="B43" s="11"/>
      <c r="C43" s="11"/>
      <c r="D43" s="11"/>
      <c r="E43" s="11" t="s">
        <v>113</v>
      </c>
      <c r="F43" s="11"/>
      <c r="G43" s="11"/>
      <c r="H43" s="11"/>
      <c r="I43" s="11">
        <f>+I14+I29+I35+I41</f>
        <v>0</v>
      </c>
      <c r="P43">
        <f>+P14+P29+P35+P41</f>
        <v>0</v>
      </c>
    </row>
    <row r="45" spans="1:9" ht="12.75" customHeight="1">
      <c r="A45" s="5" t="s">
        <v>114</v>
      </c>
      <c r="B45" s="5"/>
      <c r="C45" s="5"/>
      <c r="D45" s="5"/>
      <c r="E45" s="5"/>
      <c r="F45" s="5"/>
      <c r="G45" s="5"/>
      <c r="H45" s="5"/>
      <c r="I45" s="5"/>
    </row>
    <row r="46" spans="1:9" ht="12.75" customHeight="1">
      <c r="A46" s="5"/>
      <c r="B46" s="5"/>
      <c r="C46" s="5"/>
      <c r="D46" s="5"/>
      <c r="E46" s="5" t="s">
        <v>115</v>
      </c>
      <c r="F46" s="5"/>
      <c r="G46" s="5"/>
      <c r="H46" s="5"/>
      <c r="I46" s="5"/>
    </row>
    <row r="47" spans="1:16" ht="12.75" customHeight="1">
      <c r="A47" s="11"/>
      <c r="B47" s="11"/>
      <c r="C47" s="11"/>
      <c r="D47" s="11"/>
      <c r="E47" s="11" t="s">
        <v>116</v>
      </c>
      <c r="F47" s="11"/>
      <c r="G47" s="11"/>
      <c r="H47" s="11"/>
      <c r="I47" s="11">
        <v>0</v>
      </c>
      <c r="P47">
        <v>0</v>
      </c>
    </row>
    <row r="48" spans="1:9" ht="12.75" customHeight="1">
      <c r="A48" s="11"/>
      <c r="B48" s="11"/>
      <c r="C48" s="11"/>
      <c r="D48" s="11"/>
      <c r="E48" s="11" t="s">
        <v>117</v>
      </c>
      <c r="F48" s="11"/>
      <c r="G48" s="11"/>
      <c r="H48" s="11"/>
      <c r="I48" s="11"/>
    </row>
    <row r="49" spans="1:16" ht="12.75" customHeight="1">
      <c r="A49" s="11"/>
      <c r="B49" s="11"/>
      <c r="C49" s="11"/>
      <c r="D49" s="11"/>
      <c r="E49" s="11" t="s">
        <v>118</v>
      </c>
      <c r="F49" s="11"/>
      <c r="G49" s="11"/>
      <c r="H49" s="11"/>
      <c r="I49" s="11">
        <v>0</v>
      </c>
      <c r="P49">
        <v>0</v>
      </c>
    </row>
    <row r="50" spans="1:16" ht="12.75" customHeight="1">
      <c r="A50" s="11"/>
      <c r="B50" s="11"/>
      <c r="C50" s="11"/>
      <c r="D50" s="11"/>
      <c r="E50" s="11" t="s">
        <v>119</v>
      </c>
      <c r="F50" s="11"/>
      <c r="G50" s="11"/>
      <c r="H50" s="11"/>
      <c r="I50" s="11">
        <f>I47+I49</f>
        <v>0</v>
      </c>
      <c r="P50">
        <f>P47+P49</f>
        <v>0</v>
      </c>
    </row>
    <row r="52" spans="1:16" ht="12.75" customHeight="1">
      <c r="A52" s="11"/>
      <c r="B52" s="11"/>
      <c r="C52" s="11"/>
      <c r="D52" s="11"/>
      <c r="E52" s="11" t="s">
        <v>119</v>
      </c>
      <c r="F52" s="11"/>
      <c r="G52" s="11"/>
      <c r="H52" s="11"/>
      <c r="I52" s="11">
        <f>I43+I50</f>
        <v>0</v>
      </c>
      <c r="P52">
        <f>P43+P50</f>
        <v>0</v>
      </c>
    </row>
  </sheetData>
  <sheetProtection formatColumns="0"/>
  <mergeCells count="8">
    <mergeCell ref="G7:G8"/>
    <mergeCell ref="H7:I7"/>
    <mergeCell ref="A7:A8"/>
    <mergeCell ref="B7:B8"/>
    <mergeCell ref="C7:C8"/>
    <mergeCell ref="D7:D8"/>
    <mergeCell ref="E7:E8"/>
    <mergeCell ref="F7:F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:IV1"/>
    </sheetView>
  </sheetViews>
  <sheetFormatPr defaultColWidth="9.140625" defaultRowHeight="12.75" customHeight="1"/>
  <cols>
    <col min="1" max="1" width="5.8515625" style="0" customWidth="1"/>
    <col min="2" max="2" width="12.8515625" style="0" customWidth="1"/>
    <col min="3" max="3" width="12.28125" style="0" customWidth="1"/>
    <col min="4" max="4" width="10.7109375" style="0" customWidth="1"/>
    <col min="5" max="5" width="75.7109375" style="0" customWidth="1"/>
    <col min="6" max="6" width="9.00390625" style="0" customWidth="1"/>
    <col min="7" max="7" width="12.7109375" style="0" customWidth="1"/>
    <col min="8" max="9" width="13.28125" style="0" customWidth="1"/>
    <col min="15" max="16" width="9.140625" style="0" hidden="1" customWidth="1"/>
  </cols>
  <sheetData>
    <row r="1" ht="12.75" customHeight="1">
      <c r="C1" s="1" t="s">
        <v>12</v>
      </c>
    </row>
    <row r="3" spans="1:5" ht="12.75" customHeight="1">
      <c r="A3" t="s">
        <v>13</v>
      </c>
      <c r="C3" s="3" t="s">
        <v>16</v>
      </c>
      <c r="D3" s="3"/>
      <c r="E3" s="3" t="s">
        <v>17</v>
      </c>
    </row>
    <row r="4" spans="1:5" ht="12.75" customHeight="1">
      <c r="A4" t="s">
        <v>14</v>
      </c>
      <c r="C4" s="3" t="s">
        <v>394</v>
      </c>
      <c r="D4" s="3"/>
      <c r="E4" s="3" t="s">
        <v>395</v>
      </c>
    </row>
    <row r="5" spans="1:5" ht="12.75" customHeight="1">
      <c r="A5" t="s">
        <v>15</v>
      </c>
      <c r="C5" s="3" t="s">
        <v>394</v>
      </c>
      <c r="D5" s="3"/>
      <c r="E5" s="3" t="s">
        <v>395</v>
      </c>
    </row>
    <row r="6" spans="3:5" ht="12.75" customHeight="1">
      <c r="C6" s="3"/>
      <c r="D6" s="3"/>
      <c r="E6" s="3"/>
    </row>
    <row r="7" spans="1:16" ht="12.75" customHeight="1">
      <c r="A7" s="27" t="s">
        <v>19</v>
      </c>
      <c r="B7" s="27" t="s">
        <v>21</v>
      </c>
      <c r="C7" s="27" t="s">
        <v>22</v>
      </c>
      <c r="D7" s="27" t="s">
        <v>23</v>
      </c>
      <c r="E7" s="27" t="s">
        <v>24</v>
      </c>
      <c r="F7" s="27" t="s">
        <v>25</v>
      </c>
      <c r="G7" s="27" t="s">
        <v>26</v>
      </c>
      <c r="H7" s="27" t="s">
        <v>27</v>
      </c>
      <c r="I7" s="27"/>
      <c r="O7" t="s">
        <v>30</v>
      </c>
      <c r="P7" t="s">
        <v>10</v>
      </c>
    </row>
    <row r="8" spans="1:15" ht="14.25">
      <c r="A8" s="27"/>
      <c r="B8" s="27"/>
      <c r="C8" s="27"/>
      <c r="D8" s="27"/>
      <c r="E8" s="27"/>
      <c r="F8" s="27"/>
      <c r="G8" s="27"/>
      <c r="H8" s="2" t="s">
        <v>28</v>
      </c>
      <c r="I8" s="2" t="s">
        <v>29</v>
      </c>
      <c r="O8" t="s">
        <v>10</v>
      </c>
    </row>
    <row r="9" spans="1:9" ht="14.25">
      <c r="A9" s="2" t="s">
        <v>20</v>
      </c>
      <c r="B9" s="2" t="s">
        <v>31</v>
      </c>
      <c r="C9" s="2" t="s">
        <v>32</v>
      </c>
      <c r="D9" s="2" t="s">
        <v>33</v>
      </c>
      <c r="E9" s="2" t="s">
        <v>34</v>
      </c>
      <c r="F9" s="2" t="s">
        <v>35</v>
      </c>
      <c r="G9" s="2" t="s">
        <v>36</v>
      </c>
      <c r="H9" s="2" t="s">
        <v>37</v>
      </c>
      <c r="I9" s="2" t="s">
        <v>38</v>
      </c>
    </row>
    <row r="10" spans="1:9" ht="12.75" customHeight="1">
      <c r="A10" s="5"/>
      <c r="B10" s="5"/>
      <c r="C10" s="5" t="s">
        <v>40</v>
      </c>
      <c r="D10" s="5"/>
      <c r="E10" s="5" t="s">
        <v>39</v>
      </c>
      <c r="F10" s="5"/>
      <c r="G10" s="7"/>
      <c r="H10" s="5"/>
      <c r="I10" s="7"/>
    </row>
    <row r="11" spans="1:16" ht="25.5">
      <c r="A11" s="4">
        <v>10</v>
      </c>
      <c r="B11" s="4" t="s">
        <v>41</v>
      </c>
      <c r="C11" s="4" t="s">
        <v>262</v>
      </c>
      <c r="D11" s="4" t="s">
        <v>43</v>
      </c>
      <c r="E11" s="4" t="s">
        <v>396</v>
      </c>
      <c r="F11" s="4" t="s">
        <v>50</v>
      </c>
      <c r="G11" s="6">
        <v>165.51</v>
      </c>
      <c r="H11" s="9"/>
      <c r="I11" s="8">
        <f>ROUND((H11*G11),2)</f>
        <v>0</v>
      </c>
      <c r="O11">
        <f>rekapitulace!H6</f>
        <v>21</v>
      </c>
      <c r="P11">
        <f>ROUND(O11/100*I11,2)</f>
        <v>0</v>
      </c>
    </row>
    <row r="12" ht="51">
      <c r="E12" s="10" t="s">
        <v>397</v>
      </c>
    </row>
    <row r="13" ht="12.75">
      <c r="E13" s="10" t="s">
        <v>43</v>
      </c>
    </row>
    <row r="14" spans="1:16" ht="25.5">
      <c r="A14" s="4">
        <v>21</v>
      </c>
      <c r="B14" s="4" t="s">
        <v>41</v>
      </c>
      <c r="C14" s="4" t="s">
        <v>183</v>
      </c>
      <c r="D14" s="4" t="s">
        <v>43</v>
      </c>
      <c r="E14" s="4" t="s">
        <v>184</v>
      </c>
      <c r="F14" s="4" t="s">
        <v>50</v>
      </c>
      <c r="G14" s="6">
        <v>3.45</v>
      </c>
      <c r="H14" s="9"/>
      <c r="I14" s="8">
        <f>ROUND((H14*G14),2)</f>
        <v>0</v>
      </c>
      <c r="O14">
        <f>rekapitulace!H6</f>
        <v>21</v>
      </c>
      <c r="P14">
        <f>ROUND(O14/100*I14,2)</f>
        <v>0</v>
      </c>
    </row>
    <row r="15" ht="38.25">
      <c r="E15" s="10" t="s">
        <v>398</v>
      </c>
    </row>
    <row r="16" ht="12.75">
      <c r="E16" s="10" t="s">
        <v>43</v>
      </c>
    </row>
    <row r="17" spans="1:16" ht="12.75" customHeight="1">
      <c r="A17" s="11"/>
      <c r="B17" s="11"/>
      <c r="C17" s="11" t="s">
        <v>40</v>
      </c>
      <c r="D17" s="11"/>
      <c r="E17" s="11" t="s">
        <v>39</v>
      </c>
      <c r="F17" s="11"/>
      <c r="G17" s="11"/>
      <c r="H17" s="11"/>
      <c r="I17" s="11">
        <f>SUM(I11:I16)</f>
        <v>0</v>
      </c>
      <c r="P17">
        <f>SUM(P11:P16)</f>
        <v>0</v>
      </c>
    </row>
    <row r="19" spans="1:9" ht="12.75" customHeight="1">
      <c r="A19" s="5"/>
      <c r="B19" s="5"/>
      <c r="C19" s="5" t="s">
        <v>20</v>
      </c>
      <c r="D19" s="5"/>
      <c r="E19" s="5" t="s">
        <v>57</v>
      </c>
      <c r="F19" s="5"/>
      <c r="G19" s="7"/>
      <c r="H19" s="5"/>
      <c r="I19" s="7"/>
    </row>
    <row r="20" spans="1:16" ht="51">
      <c r="A20" s="4">
        <v>2</v>
      </c>
      <c r="B20" s="4" t="s">
        <v>41</v>
      </c>
      <c r="C20" s="4" t="s">
        <v>65</v>
      </c>
      <c r="D20" s="4" t="s">
        <v>43</v>
      </c>
      <c r="E20" s="4" t="s">
        <v>399</v>
      </c>
      <c r="F20" s="4" t="s">
        <v>45</v>
      </c>
      <c r="G20" s="6">
        <v>87.11</v>
      </c>
      <c r="H20" s="9"/>
      <c r="I20" s="8">
        <f>ROUND((H20*G20),2)</f>
        <v>0</v>
      </c>
      <c r="O20">
        <f>rekapitulace!H6</f>
        <v>21</v>
      </c>
      <c r="P20">
        <f>ROUND(O20/100*I20,2)</f>
        <v>0</v>
      </c>
    </row>
    <row r="21" ht="25.5">
      <c r="E21" s="10" t="s">
        <v>400</v>
      </c>
    </row>
    <row r="22" ht="12.75">
      <c r="E22" s="10" t="s">
        <v>43</v>
      </c>
    </row>
    <row r="23" spans="1:16" ht="51">
      <c r="A23" s="4">
        <v>9</v>
      </c>
      <c r="B23" s="4" t="s">
        <v>41</v>
      </c>
      <c r="C23" s="4" t="s">
        <v>69</v>
      </c>
      <c r="D23" s="4" t="s">
        <v>43</v>
      </c>
      <c r="E23" s="4" t="s">
        <v>401</v>
      </c>
      <c r="F23" s="4" t="s">
        <v>45</v>
      </c>
      <c r="G23" s="6">
        <v>87.11</v>
      </c>
      <c r="H23" s="9"/>
      <c r="I23" s="8">
        <f>ROUND((H23*G23),2)</f>
        <v>0</v>
      </c>
      <c r="O23">
        <f>rekapitulace!H6</f>
        <v>21</v>
      </c>
      <c r="P23">
        <f>ROUND(O23/100*I23,2)</f>
        <v>0</v>
      </c>
    </row>
    <row r="24" ht="25.5">
      <c r="E24" s="10" t="s">
        <v>400</v>
      </c>
    </row>
    <row r="25" ht="12.75">
      <c r="E25" s="10" t="s">
        <v>43</v>
      </c>
    </row>
    <row r="26" spans="1:16" ht="51">
      <c r="A26" s="4">
        <v>4</v>
      </c>
      <c r="B26" s="4" t="s">
        <v>41</v>
      </c>
      <c r="C26" s="4" t="s">
        <v>77</v>
      </c>
      <c r="D26" s="4" t="s">
        <v>43</v>
      </c>
      <c r="E26" s="4" t="s">
        <v>402</v>
      </c>
      <c r="F26" s="4" t="s">
        <v>45</v>
      </c>
      <c r="G26" s="6">
        <v>84.12</v>
      </c>
      <c r="H26" s="9"/>
      <c r="I26" s="8">
        <f>ROUND((H26*G26),2)</f>
        <v>0</v>
      </c>
      <c r="O26">
        <f>rekapitulace!H6</f>
        <v>21</v>
      </c>
      <c r="P26">
        <f>ROUND(O26/100*I26,2)</f>
        <v>0</v>
      </c>
    </row>
    <row r="27" ht="63.75">
      <c r="E27" s="10" t="s">
        <v>403</v>
      </c>
    </row>
    <row r="28" ht="12.75">
      <c r="E28" s="10" t="s">
        <v>43</v>
      </c>
    </row>
    <row r="29" spans="1:16" ht="12.75" customHeight="1">
      <c r="A29" s="11"/>
      <c r="B29" s="11"/>
      <c r="C29" s="11" t="s">
        <v>20</v>
      </c>
      <c r="D29" s="11"/>
      <c r="E29" s="11" t="s">
        <v>57</v>
      </c>
      <c r="F29" s="11"/>
      <c r="G29" s="11"/>
      <c r="H29" s="11"/>
      <c r="I29" s="11">
        <f>SUM(I20:I28)</f>
        <v>0</v>
      </c>
      <c r="P29">
        <f>SUM(P20:P28)</f>
        <v>0</v>
      </c>
    </row>
    <row r="31" spans="1:9" ht="12.75" customHeight="1">
      <c r="A31" s="5"/>
      <c r="B31" s="5"/>
      <c r="C31" s="5" t="s">
        <v>37</v>
      </c>
      <c r="D31" s="5"/>
      <c r="E31" s="5" t="s">
        <v>112</v>
      </c>
      <c r="F31" s="5"/>
      <c r="G31" s="7"/>
      <c r="H31" s="5"/>
      <c r="I31" s="7"/>
    </row>
    <row r="32" spans="1:16" ht="51">
      <c r="A32" s="4">
        <v>1</v>
      </c>
      <c r="B32" s="4" t="s">
        <v>41</v>
      </c>
      <c r="C32" s="4" t="s">
        <v>404</v>
      </c>
      <c r="D32" s="4" t="s">
        <v>43</v>
      </c>
      <c r="E32" s="4" t="s">
        <v>405</v>
      </c>
      <c r="F32" s="4" t="s">
        <v>99</v>
      </c>
      <c r="G32" s="6">
        <v>42.7</v>
      </c>
      <c r="H32" s="9"/>
      <c r="I32" s="8">
        <f>ROUND((H32*G32),2)</f>
        <v>0</v>
      </c>
      <c r="O32">
        <f>rekapitulace!H6</f>
        <v>21</v>
      </c>
      <c r="P32">
        <f>ROUND(O32/100*I32,2)</f>
        <v>0</v>
      </c>
    </row>
    <row r="33" ht="25.5">
      <c r="E33" s="10" t="s">
        <v>406</v>
      </c>
    </row>
    <row r="34" ht="12.75">
      <c r="E34" s="10" t="s">
        <v>43</v>
      </c>
    </row>
    <row r="35" spans="1:16" ht="63.75">
      <c r="A35" s="4">
        <v>5</v>
      </c>
      <c r="B35" s="4" t="s">
        <v>41</v>
      </c>
      <c r="C35" s="4" t="s">
        <v>407</v>
      </c>
      <c r="D35" s="4" t="s">
        <v>43</v>
      </c>
      <c r="E35" s="4" t="s">
        <v>408</v>
      </c>
      <c r="F35" s="4" t="s">
        <v>150</v>
      </c>
      <c r="G35" s="6">
        <v>2</v>
      </c>
      <c r="H35" s="9"/>
      <c r="I35" s="8">
        <f>ROUND((H35*G35),2)</f>
        <v>0</v>
      </c>
      <c r="O35">
        <f>rekapitulace!H6</f>
        <v>21</v>
      </c>
      <c r="P35">
        <f>ROUND(O35/100*I35,2)</f>
        <v>0</v>
      </c>
    </row>
    <row r="36" ht="25.5">
      <c r="E36" s="10" t="s">
        <v>409</v>
      </c>
    </row>
    <row r="37" ht="12.75">
      <c r="E37" s="10" t="s">
        <v>43</v>
      </c>
    </row>
    <row r="38" spans="1:16" ht="51">
      <c r="A38" s="4">
        <v>8</v>
      </c>
      <c r="B38" s="4" t="s">
        <v>41</v>
      </c>
      <c r="C38" s="4" t="s">
        <v>410</v>
      </c>
      <c r="D38" s="4" t="s">
        <v>43</v>
      </c>
      <c r="E38" s="4" t="s">
        <v>411</v>
      </c>
      <c r="F38" s="4" t="s">
        <v>150</v>
      </c>
      <c r="G38" s="6">
        <v>1</v>
      </c>
      <c r="H38" s="9"/>
      <c r="I38" s="8">
        <f>ROUND((H38*G38),2)</f>
        <v>0</v>
      </c>
      <c r="O38">
        <f>rekapitulace!H6</f>
        <v>21</v>
      </c>
      <c r="P38">
        <f>ROUND(O38/100*I38,2)</f>
        <v>0</v>
      </c>
    </row>
    <row r="39" ht="38.25">
      <c r="E39" s="10" t="s">
        <v>412</v>
      </c>
    </row>
    <row r="40" ht="12.75">
      <c r="E40" s="10" t="s">
        <v>43</v>
      </c>
    </row>
    <row r="41" spans="1:16" ht="51">
      <c r="A41" s="4">
        <v>6</v>
      </c>
      <c r="B41" s="4" t="s">
        <v>41</v>
      </c>
      <c r="C41" s="4" t="s">
        <v>344</v>
      </c>
      <c r="D41" s="4" t="s">
        <v>43</v>
      </c>
      <c r="E41" s="4" t="s">
        <v>413</v>
      </c>
      <c r="F41" s="4" t="s">
        <v>99</v>
      </c>
      <c r="G41" s="6">
        <v>52.7</v>
      </c>
      <c r="H41" s="9"/>
      <c r="I41" s="8">
        <f>ROUND((H41*G41),2)</f>
        <v>0</v>
      </c>
      <c r="O41">
        <f>rekapitulace!H6</f>
        <v>21</v>
      </c>
      <c r="P41">
        <f>ROUND(O41/100*I41,2)</f>
        <v>0</v>
      </c>
    </row>
    <row r="42" ht="25.5">
      <c r="E42" s="10" t="s">
        <v>414</v>
      </c>
    </row>
    <row r="43" ht="12.75">
      <c r="E43" s="10" t="s">
        <v>43</v>
      </c>
    </row>
    <row r="44" spans="1:16" ht="12.75" customHeight="1">
      <c r="A44" s="11"/>
      <c r="B44" s="11"/>
      <c r="C44" s="11" t="s">
        <v>37</v>
      </c>
      <c r="D44" s="11"/>
      <c r="E44" s="11" t="s">
        <v>112</v>
      </c>
      <c r="F44" s="11"/>
      <c r="G44" s="11"/>
      <c r="H44" s="11"/>
      <c r="I44" s="11">
        <f>SUM(I32:I43)</f>
        <v>0</v>
      </c>
      <c r="P44">
        <f>SUM(P32:P43)</f>
        <v>0</v>
      </c>
    </row>
    <row r="46" spans="1:9" ht="12.75" customHeight="1">
      <c r="A46" s="5"/>
      <c r="B46" s="5"/>
      <c r="C46" s="5" t="s">
        <v>38</v>
      </c>
      <c r="D46" s="5"/>
      <c r="E46" s="5" t="s">
        <v>243</v>
      </c>
      <c r="F46" s="5"/>
      <c r="G46" s="7"/>
      <c r="H46" s="5"/>
      <c r="I46" s="7"/>
    </row>
    <row r="47" spans="1:16" ht="51">
      <c r="A47" s="4">
        <v>7</v>
      </c>
      <c r="B47" s="4" t="s">
        <v>41</v>
      </c>
      <c r="C47" s="4" t="s">
        <v>415</v>
      </c>
      <c r="D47" s="4" t="s">
        <v>43</v>
      </c>
      <c r="E47" s="4" t="s">
        <v>416</v>
      </c>
      <c r="F47" s="4" t="s">
        <v>150</v>
      </c>
      <c r="G47" s="6">
        <v>1</v>
      </c>
      <c r="H47" s="9"/>
      <c r="I47" s="8">
        <f>ROUND((H47*G47),2)</f>
        <v>0</v>
      </c>
      <c r="O47">
        <f>rekapitulace!H6</f>
        <v>21</v>
      </c>
      <c r="P47">
        <f>ROUND(O47/100*I47,2)</f>
        <v>0</v>
      </c>
    </row>
    <row r="48" ht="51">
      <c r="E48" s="10" t="s">
        <v>417</v>
      </c>
    </row>
    <row r="49" ht="12.75">
      <c r="E49" s="10" t="s">
        <v>43</v>
      </c>
    </row>
    <row r="50" spans="1:16" ht="12.75" customHeight="1">
      <c r="A50" s="11"/>
      <c r="B50" s="11"/>
      <c r="C50" s="11" t="s">
        <v>38</v>
      </c>
      <c r="D50" s="11"/>
      <c r="E50" s="11" t="s">
        <v>243</v>
      </c>
      <c r="F50" s="11"/>
      <c r="G50" s="11"/>
      <c r="H50" s="11"/>
      <c r="I50" s="11">
        <f>SUM(I47:I49)</f>
        <v>0</v>
      </c>
      <c r="P50">
        <f>SUM(P47:P49)</f>
        <v>0</v>
      </c>
    </row>
    <row r="52" spans="1:16" ht="12.75" customHeight="1">
      <c r="A52" s="11"/>
      <c r="B52" s="11"/>
      <c r="C52" s="11"/>
      <c r="D52" s="11"/>
      <c r="E52" s="11" t="s">
        <v>113</v>
      </c>
      <c r="F52" s="11"/>
      <c r="G52" s="11"/>
      <c r="H52" s="11"/>
      <c r="I52" s="11">
        <f>+I17+I29+I44+I50</f>
        <v>0</v>
      </c>
      <c r="P52">
        <f>+P17+P29+P44+P50</f>
        <v>0</v>
      </c>
    </row>
    <row r="54" spans="1:9" ht="12.75" customHeight="1">
      <c r="A54" s="5" t="s">
        <v>114</v>
      </c>
      <c r="B54" s="5"/>
      <c r="C54" s="5"/>
      <c r="D54" s="5"/>
      <c r="E54" s="5"/>
      <c r="F54" s="5"/>
      <c r="G54" s="5"/>
      <c r="H54" s="5"/>
      <c r="I54" s="5"/>
    </row>
    <row r="55" spans="1:9" ht="12.75" customHeight="1">
      <c r="A55" s="5"/>
      <c r="B55" s="5"/>
      <c r="C55" s="5"/>
      <c r="D55" s="5"/>
      <c r="E55" s="5" t="s">
        <v>115</v>
      </c>
      <c r="F55" s="5"/>
      <c r="G55" s="5"/>
      <c r="H55" s="5"/>
      <c r="I55" s="5"/>
    </row>
    <row r="56" spans="1:16" ht="12.75" customHeight="1">
      <c r="A56" s="11"/>
      <c r="B56" s="11"/>
      <c r="C56" s="11"/>
      <c r="D56" s="11"/>
      <c r="E56" s="11" t="s">
        <v>116</v>
      </c>
      <c r="F56" s="11"/>
      <c r="G56" s="11"/>
      <c r="H56" s="11"/>
      <c r="I56" s="11">
        <v>0</v>
      </c>
      <c r="P56">
        <v>0</v>
      </c>
    </row>
    <row r="57" spans="1:9" ht="12.75" customHeight="1">
      <c r="A57" s="11"/>
      <c r="B57" s="11"/>
      <c r="C57" s="11"/>
      <c r="D57" s="11"/>
      <c r="E57" s="11" t="s">
        <v>117</v>
      </c>
      <c r="F57" s="11"/>
      <c r="G57" s="11"/>
      <c r="H57" s="11"/>
      <c r="I57" s="11"/>
    </row>
    <row r="58" spans="1:16" ht="12.75" customHeight="1">
      <c r="A58" s="11"/>
      <c r="B58" s="11"/>
      <c r="C58" s="11"/>
      <c r="D58" s="11"/>
      <c r="E58" s="11" t="s">
        <v>118</v>
      </c>
      <c r="F58" s="11"/>
      <c r="G58" s="11"/>
      <c r="H58" s="11"/>
      <c r="I58" s="11">
        <v>0</v>
      </c>
      <c r="P58">
        <v>0</v>
      </c>
    </row>
    <row r="59" spans="1:16" ht="12.75" customHeight="1">
      <c r="A59" s="11"/>
      <c r="B59" s="11"/>
      <c r="C59" s="11"/>
      <c r="D59" s="11"/>
      <c r="E59" s="11" t="s">
        <v>119</v>
      </c>
      <c r="F59" s="11"/>
      <c r="G59" s="11"/>
      <c r="H59" s="11"/>
      <c r="I59" s="11">
        <f>I56+I58</f>
        <v>0</v>
      </c>
      <c r="P59">
        <f>P56+P58</f>
        <v>0</v>
      </c>
    </row>
    <row r="61" spans="1:16" ht="12.75" customHeight="1">
      <c r="A61" s="11"/>
      <c r="B61" s="11"/>
      <c r="C61" s="11"/>
      <c r="D61" s="11"/>
      <c r="E61" s="11" t="s">
        <v>119</v>
      </c>
      <c r="F61" s="11"/>
      <c r="G61" s="11"/>
      <c r="H61" s="11"/>
      <c r="I61" s="11">
        <f>I52+I59</f>
        <v>0</v>
      </c>
      <c r="P61">
        <f>P52+P59</f>
        <v>0</v>
      </c>
    </row>
  </sheetData>
  <sheetProtection formatColumns="0"/>
  <mergeCells count="8">
    <mergeCell ref="G7:G8"/>
    <mergeCell ref="H7:I7"/>
    <mergeCell ref="A7:A8"/>
    <mergeCell ref="B7:B8"/>
    <mergeCell ref="C7:C8"/>
    <mergeCell ref="D7:D8"/>
    <mergeCell ref="E7:E8"/>
    <mergeCell ref="F7:F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85"/>
  <sheetViews>
    <sheetView zoomScalePageLayoutView="0" workbookViewId="0" topLeftCell="A1">
      <pane ySplit="9" topLeftCell="A49" activePane="bottomLeft" state="frozen"/>
      <selection pane="topLeft" activeCell="A1" sqref="A1"/>
      <selection pane="bottomLeft" activeCell="D54" sqref="D54"/>
    </sheetView>
  </sheetViews>
  <sheetFormatPr defaultColWidth="9.140625" defaultRowHeight="12.75" customHeight="1"/>
  <cols>
    <col min="1" max="1" width="6.7109375" style="0" customWidth="1"/>
    <col min="2" max="2" width="13.421875" style="0" customWidth="1"/>
    <col min="3" max="3" width="11.140625" style="0" customWidth="1"/>
    <col min="4" max="4" width="10.7109375" style="0" customWidth="1"/>
    <col min="5" max="5" width="75.7109375" style="0" customWidth="1"/>
    <col min="6" max="6" width="9.140625" style="0" customWidth="1"/>
    <col min="7" max="7" width="11.7109375" style="0" customWidth="1"/>
    <col min="8" max="8" width="13.28125" style="0" customWidth="1"/>
    <col min="9" max="9" width="13.140625" style="0" customWidth="1"/>
    <col min="15" max="16" width="9.140625" style="0" hidden="1" customWidth="1"/>
  </cols>
  <sheetData>
    <row r="1" ht="12.75" customHeight="1">
      <c r="C1" s="1" t="s">
        <v>12</v>
      </c>
    </row>
    <row r="3" spans="1:5" ht="12.75" customHeight="1">
      <c r="A3" t="s">
        <v>13</v>
      </c>
      <c r="C3" s="3" t="s">
        <v>16</v>
      </c>
      <c r="D3" s="3"/>
      <c r="E3" s="3" t="s">
        <v>17</v>
      </c>
    </row>
    <row r="4" spans="1:5" ht="12.75" customHeight="1">
      <c r="A4" t="s">
        <v>14</v>
      </c>
      <c r="C4" s="3" t="s">
        <v>478</v>
      </c>
      <c r="D4" s="3"/>
      <c r="E4" s="3" t="s">
        <v>18</v>
      </c>
    </row>
    <row r="5" spans="1:5" ht="12.75" customHeight="1">
      <c r="A5" t="s">
        <v>15</v>
      </c>
      <c r="C5" s="3" t="s">
        <v>478</v>
      </c>
      <c r="D5" s="3"/>
      <c r="E5" s="3" t="s">
        <v>18</v>
      </c>
    </row>
    <row r="6" spans="3:5" ht="12.75" customHeight="1">
      <c r="C6" s="3"/>
      <c r="D6" s="3"/>
      <c r="E6" s="3"/>
    </row>
    <row r="7" spans="1:16" ht="12.75" customHeight="1">
      <c r="A7" s="27" t="s">
        <v>19</v>
      </c>
      <c r="B7" s="27" t="s">
        <v>21</v>
      </c>
      <c r="C7" s="27" t="s">
        <v>22</v>
      </c>
      <c r="D7" s="27" t="s">
        <v>23</v>
      </c>
      <c r="E7" s="27" t="s">
        <v>24</v>
      </c>
      <c r="F7" s="27" t="s">
        <v>25</v>
      </c>
      <c r="G7" s="27" t="s">
        <v>26</v>
      </c>
      <c r="H7" s="27" t="s">
        <v>27</v>
      </c>
      <c r="I7" s="27"/>
      <c r="O7" t="s">
        <v>30</v>
      </c>
      <c r="P7" t="s">
        <v>10</v>
      </c>
    </row>
    <row r="8" spans="1:15" ht="14.25">
      <c r="A8" s="27"/>
      <c r="B8" s="27"/>
      <c r="C8" s="27"/>
      <c r="D8" s="27"/>
      <c r="E8" s="27"/>
      <c r="F8" s="27"/>
      <c r="G8" s="27"/>
      <c r="H8" s="2" t="s">
        <v>28</v>
      </c>
      <c r="I8" s="2" t="s">
        <v>29</v>
      </c>
      <c r="O8" t="s">
        <v>10</v>
      </c>
    </row>
    <row r="9" spans="1:9" ht="14.25">
      <c r="A9" s="2" t="s">
        <v>20</v>
      </c>
      <c r="B9" s="2" t="s">
        <v>31</v>
      </c>
      <c r="C9" s="2" t="s">
        <v>32</v>
      </c>
      <c r="D9" s="2" t="s">
        <v>33</v>
      </c>
      <c r="E9" s="2" t="s">
        <v>34</v>
      </c>
      <c r="F9" s="2" t="s">
        <v>35</v>
      </c>
      <c r="G9" s="2" t="s">
        <v>36</v>
      </c>
      <c r="H9" s="2" t="s">
        <v>37</v>
      </c>
      <c r="I9" s="2" t="s">
        <v>38</v>
      </c>
    </row>
    <row r="10" spans="1:9" ht="12.75" customHeight="1">
      <c r="A10" s="5"/>
      <c r="B10" s="5"/>
      <c r="C10" s="5" t="s">
        <v>40</v>
      </c>
      <c r="D10" s="5"/>
      <c r="E10" s="5" t="s">
        <v>39</v>
      </c>
      <c r="F10" s="5"/>
      <c r="G10" s="7"/>
      <c r="H10" s="5"/>
      <c r="I10" s="7"/>
    </row>
    <row r="11" spans="1:16" ht="25.5">
      <c r="A11" s="4">
        <v>1</v>
      </c>
      <c r="B11" s="4" t="s">
        <v>41</v>
      </c>
      <c r="C11" s="4" t="s">
        <v>42</v>
      </c>
      <c r="D11" s="4" t="s">
        <v>43</v>
      </c>
      <c r="E11" s="4" t="s">
        <v>44</v>
      </c>
      <c r="F11" s="4" t="s">
        <v>45</v>
      </c>
      <c r="G11" s="6">
        <v>138.572</v>
      </c>
      <c r="H11" s="9"/>
      <c r="I11" s="8">
        <f>ROUND((H11*G11),2)</f>
        <v>0</v>
      </c>
      <c r="O11">
        <f>rekapitulace!H6</f>
        <v>21</v>
      </c>
      <c r="P11">
        <f>ROUND(O11/100*I11,2)</f>
        <v>0</v>
      </c>
    </row>
    <row r="12" ht="25.5">
      <c r="E12" s="10" t="s">
        <v>46</v>
      </c>
    </row>
    <row r="13" ht="25.5">
      <c r="E13" s="10" t="s">
        <v>47</v>
      </c>
    </row>
    <row r="14" spans="1:16" ht="25.5">
      <c r="A14" s="4">
        <v>2</v>
      </c>
      <c r="B14" s="4" t="s">
        <v>41</v>
      </c>
      <c r="C14" s="4" t="s">
        <v>48</v>
      </c>
      <c r="D14" s="4" t="s">
        <v>43</v>
      </c>
      <c r="E14" s="4" t="s">
        <v>49</v>
      </c>
      <c r="F14" s="4" t="s">
        <v>50</v>
      </c>
      <c r="G14" s="6">
        <v>3.105</v>
      </c>
      <c r="H14" s="9"/>
      <c r="I14" s="8">
        <f>ROUND((H14*G14),2)</f>
        <v>0</v>
      </c>
      <c r="O14">
        <f>rekapitulace!H6</f>
        <v>21</v>
      </c>
      <c r="P14">
        <f>ROUND(O14/100*I14,2)</f>
        <v>0</v>
      </c>
    </row>
    <row r="15" ht="63.75">
      <c r="E15" s="10" t="s">
        <v>51</v>
      </c>
    </row>
    <row r="16" ht="12.75">
      <c r="E16" s="10" t="s">
        <v>43</v>
      </c>
    </row>
    <row r="17" spans="1:16" ht="25.5">
      <c r="A17" s="4">
        <v>3</v>
      </c>
      <c r="B17" s="4" t="s">
        <v>41</v>
      </c>
      <c r="C17" s="4" t="s">
        <v>52</v>
      </c>
      <c r="D17" s="4" t="s">
        <v>43</v>
      </c>
      <c r="E17" s="4" t="s">
        <v>53</v>
      </c>
      <c r="F17" s="4" t="s">
        <v>54</v>
      </c>
      <c r="G17" s="6">
        <v>1</v>
      </c>
      <c r="H17" s="9"/>
      <c r="I17" s="8">
        <f>ROUND((H17*G17),2)</f>
        <v>0</v>
      </c>
      <c r="O17">
        <f>rekapitulace!H6</f>
        <v>21</v>
      </c>
      <c r="P17">
        <f>ROUND(O17/100*I17,2)</f>
        <v>0</v>
      </c>
    </row>
    <row r="18" ht="12.75">
      <c r="E18" s="10" t="s">
        <v>55</v>
      </c>
    </row>
    <row r="19" ht="12.75">
      <c r="E19" s="10" t="s">
        <v>56</v>
      </c>
    </row>
    <row r="20" spans="1:16" ht="12.75" customHeight="1">
      <c r="A20" s="11"/>
      <c r="B20" s="11"/>
      <c r="C20" s="11" t="s">
        <v>40</v>
      </c>
      <c r="D20" s="11"/>
      <c r="E20" s="11" t="s">
        <v>39</v>
      </c>
      <c r="F20" s="11"/>
      <c r="G20" s="11"/>
      <c r="H20" s="11"/>
      <c r="I20" s="11">
        <f>SUM(I11:I19)</f>
        <v>0</v>
      </c>
      <c r="P20">
        <f>SUM(P11:P19)</f>
        <v>0</v>
      </c>
    </row>
    <row r="22" spans="1:9" ht="12.75" customHeight="1">
      <c r="A22" s="5"/>
      <c r="B22" s="5"/>
      <c r="C22" s="5" t="s">
        <v>20</v>
      </c>
      <c r="D22" s="5"/>
      <c r="E22" s="5" t="s">
        <v>57</v>
      </c>
      <c r="F22" s="5"/>
      <c r="G22" s="7"/>
      <c r="H22" s="5"/>
      <c r="I22" s="7"/>
    </row>
    <row r="23" spans="1:16" ht="63.75">
      <c r="A23" s="4">
        <v>4</v>
      </c>
      <c r="B23" s="4" t="s">
        <v>41</v>
      </c>
      <c r="C23" s="4" t="s">
        <v>58</v>
      </c>
      <c r="D23" s="4" t="s">
        <v>43</v>
      </c>
      <c r="E23" s="4" t="s">
        <v>59</v>
      </c>
      <c r="F23" s="4" t="s">
        <v>45</v>
      </c>
      <c r="G23" s="6">
        <v>1.35</v>
      </c>
      <c r="H23" s="9"/>
      <c r="I23" s="8">
        <f>ROUND((H23*G23),2)</f>
        <v>0</v>
      </c>
      <c r="O23">
        <f>rekapitulace!H6</f>
        <v>21</v>
      </c>
      <c r="P23">
        <f>ROUND(O23/100*I23,2)</f>
        <v>0</v>
      </c>
    </row>
    <row r="24" ht="51">
      <c r="E24" s="10" t="s">
        <v>60</v>
      </c>
    </row>
    <row r="25" ht="12.75">
      <c r="E25" s="10" t="s">
        <v>43</v>
      </c>
    </row>
    <row r="26" spans="1:16" ht="25.5">
      <c r="A26" s="4">
        <v>5</v>
      </c>
      <c r="B26" s="4" t="s">
        <v>41</v>
      </c>
      <c r="C26" s="4" t="s">
        <v>61</v>
      </c>
      <c r="D26" s="4" t="s">
        <v>43</v>
      </c>
      <c r="E26" s="4" t="s">
        <v>62</v>
      </c>
      <c r="F26" s="4" t="s">
        <v>45</v>
      </c>
      <c r="G26" s="6">
        <v>74.164</v>
      </c>
      <c r="H26" s="9"/>
      <c r="I26" s="8">
        <f>ROUND((H26*G26),2)</f>
        <v>0</v>
      </c>
      <c r="O26">
        <f>rekapitulace!H6</f>
        <v>21</v>
      </c>
      <c r="P26">
        <f>ROUND(O26/100*I26,2)</f>
        <v>0</v>
      </c>
    </row>
    <row r="27" ht="25.5">
      <c r="E27" s="10" t="s">
        <v>63</v>
      </c>
    </row>
    <row r="28" ht="306">
      <c r="E28" s="10" t="s">
        <v>64</v>
      </c>
    </row>
    <row r="29" spans="1:16" ht="25.5">
      <c r="A29" s="4">
        <v>6</v>
      </c>
      <c r="B29" s="4" t="s">
        <v>41</v>
      </c>
      <c r="C29" s="4" t="s">
        <v>65</v>
      </c>
      <c r="D29" s="4" t="s">
        <v>43</v>
      </c>
      <c r="E29" s="4" t="s">
        <v>66</v>
      </c>
      <c r="F29" s="4" t="s">
        <v>45</v>
      </c>
      <c r="G29" s="6">
        <v>138.572</v>
      </c>
      <c r="H29" s="9"/>
      <c r="I29" s="8">
        <f>ROUND((H29*G29),2)</f>
        <v>0</v>
      </c>
      <c r="O29">
        <f>rekapitulace!H6</f>
        <v>21</v>
      </c>
      <c r="P29">
        <f>ROUND(O29/100*I29,2)</f>
        <v>0</v>
      </c>
    </row>
    <row r="30" ht="409.5">
      <c r="E30" s="10" t="s">
        <v>67</v>
      </c>
    </row>
    <row r="31" ht="293.25">
      <c r="E31" s="10" t="s">
        <v>68</v>
      </c>
    </row>
    <row r="32" spans="1:16" ht="25.5">
      <c r="A32" s="4">
        <v>7</v>
      </c>
      <c r="B32" s="4" t="s">
        <v>41</v>
      </c>
      <c r="C32" s="4" t="s">
        <v>69</v>
      </c>
      <c r="D32" s="4" t="s">
        <v>43</v>
      </c>
      <c r="E32" s="4" t="s">
        <v>70</v>
      </c>
      <c r="F32" s="4" t="s">
        <v>45</v>
      </c>
      <c r="G32" s="6">
        <v>138.572</v>
      </c>
      <c r="H32" s="9"/>
      <c r="I32" s="8">
        <f>ROUND((H32*G32),2)</f>
        <v>0</v>
      </c>
      <c r="O32">
        <f>rekapitulace!H6</f>
        <v>21</v>
      </c>
      <c r="P32">
        <f>ROUND(O32/100*I32,2)</f>
        <v>0</v>
      </c>
    </row>
    <row r="33" ht="89.25">
      <c r="E33" s="10" t="s">
        <v>71</v>
      </c>
    </row>
    <row r="34" ht="191.25">
      <c r="E34" s="10" t="s">
        <v>72</v>
      </c>
    </row>
    <row r="35" spans="1:16" ht="25.5">
      <c r="A35" s="4">
        <v>8</v>
      </c>
      <c r="B35" s="4" t="s">
        <v>41</v>
      </c>
      <c r="C35" s="4" t="s">
        <v>73</v>
      </c>
      <c r="D35" s="4" t="s">
        <v>43</v>
      </c>
      <c r="E35" s="4" t="s">
        <v>74</v>
      </c>
      <c r="F35" s="4" t="s">
        <v>45</v>
      </c>
      <c r="G35" s="6">
        <v>74.164</v>
      </c>
      <c r="H35" s="9"/>
      <c r="I35" s="8">
        <f>ROUND((H35*G35),2)</f>
        <v>0</v>
      </c>
      <c r="O35">
        <f>rekapitulace!H6</f>
        <v>21</v>
      </c>
      <c r="P35">
        <f>ROUND(O35/100*I35,2)</f>
        <v>0</v>
      </c>
    </row>
    <row r="36" ht="409.5">
      <c r="E36" s="10" t="s">
        <v>75</v>
      </c>
    </row>
    <row r="37" ht="229.5">
      <c r="E37" s="10" t="s">
        <v>76</v>
      </c>
    </row>
    <row r="38" spans="1:16" ht="25.5">
      <c r="A38" s="4">
        <v>9</v>
      </c>
      <c r="B38" s="4" t="s">
        <v>41</v>
      </c>
      <c r="C38" s="4" t="s">
        <v>77</v>
      </c>
      <c r="D38" s="4" t="s">
        <v>43</v>
      </c>
      <c r="E38" s="4" t="s">
        <v>78</v>
      </c>
      <c r="F38" s="4" t="s">
        <v>45</v>
      </c>
      <c r="G38" s="6">
        <v>50.1255</v>
      </c>
      <c r="H38" s="9"/>
      <c r="I38" s="8">
        <f>ROUND((H38*G38),2)</f>
        <v>0</v>
      </c>
      <c r="O38">
        <f>rekapitulace!H6</f>
        <v>21</v>
      </c>
      <c r="P38">
        <f>ROUND(O38/100*I38,2)</f>
        <v>0</v>
      </c>
    </row>
    <row r="39" ht="409.5">
      <c r="E39" s="10" t="s">
        <v>79</v>
      </c>
    </row>
    <row r="40" ht="280.5">
      <c r="E40" s="10" t="s">
        <v>80</v>
      </c>
    </row>
    <row r="41" spans="1:16" ht="25.5">
      <c r="A41" s="4">
        <v>10</v>
      </c>
      <c r="B41" s="4" t="s">
        <v>41</v>
      </c>
      <c r="C41" s="4" t="s">
        <v>81</v>
      </c>
      <c r="D41" s="4" t="s">
        <v>43</v>
      </c>
      <c r="E41" s="4" t="s">
        <v>82</v>
      </c>
      <c r="F41" s="4" t="s">
        <v>83</v>
      </c>
      <c r="G41" s="6">
        <v>111.39</v>
      </c>
      <c r="H41" s="9"/>
      <c r="I41" s="8">
        <f>ROUND((H41*G41),2)</f>
        <v>0</v>
      </c>
      <c r="O41">
        <f>rekapitulace!H6</f>
        <v>21</v>
      </c>
      <c r="P41">
        <f>ROUND(O41/100*I41,2)</f>
        <v>0</v>
      </c>
    </row>
    <row r="42" ht="409.5">
      <c r="E42" s="10" t="s">
        <v>84</v>
      </c>
    </row>
    <row r="43" ht="25.5">
      <c r="E43" s="10" t="s">
        <v>85</v>
      </c>
    </row>
    <row r="44" spans="1:16" ht="12.75" customHeight="1">
      <c r="A44" s="11"/>
      <c r="B44" s="11"/>
      <c r="C44" s="11" t="s">
        <v>20</v>
      </c>
      <c r="D44" s="11"/>
      <c r="E44" s="11" t="s">
        <v>57</v>
      </c>
      <c r="F44" s="11"/>
      <c r="G44" s="11"/>
      <c r="H44" s="11"/>
      <c r="I44" s="11">
        <f>SUM(I23:I43)</f>
        <v>0</v>
      </c>
      <c r="P44">
        <f>SUM(P23:P43)</f>
        <v>0</v>
      </c>
    </row>
    <row r="46" spans="1:9" ht="12.75" customHeight="1">
      <c r="A46" s="5"/>
      <c r="B46" s="5"/>
      <c r="C46" s="5" t="s">
        <v>33</v>
      </c>
      <c r="D46" s="5"/>
      <c r="E46" s="5" t="s">
        <v>86</v>
      </c>
      <c r="F46" s="5"/>
      <c r="G46" s="7"/>
      <c r="H46" s="5"/>
      <c r="I46" s="7"/>
    </row>
    <row r="47" spans="1:16" ht="25.5">
      <c r="A47" s="4">
        <v>11</v>
      </c>
      <c r="B47" s="4" t="s">
        <v>41</v>
      </c>
      <c r="C47" s="4" t="s">
        <v>87</v>
      </c>
      <c r="D47" s="4" t="s">
        <v>43</v>
      </c>
      <c r="E47" s="4" t="s">
        <v>88</v>
      </c>
      <c r="F47" s="4" t="s">
        <v>45</v>
      </c>
      <c r="G47" s="6">
        <v>16.7085</v>
      </c>
      <c r="H47" s="9"/>
      <c r="I47" s="8">
        <f>ROUND((H47*G47),2)</f>
        <v>0</v>
      </c>
      <c r="O47">
        <f>rekapitulace!H6</f>
        <v>21</v>
      </c>
      <c r="P47">
        <f>ROUND(O47/100*I47,2)</f>
        <v>0</v>
      </c>
    </row>
    <row r="48" ht="409.5">
      <c r="E48" s="10" t="s">
        <v>89</v>
      </c>
    </row>
    <row r="49" ht="38.25">
      <c r="E49" s="10" t="s">
        <v>90</v>
      </c>
    </row>
    <row r="50" spans="1:16" ht="12.75" customHeight="1">
      <c r="A50" s="11"/>
      <c r="B50" s="11"/>
      <c r="C50" s="11" t="s">
        <v>33</v>
      </c>
      <c r="D50" s="11"/>
      <c r="E50" s="11" t="s">
        <v>86</v>
      </c>
      <c r="F50" s="11"/>
      <c r="G50" s="11"/>
      <c r="H50" s="11"/>
      <c r="I50" s="11">
        <f>SUM(I47:I49)</f>
        <v>0</v>
      </c>
      <c r="P50">
        <f>SUM(P47:P49)</f>
        <v>0</v>
      </c>
    </row>
    <row r="52" spans="1:9" ht="12.75" customHeight="1">
      <c r="A52" s="5"/>
      <c r="B52" s="5"/>
      <c r="C52" s="5" t="s">
        <v>34</v>
      </c>
      <c r="D52" s="5"/>
      <c r="E52" s="5" t="s">
        <v>91</v>
      </c>
      <c r="F52" s="5"/>
      <c r="G52" s="7"/>
      <c r="H52" s="5"/>
      <c r="I52" s="7"/>
    </row>
    <row r="53" spans="1:16" s="20" customFormat="1" ht="25.5">
      <c r="A53" s="18">
        <v>17</v>
      </c>
      <c r="B53" s="4" t="s">
        <v>41</v>
      </c>
      <c r="C53" s="22" t="s">
        <v>391</v>
      </c>
      <c r="D53" s="18" t="s">
        <v>43</v>
      </c>
      <c r="E53" s="19" t="s">
        <v>475</v>
      </c>
      <c r="F53" s="22" t="s">
        <v>476</v>
      </c>
      <c r="G53" s="24">
        <v>105.8205</v>
      </c>
      <c r="H53" s="25"/>
      <c r="I53" s="8">
        <f>ROUND((H53*G53),2)</f>
        <v>0</v>
      </c>
      <c r="O53">
        <f>rekapitulace!H6</f>
        <v>21</v>
      </c>
      <c r="P53">
        <f>ROUND(O53/100*I53,2)</f>
        <v>0</v>
      </c>
    </row>
    <row r="54" spans="1:5" s="20" customFormat="1" ht="25.5">
      <c r="A54" s="21"/>
      <c r="E54" s="23" t="s">
        <v>479</v>
      </c>
    </row>
    <row r="55" s="20" customFormat="1" ht="102">
      <c r="E55" s="23" t="s">
        <v>477</v>
      </c>
    </row>
    <row r="56" spans="1:16" ht="25.5">
      <c r="A56" s="4">
        <v>12</v>
      </c>
      <c r="B56" s="4" t="s">
        <v>41</v>
      </c>
      <c r="C56" s="4" t="s">
        <v>92</v>
      </c>
      <c r="D56" s="4" t="s">
        <v>43</v>
      </c>
      <c r="E56" s="4" t="s">
        <v>93</v>
      </c>
      <c r="F56" s="4" t="s">
        <v>45</v>
      </c>
      <c r="G56" s="6">
        <v>1.35</v>
      </c>
      <c r="H56" s="9"/>
      <c r="I56" s="8">
        <f>ROUND((H56*G56),2)</f>
        <v>0</v>
      </c>
      <c r="O56">
        <f>rekapitulace!H6</f>
        <v>21</v>
      </c>
      <c r="P56">
        <f>ROUND(O56/100*I56,2)</f>
        <v>0</v>
      </c>
    </row>
    <row r="57" ht="51">
      <c r="E57" s="10" t="s">
        <v>94</v>
      </c>
    </row>
    <row r="58" ht="140.25">
      <c r="E58" s="10" t="s">
        <v>95</v>
      </c>
    </row>
    <row r="59" spans="1:16" ht="12.75" customHeight="1">
      <c r="A59" s="11"/>
      <c r="B59" s="11"/>
      <c r="C59" s="11" t="s">
        <v>34</v>
      </c>
      <c r="D59" s="11"/>
      <c r="E59" s="11" t="s">
        <v>91</v>
      </c>
      <c r="F59" s="11"/>
      <c r="G59" s="11"/>
      <c r="H59" s="11"/>
      <c r="I59" s="11">
        <f>SUM(I53:I58)</f>
        <v>0</v>
      </c>
      <c r="P59">
        <f>SUM(P53:P58)</f>
        <v>0</v>
      </c>
    </row>
    <row r="61" spans="1:9" ht="12.75" customHeight="1">
      <c r="A61" s="5"/>
      <c r="B61" s="5"/>
      <c r="C61" s="5" t="s">
        <v>37</v>
      </c>
      <c r="D61" s="5"/>
      <c r="E61" s="5" t="s">
        <v>96</v>
      </c>
      <c r="F61" s="5"/>
      <c r="G61" s="7"/>
      <c r="H61" s="5"/>
      <c r="I61" s="7"/>
    </row>
    <row r="62" spans="1:16" ht="25.5">
      <c r="A62" s="4">
        <v>13</v>
      </c>
      <c r="B62" s="4" t="s">
        <v>41</v>
      </c>
      <c r="C62" s="4" t="s">
        <v>97</v>
      </c>
      <c r="D62" s="4" t="s">
        <v>43</v>
      </c>
      <c r="E62" s="4" t="s">
        <v>98</v>
      </c>
      <c r="F62" s="4" t="s">
        <v>99</v>
      </c>
      <c r="G62" s="6">
        <v>114.3</v>
      </c>
      <c r="H62" s="9"/>
      <c r="I62" s="8">
        <f>ROUND((H62*G62),2)</f>
        <v>0</v>
      </c>
      <c r="O62">
        <f>rekapitulace!H6</f>
        <v>21</v>
      </c>
      <c r="P62">
        <f>ROUND(O62/100*I62,2)</f>
        <v>0</v>
      </c>
    </row>
    <row r="63" ht="409.5">
      <c r="E63" s="10" t="s">
        <v>100</v>
      </c>
    </row>
    <row r="64" ht="255">
      <c r="E64" s="10" t="s">
        <v>101</v>
      </c>
    </row>
    <row r="65" spans="1:16" ht="25.5">
      <c r="A65" s="4">
        <v>14</v>
      </c>
      <c r="B65" s="4" t="s">
        <v>41</v>
      </c>
      <c r="C65" s="4" t="s">
        <v>102</v>
      </c>
      <c r="D65" s="4" t="s">
        <v>43</v>
      </c>
      <c r="E65" s="4" t="s">
        <v>103</v>
      </c>
      <c r="F65" s="4" t="s">
        <v>99</v>
      </c>
      <c r="G65" s="6">
        <v>114.3</v>
      </c>
      <c r="H65" s="9"/>
      <c r="I65" s="8">
        <f>ROUND((H65*G65),2)</f>
        <v>0</v>
      </c>
      <c r="O65">
        <f>rekapitulace!H6</f>
        <v>21</v>
      </c>
      <c r="P65">
        <f>ROUND(O65/100*I65,2)</f>
        <v>0</v>
      </c>
    </row>
    <row r="66" ht="409.5">
      <c r="E66" s="10" t="s">
        <v>104</v>
      </c>
    </row>
    <row r="67" ht="38.25">
      <c r="E67" s="10" t="s">
        <v>105</v>
      </c>
    </row>
    <row r="68" spans="1:16" ht="25.5">
      <c r="A68" s="4">
        <v>15</v>
      </c>
      <c r="B68" s="4" t="s">
        <v>41</v>
      </c>
      <c r="C68" s="4" t="s">
        <v>106</v>
      </c>
      <c r="D68" s="4" t="s">
        <v>43</v>
      </c>
      <c r="E68" s="4" t="s">
        <v>107</v>
      </c>
      <c r="F68" s="4" t="s">
        <v>99</v>
      </c>
      <c r="G68" s="6">
        <v>114.3</v>
      </c>
      <c r="H68" s="9"/>
      <c r="I68" s="8">
        <f>ROUND((H68*G68),2)</f>
        <v>0</v>
      </c>
      <c r="O68">
        <f>rekapitulace!H6</f>
        <v>21</v>
      </c>
      <c r="P68">
        <f>ROUND(O68/100*I68,2)</f>
        <v>0</v>
      </c>
    </row>
    <row r="69" ht="409.5">
      <c r="E69" s="10" t="s">
        <v>104</v>
      </c>
    </row>
    <row r="70" ht="51">
      <c r="E70" s="10" t="s">
        <v>108</v>
      </c>
    </row>
    <row r="71" spans="1:16" ht="25.5">
      <c r="A71" s="4">
        <v>16</v>
      </c>
      <c r="B71" s="4" t="s">
        <v>41</v>
      </c>
      <c r="C71" s="4" t="s">
        <v>109</v>
      </c>
      <c r="D71" s="4" t="s">
        <v>43</v>
      </c>
      <c r="E71" s="4" t="s">
        <v>110</v>
      </c>
      <c r="F71" s="4" t="s">
        <v>99</v>
      </c>
      <c r="G71" s="6">
        <v>114.3</v>
      </c>
      <c r="H71" s="9"/>
      <c r="I71" s="8">
        <f>ROUND((H71*G71),2)</f>
        <v>0</v>
      </c>
      <c r="O71">
        <f>rekapitulace!H6</f>
        <v>21</v>
      </c>
      <c r="P71">
        <f>ROUND(O71/100*I71,2)</f>
        <v>0</v>
      </c>
    </row>
    <row r="72" ht="409.5">
      <c r="E72" s="10" t="s">
        <v>104</v>
      </c>
    </row>
    <row r="73" ht="25.5">
      <c r="E73" s="10" t="s">
        <v>111</v>
      </c>
    </row>
    <row r="74" spans="1:16" ht="12.75" customHeight="1">
      <c r="A74" s="11"/>
      <c r="B74" s="11"/>
      <c r="C74" s="11" t="s">
        <v>37</v>
      </c>
      <c r="D74" s="11"/>
      <c r="E74" s="11" t="s">
        <v>112</v>
      </c>
      <c r="F74" s="11"/>
      <c r="G74" s="11"/>
      <c r="H74" s="11"/>
      <c r="I74" s="11">
        <f>SUM(I62:I73)</f>
        <v>0</v>
      </c>
      <c r="P74">
        <f>SUM(P62:P73)</f>
        <v>0</v>
      </c>
    </row>
    <row r="76" spans="1:16" ht="12.75" customHeight="1">
      <c r="A76" s="11"/>
      <c r="B76" s="11"/>
      <c r="C76" s="11"/>
      <c r="D76" s="11"/>
      <c r="E76" s="11" t="s">
        <v>113</v>
      </c>
      <c r="F76" s="11"/>
      <c r="G76" s="11"/>
      <c r="H76" s="11"/>
      <c r="I76" s="11">
        <f>+I20+I44+I50+I59+I74</f>
        <v>0</v>
      </c>
      <c r="P76">
        <f>+P20+P44+P50+P59+P74</f>
        <v>0</v>
      </c>
    </row>
    <row r="78" spans="1:9" ht="12.75" customHeight="1">
      <c r="A78" s="5" t="s">
        <v>114</v>
      </c>
      <c r="B78" s="5"/>
      <c r="C78" s="5"/>
      <c r="D78" s="5"/>
      <c r="E78" s="5"/>
      <c r="F78" s="5"/>
      <c r="G78" s="5"/>
      <c r="H78" s="5"/>
      <c r="I78" s="5"/>
    </row>
    <row r="79" spans="1:9" ht="12.75" customHeight="1">
      <c r="A79" s="5"/>
      <c r="B79" s="5"/>
      <c r="C79" s="5"/>
      <c r="D79" s="5"/>
      <c r="E79" s="5" t="s">
        <v>115</v>
      </c>
      <c r="F79" s="5"/>
      <c r="G79" s="5"/>
      <c r="H79" s="5"/>
      <c r="I79" s="5"/>
    </row>
    <row r="80" spans="1:16" ht="12.75" customHeight="1">
      <c r="A80" s="11"/>
      <c r="B80" s="11"/>
      <c r="C80" s="11"/>
      <c r="D80" s="11"/>
      <c r="E80" s="11" t="s">
        <v>116</v>
      </c>
      <c r="F80" s="11"/>
      <c r="G80" s="11"/>
      <c r="H80" s="11"/>
      <c r="I80" s="11">
        <v>0</v>
      </c>
      <c r="P80">
        <v>0</v>
      </c>
    </row>
    <row r="81" spans="1:9" ht="12.75" customHeight="1">
      <c r="A81" s="11"/>
      <c r="B81" s="11"/>
      <c r="C81" s="11"/>
      <c r="D81" s="11"/>
      <c r="E81" s="11" t="s">
        <v>117</v>
      </c>
      <c r="F81" s="11"/>
      <c r="G81" s="11"/>
      <c r="H81" s="11"/>
      <c r="I81" s="11"/>
    </row>
    <row r="82" spans="1:16" ht="12.75" customHeight="1">
      <c r="A82" s="11"/>
      <c r="B82" s="11"/>
      <c r="C82" s="11"/>
      <c r="D82" s="11"/>
      <c r="E82" s="11" t="s">
        <v>118</v>
      </c>
      <c r="F82" s="11"/>
      <c r="G82" s="11"/>
      <c r="H82" s="11"/>
      <c r="I82" s="11">
        <v>0</v>
      </c>
      <c r="P82">
        <v>0</v>
      </c>
    </row>
    <row r="83" spans="1:16" ht="12.75" customHeight="1">
      <c r="A83" s="11"/>
      <c r="B83" s="11"/>
      <c r="C83" s="11"/>
      <c r="D83" s="11"/>
      <c r="E83" s="11" t="s">
        <v>119</v>
      </c>
      <c r="F83" s="11"/>
      <c r="G83" s="11"/>
      <c r="H83" s="11"/>
      <c r="I83" s="11">
        <f>I80+I82</f>
        <v>0</v>
      </c>
      <c r="P83">
        <f>P80+P82</f>
        <v>0</v>
      </c>
    </row>
    <row r="85" spans="1:16" ht="12.75" customHeight="1">
      <c r="A85" s="11"/>
      <c r="B85" s="11"/>
      <c r="C85" s="11"/>
      <c r="D85" s="11"/>
      <c r="E85" s="11" t="s">
        <v>119</v>
      </c>
      <c r="F85" s="11"/>
      <c r="G85" s="11"/>
      <c r="H85" s="11"/>
      <c r="I85" s="11">
        <f>I76+I83</f>
        <v>0</v>
      </c>
      <c r="P85">
        <f>P76+P83</f>
        <v>0</v>
      </c>
    </row>
  </sheetData>
  <sheetProtection formatColumns="0"/>
  <mergeCells count="8">
    <mergeCell ref="G7:G8"/>
    <mergeCell ref="H7:I7"/>
    <mergeCell ref="A7:A8"/>
    <mergeCell ref="B7:B8"/>
    <mergeCell ref="C7:C8"/>
    <mergeCell ref="D7:D8"/>
    <mergeCell ref="E7:E8"/>
    <mergeCell ref="F7:F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85"/>
  <sheetViews>
    <sheetView zoomScalePageLayoutView="0" workbookViewId="0" topLeftCell="A1">
      <pane ySplit="9" topLeftCell="A31" activePane="bottomLeft" state="frozen"/>
      <selection pane="topLeft" activeCell="A1" sqref="A1"/>
      <selection pane="bottomLeft" activeCell="A1" sqref="A1:IV1"/>
    </sheetView>
  </sheetViews>
  <sheetFormatPr defaultColWidth="9.140625" defaultRowHeight="12.75" customHeight="1"/>
  <cols>
    <col min="1" max="1" width="6.00390625" style="0" customWidth="1"/>
    <col min="2" max="2" width="13.00390625" style="0" customWidth="1"/>
    <col min="3" max="3" width="11.140625" style="0" customWidth="1"/>
    <col min="4" max="4" width="10.7109375" style="0" customWidth="1"/>
    <col min="5" max="5" width="75.7109375" style="0" customWidth="1"/>
    <col min="6" max="6" width="9.421875" style="0" customWidth="1"/>
    <col min="7" max="7" width="12.7109375" style="0" customWidth="1"/>
    <col min="8" max="8" width="12.8515625" style="0" customWidth="1"/>
    <col min="9" max="9" width="11.8515625" style="0" customWidth="1"/>
    <col min="15" max="16" width="9.140625" style="0" hidden="1" customWidth="1"/>
  </cols>
  <sheetData>
    <row r="1" ht="12.75" customHeight="1">
      <c r="C1" s="1" t="s">
        <v>12</v>
      </c>
    </row>
    <row r="3" spans="1:5" ht="12.75" customHeight="1">
      <c r="A3" t="s">
        <v>13</v>
      </c>
      <c r="C3" s="3" t="s">
        <v>16</v>
      </c>
      <c r="D3" s="3"/>
      <c r="E3" s="3" t="s">
        <v>17</v>
      </c>
    </row>
    <row r="4" spans="1:5" ht="12.75" customHeight="1">
      <c r="A4" t="s">
        <v>14</v>
      </c>
      <c r="C4" s="3" t="s">
        <v>418</v>
      </c>
      <c r="D4" s="3"/>
      <c r="E4" s="3" t="s">
        <v>419</v>
      </c>
    </row>
    <row r="5" spans="1:5" ht="12.75" customHeight="1">
      <c r="A5" t="s">
        <v>15</v>
      </c>
      <c r="C5" s="3" t="s">
        <v>418</v>
      </c>
      <c r="D5" s="3"/>
      <c r="E5" s="3" t="s">
        <v>419</v>
      </c>
    </row>
    <row r="6" spans="3:5" ht="12.75" customHeight="1">
      <c r="C6" s="3"/>
      <c r="D6" s="3"/>
      <c r="E6" s="3"/>
    </row>
    <row r="7" spans="1:16" ht="12.75" customHeight="1">
      <c r="A7" s="27" t="s">
        <v>19</v>
      </c>
      <c r="B7" s="27" t="s">
        <v>21</v>
      </c>
      <c r="C7" s="27" t="s">
        <v>22</v>
      </c>
      <c r="D7" s="27" t="s">
        <v>23</v>
      </c>
      <c r="E7" s="27" t="s">
        <v>24</v>
      </c>
      <c r="F7" s="27" t="s">
        <v>25</v>
      </c>
      <c r="G7" s="27" t="s">
        <v>26</v>
      </c>
      <c r="H7" s="27" t="s">
        <v>27</v>
      </c>
      <c r="I7" s="27"/>
      <c r="O7" t="s">
        <v>30</v>
      </c>
      <c r="P7" t="s">
        <v>10</v>
      </c>
    </row>
    <row r="8" spans="1:15" ht="14.25">
      <c r="A8" s="27"/>
      <c r="B8" s="27"/>
      <c r="C8" s="27"/>
      <c r="D8" s="27"/>
      <c r="E8" s="27"/>
      <c r="F8" s="27"/>
      <c r="G8" s="27"/>
      <c r="H8" s="2" t="s">
        <v>28</v>
      </c>
      <c r="I8" s="2" t="s">
        <v>29</v>
      </c>
      <c r="O8" t="s">
        <v>10</v>
      </c>
    </row>
    <row r="9" spans="1:9" ht="14.25">
      <c r="A9" s="2" t="s">
        <v>20</v>
      </c>
      <c r="B9" s="2" t="s">
        <v>31</v>
      </c>
      <c r="C9" s="2" t="s">
        <v>32</v>
      </c>
      <c r="D9" s="2" t="s">
        <v>33</v>
      </c>
      <c r="E9" s="2" t="s">
        <v>34</v>
      </c>
      <c r="F9" s="2" t="s">
        <v>35</v>
      </c>
      <c r="G9" s="2" t="s">
        <v>36</v>
      </c>
      <c r="H9" s="2" t="s">
        <v>37</v>
      </c>
      <c r="I9" s="2" t="s">
        <v>38</v>
      </c>
    </row>
    <row r="10" spans="1:9" ht="12.75" customHeight="1">
      <c r="A10" s="5"/>
      <c r="B10" s="5"/>
      <c r="C10" s="5" t="s">
        <v>40</v>
      </c>
      <c r="D10" s="5"/>
      <c r="E10" s="5" t="s">
        <v>39</v>
      </c>
      <c r="F10" s="5"/>
      <c r="G10" s="7"/>
      <c r="H10" s="5"/>
      <c r="I10" s="7"/>
    </row>
    <row r="11" spans="1:16" ht="38.25">
      <c r="A11" s="4">
        <v>39</v>
      </c>
      <c r="B11" s="4" t="s">
        <v>41</v>
      </c>
      <c r="C11" s="4" t="s">
        <v>262</v>
      </c>
      <c r="D11" s="4" t="s">
        <v>43</v>
      </c>
      <c r="E11" s="4" t="s">
        <v>263</v>
      </c>
      <c r="F11" s="4" t="s">
        <v>50</v>
      </c>
      <c r="G11" s="6">
        <v>345.08</v>
      </c>
      <c r="H11" s="9"/>
      <c r="I11" s="8">
        <f>ROUND((H11*G11),2)</f>
        <v>0</v>
      </c>
      <c r="O11">
        <f>rekapitulace!H6</f>
        <v>21</v>
      </c>
      <c r="P11">
        <f>ROUND(O11/100*I11,2)</f>
        <v>0</v>
      </c>
    </row>
    <row r="12" ht="51">
      <c r="E12" s="10" t="s">
        <v>420</v>
      </c>
    </row>
    <row r="13" ht="12.75">
      <c r="E13" s="10" t="s">
        <v>43</v>
      </c>
    </row>
    <row r="14" spans="1:16" ht="12.75" customHeight="1">
      <c r="A14" s="11"/>
      <c r="B14" s="11"/>
      <c r="C14" s="11" t="s">
        <v>40</v>
      </c>
      <c r="D14" s="11"/>
      <c r="E14" s="11" t="s">
        <v>39</v>
      </c>
      <c r="F14" s="11"/>
      <c r="G14" s="11"/>
      <c r="H14" s="11"/>
      <c r="I14" s="11">
        <f>SUM(I11:I13)</f>
        <v>0</v>
      </c>
      <c r="P14">
        <f>SUM(P11:P13)</f>
        <v>0</v>
      </c>
    </row>
    <row r="16" spans="1:9" ht="12.75" customHeight="1">
      <c r="A16" s="5"/>
      <c r="B16" s="5"/>
      <c r="C16" s="5" t="s">
        <v>20</v>
      </c>
      <c r="D16" s="5"/>
      <c r="E16" s="5" t="s">
        <v>57</v>
      </c>
      <c r="F16" s="5"/>
      <c r="G16" s="7"/>
      <c r="H16" s="5"/>
      <c r="I16" s="7"/>
    </row>
    <row r="17" spans="1:16" ht="51">
      <c r="A17" s="4">
        <v>10</v>
      </c>
      <c r="B17" s="4" t="s">
        <v>41</v>
      </c>
      <c r="C17" s="4" t="s">
        <v>65</v>
      </c>
      <c r="D17" s="4" t="s">
        <v>43</v>
      </c>
      <c r="E17" s="4" t="s">
        <v>421</v>
      </c>
      <c r="F17" s="4" t="s">
        <v>45</v>
      </c>
      <c r="G17" s="6">
        <v>181.62</v>
      </c>
      <c r="H17" s="9"/>
      <c r="I17" s="8">
        <f>ROUND((H17*G17),2)</f>
        <v>0</v>
      </c>
      <c r="O17">
        <f>rekapitulace!H6</f>
        <v>21</v>
      </c>
      <c r="P17">
        <f>ROUND(O17/100*I17,2)</f>
        <v>0</v>
      </c>
    </row>
    <row r="18" ht="165.75">
      <c r="E18" s="10" t="s">
        <v>422</v>
      </c>
    </row>
    <row r="19" ht="12.75">
      <c r="E19" s="10" t="s">
        <v>43</v>
      </c>
    </row>
    <row r="20" spans="1:16" ht="51">
      <c r="A20" s="4">
        <v>11</v>
      </c>
      <c r="B20" s="4" t="s">
        <v>41</v>
      </c>
      <c r="C20" s="4" t="s">
        <v>77</v>
      </c>
      <c r="D20" s="4" t="s">
        <v>43</v>
      </c>
      <c r="E20" s="4" t="s">
        <v>423</v>
      </c>
      <c r="F20" s="4" t="s">
        <v>45</v>
      </c>
      <c r="G20" s="6">
        <v>173</v>
      </c>
      <c r="H20" s="9"/>
      <c r="I20" s="8">
        <f>ROUND((H20*G20),2)</f>
        <v>0</v>
      </c>
      <c r="O20">
        <f>rekapitulace!H6</f>
        <v>21</v>
      </c>
      <c r="P20">
        <f>ROUND(O20/100*I20,2)</f>
        <v>0</v>
      </c>
    </row>
    <row r="21" ht="76.5">
      <c r="E21" s="10" t="s">
        <v>424</v>
      </c>
    </row>
    <row r="22" ht="12.75">
      <c r="E22" s="10" t="s">
        <v>43</v>
      </c>
    </row>
    <row r="23" spans="1:16" ht="12.75" customHeight="1">
      <c r="A23" s="11"/>
      <c r="B23" s="11"/>
      <c r="C23" s="11" t="s">
        <v>20</v>
      </c>
      <c r="D23" s="11"/>
      <c r="E23" s="11" t="s">
        <v>57</v>
      </c>
      <c r="F23" s="11"/>
      <c r="G23" s="11"/>
      <c r="H23" s="11"/>
      <c r="I23" s="11">
        <f>SUM(I17:I22)</f>
        <v>0</v>
      </c>
      <c r="P23">
        <f>SUM(P17:P22)</f>
        <v>0</v>
      </c>
    </row>
    <row r="25" spans="1:9" ht="12.75" customHeight="1">
      <c r="A25" s="5"/>
      <c r="B25" s="5"/>
      <c r="C25" s="5" t="s">
        <v>36</v>
      </c>
      <c r="D25" s="5"/>
      <c r="E25" s="5" t="s">
        <v>227</v>
      </c>
      <c r="F25" s="5"/>
      <c r="G25" s="7"/>
      <c r="H25" s="5"/>
      <c r="I25" s="7"/>
    </row>
    <row r="26" spans="1:16" ht="76.5">
      <c r="A26" s="4">
        <v>1</v>
      </c>
      <c r="B26" s="4" t="s">
        <v>41</v>
      </c>
      <c r="C26" s="4" t="s">
        <v>425</v>
      </c>
      <c r="D26" s="4" t="s">
        <v>43</v>
      </c>
      <c r="E26" s="4" t="s">
        <v>426</v>
      </c>
      <c r="F26" s="4" t="s">
        <v>99</v>
      </c>
      <c r="G26" s="6">
        <v>726.4</v>
      </c>
      <c r="H26" s="9"/>
      <c r="I26" s="8">
        <f>ROUND((H26*G26),2)</f>
        <v>0</v>
      </c>
      <c r="O26">
        <f>rekapitulace!H6</f>
        <v>21</v>
      </c>
      <c r="P26">
        <f>ROUND(O26/100*I26,2)</f>
        <v>0</v>
      </c>
    </row>
    <row r="27" ht="165.75">
      <c r="E27" s="10" t="s">
        <v>427</v>
      </c>
    </row>
    <row r="28" ht="12.75">
      <c r="E28" s="10" t="s">
        <v>43</v>
      </c>
    </row>
    <row r="29" spans="1:16" ht="76.5">
      <c r="A29" s="4">
        <v>2</v>
      </c>
      <c r="B29" s="4" t="s">
        <v>41</v>
      </c>
      <c r="C29" s="4" t="s">
        <v>428</v>
      </c>
      <c r="D29" s="4" t="s">
        <v>43</v>
      </c>
      <c r="E29" s="4" t="s">
        <v>429</v>
      </c>
      <c r="F29" s="4" t="s">
        <v>54</v>
      </c>
      <c r="G29" s="6">
        <v>26</v>
      </c>
      <c r="H29" s="9"/>
      <c r="I29" s="8">
        <f>ROUND((H29*G29),2)</f>
        <v>0</v>
      </c>
      <c r="O29">
        <f>rekapitulace!H6</f>
        <v>21</v>
      </c>
      <c r="P29">
        <f>ROUND(O29/100*I29,2)</f>
        <v>0</v>
      </c>
    </row>
    <row r="30" ht="165.75">
      <c r="E30" s="10" t="s">
        <v>430</v>
      </c>
    </row>
    <row r="31" ht="12.75">
      <c r="E31" s="10" t="s">
        <v>43</v>
      </c>
    </row>
    <row r="32" spans="1:16" ht="102">
      <c r="A32" s="4">
        <v>3</v>
      </c>
      <c r="B32" s="4" t="s">
        <v>41</v>
      </c>
      <c r="C32" s="4" t="s">
        <v>431</v>
      </c>
      <c r="D32" s="4" t="s">
        <v>43</v>
      </c>
      <c r="E32" s="4" t="s">
        <v>432</v>
      </c>
      <c r="F32" s="4" t="s">
        <v>150</v>
      </c>
      <c r="G32" s="6">
        <v>19</v>
      </c>
      <c r="H32" s="9"/>
      <c r="I32" s="8">
        <f>ROUND((H32*G32),2)</f>
        <v>0</v>
      </c>
      <c r="O32">
        <f>rekapitulace!H6</f>
        <v>21</v>
      </c>
      <c r="P32">
        <f>ROUND(O32/100*I32,2)</f>
        <v>0</v>
      </c>
    </row>
    <row r="33" ht="165.75">
      <c r="E33" s="10" t="s">
        <v>433</v>
      </c>
    </row>
    <row r="34" ht="12.75">
      <c r="E34" s="10" t="s">
        <v>43</v>
      </c>
    </row>
    <row r="35" spans="1:16" ht="102">
      <c r="A35" s="4">
        <v>3</v>
      </c>
      <c r="B35" s="4" t="s">
        <v>41</v>
      </c>
      <c r="C35" s="4" t="s">
        <v>434</v>
      </c>
      <c r="D35" s="4" t="s">
        <v>43</v>
      </c>
      <c r="E35" s="4" t="s">
        <v>435</v>
      </c>
      <c r="F35" s="4" t="s">
        <v>150</v>
      </c>
      <c r="G35" s="6">
        <v>4</v>
      </c>
      <c r="H35" s="9"/>
      <c r="I35" s="8">
        <f>ROUND((H35*G35),2)</f>
        <v>0</v>
      </c>
      <c r="O35">
        <f>rekapitulace!H6</f>
        <v>21</v>
      </c>
      <c r="P35">
        <f>ROUND(O35/100*I35,2)</f>
        <v>0</v>
      </c>
    </row>
    <row r="36" ht="165.75">
      <c r="E36" s="10" t="s">
        <v>436</v>
      </c>
    </row>
    <row r="37" ht="12.75">
      <c r="E37" s="10" t="s">
        <v>43</v>
      </c>
    </row>
    <row r="38" spans="1:16" ht="102">
      <c r="A38" s="4">
        <v>3</v>
      </c>
      <c r="B38" s="4" t="s">
        <v>41</v>
      </c>
      <c r="C38" s="4" t="s">
        <v>437</v>
      </c>
      <c r="D38" s="4" t="s">
        <v>43</v>
      </c>
      <c r="E38" s="4" t="s">
        <v>438</v>
      </c>
      <c r="F38" s="4" t="s">
        <v>150</v>
      </c>
      <c r="G38" s="6">
        <v>3</v>
      </c>
      <c r="H38" s="9"/>
      <c r="I38" s="8">
        <f>ROUND((H38*G38),2)</f>
        <v>0</v>
      </c>
      <c r="O38">
        <f>rekapitulace!H6</f>
        <v>21</v>
      </c>
      <c r="P38">
        <f>ROUND(O38/100*I38,2)</f>
        <v>0</v>
      </c>
    </row>
    <row r="39" ht="165.75">
      <c r="E39" s="10" t="s">
        <v>439</v>
      </c>
    </row>
    <row r="40" ht="12.75">
      <c r="E40" s="10" t="s">
        <v>43</v>
      </c>
    </row>
    <row r="41" spans="1:16" ht="76.5">
      <c r="A41" s="4">
        <v>4</v>
      </c>
      <c r="B41" s="4" t="s">
        <v>41</v>
      </c>
      <c r="C41" s="4" t="s">
        <v>440</v>
      </c>
      <c r="D41" s="4" t="s">
        <v>43</v>
      </c>
      <c r="E41" s="4" t="s">
        <v>441</v>
      </c>
      <c r="F41" s="4" t="s">
        <v>150</v>
      </c>
      <c r="G41" s="6">
        <v>4</v>
      </c>
      <c r="H41" s="9"/>
      <c r="I41" s="8">
        <f>ROUND((H41*G41),2)</f>
        <v>0</v>
      </c>
      <c r="O41">
        <f>rekapitulace!H6</f>
        <v>21</v>
      </c>
      <c r="P41">
        <f>ROUND(O41/100*I41,2)</f>
        <v>0</v>
      </c>
    </row>
    <row r="42" ht="165.75">
      <c r="E42" s="10" t="s">
        <v>436</v>
      </c>
    </row>
    <row r="43" ht="12.75">
      <c r="E43" s="10" t="s">
        <v>43</v>
      </c>
    </row>
    <row r="44" spans="1:16" ht="76.5">
      <c r="A44" s="4">
        <v>5</v>
      </c>
      <c r="B44" s="4" t="s">
        <v>41</v>
      </c>
      <c r="C44" s="4" t="s">
        <v>442</v>
      </c>
      <c r="D44" s="4" t="s">
        <v>43</v>
      </c>
      <c r="E44" s="4" t="s">
        <v>443</v>
      </c>
      <c r="F44" s="4" t="s">
        <v>150</v>
      </c>
      <c r="G44" s="6">
        <v>19</v>
      </c>
      <c r="H44" s="9"/>
      <c r="I44" s="8">
        <f>ROUND((H44*G44),2)</f>
        <v>0</v>
      </c>
      <c r="O44">
        <f>rekapitulace!H6</f>
        <v>21</v>
      </c>
      <c r="P44">
        <f>ROUND(O44/100*I44,2)</f>
        <v>0</v>
      </c>
    </row>
    <row r="45" ht="165.75">
      <c r="E45" s="10" t="s">
        <v>433</v>
      </c>
    </row>
    <row r="46" ht="12.75">
      <c r="E46" s="10" t="s">
        <v>43</v>
      </c>
    </row>
    <row r="47" spans="1:16" ht="76.5">
      <c r="A47" s="4">
        <v>5</v>
      </c>
      <c r="B47" s="4" t="s">
        <v>41</v>
      </c>
      <c r="C47" s="4" t="s">
        <v>444</v>
      </c>
      <c r="D47" s="4" t="s">
        <v>43</v>
      </c>
      <c r="E47" s="4" t="s">
        <v>445</v>
      </c>
      <c r="F47" s="4" t="s">
        <v>150</v>
      </c>
      <c r="G47" s="6">
        <v>3</v>
      </c>
      <c r="H47" s="9"/>
      <c r="I47" s="8">
        <f>ROUND((H47*G47),2)</f>
        <v>0</v>
      </c>
      <c r="O47">
        <f>rekapitulace!H6</f>
        <v>21</v>
      </c>
      <c r="P47">
        <f>ROUND(O47/100*I47,2)</f>
        <v>0</v>
      </c>
    </row>
    <row r="48" ht="165.75">
      <c r="E48" s="10" t="s">
        <v>439</v>
      </c>
    </row>
    <row r="49" ht="12.75">
      <c r="E49" s="10" t="s">
        <v>43</v>
      </c>
    </row>
    <row r="50" spans="1:16" ht="76.5">
      <c r="A50" s="4">
        <v>5</v>
      </c>
      <c r="B50" s="4" t="s">
        <v>41</v>
      </c>
      <c r="C50" s="4" t="s">
        <v>446</v>
      </c>
      <c r="D50" s="4" t="s">
        <v>43</v>
      </c>
      <c r="E50" s="4" t="s">
        <v>447</v>
      </c>
      <c r="F50" s="4" t="s">
        <v>150</v>
      </c>
      <c r="G50" s="6">
        <v>4</v>
      </c>
      <c r="H50" s="9"/>
      <c r="I50" s="8">
        <f>ROUND((H50*G50),2)</f>
        <v>0</v>
      </c>
      <c r="O50">
        <f>rekapitulace!H6</f>
        <v>21</v>
      </c>
      <c r="P50">
        <f>ROUND(O50/100*I50,2)</f>
        <v>0</v>
      </c>
    </row>
    <row r="51" ht="165.75">
      <c r="E51" s="10" t="s">
        <v>436</v>
      </c>
    </row>
    <row r="52" ht="12.75">
      <c r="E52" s="10" t="s">
        <v>43</v>
      </c>
    </row>
    <row r="53" spans="1:16" ht="51">
      <c r="A53" s="4">
        <v>6</v>
      </c>
      <c r="B53" s="4" t="s">
        <v>41</v>
      </c>
      <c r="C53" s="4" t="s">
        <v>448</v>
      </c>
      <c r="D53" s="4" t="s">
        <v>43</v>
      </c>
      <c r="E53" s="4" t="s">
        <v>449</v>
      </c>
      <c r="F53" s="4" t="s">
        <v>150</v>
      </c>
      <c r="G53" s="6">
        <v>56</v>
      </c>
      <c r="H53" s="9"/>
      <c r="I53" s="8">
        <f>ROUND((H53*G53),2)</f>
        <v>0</v>
      </c>
      <c r="O53">
        <f>rekapitulace!H6</f>
        <v>21</v>
      </c>
      <c r="P53">
        <f>ROUND(O53/100*I53,2)</f>
        <v>0</v>
      </c>
    </row>
    <row r="54" ht="165.75">
      <c r="E54" s="10" t="s">
        <v>450</v>
      </c>
    </row>
    <row r="55" ht="12.75">
      <c r="E55" s="10" t="s">
        <v>43</v>
      </c>
    </row>
    <row r="56" spans="1:16" ht="51">
      <c r="A56" s="4">
        <v>7</v>
      </c>
      <c r="B56" s="4" t="s">
        <v>41</v>
      </c>
      <c r="C56" s="4" t="s">
        <v>451</v>
      </c>
      <c r="D56" s="4" t="s">
        <v>43</v>
      </c>
      <c r="E56" s="4" t="s">
        <v>452</v>
      </c>
      <c r="F56" s="4" t="s">
        <v>150</v>
      </c>
      <c r="G56" s="6">
        <v>3</v>
      </c>
      <c r="H56" s="9"/>
      <c r="I56" s="8">
        <f>ROUND((H56*G56),2)</f>
        <v>0</v>
      </c>
      <c r="O56">
        <f>rekapitulace!H6</f>
        <v>21</v>
      </c>
      <c r="P56">
        <f>ROUND(O56/100*I56,2)</f>
        <v>0</v>
      </c>
    </row>
    <row r="57" ht="165.75">
      <c r="E57" s="10" t="s">
        <v>453</v>
      </c>
    </row>
    <row r="58" ht="12.75">
      <c r="E58" s="10" t="s">
        <v>43</v>
      </c>
    </row>
    <row r="59" spans="1:16" ht="63.75">
      <c r="A59" s="4">
        <v>8</v>
      </c>
      <c r="B59" s="4" t="s">
        <v>41</v>
      </c>
      <c r="C59" s="4" t="s">
        <v>454</v>
      </c>
      <c r="D59" s="4" t="s">
        <v>43</v>
      </c>
      <c r="E59" s="4" t="s">
        <v>455</v>
      </c>
      <c r="F59" s="4" t="s">
        <v>99</v>
      </c>
      <c r="G59" s="6">
        <v>110.5</v>
      </c>
      <c r="H59" s="9"/>
      <c r="I59" s="8">
        <f>ROUND((H59*G59),2)</f>
        <v>0</v>
      </c>
      <c r="O59">
        <f>rekapitulace!H6</f>
        <v>21</v>
      </c>
      <c r="P59">
        <f>ROUND(O59/100*I59,2)</f>
        <v>0</v>
      </c>
    </row>
    <row r="60" ht="165.75">
      <c r="E60" s="10" t="s">
        <v>456</v>
      </c>
    </row>
    <row r="61" ht="12.75">
      <c r="E61" s="10" t="s">
        <v>43</v>
      </c>
    </row>
    <row r="62" spans="1:16" ht="63.75">
      <c r="A62" s="4">
        <v>9</v>
      </c>
      <c r="B62" s="4" t="s">
        <v>41</v>
      </c>
      <c r="C62" s="4" t="s">
        <v>457</v>
      </c>
      <c r="D62" s="4" t="s">
        <v>43</v>
      </c>
      <c r="E62" s="4" t="s">
        <v>458</v>
      </c>
      <c r="F62" s="4" t="s">
        <v>99</v>
      </c>
      <c r="G62" s="6">
        <v>27.5</v>
      </c>
      <c r="H62" s="9"/>
      <c r="I62" s="8">
        <f>ROUND((H62*G62),2)</f>
        <v>0</v>
      </c>
      <c r="O62">
        <f>rekapitulace!H6</f>
        <v>21</v>
      </c>
      <c r="P62">
        <f>ROUND(O62/100*I62,2)</f>
        <v>0</v>
      </c>
    </row>
    <row r="63" ht="165.75">
      <c r="E63" s="10" t="s">
        <v>459</v>
      </c>
    </row>
    <row r="64" ht="12.75">
      <c r="E64" s="10" t="s">
        <v>43</v>
      </c>
    </row>
    <row r="65" spans="1:16" ht="51">
      <c r="A65" s="4">
        <v>40</v>
      </c>
      <c r="B65" s="4" t="s">
        <v>41</v>
      </c>
      <c r="C65" s="4" t="s">
        <v>460</v>
      </c>
      <c r="D65" s="4" t="s">
        <v>43</v>
      </c>
      <c r="E65" s="4" t="s">
        <v>461</v>
      </c>
      <c r="F65" s="4" t="s">
        <v>54</v>
      </c>
      <c r="G65" s="6">
        <v>1</v>
      </c>
      <c r="H65" s="9"/>
      <c r="I65" s="8">
        <f>ROUND((H65*G65),2)</f>
        <v>0</v>
      </c>
      <c r="O65">
        <f>rekapitulace!H6</f>
        <v>21</v>
      </c>
      <c r="P65">
        <f>ROUND(O65/100*I65,2)</f>
        <v>0</v>
      </c>
    </row>
    <row r="66" ht="12.75">
      <c r="E66" s="10" t="s">
        <v>124</v>
      </c>
    </row>
    <row r="67" ht="12.75">
      <c r="E67" s="10" t="s">
        <v>43</v>
      </c>
    </row>
    <row r="68" spans="1:16" ht="12.75" customHeight="1">
      <c r="A68" s="11"/>
      <c r="B68" s="11"/>
      <c r="C68" s="11" t="s">
        <v>36</v>
      </c>
      <c r="D68" s="11"/>
      <c r="E68" s="11" t="s">
        <v>227</v>
      </c>
      <c r="F68" s="11"/>
      <c r="G68" s="11"/>
      <c r="H68" s="11"/>
      <c r="I68" s="11">
        <f>SUM(I26:I67)</f>
        <v>0</v>
      </c>
      <c r="P68">
        <f>SUM(P26:P67)</f>
        <v>0</v>
      </c>
    </row>
    <row r="70" spans="1:9" ht="12.75" customHeight="1">
      <c r="A70" s="5"/>
      <c r="B70" s="5"/>
      <c r="C70" s="5" t="s">
        <v>37</v>
      </c>
      <c r="D70" s="5"/>
      <c r="E70" s="5" t="s">
        <v>112</v>
      </c>
      <c r="F70" s="5"/>
      <c r="G70" s="7"/>
      <c r="H70" s="5"/>
      <c r="I70" s="7"/>
    </row>
    <row r="71" spans="1:16" ht="51">
      <c r="A71" s="4">
        <v>12</v>
      </c>
      <c r="B71" s="4" t="s">
        <v>41</v>
      </c>
      <c r="C71" s="4" t="s">
        <v>462</v>
      </c>
      <c r="D71" s="4" t="s">
        <v>43</v>
      </c>
      <c r="E71" s="4" t="s">
        <v>463</v>
      </c>
      <c r="F71" s="4" t="s">
        <v>45</v>
      </c>
      <c r="G71" s="6">
        <v>8.62</v>
      </c>
      <c r="H71" s="9"/>
      <c r="I71" s="8">
        <f>ROUND((H71*G71),2)</f>
        <v>0</v>
      </c>
      <c r="O71">
        <f>rekapitulace!H6</f>
        <v>21</v>
      </c>
      <c r="P71">
        <f>ROUND(O71/100*I71,2)</f>
        <v>0</v>
      </c>
    </row>
    <row r="72" ht="165.75">
      <c r="E72" s="10" t="s">
        <v>464</v>
      </c>
    </row>
    <row r="73" ht="12.75">
      <c r="E73" s="10" t="s">
        <v>43</v>
      </c>
    </row>
    <row r="74" spans="1:16" ht="12.75" customHeight="1">
      <c r="A74" s="11"/>
      <c r="B74" s="11"/>
      <c r="C74" s="11" t="s">
        <v>37</v>
      </c>
      <c r="D74" s="11"/>
      <c r="E74" s="11" t="s">
        <v>112</v>
      </c>
      <c r="F74" s="11"/>
      <c r="G74" s="11"/>
      <c r="H74" s="11"/>
      <c r="I74" s="11">
        <f>SUM(I71:I73)</f>
        <v>0</v>
      </c>
      <c r="P74">
        <f>SUM(P71:P73)</f>
        <v>0</v>
      </c>
    </row>
    <row r="76" spans="1:16" ht="12.75" customHeight="1">
      <c r="A76" s="11"/>
      <c r="B76" s="11"/>
      <c r="C76" s="11"/>
      <c r="D76" s="11"/>
      <c r="E76" s="11" t="s">
        <v>113</v>
      </c>
      <c r="F76" s="11"/>
      <c r="G76" s="11"/>
      <c r="H76" s="11"/>
      <c r="I76" s="11">
        <f>+I14+I23+I68+I74</f>
        <v>0</v>
      </c>
      <c r="P76">
        <f>+P14+P23+P68+P74</f>
        <v>0</v>
      </c>
    </row>
    <row r="78" spans="1:9" ht="12.75" customHeight="1">
      <c r="A78" s="5" t="s">
        <v>114</v>
      </c>
      <c r="B78" s="5"/>
      <c r="C78" s="5"/>
      <c r="D78" s="5"/>
      <c r="E78" s="5"/>
      <c r="F78" s="5"/>
      <c r="G78" s="5"/>
      <c r="H78" s="5"/>
      <c r="I78" s="5"/>
    </row>
    <row r="79" spans="1:9" ht="12.75" customHeight="1">
      <c r="A79" s="5"/>
      <c r="B79" s="5"/>
      <c r="C79" s="5"/>
      <c r="D79" s="5"/>
      <c r="E79" s="5" t="s">
        <v>115</v>
      </c>
      <c r="F79" s="5"/>
      <c r="G79" s="5"/>
      <c r="H79" s="5"/>
      <c r="I79" s="5"/>
    </row>
    <row r="80" spans="1:16" ht="12.75" customHeight="1">
      <c r="A80" s="11"/>
      <c r="B80" s="11"/>
      <c r="C80" s="11"/>
      <c r="D80" s="11"/>
      <c r="E80" s="11" t="s">
        <v>116</v>
      </c>
      <c r="F80" s="11"/>
      <c r="G80" s="11"/>
      <c r="H80" s="11"/>
      <c r="I80" s="11">
        <v>0</v>
      </c>
      <c r="P80">
        <v>0</v>
      </c>
    </row>
    <row r="81" spans="1:9" ht="12.75" customHeight="1">
      <c r="A81" s="11"/>
      <c r="B81" s="11"/>
      <c r="C81" s="11"/>
      <c r="D81" s="11"/>
      <c r="E81" s="11" t="s">
        <v>117</v>
      </c>
      <c r="F81" s="11"/>
      <c r="G81" s="11"/>
      <c r="H81" s="11"/>
      <c r="I81" s="11"/>
    </row>
    <row r="82" spans="1:16" ht="12.75" customHeight="1">
      <c r="A82" s="11"/>
      <c r="B82" s="11"/>
      <c r="C82" s="11"/>
      <c r="D82" s="11"/>
      <c r="E82" s="11" t="s">
        <v>118</v>
      </c>
      <c r="F82" s="11"/>
      <c r="G82" s="11"/>
      <c r="H82" s="11"/>
      <c r="I82" s="11">
        <v>0</v>
      </c>
      <c r="P82">
        <v>0</v>
      </c>
    </row>
    <row r="83" spans="1:16" ht="12.75" customHeight="1">
      <c r="A83" s="11"/>
      <c r="B83" s="11"/>
      <c r="C83" s="11"/>
      <c r="D83" s="11"/>
      <c r="E83" s="11" t="s">
        <v>119</v>
      </c>
      <c r="F83" s="11"/>
      <c r="G83" s="11"/>
      <c r="H83" s="11"/>
      <c r="I83" s="11">
        <f>I80+I82</f>
        <v>0</v>
      </c>
      <c r="P83">
        <f>P80+P82</f>
        <v>0</v>
      </c>
    </row>
    <row r="85" spans="1:16" ht="12.75" customHeight="1">
      <c r="A85" s="11"/>
      <c r="B85" s="11"/>
      <c r="C85" s="11"/>
      <c r="D85" s="11"/>
      <c r="E85" s="11" t="s">
        <v>119</v>
      </c>
      <c r="F85" s="11"/>
      <c r="G85" s="11"/>
      <c r="H85" s="11"/>
      <c r="I85" s="11">
        <f>I76+I83</f>
        <v>0</v>
      </c>
      <c r="P85">
        <f>P76+P83</f>
        <v>0</v>
      </c>
    </row>
  </sheetData>
  <sheetProtection formatColumns="0"/>
  <mergeCells count="8">
    <mergeCell ref="G7:G8"/>
    <mergeCell ref="H7:I7"/>
    <mergeCell ref="A7:A8"/>
    <mergeCell ref="B7:B8"/>
    <mergeCell ref="C7:C8"/>
    <mergeCell ref="D7:D8"/>
    <mergeCell ref="E7:E8"/>
    <mergeCell ref="F7:F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Ezr</dc:creator>
  <cp:keywords/>
  <dc:description/>
  <cp:lastModifiedBy>Kuthanová Alena</cp:lastModifiedBy>
  <cp:lastPrinted>2018-05-22T13:03:39Z</cp:lastPrinted>
  <dcterms:created xsi:type="dcterms:W3CDTF">2018-06-11T10:49:00Z</dcterms:created>
  <dcterms:modified xsi:type="dcterms:W3CDTF">2018-06-12T05:54:48Z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