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228"/>
  <workbookPr defaultThemeVersion="124226"/>
  <bookViews>
    <workbookView xWindow="240" yWindow="45" windowWidth="20115" windowHeight="7995" activeTab="3"/>
  </bookViews>
  <sheets>
    <sheet name="rozpis zařízení" sheetId="13" r:id="rId1"/>
    <sheet name="druhy úklidů" sheetId="9" r:id="rId2"/>
    <sheet name="rozpis ploch objektů" sheetId="10" r:id="rId3"/>
    <sheet name="jednotkové ceny úklidů" sheetId="11" r:id="rId4"/>
    <sheet name="jednotkové ceny hyg. prostř." sheetId="12" r:id="rId5"/>
  </sheets>
  <definedNames/>
  <calcPr calcId="162913"/>
</workbook>
</file>

<file path=xl/sharedStrings.xml><?xml version="1.0" encoding="utf-8"?>
<sst xmlns="http://schemas.openxmlformats.org/spreadsheetml/2006/main" count="238" uniqueCount="141">
  <si>
    <t xml:space="preserve">Podlaha </t>
  </si>
  <si>
    <t>keramická dlažba</t>
  </si>
  <si>
    <t>A</t>
  </si>
  <si>
    <t>B</t>
  </si>
  <si>
    <t>C</t>
  </si>
  <si>
    <t>bez DPH</t>
  </si>
  <si>
    <t>DPH</t>
  </si>
  <si>
    <t>objekt</t>
  </si>
  <si>
    <t>Nabídková cena celkem bez DPH</t>
  </si>
  <si>
    <t>Nabídková cena celkem včetně DPH</t>
  </si>
  <si>
    <t>datum</t>
  </si>
  <si>
    <t>jméno, příjmení a podpis oprávněné osoby</t>
  </si>
  <si>
    <t>tabulka cen za 1 měsíc úklidu ( 30 kalendářních dní)  za požadované množství pro jednotlivé druhy úklidů</t>
  </si>
  <si>
    <t xml:space="preserve"> </t>
  </si>
  <si>
    <t>D</t>
  </si>
  <si>
    <t>pozn. účastník vyplní růžová pole</t>
  </si>
  <si>
    <t>Děčínská čp. 389, Česká Lípa</t>
  </si>
  <si>
    <t>Děčínská čp. 413, Česká Lípa</t>
  </si>
  <si>
    <t xml:space="preserve">Druhy úklidů  </t>
  </si>
  <si>
    <t>E</t>
  </si>
  <si>
    <t xml:space="preserve">Název objektu </t>
  </si>
  <si>
    <t>lino</t>
  </si>
  <si>
    <t>koberec</t>
  </si>
  <si>
    <t>parkety</t>
  </si>
  <si>
    <t>suterén</t>
  </si>
  <si>
    <t>II. patro</t>
  </si>
  <si>
    <t>přízemí</t>
  </si>
  <si>
    <t>I. patro</t>
  </si>
  <si>
    <r>
      <t>tabulka jednotkových cen za 1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kompletního úklidu dle jednotlivých druhů (A, B, C, D) </t>
    </r>
  </si>
  <si>
    <r>
      <t>1 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</si>
  <si>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1m</t>
    </r>
    <r>
      <rPr>
        <vertAlign val="superscript"/>
        <sz val="11"/>
        <color theme="1"/>
        <rFont val="Calibri"/>
        <family val="2"/>
        <scheme val="minor"/>
      </rPr>
      <t>2</t>
    </r>
  </si>
  <si>
    <t>Celková nabídková cena - objekty úklid 1x denně</t>
  </si>
  <si>
    <t>Arbesova čp. 1955, Česká Lípa – Dětské dopravní hřiště</t>
  </si>
  <si>
    <t>WC</t>
  </si>
  <si>
    <t>pisoáry</t>
  </si>
  <si>
    <t>sprchy</t>
  </si>
  <si>
    <t>kuchyňky</t>
  </si>
  <si>
    <t>umyvadla</t>
  </si>
  <si>
    <r>
      <t>A podlaha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/ obklad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</t>
    </r>
  </si>
  <si>
    <r>
      <t>B podlaha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/ obklad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</t>
    </r>
  </si>
  <si>
    <r>
      <t>C podlaha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/ obklad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</t>
    </r>
  </si>
  <si>
    <r>
      <t>D podlaha m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/obklad m</t>
    </r>
    <r>
      <rPr>
        <b/>
        <vertAlign val="superscript"/>
        <sz val="14"/>
        <color theme="1"/>
        <rFont val="Calibri"/>
        <family val="2"/>
        <scheme val="minor"/>
      </rPr>
      <t xml:space="preserve">2 </t>
    </r>
  </si>
  <si>
    <t xml:space="preserve">název </t>
  </si>
  <si>
    <t>jednotka</t>
  </si>
  <si>
    <t xml:space="preserve">toaletní papír dvouvrstvý perforovaný </t>
  </si>
  <si>
    <t>role</t>
  </si>
  <si>
    <t xml:space="preserve">papírový ručník skládaný jednovrstvý </t>
  </si>
  <si>
    <t>bal./250 ks</t>
  </si>
  <si>
    <t>tekuté mýdlo</t>
  </si>
  <si>
    <t>0,5 l</t>
  </si>
  <si>
    <t>prostředek na mytí nádobí</t>
  </si>
  <si>
    <t>1 l</t>
  </si>
  <si>
    <t xml:space="preserve">osvěžovač vzduchu ve spreji </t>
  </si>
  <si>
    <t>ks/300ml</t>
  </si>
  <si>
    <t xml:space="preserve">vůně na WC </t>
  </si>
  <si>
    <t>ks</t>
  </si>
  <si>
    <t xml:space="preserve">hygienické sáčky - bal. </t>
  </si>
  <si>
    <t>F</t>
  </si>
  <si>
    <t>tabulka cen  1 rok úklidu požadovaných ploch dle jednotlivých druhů úklidů</t>
  </si>
  <si>
    <t>12 měsíců</t>
  </si>
  <si>
    <t xml:space="preserve">1x pololetně </t>
  </si>
  <si>
    <t>1x měsíčně (poslední pracovní den v měsíci)</t>
  </si>
  <si>
    <t xml:space="preserve">Mytí parapetů mezi okny, ometání pavučin, kompletní čištění povrchu dveří, zárubní a skleněných výplní dveří, mytí radiátorů. V určených skladových prostorech  </t>
  </si>
  <si>
    <t>1x týdně (poslední pracovní den v týdnu)</t>
  </si>
  <si>
    <t>Vlhké setření vnějších ploch nábytku saponátem, nanesení konzervačního prostředku a vyleštění, utírání prachu na hůře dostupných místech nad 150 cm, omytí</t>
  </si>
  <si>
    <t>vypínačů a klik dveří. V určených skladových prostorech zametání a umývání podlahy, odstranění prachu z volně přítupných ploch do 150 cm.</t>
  </si>
  <si>
    <t>1x denně (v pracovní dny)</t>
  </si>
  <si>
    <t>Zametání a umývání podlahy či vysávání koberců dle charakteru ploch, utírání prachu z nábytku do 150 cm,</t>
  </si>
  <si>
    <t>1 x denně (v pracovní dny)</t>
  </si>
  <si>
    <t>omytí vypínačů a klik dveří, kontrola množství hygienických potřeb a jejich doplňování dle potřeby (toaletní papír, tekuté mýdlo, papírové</t>
  </si>
  <si>
    <t xml:space="preserve">Mytí keramických povrchů, mytí parapetů mezi okny, ometání pavučin, kompletní čištění povrchu dveří, zárubní a skleněných výplní dveří, mytí radiátorů.  </t>
  </si>
  <si>
    <t xml:space="preserve">úklid sociálních zařízení </t>
  </si>
  <si>
    <t xml:space="preserve">Zametání a umývání podlahy, omytí dřezu a pracovní desky linky, vyleštění baterií, dřezů vč. odkapávacích ploch, vyprázdnění odpadkových košů vč. </t>
  </si>
  <si>
    <t>Vlhké setření vnějších ploch nábytku saponátem, nanesení konzervačního prostředku a vyleštění, utírání prachu na hůře dostupných místech nad 150 cm.</t>
  </si>
  <si>
    <t xml:space="preserve">úklid chodeb vč. schodiště 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</si>
  <si>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úklid kuchyněk </t>
    </r>
  </si>
  <si>
    <t>1 x ročně (v dubnu)</t>
  </si>
  <si>
    <t>předpokládaná spotřeba za 4 roky</t>
  </si>
  <si>
    <t>bal./</t>
  </si>
  <si>
    <t>Praní koberců.</t>
  </si>
  <si>
    <t xml:space="preserve">čištění kancelářských židlí </t>
  </si>
  <si>
    <t>1x ročně dle požadavku</t>
  </si>
  <si>
    <t>Mokré čištění čalouněných kanc. židlí za použití speciálních chemických přípravků.</t>
  </si>
  <si>
    <t>26,43/1,11</t>
  </si>
  <si>
    <t>8,25/23</t>
  </si>
  <si>
    <t>zametání a umývání podlahy, odstranění prachu z volně přístupných ploch do 150 cm.</t>
  </si>
  <si>
    <t xml:space="preserve">Mytí parapetů mezi okny, ometání pavučin, kompletní čištění povrchu dveří, zárubní a skleněných výplní dveří (vč. vchodových dveří), mytí radiátorů.  </t>
  </si>
  <si>
    <t>28,28/108,37</t>
  </si>
  <si>
    <t>umytí oken a parapetů</t>
  </si>
  <si>
    <t xml:space="preserve">Umytí oken a parapetů v celém objektu, tj. na chodbách, v kancelářích, zasedacích místnostech, skladech, spisovnách, WC, kuchyňkách. Umytí rámu okna a skla z obou </t>
  </si>
  <si>
    <t>stran, popř. rozšroubování oken a umytí zevnitř, umytí vnějších i vnitřních parapetů.</t>
  </si>
  <si>
    <t>počet kanc. židlí</t>
  </si>
  <si>
    <t>4,76/1,99</t>
  </si>
  <si>
    <t>1,1/1,19</t>
  </si>
  <si>
    <t>247,28/1,2</t>
  </si>
  <si>
    <t>13,66/64,73</t>
  </si>
  <si>
    <t>2,65/13,9</t>
  </si>
  <si>
    <t xml:space="preserve">vypínačů a klik dveří, přeleštění skleněných výplní vitrín a úředních desek. </t>
  </si>
  <si>
    <r>
      <t xml:space="preserve">vč. chodby mezi FÚ a OSVaZ, </t>
    </r>
    <r>
      <rPr>
        <b/>
        <sz val="11"/>
        <color theme="1"/>
        <rFont val="Calibri"/>
        <family val="2"/>
        <scheme val="minor"/>
      </rPr>
      <t>1x týdně</t>
    </r>
    <r>
      <rPr>
        <sz val="11"/>
        <color theme="1"/>
        <rFont val="Calibri"/>
        <family val="2"/>
        <scheme val="minor"/>
      </rPr>
      <t xml:space="preserve"> (úklid D, dlažba)</t>
    </r>
  </si>
  <si>
    <r>
      <t xml:space="preserve">vč. skladu s kopírkou č. 217, </t>
    </r>
    <r>
      <rPr>
        <b/>
        <sz val="11"/>
        <color theme="1"/>
        <rFont val="Calibri"/>
        <family val="2"/>
        <scheme val="minor"/>
      </rPr>
      <t>1x týdně</t>
    </r>
    <r>
      <rPr>
        <sz val="11"/>
        <color theme="1"/>
        <rFont val="Calibri"/>
        <family val="2"/>
        <scheme val="minor"/>
      </rPr>
      <t xml:space="preserve"> (úklid A, lino)</t>
    </r>
  </si>
  <si>
    <r>
      <t xml:space="preserve">vč. 2 skládků u registru vozidel (bývalé fotobuňky), </t>
    </r>
    <r>
      <rPr>
        <b/>
        <sz val="11"/>
        <color theme="1"/>
        <rFont val="Calibri"/>
        <family val="2"/>
        <scheme val="minor"/>
      </rPr>
      <t>1x měsíčně</t>
    </r>
    <r>
      <rPr>
        <sz val="11"/>
        <color theme="1"/>
        <rFont val="Calibri"/>
        <family val="2"/>
        <scheme val="minor"/>
      </rPr>
      <t xml:space="preserve"> (úklid A, dlažba)</t>
    </r>
  </si>
  <si>
    <r>
      <t xml:space="preserve">vč. skládku s kopírkou č. 209, </t>
    </r>
    <r>
      <rPr>
        <b/>
        <sz val="11"/>
        <color theme="1"/>
        <rFont val="Calibri"/>
        <family val="2"/>
        <scheme val="minor"/>
      </rPr>
      <t>1x týdně</t>
    </r>
    <r>
      <rPr>
        <sz val="11"/>
        <color theme="1"/>
        <rFont val="Calibri"/>
        <family val="2"/>
        <scheme val="minor"/>
      </rPr>
      <t xml:space="preserve"> (úklid A, koberec)</t>
    </r>
  </si>
  <si>
    <r>
      <t xml:space="preserve">vč. spisovny č. 303, </t>
    </r>
    <r>
      <rPr>
        <b/>
        <sz val="11"/>
        <color theme="1"/>
        <rFont val="Calibri"/>
        <family val="2"/>
        <scheme val="minor"/>
      </rPr>
      <t xml:space="preserve">1x měsíčně </t>
    </r>
    <r>
      <rPr>
        <sz val="11"/>
        <color theme="1"/>
        <rFont val="Calibri"/>
        <family val="2"/>
        <scheme val="minor"/>
      </rPr>
      <t>(úklid A, koberec)</t>
    </r>
  </si>
  <si>
    <r>
      <t xml:space="preserve">vč. skládku u kanceláře, </t>
    </r>
    <r>
      <rPr>
        <b/>
        <sz val="11"/>
        <color theme="1"/>
        <rFont val="Calibri"/>
        <family val="2"/>
        <scheme val="minor"/>
      </rPr>
      <t xml:space="preserve">1x týdně </t>
    </r>
    <r>
      <rPr>
        <sz val="11"/>
        <color theme="1"/>
        <rFont val="Calibri"/>
        <family val="2"/>
        <scheme val="minor"/>
      </rPr>
      <t>(úklid A, lino)</t>
    </r>
  </si>
  <si>
    <r>
      <t xml:space="preserve">vč. skládku za kuchyňkou, </t>
    </r>
    <r>
      <rPr>
        <b/>
        <sz val="11"/>
        <color theme="1"/>
        <rFont val="Calibri"/>
        <family val="2"/>
        <scheme val="minor"/>
      </rPr>
      <t>1x týdně</t>
    </r>
    <r>
      <rPr>
        <sz val="11"/>
        <color theme="1"/>
        <rFont val="Calibri"/>
        <family val="2"/>
        <scheme val="minor"/>
      </rPr>
      <t>, (úklid A, lino)</t>
    </r>
  </si>
  <si>
    <t>keramická dlažba/kámen</t>
  </si>
  <si>
    <r>
      <t xml:space="preserve">vč. hlavního, levého a pravého bočního schodiště (pravé boční schodiště </t>
    </r>
    <r>
      <rPr>
        <b/>
        <sz val="11"/>
        <color theme="1"/>
        <rFont val="Calibri"/>
        <family val="2"/>
        <scheme val="minor"/>
      </rPr>
      <t xml:space="preserve">1x za 14 dní, </t>
    </r>
    <r>
      <rPr>
        <sz val="11"/>
        <color theme="1"/>
        <rFont val="Calibri"/>
        <family val="2"/>
        <scheme val="minor"/>
      </rPr>
      <t xml:space="preserve">úklid D, kámen ) </t>
    </r>
  </si>
  <si>
    <t>úklid kanceláří, zasedacích místností, skladů, spisoven a dílen</t>
  </si>
  <si>
    <t>CELKEM</t>
  </si>
  <si>
    <t>1ks</t>
  </si>
  <si>
    <t>Celkem Kč bez DPH/1měsíc bez mytí oken a parapetů, čištění  židlí</t>
  </si>
  <si>
    <t>Celkem Kč bez DPH /12 měsíců vč. mytí oken a parapetů, čištění židlí</t>
  </si>
  <si>
    <r>
      <t>okna vč. parapetů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</si>
  <si>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celkem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</si>
  <si>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Pozn. ve sloupci kanc. židle jsou zahrnuty jednací a otočné židle (křesla)</t>
  </si>
  <si>
    <t>Rozpis zařízení - přehled zařízení v objektech</t>
  </si>
  <si>
    <t>část 3.1 VZ</t>
  </si>
  <si>
    <t>Jednotkové ceny hygienických prostředků - část 3.1</t>
  </si>
  <si>
    <t xml:space="preserve"> část 3.1</t>
  </si>
  <si>
    <t>Příloha č. 1.1a) SoD</t>
  </si>
  <si>
    <t>Příloha č. 1.1b) SoD</t>
  </si>
  <si>
    <t>Příloha č. 1.1c) SoD</t>
  </si>
  <si>
    <t>Příloha č. 2.1 SoD</t>
  </si>
  <si>
    <t>Příloha č. 4.1 SoD</t>
  </si>
  <si>
    <t xml:space="preserve">Rozpis ploch objektů </t>
  </si>
  <si>
    <t xml:space="preserve">         Jednotkové ceny </t>
  </si>
  <si>
    <t xml:space="preserve">vyprázdnění odpadkových košů vč. výměny PVC pytlů, přesun odpadu na určené místo, leštění skel na </t>
  </si>
  <si>
    <t>přepážkách, kontrolování uzavření oken a zamykání uklizených prostor.</t>
  </si>
  <si>
    <t xml:space="preserve">Umývání podlahových ploch, mytí a dezinfekce  sociálních zařízení (umyvadel, WC, pisoárů, sprch), leštění baterií, zrcadel a skel, odstranění ohmatů, </t>
  </si>
  <si>
    <t>ručníky, osvěžovače vzduchu), vyprázdnění odpadkových košů vč. výměny PVC pytlů, přesun odpadu na určené místo.</t>
  </si>
  <si>
    <t>výměny PVC pytlů, přesun odpadu na určené místo, omytí vypínačů a klik dveří, kontrola množství prostředku na mytí nádobí  a jeho doplňování dle potřeby.</t>
  </si>
  <si>
    <t>Zametání a umývání podlahy či vysávání koberců dle charakteru ploch vč. schodiště, sběr tříděného odpadu a ukládání do vyhrazených nádob.</t>
  </si>
  <si>
    <r>
      <t xml:space="preserve">Kancelářských židlí celkem cca </t>
    </r>
    <r>
      <rPr>
        <b/>
        <sz val="11"/>
        <rFont val="Calibri"/>
        <family val="2"/>
        <scheme val="minor"/>
      </rPr>
      <t>269 ks</t>
    </r>
    <r>
      <rPr>
        <sz val="11"/>
        <rFont val="Calibri"/>
        <family val="2"/>
        <scheme val="minor"/>
      </rPr>
      <t>.</t>
    </r>
  </si>
  <si>
    <r>
      <rPr>
        <sz val="11"/>
        <rFont val="Calibri"/>
        <family val="2"/>
        <scheme val="minor"/>
      </rPr>
      <t xml:space="preserve">Celková plocha otvoru oken + parapetů </t>
    </r>
    <r>
      <rPr>
        <b/>
        <sz val="11"/>
        <rFont val="Calibri"/>
        <family val="2"/>
        <scheme val="minor"/>
      </rPr>
      <t>337,71 m</t>
    </r>
    <r>
      <rPr>
        <b/>
        <vertAlign val="super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.</t>
    </r>
  </si>
  <si>
    <t>I</t>
  </si>
  <si>
    <t>J</t>
  </si>
  <si>
    <t>K</t>
  </si>
  <si>
    <t>cena za 1 ks</t>
  </si>
  <si>
    <t>nabídková cena bez DPH</t>
  </si>
  <si>
    <t>Celkem nabídková cena za část. 3.2 bez DPH</t>
  </si>
  <si>
    <t>Celkem nabídková cena za část 3.2.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</si>
</sst>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Arial"/>
      <family val="2"/>
    </font>
    <font>
      <i/>
      <sz val="10"/>
      <color rgb="FFFF0000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double"/>
      <bottom style="double"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medium"/>
      <right style="medium"/>
      <top style="double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2" fillId="2" borderId="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/>
    <xf numFmtId="0" fontId="0" fillId="0" borderId="10" xfId="0" applyBorder="1"/>
    <xf numFmtId="0" fontId="0" fillId="3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6" borderId="11" xfId="0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2" fillId="0" borderId="0" xfId="0" applyFont="1"/>
    <xf numFmtId="164" fontId="8" fillId="8" borderId="9" xfId="0" applyNumberFormat="1" applyFont="1" applyFill="1" applyBorder="1"/>
    <xf numFmtId="164" fontId="0" fillId="0" borderId="4" xfId="0" applyNumberFormat="1" applyBorder="1"/>
    <xf numFmtId="0" fontId="9" fillId="0" borderId="0" xfId="0" applyFont="1"/>
    <xf numFmtId="164" fontId="0" fillId="0" borderId="0" xfId="0" applyNumberFormat="1" applyBorder="1"/>
    <xf numFmtId="164" fontId="2" fillId="6" borderId="4" xfId="0" applyNumberFormat="1" applyFont="1" applyFill="1" applyBorder="1"/>
    <xf numFmtId="164" fontId="0" fillId="0" borderId="4" xfId="0" applyNumberFormat="1" applyFont="1" applyFill="1" applyBorder="1"/>
    <xf numFmtId="0" fontId="5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7" borderId="4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4" fillId="0" borderId="0" xfId="0" applyFont="1"/>
    <xf numFmtId="0" fontId="4" fillId="0" borderId="13" xfId="0" applyFont="1" applyBorder="1"/>
    <xf numFmtId="0" fontId="4" fillId="0" borderId="0" xfId="0" applyFont="1" applyBorder="1"/>
    <xf numFmtId="0" fontId="17" fillId="0" borderId="0" xfId="0" applyFont="1"/>
    <xf numFmtId="0" fontId="5" fillId="0" borderId="10" xfId="0" applyFont="1" applyBorder="1"/>
    <xf numFmtId="0" fontId="5" fillId="3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/>
    <xf numFmtId="0" fontId="2" fillId="0" borderId="4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/>
    <xf numFmtId="0" fontId="0" fillId="0" borderId="21" xfId="0" applyBorder="1"/>
    <xf numFmtId="0" fontId="0" fillId="9" borderId="6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wrapText="1"/>
    </xf>
    <xf numFmtId="0" fontId="12" fillId="7" borderId="22" xfId="0" applyFont="1" applyFill="1" applyBorder="1" applyAlignment="1">
      <alignment horizontal="center" wrapText="1"/>
    </xf>
    <xf numFmtId="0" fontId="5" fillId="10" borderId="10" xfId="0" applyFont="1" applyFill="1" applyBorder="1" applyAlignment="1">
      <alignment horizontal="center"/>
    </xf>
    <xf numFmtId="0" fontId="9" fillId="0" borderId="7" xfId="0" applyFont="1" applyBorder="1" applyAlignment="1">
      <alignment wrapText="1"/>
    </xf>
    <xf numFmtId="0" fontId="9" fillId="0" borderId="7" xfId="0" applyFont="1" applyBorder="1"/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9" fillId="0" borderId="14" xfId="0" applyFont="1" applyBorder="1"/>
    <xf numFmtId="0" fontId="2" fillId="0" borderId="24" xfId="0" applyFont="1" applyBorder="1"/>
    <xf numFmtId="0" fontId="2" fillId="0" borderId="14" xfId="0" applyFont="1" applyBorder="1"/>
    <xf numFmtId="0" fontId="2" fillId="0" borderId="6" xfId="0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0" fillId="0" borderId="9" xfId="0" applyBorder="1"/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11" borderId="6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/>
    <xf numFmtId="0" fontId="5" fillId="0" borderId="5" xfId="0" applyFont="1" applyBorder="1"/>
    <xf numFmtId="0" fontId="6" fillId="0" borderId="6" xfId="0" applyFont="1" applyBorder="1"/>
    <xf numFmtId="0" fontId="2" fillId="0" borderId="0" xfId="0" applyFont="1" applyAlignment="1">
      <alignment horizontal="center"/>
    </xf>
    <xf numFmtId="0" fontId="21" fillId="0" borderId="0" xfId="0" applyFont="1"/>
    <xf numFmtId="0" fontId="2" fillId="0" borderId="4" xfId="0" applyFont="1" applyBorder="1" applyAlignment="1">
      <alignment horizontal="center" wrapText="1"/>
    </xf>
    <xf numFmtId="164" fontId="0" fillId="12" borderId="19" xfId="0" applyNumberFormat="1" applyFill="1" applyBorder="1" applyAlignment="1" applyProtection="1">
      <alignment horizontal="center"/>
      <protection locked="0"/>
    </xf>
    <xf numFmtId="164" fontId="5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164" fontId="5" fillId="7" borderId="19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164" fontId="5" fillId="7" borderId="29" xfId="0" applyNumberFormat="1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164" fontId="5" fillId="0" borderId="19" xfId="0" applyNumberFormat="1" applyFont="1" applyFill="1" applyBorder="1" applyAlignment="1" applyProtection="1">
      <alignment horizontal="center"/>
      <protection locked="0"/>
    </xf>
    <xf numFmtId="165" fontId="4" fillId="0" borderId="28" xfId="0" applyNumberFormat="1" applyFont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164" fontId="0" fillId="13" borderId="19" xfId="0" applyNumberFormat="1" applyFill="1" applyBorder="1" applyAlignment="1" applyProtection="1">
      <alignment horizontal="center"/>
      <protection locked="0"/>
    </xf>
    <xf numFmtId="0" fontId="5" fillId="6" borderId="30" xfId="0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164" fontId="0" fillId="10" borderId="19" xfId="0" applyNumberFormat="1" applyFill="1" applyBorder="1" applyAlignment="1" applyProtection="1">
      <alignment horizontal="center"/>
      <protection locked="0"/>
    </xf>
    <xf numFmtId="0" fontId="0" fillId="11" borderId="19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4" fontId="5" fillId="10" borderId="31" xfId="0" applyNumberFormat="1" applyFont="1" applyFill="1" applyBorder="1" applyAlignment="1" applyProtection="1">
      <alignment horizontal="center"/>
      <protection locked="0"/>
    </xf>
    <xf numFmtId="0" fontId="5" fillId="11" borderId="30" xfId="0" applyFont="1" applyFill="1" applyBorder="1" applyAlignment="1">
      <alignment horizontal="center"/>
    </xf>
    <xf numFmtId="165" fontId="5" fillId="11" borderId="31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0" fontId="12" fillId="0" borderId="0" xfId="0" applyFont="1"/>
    <xf numFmtId="0" fontId="6" fillId="0" borderId="8" xfId="0" applyFont="1" applyBorder="1"/>
    <xf numFmtId="0" fontId="5" fillId="0" borderId="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34" xfId="0" applyBorder="1"/>
    <xf numFmtId="0" fontId="10" fillId="14" borderId="35" xfId="0" applyFont="1" applyFill="1" applyBorder="1" applyAlignment="1">
      <alignment horizontal="left" vertical="center" wrapText="1"/>
    </xf>
    <xf numFmtId="0" fontId="18" fillId="14" borderId="34" xfId="0" applyFont="1" applyFill="1" applyBorder="1" applyAlignment="1">
      <alignment wrapText="1"/>
    </xf>
    <xf numFmtId="0" fontId="12" fillId="14" borderId="34" xfId="0" applyFont="1" applyFill="1" applyBorder="1"/>
    <xf numFmtId="0" fontId="0" fillId="0" borderId="16" xfId="0" applyBorder="1"/>
    <xf numFmtId="0" fontId="22" fillId="0" borderId="2" xfId="0" applyFont="1" applyBorder="1" applyAlignment="1">
      <alignment horizontal="center"/>
    </xf>
    <xf numFmtId="0" fontId="0" fillId="0" borderId="15" xfId="0" applyBorder="1"/>
    <xf numFmtId="0" fontId="23" fillId="0" borderId="0" xfId="0" applyFont="1" applyAlignment="1">
      <alignment wrapText="1"/>
    </xf>
    <xf numFmtId="0" fontId="11" fillId="0" borderId="2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0" borderId="28" xfId="0" applyNumberFormat="1" applyBorder="1"/>
    <xf numFmtId="0" fontId="0" fillId="0" borderId="36" xfId="0" applyBorder="1"/>
    <xf numFmtId="0" fontId="0" fillId="0" borderId="37" xfId="0" applyBorder="1" applyAlignment="1">
      <alignment horizontal="center"/>
    </xf>
    <xf numFmtId="164" fontId="0" fillId="15" borderId="19" xfId="0" applyNumberFormat="1" applyFill="1" applyBorder="1" applyAlignment="1" applyProtection="1">
      <alignment horizontal="center"/>
      <protection locked="0"/>
    </xf>
    <xf numFmtId="0" fontId="0" fillId="13" borderId="11" xfId="0" applyFill="1" applyBorder="1" applyAlignment="1">
      <alignment horizontal="center"/>
    </xf>
    <xf numFmtId="0" fontId="0" fillId="13" borderId="4" xfId="0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19" xfId="0" applyFont="1" applyFill="1" applyBorder="1" applyAlignment="1">
      <alignment horizontal="center"/>
    </xf>
    <xf numFmtId="0" fontId="0" fillId="16" borderId="10" xfId="0" applyFill="1" applyBorder="1"/>
    <xf numFmtId="0" fontId="0" fillId="16" borderId="38" xfId="0" applyFill="1" applyBorder="1"/>
    <xf numFmtId="0" fontId="0" fillId="16" borderId="13" xfId="0" applyFill="1" applyBorder="1" applyAlignment="1">
      <alignment horizontal="left"/>
    </xf>
    <xf numFmtId="0" fontId="24" fillId="5" borderId="39" xfId="0" applyFont="1" applyFill="1" applyBorder="1"/>
    <xf numFmtId="164" fontId="0" fillId="13" borderId="21" xfId="0" applyNumberFormat="1" applyFill="1" applyBorder="1" applyAlignment="1" applyProtection="1">
      <alignment horizontal="center"/>
      <protection locked="0"/>
    </xf>
    <xf numFmtId="164" fontId="0" fillId="12" borderId="21" xfId="0" applyNumberForma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17" borderId="25" xfId="0" applyFont="1" applyFill="1" applyBorder="1" applyAlignment="1">
      <alignment horizontal="center"/>
    </xf>
    <xf numFmtId="0" fontId="2" fillId="17" borderId="40" xfId="0" applyFont="1" applyFill="1" applyBorder="1" applyAlignment="1">
      <alignment horizontal="center"/>
    </xf>
    <xf numFmtId="0" fontId="2" fillId="17" borderId="2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2" fillId="17" borderId="41" xfId="0" applyFont="1" applyFill="1" applyBorder="1" applyAlignment="1">
      <alignment horizontal="center"/>
    </xf>
    <xf numFmtId="0" fontId="12" fillId="1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3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Fill="1" applyBorder="1" applyAlignment="1">
      <alignment horizontal="center" wrapText="1"/>
    </xf>
    <xf numFmtId="0" fontId="19" fillId="17" borderId="0" xfId="0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0" borderId="4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46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 topLeftCell="A1">
      <pane ySplit="3" topLeftCell="A4" activePane="bottomLeft" state="frozen"/>
      <selection pane="bottomLeft" activeCell="A3" sqref="A3:A7"/>
    </sheetView>
  </sheetViews>
  <sheetFormatPr defaultColWidth="9.140625" defaultRowHeight="15"/>
  <cols>
    <col min="2" max="2" width="41.28125" style="0" customWidth="1"/>
    <col min="3" max="3" width="14.8515625" style="0" customWidth="1"/>
    <col min="4" max="4" width="14.57421875" style="0" customWidth="1"/>
    <col min="5" max="5" width="14.7109375" style="0" customWidth="1"/>
    <col min="6" max="6" width="15.421875" style="0" customWidth="1"/>
    <col min="7" max="7" width="14.421875" style="0" customWidth="1"/>
    <col min="8" max="8" width="16.57421875" style="0" customWidth="1"/>
    <col min="9" max="9" width="13.28125" style="0" customWidth="1"/>
  </cols>
  <sheetData>
    <row r="1" ht="15">
      <c r="B1" t="s">
        <v>116</v>
      </c>
    </row>
    <row r="2" spans="2:5" ht="19.5" thickBot="1">
      <c r="B2" t="s">
        <v>119</v>
      </c>
      <c r="E2" s="132" t="s">
        <v>115</v>
      </c>
    </row>
    <row r="3" spans="1:9" ht="33" customHeight="1">
      <c r="A3" s="140" t="s">
        <v>7</v>
      </c>
      <c r="B3" s="136"/>
      <c r="C3" s="60" t="s">
        <v>33</v>
      </c>
      <c r="D3" s="60" t="s">
        <v>34</v>
      </c>
      <c r="E3" s="60" t="s">
        <v>35</v>
      </c>
      <c r="F3" s="60" t="s">
        <v>37</v>
      </c>
      <c r="G3" s="60" t="s">
        <v>36</v>
      </c>
      <c r="H3" s="101" t="s">
        <v>112</v>
      </c>
      <c r="I3" s="101" t="s">
        <v>91</v>
      </c>
    </row>
    <row r="4" spans="1:9" ht="36" customHeight="1">
      <c r="A4" s="141" t="s">
        <v>134</v>
      </c>
      <c r="B4" s="137" t="s">
        <v>16</v>
      </c>
      <c r="C4" s="58">
        <v>6</v>
      </c>
      <c r="D4" s="58">
        <v>2</v>
      </c>
      <c r="E4" s="58">
        <v>2</v>
      </c>
      <c r="F4" s="58">
        <v>5</v>
      </c>
      <c r="G4" s="58">
        <v>0</v>
      </c>
      <c r="H4" s="58">
        <v>193.47</v>
      </c>
      <c r="I4" s="58">
        <v>145</v>
      </c>
    </row>
    <row r="5" spans="1:9" ht="34.5" customHeight="1">
      <c r="A5" s="141" t="s">
        <v>135</v>
      </c>
      <c r="B5" s="137" t="s">
        <v>17</v>
      </c>
      <c r="C5" s="58">
        <v>6</v>
      </c>
      <c r="D5" s="58">
        <v>0</v>
      </c>
      <c r="E5" s="58">
        <v>0</v>
      </c>
      <c r="F5" s="58">
        <v>6</v>
      </c>
      <c r="G5" s="58">
        <v>2</v>
      </c>
      <c r="H5" s="58">
        <v>113.9</v>
      </c>
      <c r="I5" s="58">
        <v>112</v>
      </c>
    </row>
    <row r="6" spans="1:9" ht="39" customHeight="1">
      <c r="A6" s="141" t="s">
        <v>136</v>
      </c>
      <c r="B6" s="138" t="s">
        <v>32</v>
      </c>
      <c r="C6" s="58">
        <v>3</v>
      </c>
      <c r="D6" s="58">
        <v>0</v>
      </c>
      <c r="E6" s="58">
        <v>1</v>
      </c>
      <c r="F6" s="58">
        <v>3</v>
      </c>
      <c r="G6" s="58">
        <v>1</v>
      </c>
      <c r="H6" s="58">
        <v>30.34</v>
      </c>
      <c r="I6" s="58">
        <v>12</v>
      </c>
    </row>
    <row r="7" spans="1:9" ht="23.25" customHeight="1" thickBot="1">
      <c r="A7" s="142"/>
      <c r="B7" s="139" t="s">
        <v>108</v>
      </c>
      <c r="C7" s="60">
        <f aca="true" t="shared" si="0" ref="C7:H7">SUM(C4:C6)</f>
        <v>15</v>
      </c>
      <c r="D7" s="60">
        <f t="shared" si="0"/>
        <v>2</v>
      </c>
      <c r="E7" s="60">
        <f t="shared" si="0"/>
        <v>3</v>
      </c>
      <c r="F7" s="60">
        <f t="shared" si="0"/>
        <v>14</v>
      </c>
      <c r="G7" s="60">
        <f t="shared" si="0"/>
        <v>3</v>
      </c>
      <c r="H7" s="60">
        <f t="shared" si="0"/>
        <v>337.71</v>
      </c>
      <c r="I7" s="60">
        <f>SUM(I4:I6)</f>
        <v>269</v>
      </c>
    </row>
    <row r="9" ht="15">
      <c r="B9" t="s">
        <v>114</v>
      </c>
    </row>
  </sheetData>
  <printOptions/>
  <pageMargins left="0.7" right="0.7" top="0.787401575" bottom="0.787401575" header="0.3" footer="0.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5"/>
  <sheetViews>
    <sheetView workbookViewId="0" topLeftCell="A49">
      <selection activeCell="C69" sqref="C69:C75"/>
    </sheetView>
  </sheetViews>
  <sheetFormatPr defaultColWidth="9.140625" defaultRowHeight="15"/>
  <cols>
    <col min="3" max="3" width="148.421875" style="0" customWidth="1"/>
  </cols>
  <sheetData>
    <row r="1" ht="15">
      <c r="A1" t="s">
        <v>116</v>
      </c>
    </row>
    <row r="2" ht="15.75" thickBot="1">
      <c r="A2" t="s">
        <v>120</v>
      </c>
    </row>
    <row r="3" spans="1:3" ht="24" customHeight="1" thickBot="1">
      <c r="A3" s="168" t="s">
        <v>18</v>
      </c>
      <c r="B3" s="169"/>
      <c r="C3" s="170"/>
    </row>
    <row r="4" spans="1:3" ht="15.75" thickBot="1">
      <c r="A4" s="76"/>
      <c r="B4" s="75"/>
      <c r="C4" s="77"/>
    </row>
    <row r="5" spans="1:3" ht="20.1" customHeight="1">
      <c r="A5" s="171" t="s">
        <v>2</v>
      </c>
      <c r="B5" s="173"/>
      <c r="C5" s="81" t="s">
        <v>107</v>
      </c>
    </row>
    <row r="6" spans="1:3" ht="20.1" customHeight="1">
      <c r="A6" s="171"/>
      <c r="B6" s="174"/>
      <c r="C6" s="7"/>
    </row>
    <row r="7" spans="1:3" ht="20.1" customHeight="1">
      <c r="A7" s="171"/>
      <c r="B7" s="174"/>
      <c r="C7" s="74" t="s">
        <v>66</v>
      </c>
    </row>
    <row r="8" spans="1:3" ht="16.5" customHeight="1">
      <c r="A8" s="171"/>
      <c r="B8" s="174"/>
      <c r="C8" s="7" t="s">
        <v>67</v>
      </c>
    </row>
    <row r="9" spans="1:3" ht="16.5" customHeight="1">
      <c r="A9" s="171"/>
      <c r="B9" s="174"/>
      <c r="C9" s="7" t="s">
        <v>126</v>
      </c>
    </row>
    <row r="10" spans="1:3" ht="16.5" customHeight="1">
      <c r="A10" s="171"/>
      <c r="B10" s="174"/>
      <c r="C10" s="7" t="s">
        <v>127</v>
      </c>
    </row>
    <row r="11" spans="1:3" ht="16.5" customHeight="1">
      <c r="A11" s="171"/>
      <c r="B11" s="174"/>
      <c r="C11" s="7"/>
    </row>
    <row r="12" spans="1:3" ht="16.5" customHeight="1">
      <c r="A12" s="171"/>
      <c r="B12" s="174"/>
      <c r="C12" s="74" t="s">
        <v>63</v>
      </c>
    </row>
    <row r="13" spans="1:3" ht="16.5" customHeight="1">
      <c r="A13" s="171"/>
      <c r="B13" s="174"/>
      <c r="C13" s="7" t="s">
        <v>64</v>
      </c>
    </row>
    <row r="14" spans="1:3" ht="16.5" customHeight="1">
      <c r="A14" s="171"/>
      <c r="B14" s="174"/>
      <c r="C14" s="7" t="s">
        <v>65</v>
      </c>
    </row>
    <row r="15" spans="1:3" ht="16.5" customHeight="1">
      <c r="A15" s="171"/>
      <c r="B15" s="174"/>
      <c r="C15" s="7"/>
    </row>
    <row r="16" spans="1:3" ht="16.5" customHeight="1">
      <c r="A16" s="171"/>
      <c r="B16" s="174"/>
      <c r="C16" s="74" t="s">
        <v>61</v>
      </c>
    </row>
    <row r="17" spans="1:3" ht="16.5" customHeight="1">
      <c r="A17" s="171"/>
      <c r="B17" s="174"/>
      <c r="C17" s="7" t="s">
        <v>62</v>
      </c>
    </row>
    <row r="18" spans="1:3" ht="16.5" customHeight="1">
      <c r="A18" s="171"/>
      <c r="B18" s="174"/>
      <c r="C18" s="7" t="s">
        <v>85</v>
      </c>
    </row>
    <row r="19" spans="1:3" ht="16.5" customHeight="1">
      <c r="A19" s="171"/>
      <c r="B19" s="174"/>
      <c r="C19" s="7"/>
    </row>
    <row r="20" spans="1:5" ht="21.75" customHeight="1">
      <c r="A20" s="171"/>
      <c r="B20" s="174"/>
      <c r="C20" s="73" t="s">
        <v>60</v>
      </c>
      <c r="E20" t="s">
        <v>13</v>
      </c>
    </row>
    <row r="21" spans="1:3" ht="20.1" customHeight="1" thickBot="1">
      <c r="A21" s="172"/>
      <c r="B21" s="175"/>
      <c r="C21" s="8" t="s">
        <v>79</v>
      </c>
    </row>
    <row r="22" spans="1:3" ht="20.1" customHeight="1">
      <c r="A22" s="160" t="s">
        <v>3</v>
      </c>
      <c r="B22" s="176"/>
      <c r="C22" s="81" t="s">
        <v>71</v>
      </c>
    </row>
    <row r="23" spans="1:3" ht="20.1" customHeight="1">
      <c r="A23" s="163"/>
      <c r="B23" s="177"/>
      <c r="C23" s="7"/>
    </row>
    <row r="24" spans="1:3" ht="20.1" customHeight="1">
      <c r="A24" s="163"/>
      <c r="B24" s="177"/>
      <c r="C24" s="74" t="s">
        <v>68</v>
      </c>
    </row>
    <row r="25" spans="1:3" ht="20.1" customHeight="1">
      <c r="A25" s="163"/>
      <c r="B25" s="177"/>
      <c r="C25" s="7" t="s">
        <v>128</v>
      </c>
    </row>
    <row r="26" spans="1:3" ht="20.1" customHeight="1">
      <c r="A26" s="163"/>
      <c r="B26" s="177"/>
      <c r="C26" s="7" t="s">
        <v>69</v>
      </c>
    </row>
    <row r="27" spans="1:3" ht="20.1" customHeight="1">
      <c r="A27" s="163"/>
      <c r="B27" s="177"/>
      <c r="C27" s="7" t="s">
        <v>129</v>
      </c>
    </row>
    <row r="28" spans="1:3" ht="20.1" customHeight="1">
      <c r="A28" s="163"/>
      <c r="B28" s="177"/>
      <c r="C28" s="7"/>
    </row>
    <row r="29" spans="1:3" ht="20.1" customHeight="1">
      <c r="A29" s="163"/>
      <c r="B29" s="177"/>
      <c r="C29" s="74" t="s">
        <v>61</v>
      </c>
    </row>
    <row r="30" spans="1:3" ht="20.1" customHeight="1" thickBot="1">
      <c r="A30" s="163"/>
      <c r="B30" s="177"/>
      <c r="C30" s="7" t="s">
        <v>70</v>
      </c>
    </row>
    <row r="31" spans="1:3" ht="20.1" customHeight="1">
      <c r="A31" s="160" t="s">
        <v>4</v>
      </c>
      <c r="B31" s="178"/>
      <c r="C31" s="6" t="s">
        <v>75</v>
      </c>
    </row>
    <row r="32" spans="1:3" ht="20.1" customHeight="1">
      <c r="A32" s="163"/>
      <c r="B32" s="179"/>
      <c r="C32" s="7"/>
    </row>
    <row r="33" spans="1:3" ht="20.1" customHeight="1">
      <c r="A33" s="163"/>
      <c r="B33" s="179"/>
      <c r="C33" s="74" t="s">
        <v>66</v>
      </c>
    </row>
    <row r="34" spans="1:3" ht="20.1" customHeight="1">
      <c r="A34" s="163"/>
      <c r="B34" s="179"/>
      <c r="C34" s="7" t="s">
        <v>72</v>
      </c>
    </row>
    <row r="35" spans="1:3" ht="20.1" customHeight="1">
      <c r="A35" s="163"/>
      <c r="B35" s="179"/>
      <c r="C35" s="7" t="s">
        <v>130</v>
      </c>
    </row>
    <row r="36" spans="1:3" ht="20.1" customHeight="1">
      <c r="A36" s="163"/>
      <c r="B36" s="179"/>
      <c r="C36" s="7"/>
    </row>
    <row r="37" spans="1:3" ht="20.1" customHeight="1">
      <c r="A37" s="163"/>
      <c r="B37" s="179"/>
      <c r="C37" s="74" t="s">
        <v>63</v>
      </c>
    </row>
    <row r="38" spans="1:3" ht="20.1" customHeight="1">
      <c r="A38" s="163"/>
      <c r="B38" s="179"/>
      <c r="C38" s="7" t="s">
        <v>73</v>
      </c>
    </row>
    <row r="39" spans="1:3" ht="20.1" customHeight="1">
      <c r="A39" s="163"/>
      <c r="B39" s="179"/>
      <c r="C39" s="7"/>
    </row>
    <row r="40" spans="1:3" ht="20.1" customHeight="1">
      <c r="A40" s="163"/>
      <c r="B40" s="179"/>
      <c r="C40" s="74" t="s">
        <v>61</v>
      </c>
    </row>
    <row r="41" spans="1:3" ht="20.1" customHeight="1" thickBot="1">
      <c r="A41" s="163"/>
      <c r="B41" s="179"/>
      <c r="C41" s="7" t="s">
        <v>70</v>
      </c>
    </row>
    <row r="42" spans="1:3" ht="20.1" customHeight="1">
      <c r="A42" s="160" t="s">
        <v>14</v>
      </c>
      <c r="B42" s="165"/>
      <c r="C42" s="79" t="s">
        <v>74</v>
      </c>
    </row>
    <row r="43" spans="1:3" ht="20.1" customHeight="1">
      <c r="A43" s="163"/>
      <c r="B43" s="166"/>
      <c r="C43" s="80"/>
    </row>
    <row r="44" spans="1:3" ht="20.1" customHeight="1">
      <c r="A44" s="163"/>
      <c r="B44" s="166"/>
      <c r="C44" s="78" t="s">
        <v>68</v>
      </c>
    </row>
    <row r="45" spans="1:3" ht="20.1" customHeight="1">
      <c r="A45" s="163"/>
      <c r="B45" s="166"/>
      <c r="C45" s="21" t="s">
        <v>131</v>
      </c>
    </row>
    <row r="46" spans="1:3" ht="20.1" customHeight="1">
      <c r="A46" s="163"/>
      <c r="B46" s="166"/>
      <c r="C46" s="21"/>
    </row>
    <row r="47" spans="1:3" ht="20.1" customHeight="1">
      <c r="A47" s="163"/>
      <c r="B47" s="166"/>
      <c r="C47" s="78" t="s">
        <v>63</v>
      </c>
    </row>
    <row r="48" spans="1:3" ht="20.1" customHeight="1">
      <c r="A48" s="163"/>
      <c r="B48" s="166"/>
      <c r="C48" s="21" t="s">
        <v>64</v>
      </c>
    </row>
    <row r="49" spans="1:3" ht="20.1" customHeight="1">
      <c r="A49" s="163"/>
      <c r="B49" s="166"/>
      <c r="C49" s="21" t="s">
        <v>97</v>
      </c>
    </row>
    <row r="50" spans="1:3" ht="20.1" customHeight="1">
      <c r="A50" s="163"/>
      <c r="B50" s="166"/>
      <c r="C50" s="21"/>
    </row>
    <row r="51" spans="1:3" ht="20.1" customHeight="1">
      <c r="A51" s="163"/>
      <c r="B51" s="166"/>
      <c r="C51" s="78" t="s">
        <v>61</v>
      </c>
    </row>
    <row r="52" spans="1:3" ht="20.1" customHeight="1">
      <c r="A52" s="163"/>
      <c r="B52" s="166"/>
      <c r="C52" s="21" t="s">
        <v>86</v>
      </c>
    </row>
    <row r="53" spans="1:3" ht="20.1" customHeight="1">
      <c r="A53" s="163"/>
      <c r="B53" s="166"/>
      <c r="C53" s="21"/>
    </row>
    <row r="54" spans="1:3" ht="20.1" customHeight="1">
      <c r="A54" s="163"/>
      <c r="B54" s="166"/>
      <c r="C54" s="78" t="s">
        <v>60</v>
      </c>
    </row>
    <row r="55" spans="1:3" ht="20.1" customHeight="1" thickBot="1">
      <c r="A55" s="164"/>
      <c r="B55" s="167"/>
      <c r="C55" s="5" t="s">
        <v>79</v>
      </c>
    </row>
    <row r="56" spans="1:3" ht="20.1" customHeight="1">
      <c r="A56" s="160" t="s">
        <v>19</v>
      </c>
      <c r="B56" s="66"/>
      <c r="C56" s="79" t="s">
        <v>88</v>
      </c>
    </row>
    <row r="57" spans="1:3" ht="20.1" customHeight="1">
      <c r="A57" s="161"/>
      <c r="B57" s="67"/>
      <c r="C57" s="80"/>
    </row>
    <row r="58" spans="1:3" ht="20.1" customHeight="1">
      <c r="A58" s="161"/>
      <c r="B58" s="67"/>
      <c r="C58" s="78" t="s">
        <v>76</v>
      </c>
    </row>
    <row r="59" spans="1:3" ht="20.1" customHeight="1">
      <c r="A59" s="161"/>
      <c r="B59" s="67"/>
      <c r="C59" s="21" t="s">
        <v>89</v>
      </c>
    </row>
    <row r="60" spans="1:3" ht="20.1" customHeight="1">
      <c r="A60" s="161"/>
      <c r="B60" s="67"/>
      <c r="C60" s="21" t="s">
        <v>90</v>
      </c>
    </row>
    <row r="61" spans="1:3" ht="20.1" customHeight="1" thickBot="1">
      <c r="A61" s="162"/>
      <c r="B61" s="68"/>
      <c r="C61" s="133" t="s">
        <v>133</v>
      </c>
    </row>
    <row r="62" spans="1:3" ht="20.1" customHeight="1">
      <c r="A62" s="91"/>
      <c r="B62" s="92"/>
      <c r="C62" s="98" t="s">
        <v>80</v>
      </c>
    </row>
    <row r="63" spans="1:3" ht="20.1" customHeight="1">
      <c r="A63" s="89"/>
      <c r="B63" s="93"/>
      <c r="C63" s="96"/>
    </row>
    <row r="64" spans="1:3" ht="20.1" customHeight="1">
      <c r="A64" s="95" t="s">
        <v>57</v>
      </c>
      <c r="B64" s="93"/>
      <c r="C64" s="96" t="s">
        <v>81</v>
      </c>
    </row>
    <row r="65" spans="1:3" ht="20.1" customHeight="1">
      <c r="A65" s="89"/>
      <c r="B65" s="93"/>
      <c r="C65" s="96" t="s">
        <v>82</v>
      </c>
    </row>
    <row r="66" spans="1:3" ht="20.1" customHeight="1" thickBot="1">
      <c r="A66" s="90"/>
      <c r="B66" s="94"/>
      <c r="C66" s="97" t="s">
        <v>132</v>
      </c>
    </row>
    <row r="67" spans="1:2" s="59" customFormat="1" ht="20.1" customHeight="1">
      <c r="A67" s="82"/>
      <c r="B67" s="83"/>
    </row>
    <row r="68" spans="1:3" ht="20.1" customHeight="1">
      <c r="A68" s="9"/>
      <c r="B68" s="9"/>
      <c r="C68" s="9"/>
    </row>
    <row r="69" ht="20.1" customHeight="1">
      <c r="C69" s="100"/>
    </row>
    <row r="70" ht="12.75" customHeight="1">
      <c r="C70" s="27"/>
    </row>
    <row r="71" ht="20.1" customHeight="1">
      <c r="C71" s="9"/>
    </row>
    <row r="72" ht="20.1" customHeight="1">
      <c r="C72" s="9"/>
    </row>
    <row r="73" ht="20.1" customHeight="1">
      <c r="C73" s="9"/>
    </row>
    <row r="74" ht="20.1" customHeight="1">
      <c r="C74" s="9"/>
    </row>
    <row r="75" ht="15">
      <c r="C75" s="59"/>
    </row>
  </sheetData>
  <mergeCells count="10">
    <mergeCell ref="A56:A61"/>
    <mergeCell ref="A42:A55"/>
    <mergeCell ref="B42:B55"/>
    <mergeCell ref="A3:C3"/>
    <mergeCell ref="A5:A21"/>
    <mergeCell ref="B5:B21"/>
    <mergeCell ref="A22:A30"/>
    <mergeCell ref="B22:B30"/>
    <mergeCell ref="A31:A41"/>
    <mergeCell ref="B31:B41"/>
  </mergeCells>
  <printOptions/>
  <pageMargins left="0.7" right="0.7" top="0.787401575" bottom="0.787401575" header="0.3" footer="0.3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1"/>
  <sheetViews>
    <sheetView workbookViewId="0" topLeftCell="A1">
      <selection activeCell="E9" sqref="E9"/>
    </sheetView>
  </sheetViews>
  <sheetFormatPr defaultColWidth="9.140625" defaultRowHeight="15"/>
  <cols>
    <col min="1" max="1" width="25.28125" style="0" customWidth="1"/>
    <col min="2" max="2" width="14.8515625" style="0" customWidth="1"/>
    <col min="3" max="3" width="29.421875" style="0" customWidth="1"/>
    <col min="4" max="4" width="28.7109375" style="0" customWidth="1"/>
    <col min="5" max="5" width="29.28125" style="0" customWidth="1"/>
    <col min="6" max="6" width="29.8515625" style="0" customWidth="1"/>
    <col min="7" max="7" width="26.8515625" style="0" customWidth="1"/>
  </cols>
  <sheetData>
    <row r="1" ht="15">
      <c r="A1" t="s">
        <v>116</v>
      </c>
    </row>
    <row r="2" ht="15.75" thickBot="1">
      <c r="A2" t="s">
        <v>121</v>
      </c>
    </row>
    <row r="3" spans="1:7" ht="39.75" customHeight="1" thickBot="1">
      <c r="A3" s="180" t="s">
        <v>124</v>
      </c>
      <c r="B3" s="181"/>
      <c r="C3" s="181"/>
      <c r="D3" s="181"/>
      <c r="E3" s="181"/>
      <c r="F3" s="181"/>
      <c r="G3" s="181"/>
    </row>
    <row r="4" spans="1:7" ht="42.75" customHeight="1" thickBot="1" thickTop="1">
      <c r="A4" s="70" t="s">
        <v>20</v>
      </c>
      <c r="B4" s="71"/>
      <c r="C4" s="34" t="s">
        <v>38</v>
      </c>
      <c r="D4" s="35" t="s">
        <v>39</v>
      </c>
      <c r="E4" s="36" t="s">
        <v>40</v>
      </c>
      <c r="F4" s="37" t="s">
        <v>41</v>
      </c>
      <c r="G4" s="69" t="s">
        <v>0</v>
      </c>
    </row>
    <row r="5" spans="1:7" ht="15" customHeight="1" thickTop="1">
      <c r="A5" s="186" t="s">
        <v>16</v>
      </c>
      <c r="B5" s="182" t="s">
        <v>24</v>
      </c>
      <c r="C5" s="1"/>
      <c r="D5" s="1"/>
      <c r="E5" s="1"/>
      <c r="F5" s="1"/>
      <c r="G5" s="1" t="s">
        <v>21</v>
      </c>
    </row>
    <row r="6" spans="1:7" ht="15" customHeight="1">
      <c r="A6" s="187"/>
      <c r="B6" s="183"/>
      <c r="C6" s="2"/>
      <c r="D6" s="2"/>
      <c r="E6" s="2"/>
      <c r="F6" s="2"/>
      <c r="G6" s="2" t="s">
        <v>22</v>
      </c>
    </row>
    <row r="7" spans="1:7" ht="15" customHeight="1">
      <c r="A7" s="187"/>
      <c r="B7" s="183"/>
      <c r="C7" s="2"/>
      <c r="D7" s="2"/>
      <c r="E7" s="2"/>
      <c r="F7" s="2"/>
      <c r="G7" s="2" t="s">
        <v>1</v>
      </c>
    </row>
    <row r="8" spans="1:7" ht="15" customHeight="1" thickBot="1">
      <c r="A8" s="187"/>
      <c r="B8" s="184"/>
      <c r="C8" s="32"/>
      <c r="D8" s="32"/>
      <c r="E8" s="32"/>
      <c r="F8" s="32"/>
      <c r="G8" s="32" t="s">
        <v>23</v>
      </c>
    </row>
    <row r="9" spans="1:7" ht="15" customHeight="1">
      <c r="A9" s="187"/>
      <c r="B9" s="185" t="s">
        <v>26</v>
      </c>
      <c r="C9" s="33">
        <v>38.58</v>
      </c>
      <c r="D9" s="33"/>
      <c r="E9" s="33"/>
      <c r="F9" s="33"/>
      <c r="G9" s="3" t="s">
        <v>21</v>
      </c>
    </row>
    <row r="10" spans="1:7" ht="15" customHeight="1">
      <c r="A10" s="187"/>
      <c r="B10" s="183"/>
      <c r="C10" s="2"/>
      <c r="D10" s="2"/>
      <c r="E10" s="2"/>
      <c r="F10" s="2"/>
      <c r="G10" s="2" t="s">
        <v>22</v>
      </c>
    </row>
    <row r="11" spans="1:11" ht="29.25" customHeight="1">
      <c r="A11" s="187"/>
      <c r="B11" s="183"/>
      <c r="C11" s="2"/>
      <c r="D11" s="2"/>
      <c r="E11" s="2"/>
      <c r="F11" s="2">
        <v>76.23</v>
      </c>
      <c r="G11" s="2" t="s">
        <v>1</v>
      </c>
      <c r="H11" s="192" t="s">
        <v>98</v>
      </c>
      <c r="I11" s="193"/>
      <c r="J11" s="193"/>
      <c r="K11" s="193"/>
    </row>
    <row r="12" spans="1:7" ht="15" customHeight="1" thickBot="1">
      <c r="A12" s="187"/>
      <c r="B12" s="184"/>
      <c r="C12" s="32"/>
      <c r="D12" s="32"/>
      <c r="E12" s="32"/>
      <c r="F12" s="32"/>
      <c r="G12" s="32" t="s">
        <v>23</v>
      </c>
    </row>
    <row r="13" spans="1:11" ht="30.75" customHeight="1">
      <c r="A13" s="187"/>
      <c r="B13" s="185" t="s">
        <v>27</v>
      </c>
      <c r="C13" s="33">
        <v>549.78</v>
      </c>
      <c r="D13" s="33"/>
      <c r="E13" s="33"/>
      <c r="F13" s="33">
        <v>20.33</v>
      </c>
      <c r="G13" s="33" t="s">
        <v>21</v>
      </c>
      <c r="H13" s="192" t="s">
        <v>99</v>
      </c>
      <c r="I13" s="193"/>
      <c r="J13" s="193"/>
      <c r="K13" s="193"/>
    </row>
    <row r="14" spans="1:7" ht="15" customHeight="1">
      <c r="A14" s="187"/>
      <c r="B14" s="183"/>
      <c r="C14" s="2">
        <v>58.48</v>
      </c>
      <c r="D14" s="2"/>
      <c r="E14" s="2"/>
      <c r="G14" s="2" t="s">
        <v>22</v>
      </c>
    </row>
    <row r="15" spans="1:11" ht="46.5" customHeight="1">
      <c r="A15" s="187"/>
      <c r="B15" s="183"/>
      <c r="C15" s="2"/>
      <c r="D15" s="2" t="s">
        <v>87</v>
      </c>
      <c r="E15" s="2"/>
      <c r="F15" s="2">
        <v>269.28</v>
      </c>
      <c r="G15" s="2" t="s">
        <v>105</v>
      </c>
      <c r="H15" s="192" t="s">
        <v>106</v>
      </c>
      <c r="I15" s="193"/>
      <c r="J15" s="193"/>
      <c r="K15" s="193"/>
    </row>
    <row r="16" spans="1:7" ht="15" customHeight="1" thickBot="1">
      <c r="A16" s="187"/>
      <c r="B16" s="184"/>
      <c r="C16" s="32"/>
      <c r="D16" s="32"/>
      <c r="E16" s="32"/>
      <c r="F16" s="32"/>
      <c r="G16" s="32" t="s">
        <v>23</v>
      </c>
    </row>
    <row r="17" spans="1:7" ht="15" customHeight="1">
      <c r="A17" s="187"/>
      <c r="B17" s="185" t="s">
        <v>25</v>
      </c>
      <c r="C17" s="33"/>
      <c r="D17" s="33"/>
      <c r="E17" s="33"/>
      <c r="F17" s="33"/>
      <c r="G17" s="33" t="s">
        <v>21</v>
      </c>
    </row>
    <row r="18" spans="1:7" ht="15" customHeight="1">
      <c r="A18" s="187"/>
      <c r="B18" s="183"/>
      <c r="C18" s="2"/>
      <c r="D18" s="2"/>
      <c r="E18" s="2"/>
      <c r="F18" s="2"/>
      <c r="G18" s="2" t="s">
        <v>22</v>
      </c>
    </row>
    <row r="19" spans="1:7" ht="15" customHeight="1">
      <c r="A19" s="187"/>
      <c r="B19" s="183"/>
      <c r="C19" s="2"/>
      <c r="D19" s="2"/>
      <c r="E19" s="2"/>
      <c r="F19" s="2"/>
      <c r="G19" s="2" t="s">
        <v>1</v>
      </c>
    </row>
    <row r="20" spans="1:7" ht="15" customHeight="1" thickBot="1">
      <c r="A20" s="187"/>
      <c r="B20" s="183"/>
      <c r="C20" s="40"/>
      <c r="D20" s="40"/>
      <c r="E20" s="40"/>
      <c r="F20" s="40"/>
      <c r="G20" s="40" t="s">
        <v>23</v>
      </c>
    </row>
    <row r="21" spans="1:7" ht="15" customHeight="1">
      <c r="A21" s="188" t="s">
        <v>17</v>
      </c>
      <c r="B21" s="185" t="s">
        <v>24</v>
      </c>
      <c r="C21" s="33"/>
      <c r="D21" s="33"/>
      <c r="E21" s="33"/>
      <c r="F21" s="33"/>
      <c r="G21" s="33" t="s">
        <v>21</v>
      </c>
    </row>
    <row r="22" spans="1:7" ht="15" customHeight="1">
      <c r="A22" s="187"/>
      <c r="B22" s="183"/>
      <c r="C22" s="2"/>
      <c r="D22" s="2"/>
      <c r="E22" s="2"/>
      <c r="F22" s="2"/>
      <c r="G22" s="2" t="s">
        <v>22</v>
      </c>
    </row>
    <row r="23" spans="1:7" ht="15" customHeight="1">
      <c r="A23" s="187"/>
      <c r="B23" s="183"/>
      <c r="C23" s="2"/>
      <c r="D23" s="2"/>
      <c r="E23" s="2"/>
      <c r="F23" s="2"/>
      <c r="G23" s="2" t="s">
        <v>1</v>
      </c>
    </row>
    <row r="24" spans="1:7" ht="15" customHeight="1" thickBot="1">
      <c r="A24" s="187"/>
      <c r="B24" s="184"/>
      <c r="C24" s="32"/>
      <c r="D24" s="32"/>
      <c r="E24" s="32"/>
      <c r="F24" s="32"/>
      <c r="G24" s="32" t="s">
        <v>23</v>
      </c>
    </row>
    <row r="25" spans="1:7" ht="15" customHeight="1">
      <c r="A25" s="187"/>
      <c r="B25" s="185" t="s">
        <v>26</v>
      </c>
      <c r="C25" s="33"/>
      <c r="D25" s="33"/>
      <c r="E25" s="33"/>
      <c r="F25" s="33"/>
      <c r="G25" s="3" t="s">
        <v>21</v>
      </c>
    </row>
    <row r="26" spans="1:7" ht="15" customHeight="1">
      <c r="A26" s="187"/>
      <c r="B26" s="183"/>
      <c r="C26" s="2" t="s">
        <v>94</v>
      </c>
      <c r="D26" s="2"/>
      <c r="E26" s="2"/>
      <c r="F26" s="2">
        <v>19.72</v>
      </c>
      <c r="G26" s="2" t="s">
        <v>22</v>
      </c>
    </row>
    <row r="27" spans="1:11" ht="45.75" customHeight="1">
      <c r="A27" s="187"/>
      <c r="B27" s="183"/>
      <c r="C27" s="2">
        <v>9.02</v>
      </c>
      <c r="D27" s="2" t="s">
        <v>95</v>
      </c>
      <c r="E27" s="2" t="s">
        <v>92</v>
      </c>
      <c r="F27" s="2">
        <v>126.42</v>
      </c>
      <c r="G27" s="2" t="s">
        <v>1</v>
      </c>
      <c r="H27" s="194" t="s">
        <v>100</v>
      </c>
      <c r="I27" s="193"/>
      <c r="J27" s="193"/>
      <c r="K27" s="193"/>
    </row>
    <row r="28" spans="1:7" ht="15" customHeight="1" thickBot="1">
      <c r="A28" s="187"/>
      <c r="B28" s="184"/>
      <c r="C28" s="32"/>
      <c r="D28" s="32"/>
      <c r="E28" s="32"/>
      <c r="F28" s="32"/>
      <c r="G28" s="32" t="s">
        <v>23</v>
      </c>
    </row>
    <row r="29" spans="1:7" ht="15" customHeight="1">
      <c r="A29" s="187"/>
      <c r="B29" s="185" t="s">
        <v>27</v>
      </c>
      <c r="C29" s="33"/>
      <c r="D29" s="33"/>
      <c r="E29" s="33"/>
      <c r="F29" s="33">
        <v>44.08</v>
      </c>
      <c r="G29" s="33" t="s">
        <v>21</v>
      </c>
    </row>
    <row r="30" spans="1:11" ht="30" customHeight="1">
      <c r="A30" s="187"/>
      <c r="B30" s="183"/>
      <c r="C30" s="2">
        <v>134.92</v>
      </c>
      <c r="D30" s="2"/>
      <c r="E30" s="2"/>
      <c r="F30" s="2"/>
      <c r="G30" s="2" t="s">
        <v>22</v>
      </c>
      <c r="H30" s="192" t="s">
        <v>101</v>
      </c>
      <c r="I30" s="193"/>
      <c r="J30" s="193"/>
      <c r="K30" s="193"/>
    </row>
    <row r="31" spans="1:7" ht="15" customHeight="1">
      <c r="A31" s="187"/>
      <c r="B31" s="183"/>
      <c r="C31" s="2"/>
      <c r="D31" s="2" t="s">
        <v>96</v>
      </c>
      <c r="E31" s="2" t="s">
        <v>93</v>
      </c>
      <c r="F31" s="2"/>
      <c r="G31" s="2" t="s">
        <v>1</v>
      </c>
    </row>
    <row r="32" spans="1:7" ht="15" customHeight="1" thickBot="1">
      <c r="A32" s="187"/>
      <c r="B32" s="184"/>
      <c r="C32" s="32"/>
      <c r="D32" s="32"/>
      <c r="E32" s="32"/>
      <c r="F32" s="32"/>
      <c r="G32" s="32" t="s">
        <v>23</v>
      </c>
    </row>
    <row r="33" spans="1:7" ht="15" customHeight="1">
      <c r="A33" s="187"/>
      <c r="B33" s="185" t="s">
        <v>25</v>
      </c>
      <c r="C33" s="33"/>
      <c r="D33" s="33"/>
      <c r="E33" s="33"/>
      <c r="F33" s="33">
        <v>38.49</v>
      </c>
      <c r="G33" s="33" t="s">
        <v>21</v>
      </c>
    </row>
    <row r="34" spans="1:11" ht="30" customHeight="1">
      <c r="A34" s="187"/>
      <c r="B34" s="183"/>
      <c r="C34" s="2">
        <v>46.39</v>
      </c>
      <c r="D34" s="2"/>
      <c r="E34" s="2"/>
      <c r="F34" s="2"/>
      <c r="G34" s="2" t="s">
        <v>22</v>
      </c>
      <c r="H34" s="192" t="s">
        <v>102</v>
      </c>
      <c r="I34" s="193"/>
      <c r="J34" s="193"/>
      <c r="K34" s="193"/>
    </row>
    <row r="35" spans="1:7" ht="15" customHeight="1">
      <c r="A35" s="187"/>
      <c r="B35" s="183"/>
      <c r="C35" s="2"/>
      <c r="D35" s="2"/>
      <c r="E35" s="2"/>
      <c r="F35" s="2"/>
      <c r="G35" s="2" t="s">
        <v>1</v>
      </c>
    </row>
    <row r="36" spans="1:7" ht="15" customHeight="1" thickBot="1">
      <c r="A36" s="191"/>
      <c r="B36" s="184"/>
      <c r="C36" s="32"/>
      <c r="D36" s="32"/>
      <c r="E36" s="32"/>
      <c r="F36" s="32"/>
      <c r="G36" s="32" t="s">
        <v>23</v>
      </c>
    </row>
    <row r="37" spans="1:11" ht="30" customHeight="1">
      <c r="A37" s="188" t="s">
        <v>32</v>
      </c>
      <c r="B37" s="185" t="s">
        <v>26</v>
      </c>
      <c r="C37" s="41">
        <v>108.71</v>
      </c>
      <c r="D37" s="41"/>
      <c r="E37" s="41"/>
      <c r="F37" s="41">
        <v>25.99</v>
      </c>
      <c r="G37" s="33" t="s">
        <v>21</v>
      </c>
      <c r="H37" s="192" t="s">
        <v>103</v>
      </c>
      <c r="I37" s="193"/>
      <c r="J37" s="193"/>
      <c r="K37" s="193"/>
    </row>
    <row r="38" spans="1:11" ht="31.5" customHeight="1">
      <c r="A38" s="189"/>
      <c r="B38" s="183"/>
      <c r="C38" s="40"/>
      <c r="D38" s="40"/>
      <c r="E38" s="40" t="s">
        <v>83</v>
      </c>
      <c r="F38" s="40"/>
      <c r="G38" s="2" t="s">
        <v>22</v>
      </c>
      <c r="H38" s="192" t="s">
        <v>104</v>
      </c>
      <c r="I38" s="193"/>
      <c r="J38" s="193"/>
      <c r="K38" s="193"/>
    </row>
    <row r="39" spans="1:7" ht="16.5" customHeight="1">
      <c r="A39" s="189"/>
      <c r="B39" s="183"/>
      <c r="C39" s="40"/>
      <c r="D39" s="40" t="s">
        <v>84</v>
      </c>
      <c r="E39" s="40"/>
      <c r="F39" s="40"/>
      <c r="G39" s="2" t="s">
        <v>1</v>
      </c>
    </row>
    <row r="40" spans="1:7" ht="15.75" customHeight="1" thickBot="1">
      <c r="A40" s="190"/>
      <c r="B40" s="184"/>
      <c r="C40" s="32"/>
      <c r="D40" s="32"/>
      <c r="E40" s="32"/>
      <c r="F40" s="32"/>
      <c r="G40" s="40" t="s">
        <v>23</v>
      </c>
    </row>
    <row r="41" spans="1:7" ht="18" thickBot="1">
      <c r="A41" s="10" t="s">
        <v>113</v>
      </c>
      <c r="B41" s="39"/>
      <c r="C41" s="131">
        <v>1194.36</v>
      </c>
      <c r="D41" s="39">
        <v>262.84</v>
      </c>
      <c r="E41" s="39">
        <v>36.58</v>
      </c>
      <c r="F41" s="10">
        <v>620.54</v>
      </c>
      <c r="G41" s="88"/>
    </row>
  </sheetData>
  <mergeCells count="21">
    <mergeCell ref="H11:K11"/>
    <mergeCell ref="H13:K13"/>
    <mergeCell ref="H37:K37"/>
    <mergeCell ref="H38:K38"/>
    <mergeCell ref="B37:B40"/>
    <mergeCell ref="H27:K27"/>
    <mergeCell ref="H34:K34"/>
    <mergeCell ref="H30:K30"/>
    <mergeCell ref="H15:K15"/>
    <mergeCell ref="A37:A40"/>
    <mergeCell ref="A21:A36"/>
    <mergeCell ref="B21:B24"/>
    <mergeCell ref="B25:B28"/>
    <mergeCell ref="B29:B32"/>
    <mergeCell ref="B33:B36"/>
    <mergeCell ref="A3:G3"/>
    <mergeCell ref="B5:B8"/>
    <mergeCell ref="B9:B12"/>
    <mergeCell ref="B13:B16"/>
    <mergeCell ref="B17:B20"/>
    <mergeCell ref="A5:A20"/>
  </mergeCells>
  <printOptions/>
  <pageMargins left="0.7" right="0.7" top="0.787401575" bottom="0.787401575" header="0.3" footer="0.3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4"/>
  <sheetViews>
    <sheetView tabSelected="1" workbookViewId="0" topLeftCell="A4">
      <selection activeCell="I15" sqref="I15"/>
    </sheetView>
  </sheetViews>
  <sheetFormatPr defaultColWidth="9.140625" defaultRowHeight="15"/>
  <cols>
    <col min="1" max="1" width="31.421875" style="0" customWidth="1"/>
    <col min="2" max="2" width="15.7109375" style="0" customWidth="1"/>
    <col min="3" max="3" width="16.140625" style="0" customWidth="1"/>
    <col min="4" max="5" width="15.28125" style="0" customWidth="1"/>
    <col min="6" max="6" width="15.7109375" style="0" customWidth="1"/>
    <col min="7" max="7" width="16.28125" style="0" customWidth="1"/>
    <col min="8" max="8" width="15.57421875" style="0" customWidth="1"/>
    <col min="9" max="11" width="19.00390625" style="0" customWidth="1"/>
    <col min="12" max="12" width="17.140625" style="0" customWidth="1"/>
    <col min="13" max="13" width="19.421875" style="0" customWidth="1"/>
    <col min="15" max="15" width="19.00390625" style="0" customWidth="1"/>
  </cols>
  <sheetData>
    <row r="1" ht="15">
      <c r="A1" t="s">
        <v>116</v>
      </c>
    </row>
    <row r="2" ht="15">
      <c r="A2" t="s">
        <v>122</v>
      </c>
    </row>
    <row r="3" spans="1:7" ht="30.75" customHeight="1">
      <c r="A3" s="195" t="s">
        <v>125</v>
      </c>
      <c r="B3" s="195"/>
      <c r="C3" s="195"/>
      <c r="D3" s="195"/>
      <c r="E3" s="195"/>
      <c r="F3" s="195"/>
      <c r="G3" s="195"/>
    </row>
    <row r="5" ht="18" thickBot="1">
      <c r="A5" s="13" t="s">
        <v>28</v>
      </c>
    </row>
    <row r="6" spans="1:13" ht="20.25" customHeight="1">
      <c r="A6" s="14"/>
      <c r="B6" s="15" t="s">
        <v>2</v>
      </c>
      <c r="C6" s="16" t="s">
        <v>5</v>
      </c>
      <c r="D6" s="17" t="s">
        <v>3</v>
      </c>
      <c r="E6" s="16" t="s">
        <v>5</v>
      </c>
      <c r="F6" s="18" t="s">
        <v>4</v>
      </c>
      <c r="G6" s="16" t="s">
        <v>5</v>
      </c>
      <c r="H6" s="118" t="s">
        <v>14</v>
      </c>
      <c r="I6" s="16" t="s">
        <v>5</v>
      </c>
      <c r="J6" s="122" t="s">
        <v>19</v>
      </c>
      <c r="K6" s="61" t="s">
        <v>5</v>
      </c>
      <c r="L6" s="123" t="s">
        <v>57</v>
      </c>
      <c r="M6" s="19" t="s">
        <v>5</v>
      </c>
    </row>
    <row r="7" spans="1:13" ht="18.75" customHeight="1" thickBot="1">
      <c r="A7" s="20"/>
      <c r="B7" s="42" t="s">
        <v>29</v>
      </c>
      <c r="C7" s="102"/>
      <c r="D7" s="43" t="s">
        <v>29</v>
      </c>
      <c r="E7" s="102"/>
      <c r="F7" s="44" t="s">
        <v>29</v>
      </c>
      <c r="G7" s="102"/>
      <c r="H7" s="119" t="s">
        <v>30</v>
      </c>
      <c r="I7" s="102"/>
      <c r="J7" s="124" t="s">
        <v>30</v>
      </c>
      <c r="K7" s="120"/>
      <c r="L7" s="125" t="s">
        <v>109</v>
      </c>
      <c r="M7" s="158"/>
    </row>
    <row r="8" spans="1:7" ht="15">
      <c r="A8" s="9"/>
      <c r="B8" s="9"/>
      <c r="C8" s="9"/>
      <c r="D8" s="9"/>
      <c r="E8" s="9"/>
      <c r="F8" s="9"/>
      <c r="G8" s="9"/>
    </row>
    <row r="9" ht="15.75" thickBot="1">
      <c r="A9" s="13" t="s">
        <v>12</v>
      </c>
    </row>
    <row r="10" spans="1:11" ht="24" customHeight="1">
      <c r="A10" s="14" t="s">
        <v>7</v>
      </c>
      <c r="B10" s="15" t="s">
        <v>2</v>
      </c>
      <c r="C10" s="16" t="s">
        <v>5</v>
      </c>
      <c r="D10" s="17" t="s">
        <v>3</v>
      </c>
      <c r="E10" s="16" t="s">
        <v>5</v>
      </c>
      <c r="F10" s="18" t="s">
        <v>4</v>
      </c>
      <c r="G10" s="47" t="s">
        <v>5</v>
      </c>
      <c r="H10" s="22" t="s">
        <v>14</v>
      </c>
      <c r="I10" s="19" t="s">
        <v>5</v>
      </c>
      <c r="J10" s="11"/>
      <c r="K10" s="11"/>
    </row>
    <row r="11" spans="1:11" ht="20.1" customHeight="1">
      <c r="A11" s="46" t="s">
        <v>16</v>
      </c>
      <c r="B11" s="58">
        <v>646.84</v>
      </c>
      <c r="C11" s="103"/>
      <c r="D11" s="58">
        <v>136.65</v>
      </c>
      <c r="E11" s="104"/>
      <c r="F11" s="58">
        <v>0</v>
      </c>
      <c r="G11" s="105"/>
      <c r="H11" s="62">
        <v>365.84</v>
      </c>
      <c r="I11" s="106"/>
      <c r="J11" s="59"/>
      <c r="K11" s="59"/>
    </row>
    <row r="12" spans="1:11" ht="20.1" customHeight="1">
      <c r="A12" s="46" t="s">
        <v>17</v>
      </c>
      <c r="B12" s="58">
        <v>438.81</v>
      </c>
      <c r="C12" s="103"/>
      <c r="D12" s="58">
        <v>94.94</v>
      </c>
      <c r="E12" s="104"/>
      <c r="F12" s="58">
        <v>9.04</v>
      </c>
      <c r="G12" s="105"/>
      <c r="H12" s="62">
        <v>228.71</v>
      </c>
      <c r="I12" s="106"/>
      <c r="J12" s="59"/>
      <c r="K12" s="59"/>
    </row>
    <row r="13" spans="1:13" ht="66.75" customHeight="1" thickBot="1">
      <c r="A13" s="46" t="str">
        <f>'rozpis ploch objektů'!$A$37</f>
        <v>Arbesova čp. 1955, Česká Lípa – Dětské dopravní hřiště</v>
      </c>
      <c r="B13" s="58">
        <v>108.71</v>
      </c>
      <c r="C13" s="103"/>
      <c r="D13" s="58">
        <v>31.25</v>
      </c>
      <c r="E13" s="104"/>
      <c r="F13" s="58">
        <v>27.54</v>
      </c>
      <c r="G13" s="105"/>
      <c r="H13" s="126">
        <v>25.99</v>
      </c>
      <c r="I13" s="127"/>
      <c r="J13" s="59"/>
      <c r="K13" s="59"/>
      <c r="M13" s="143" t="s">
        <v>110</v>
      </c>
    </row>
    <row r="14" spans="1:13" ht="16.5" thickBot="1">
      <c r="A14" s="20"/>
      <c r="B14" s="42">
        <f aca="true" t="shared" si="0" ref="B14:H14">SUM(B11:B13)</f>
        <v>1194.3600000000001</v>
      </c>
      <c r="C14" s="102"/>
      <c r="D14" s="43">
        <f t="shared" si="0"/>
        <v>262.84000000000003</v>
      </c>
      <c r="E14" s="149"/>
      <c r="F14" s="44">
        <f t="shared" si="0"/>
        <v>36.58</v>
      </c>
      <c r="G14" s="120"/>
      <c r="H14" s="45">
        <f t="shared" si="0"/>
        <v>620.54</v>
      </c>
      <c r="I14" s="159"/>
      <c r="J14" s="59"/>
      <c r="K14" s="59"/>
      <c r="M14" s="25">
        <f>C14+E14+G14+I14</f>
        <v>0</v>
      </c>
    </row>
    <row r="16" spans="1:13" ht="15.75" thickBot="1">
      <c r="A16" s="13" t="s">
        <v>58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48"/>
      <c r="M16" s="48"/>
    </row>
    <row r="17" spans="1:13" ht="15">
      <c r="A17" s="52" t="s">
        <v>7</v>
      </c>
      <c r="B17" s="53" t="s">
        <v>2</v>
      </c>
      <c r="C17" s="54" t="s">
        <v>5</v>
      </c>
      <c r="D17" s="55" t="s">
        <v>3</v>
      </c>
      <c r="E17" s="54" t="s">
        <v>5</v>
      </c>
      <c r="F17" s="56" t="s">
        <v>4</v>
      </c>
      <c r="G17" s="54" t="s">
        <v>5</v>
      </c>
      <c r="H17" s="121" t="s">
        <v>14</v>
      </c>
      <c r="I17" s="57" t="s">
        <v>5</v>
      </c>
      <c r="J17" s="72" t="s">
        <v>19</v>
      </c>
      <c r="K17" s="54" t="s">
        <v>5</v>
      </c>
      <c r="L17" s="129" t="s">
        <v>57</v>
      </c>
      <c r="M17" s="57" t="s">
        <v>5</v>
      </c>
    </row>
    <row r="18" spans="1:13" ht="24.75" customHeight="1">
      <c r="A18" s="46" t="s">
        <v>16</v>
      </c>
      <c r="B18" s="58">
        <v>646.84</v>
      </c>
      <c r="C18" s="107"/>
      <c r="D18" s="58">
        <v>136.65</v>
      </c>
      <c r="E18" s="107"/>
      <c r="F18" s="58">
        <v>0</v>
      </c>
      <c r="G18" s="108"/>
      <c r="H18" s="62">
        <v>365.84</v>
      </c>
      <c r="I18" s="107"/>
      <c r="J18" s="58">
        <v>193.47</v>
      </c>
      <c r="K18" s="107"/>
      <c r="L18" s="58">
        <v>145</v>
      </c>
      <c r="M18" s="116"/>
    </row>
    <row r="19" spans="1:13" ht="25.5" customHeight="1">
      <c r="A19" s="46" t="s">
        <v>17</v>
      </c>
      <c r="B19" s="58">
        <v>438.81</v>
      </c>
      <c r="C19" s="107"/>
      <c r="D19" s="58">
        <v>94.94</v>
      </c>
      <c r="E19" s="107"/>
      <c r="F19" s="58">
        <v>9.04</v>
      </c>
      <c r="G19" s="108"/>
      <c r="H19" s="62">
        <v>228.71</v>
      </c>
      <c r="I19" s="107"/>
      <c r="J19" s="58">
        <v>113.9</v>
      </c>
      <c r="K19" s="107"/>
      <c r="L19" s="58">
        <v>112</v>
      </c>
      <c r="M19" s="116"/>
    </row>
    <row r="20" spans="1:15" ht="58.5" customHeight="1">
      <c r="A20" s="46" t="str">
        <f>'rozpis ploch objektů'!$A$37</f>
        <v>Arbesova čp. 1955, Česká Lípa – Dětské dopravní hřiště</v>
      </c>
      <c r="B20" s="58">
        <v>108.71</v>
      </c>
      <c r="C20" s="107"/>
      <c r="D20" s="58">
        <v>31.25</v>
      </c>
      <c r="E20" s="107"/>
      <c r="F20" s="58">
        <v>27.54</v>
      </c>
      <c r="G20" s="108"/>
      <c r="H20" s="126">
        <v>25.99</v>
      </c>
      <c r="I20" s="107"/>
      <c r="J20" s="58">
        <v>30.34</v>
      </c>
      <c r="K20" s="107"/>
      <c r="L20" s="58">
        <v>12</v>
      </c>
      <c r="M20" s="116"/>
      <c r="O20" s="143" t="s">
        <v>111</v>
      </c>
    </row>
    <row r="21" spans="1:15" ht="15.75" thickBot="1">
      <c r="A21" s="49"/>
      <c r="B21" s="109">
        <f>SUM(B18:B20)</f>
        <v>1194.3600000000001</v>
      </c>
      <c r="C21" s="110">
        <f>12*C14</f>
        <v>0</v>
      </c>
      <c r="D21" s="111">
        <f>SUM(D18:D20)</f>
        <v>262.84000000000003</v>
      </c>
      <c r="E21" s="110">
        <f>12*E14</f>
        <v>0</v>
      </c>
      <c r="F21" s="112">
        <f>SUM(F18:F20)</f>
        <v>36.58</v>
      </c>
      <c r="G21" s="113">
        <f>12*G14</f>
        <v>0</v>
      </c>
      <c r="H21" s="114">
        <f>SUM(H18:H20)</f>
        <v>620.54</v>
      </c>
      <c r="I21" s="115">
        <f>12*I14</f>
        <v>0</v>
      </c>
      <c r="J21" s="128">
        <f>SUM(J18:J20)</f>
        <v>337.71</v>
      </c>
      <c r="K21" s="115">
        <f>K7*J21</f>
        <v>0</v>
      </c>
      <c r="L21" s="130">
        <f>SUM(L18:L20)</f>
        <v>269</v>
      </c>
      <c r="M21" s="117">
        <f>M7*L21</f>
        <v>0</v>
      </c>
      <c r="N21" s="9"/>
      <c r="O21" s="29">
        <f>C21+E21+G21+I21+K21+M21</f>
        <v>0</v>
      </c>
    </row>
    <row r="22" spans="1:15" ht="15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50"/>
      <c r="N22" s="9"/>
      <c r="O22" s="9"/>
    </row>
    <row r="23" spans="1:15" ht="15">
      <c r="A23" s="51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50"/>
      <c r="N23" s="9"/>
      <c r="O23" s="9"/>
    </row>
    <row r="24" spans="1:15" ht="1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50"/>
      <c r="N24" s="9"/>
      <c r="O24" s="9"/>
    </row>
    <row r="26" spans="2:3" ht="15">
      <c r="B26" s="99" t="s">
        <v>118</v>
      </c>
      <c r="C26" s="24" t="s">
        <v>31</v>
      </c>
    </row>
    <row r="27" ht="15">
      <c r="H27" s="9"/>
    </row>
    <row r="28" spans="3:12" ht="15">
      <c r="C28" s="58" t="s">
        <v>59</v>
      </c>
      <c r="D28" s="9"/>
      <c r="E28" s="9"/>
      <c r="F28" s="9"/>
      <c r="G28" s="12"/>
      <c r="H28" s="12"/>
      <c r="I28" s="12"/>
      <c r="J28" s="12"/>
      <c r="K28" s="12"/>
      <c r="L28" s="12"/>
    </row>
    <row r="29" spans="1:12" ht="15.75">
      <c r="A29" t="s">
        <v>8</v>
      </c>
      <c r="C29" s="29">
        <f>O21</f>
        <v>0</v>
      </c>
      <c r="D29" s="28"/>
      <c r="E29" s="28"/>
      <c r="F29" s="28"/>
      <c r="G29" s="196"/>
      <c r="H29" s="196"/>
      <c r="I29" s="23"/>
      <c r="J29" s="23"/>
      <c r="K29" s="23"/>
      <c r="L29" s="23"/>
    </row>
    <row r="30" spans="1:12" ht="15">
      <c r="A30" t="s">
        <v>6</v>
      </c>
      <c r="C30" s="26">
        <f>C29*0.21</f>
        <v>0</v>
      </c>
      <c r="D30" s="28"/>
      <c r="E30" s="28"/>
      <c r="F30" s="28"/>
      <c r="G30" s="197"/>
      <c r="H30" s="197"/>
      <c r="I30" s="11"/>
      <c r="J30" s="11"/>
      <c r="K30" s="11"/>
      <c r="L30" s="11"/>
    </row>
    <row r="31" spans="1:12" ht="15">
      <c r="A31" t="s">
        <v>9</v>
      </c>
      <c r="C31" s="30">
        <f>SUM(C29:C30)</f>
        <v>0</v>
      </c>
      <c r="D31" s="28"/>
      <c r="E31" s="28"/>
      <c r="F31" s="28"/>
      <c r="G31" s="197"/>
      <c r="H31" s="197"/>
      <c r="I31" s="11"/>
      <c r="J31" s="11"/>
      <c r="K31" s="11"/>
      <c r="L31" s="11"/>
    </row>
    <row r="32" spans="3:12" ht="15">
      <c r="C32" s="28"/>
      <c r="D32" s="28"/>
      <c r="E32" s="28"/>
      <c r="F32" s="28"/>
      <c r="G32" s="38"/>
      <c r="H32" s="38"/>
      <c r="I32" s="11"/>
      <c r="J32" s="11"/>
      <c r="K32" s="11"/>
      <c r="L32" s="11"/>
    </row>
    <row r="34" spans="1:4" ht="15">
      <c r="A34" t="s">
        <v>10</v>
      </c>
      <c r="D34" t="s">
        <v>11</v>
      </c>
    </row>
  </sheetData>
  <sheetProtection password="C961" sheet="1" objects="1" scenarios="1"/>
  <mergeCells count="4">
    <mergeCell ref="A3:G3"/>
    <mergeCell ref="G29:H29"/>
    <mergeCell ref="G30:H30"/>
    <mergeCell ref="G31:H31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workbookViewId="0" topLeftCell="A1">
      <selection activeCell="E14" sqref="E14"/>
    </sheetView>
  </sheetViews>
  <sheetFormatPr defaultColWidth="9.140625" defaultRowHeight="15"/>
  <cols>
    <col min="1" max="1" width="47.7109375" style="0" customWidth="1"/>
    <col min="2" max="4" width="24.00390625" style="0" customWidth="1"/>
    <col min="5" max="5" width="29.8515625" style="0" customWidth="1"/>
  </cols>
  <sheetData>
    <row r="1" ht="15">
      <c r="A1" t="s">
        <v>116</v>
      </c>
    </row>
    <row r="2" ht="15">
      <c r="A2" t="s">
        <v>123</v>
      </c>
    </row>
    <row r="3" spans="1:5" ht="30" customHeight="1">
      <c r="A3" s="195" t="s">
        <v>117</v>
      </c>
      <c r="B3" s="195"/>
      <c r="C3" s="195"/>
      <c r="D3" s="195"/>
      <c r="E3" s="195"/>
    </row>
    <row r="5" ht="15.75" thickBot="1">
      <c r="A5" s="13"/>
    </row>
    <row r="6" spans="1:5" ht="31.5" customHeight="1" thickBot="1">
      <c r="A6" s="84" t="s">
        <v>42</v>
      </c>
      <c r="B6" s="85" t="s">
        <v>43</v>
      </c>
      <c r="C6" s="86" t="s">
        <v>77</v>
      </c>
      <c r="D6" s="86" t="s">
        <v>137</v>
      </c>
      <c r="E6" s="87" t="s">
        <v>138</v>
      </c>
    </row>
    <row r="7" spans="1:5" ht="27" customHeight="1" thickBot="1">
      <c r="A7" s="154" t="s">
        <v>44</v>
      </c>
      <c r="B7" s="61" t="s">
        <v>45</v>
      </c>
      <c r="C7" s="61">
        <v>2090</v>
      </c>
      <c r="D7" s="150"/>
      <c r="E7" s="19">
        <f>C7*D7</f>
        <v>0</v>
      </c>
    </row>
    <row r="8" spans="1:5" ht="27" customHeight="1" thickBot="1">
      <c r="A8" s="155" t="s">
        <v>46</v>
      </c>
      <c r="B8" s="62" t="s">
        <v>47</v>
      </c>
      <c r="C8" s="62">
        <v>3050</v>
      </c>
      <c r="D8" s="151"/>
      <c r="E8" s="19">
        <f aca="true" t="shared" si="0" ref="E8:E13">C8*D8</f>
        <v>0</v>
      </c>
    </row>
    <row r="9" spans="1:5" ht="23.25" customHeight="1" thickBot="1">
      <c r="A9" s="155" t="s">
        <v>48</v>
      </c>
      <c r="B9" s="62" t="s">
        <v>49</v>
      </c>
      <c r="C9" s="62">
        <v>320</v>
      </c>
      <c r="D9" s="151"/>
      <c r="E9" s="19">
        <f t="shared" si="0"/>
        <v>0</v>
      </c>
    </row>
    <row r="10" spans="1:5" ht="27" customHeight="1" thickBot="1">
      <c r="A10" s="155" t="s">
        <v>50</v>
      </c>
      <c r="B10" s="62" t="s">
        <v>51</v>
      </c>
      <c r="C10" s="62">
        <v>110</v>
      </c>
      <c r="D10" s="151"/>
      <c r="E10" s="19">
        <f t="shared" si="0"/>
        <v>0</v>
      </c>
    </row>
    <row r="11" spans="1:5" ht="25.5" customHeight="1" thickBot="1">
      <c r="A11" s="155" t="s">
        <v>52</v>
      </c>
      <c r="B11" s="62" t="s">
        <v>53</v>
      </c>
      <c r="C11" s="62">
        <v>360</v>
      </c>
      <c r="D11" s="151"/>
      <c r="E11" s="19">
        <f t="shared" si="0"/>
        <v>0</v>
      </c>
    </row>
    <row r="12" spans="1:5" ht="30" customHeight="1" thickBot="1">
      <c r="A12" s="155" t="s">
        <v>54</v>
      </c>
      <c r="B12" s="62" t="s">
        <v>55</v>
      </c>
      <c r="C12" s="134">
        <v>0</v>
      </c>
      <c r="D12" s="152"/>
      <c r="E12" s="19">
        <f t="shared" si="0"/>
        <v>0</v>
      </c>
    </row>
    <row r="13" spans="1:5" ht="29.25" customHeight="1" thickBot="1">
      <c r="A13" s="156" t="s">
        <v>56</v>
      </c>
      <c r="B13" s="63" t="s">
        <v>78</v>
      </c>
      <c r="C13" s="135">
        <v>104</v>
      </c>
      <c r="D13" s="153"/>
      <c r="E13" s="148">
        <f t="shared" si="0"/>
        <v>0</v>
      </c>
    </row>
    <row r="14" spans="1:5" ht="24.95" customHeight="1">
      <c r="A14" s="144" t="s">
        <v>139</v>
      </c>
      <c r="B14" s="145"/>
      <c r="C14" s="145"/>
      <c r="D14" s="147"/>
      <c r="E14" s="157">
        <f>SUM(E7:E13)</f>
        <v>0</v>
      </c>
    </row>
    <row r="15" spans="1:5" ht="20.1" customHeight="1">
      <c r="A15" s="198" t="s">
        <v>6</v>
      </c>
      <c r="B15" s="199"/>
      <c r="C15" s="199"/>
      <c r="D15" s="4"/>
      <c r="E15" s="146">
        <f>E14*0.21</f>
        <v>0</v>
      </c>
    </row>
    <row r="16" spans="1:5" ht="20.1" customHeight="1" thickBot="1">
      <c r="A16" s="200" t="s">
        <v>140</v>
      </c>
      <c r="B16" s="201"/>
      <c r="C16" s="201"/>
      <c r="D16" s="64"/>
      <c r="E16" s="65">
        <f>SUM(E14:E15)</f>
        <v>0</v>
      </c>
    </row>
    <row r="17" spans="1:2" ht="15">
      <c r="A17" t="s">
        <v>10</v>
      </c>
      <c r="B17" t="s">
        <v>11</v>
      </c>
    </row>
  </sheetData>
  <mergeCells count="3">
    <mergeCell ref="A3:E3"/>
    <mergeCell ref="A15:C15"/>
    <mergeCell ref="A16:C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stozicky</dc:creator>
  <cp:keywords/>
  <dc:description/>
  <cp:lastModifiedBy>Martina Hofmanová</cp:lastModifiedBy>
  <cp:lastPrinted>2018-07-11T10:59:12Z</cp:lastPrinted>
  <dcterms:created xsi:type="dcterms:W3CDTF">2015-08-04T12:09:37Z</dcterms:created>
  <dcterms:modified xsi:type="dcterms:W3CDTF">2018-08-27T13:24:35Z</dcterms:modified>
  <cp:category/>
  <cp:version/>
  <cp:contentType/>
  <cp:contentStatus/>
</cp:coreProperties>
</file>