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cl-fs1\homes$\hofmanova\Dokumenty\Martina\VEREJNE ZAKAZKY\2019\VZ dodávky\Kogenerace\ZD OK\"/>
    </mc:Choice>
  </mc:AlternateContent>
  <xr:revisionPtr revIDLastSave="0" documentId="13_ncr:1_{21AAE45C-CC75-4E34-9E82-35BCF2CD6DB2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Cena servisní opravy" sheetId="5" r:id="rId1"/>
    <sheet name="Cena servisních služeb" sheetId="4" r:id="rId2"/>
    <sheet name="NABÍDKOVÁ CENA" sheetId="6" r:id="rId3"/>
    <sheet name="List3" sheetId="7" r:id="rId4"/>
  </sheets>
  <definedNames>
    <definedName name="_xlnm.Print_Area" localSheetId="1">'Cena servisních služeb'!$A$1:$F$18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0" i="6" l="1"/>
  <c r="G9" i="6"/>
  <c r="G8" i="6"/>
  <c r="F6" i="5" l="1"/>
  <c r="F8" i="5"/>
  <c r="F10" i="5"/>
  <c r="F9" i="5"/>
  <c r="F7" i="5"/>
  <c r="F8" i="4"/>
  <c r="F9" i="4"/>
  <c r="F10" i="4"/>
  <c r="F11" i="4"/>
  <c r="F13" i="4"/>
  <c r="E14" i="4"/>
  <c r="F14" i="4" s="1"/>
  <c r="E12" i="4"/>
  <c r="F12" i="4" s="1"/>
  <c r="E7" i="4"/>
  <c r="F7" i="4" s="1"/>
  <c r="E6" i="4"/>
  <c r="F6" i="4" s="1"/>
  <c r="F12" i="5" l="1"/>
  <c r="F13" i="5" s="1"/>
  <c r="F16" i="4"/>
  <c r="F14" i="5" l="1"/>
  <c r="B17" i="4"/>
  <c r="B18" i="4"/>
</calcChain>
</file>

<file path=xl/sharedStrings.xml><?xml version="1.0" encoding="utf-8"?>
<sst xmlns="http://schemas.openxmlformats.org/spreadsheetml/2006/main" count="71" uniqueCount="53">
  <si>
    <t>Monitoring chodu KJ v rozsahu dle bodu 3.1 Přílohy č. 1</t>
  </si>
  <si>
    <t>Pohotovostní služba v rozshu dle bodu 3.2 Přílohy č.1</t>
  </si>
  <si>
    <t>paušální částka za 1 měsíc poskytnutí služby</t>
  </si>
  <si>
    <t>částka za provedení pravidelného servisu</t>
  </si>
  <si>
    <t>Pravidelný servis po najetí 2.000 mth dle servisního manuálu a Přílohy č.1</t>
  </si>
  <si>
    <t>Pravidelný servis po najetí 6.000 mth dle servisního manuálu a Přílohy č.1</t>
  </si>
  <si>
    <t>Pravidelný servis po najetí 10.000 mth dle servisního manuálu a Přílohy č.1</t>
  </si>
  <si>
    <t>Pravidelný servis po najetí 20.000 mth dle servisního manuálu a Přílohy č.1</t>
  </si>
  <si>
    <t>Výměna oleje v rozsahu dle bodu 3.4 Přílohy č. 1</t>
  </si>
  <si>
    <t>částka za provedení servisu</t>
  </si>
  <si>
    <t>Mimořádný servisní zásah</t>
  </si>
  <si>
    <t>paušální částka za dopravu za jednu servisní návštěvu</t>
  </si>
  <si>
    <t>Kč/měsíc</t>
  </si>
  <si>
    <t>Kč/1 servis</t>
  </si>
  <si>
    <t>Kč/1 servisní výjezd</t>
  </si>
  <si>
    <t>hodinová sazba servisního zásahu</t>
  </si>
  <si>
    <t>Kč/1 hod a osobu</t>
  </si>
  <si>
    <t>Popis servisní činnosti</t>
  </si>
  <si>
    <t>Cena bez DPH</t>
  </si>
  <si>
    <t>VÝPOČET NABÍDKOVÉ CENY</t>
  </si>
  <si>
    <t>Mn.</t>
  </si>
  <si>
    <t>Jednotková cena bez DPH</t>
  </si>
  <si>
    <t>Předpoklad servisu 
po dobu 4 let</t>
  </si>
  <si>
    <t>Celková nabídková cena za 4 roky poskytování servisních služeb</t>
  </si>
  <si>
    <t>Rozpis nabídkové ceny servisní opravy</t>
  </si>
  <si>
    <t>P.č.</t>
  </si>
  <si>
    <t>Popis</t>
  </si>
  <si>
    <t>J.</t>
  </si>
  <si>
    <t>J.cena</t>
  </si>
  <si>
    <t>Cena</t>
  </si>
  <si>
    <t>1.</t>
  </si>
  <si>
    <t xml:space="preserve">oprava plynového motoru J208 GS dle předpisu výrobce v rozsahu pro interval 60 000 prov. hod </t>
  </si>
  <si>
    <t>komplet</t>
  </si>
  <si>
    <t>2.</t>
  </si>
  <si>
    <t>výměna dle předpisu výrobce                                                                  W 8051 M0 "Sběrné výfukové potrubí"</t>
  </si>
  <si>
    <t>3.</t>
  </si>
  <si>
    <r>
      <t xml:space="preserve">výměna </t>
    </r>
    <r>
      <rPr>
        <sz val="11"/>
        <color indexed="8"/>
        <rFont val="Calibri"/>
        <family val="2"/>
        <charset val="238"/>
      </rPr>
      <t>chladiče oleje - výkres 107-01-703</t>
    </r>
  </si>
  <si>
    <t>4.</t>
  </si>
  <si>
    <t>Zprovoznění a provedení záběhu motoru</t>
  </si>
  <si>
    <t>5.</t>
  </si>
  <si>
    <t>ostatní náklady</t>
  </si>
  <si>
    <t>DPH 21%</t>
  </si>
  <si>
    <t>Cena celkem</t>
  </si>
  <si>
    <t>datum vyhotovení:</t>
  </si>
  <si>
    <t>jméno, příjmení, podpis oprávněné osoby:</t>
  </si>
  <si>
    <t>Cena servisní opravy bez DPH</t>
  </si>
  <si>
    <t>Cena včetně DPH</t>
  </si>
  <si>
    <t>CELKOVÁ NABÍDKOVÁ CENA</t>
  </si>
  <si>
    <t>CELKOVA NÁBÍDKOVÁ CENA VČETNĚ DPH</t>
  </si>
  <si>
    <t>NABÍDKOVÁ CENA PRO HODNOCENÍ = SOUČET CEN ZA SERVISNÍ OPRAVU A SERVISNÍ SLUŽBY</t>
  </si>
  <si>
    <t>Příloha č. 2 ZD = Příloha č. 2 smlouvy</t>
  </si>
  <si>
    <t xml:space="preserve">Příloha č. 4 ZD = příloha č. 4 smlouvy </t>
  </si>
  <si>
    <t>Poznámka: 
Předpokládaná cena servisu za 4 roky je dána provozem KJ v období mezi servisními opravami po 30 000 mth a odhadem množství a délky mimořádných servisních zásahů.
Uchazeč doplní modře podbarvená pole.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</si>
</sst>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vertical="top" wrapText="1"/>
    </xf>
    <xf numFmtId="0" fontId="1" fillId="0" borderId="0" xfId="0" applyFont="1" applyAlignment="1">
      <alignment horizontal="justify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5" fillId="0" borderId="0" xfId="0" applyFont="1"/>
    <xf numFmtId="0" fontId="0" fillId="0" borderId="2" xfId="0" applyBorder="1" applyAlignment="1">
      <alignment horizontal="center" vertical="top"/>
    </xf>
    <xf numFmtId="0" fontId="0" fillId="0" borderId="5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164" fontId="0" fillId="0" borderId="11" xfId="0" applyNumberFormat="1" applyBorder="1" applyAlignment="1">
      <alignment vertical="top"/>
    </xf>
    <xf numFmtId="0" fontId="0" fillId="0" borderId="9" xfId="0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164" fontId="0" fillId="0" borderId="13" xfId="0" applyNumberFormat="1" applyBorder="1" applyAlignment="1">
      <alignment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164" fontId="0" fillId="2" borderId="9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0" fontId="0" fillId="0" borderId="0" xfId="0" applyAlignment="1">
      <alignment horizontal="left" vertical="top" wrapText="1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vertical="top" wrapText="1"/>
    </xf>
    <xf numFmtId="164" fontId="4" fillId="0" borderId="19" xfId="0" applyNumberFormat="1" applyFont="1" applyFill="1" applyBorder="1" applyAlignment="1">
      <alignment vertical="center"/>
    </xf>
    <xf numFmtId="164" fontId="0" fillId="4" borderId="30" xfId="0" applyNumberFormat="1" applyFill="1" applyBorder="1"/>
    <xf numFmtId="164" fontId="0" fillId="0" borderId="13" xfId="0" applyNumberFormat="1" applyBorder="1"/>
    <xf numFmtId="164" fontId="0" fillId="0" borderId="12" xfId="0" applyNumberFormat="1" applyBorder="1"/>
    <xf numFmtId="164" fontId="10" fillId="0" borderId="10" xfId="0" applyNumberFormat="1" applyFont="1" applyFill="1" applyBorder="1" applyAlignment="1">
      <alignment horizontal="right" vertical="center"/>
    </xf>
    <xf numFmtId="164" fontId="4" fillId="5" borderId="19" xfId="0" applyNumberFormat="1" applyFont="1" applyFill="1" applyBorder="1" applyAlignment="1">
      <alignment vertical="center"/>
    </xf>
    <xf numFmtId="0" fontId="10" fillId="5" borderId="10" xfId="0" applyFont="1" applyFill="1" applyBorder="1" applyAlignment="1">
      <alignment horizontal="right" vertical="center"/>
    </xf>
    <xf numFmtId="0" fontId="10" fillId="0" borderId="0" xfId="0" applyFont="1"/>
    <xf numFmtId="0" fontId="6" fillId="0" borderId="0" xfId="0" applyFont="1"/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6" fillId="3" borderId="0" xfId="0" applyFont="1" applyFill="1" applyAlignment="1">
      <alignment horizontal="left" vertical="top"/>
    </xf>
    <xf numFmtId="0" fontId="7" fillId="0" borderId="0" xfId="0" applyFont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10" fillId="5" borderId="3" xfId="0" applyFont="1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5" borderId="17" xfId="0" applyFont="1" applyFill="1" applyBorder="1" applyAlignment="1">
      <alignment horizontal="left" vertical="center"/>
    </xf>
    <xf numFmtId="0" fontId="4" fillId="5" borderId="18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5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164" fontId="0" fillId="0" borderId="23" xfId="0" applyNumberFormat="1" applyFill="1" applyBorder="1" applyAlignment="1">
      <alignment horizontal="right" vertical="top" wrapText="1"/>
    </xf>
    <xf numFmtId="0" fontId="0" fillId="0" borderId="24" xfId="0" applyFill="1" applyBorder="1" applyAlignment="1">
      <alignment horizontal="right" vertical="top" wrapText="1"/>
    </xf>
    <xf numFmtId="0" fontId="0" fillId="0" borderId="25" xfId="0" applyFill="1" applyBorder="1" applyAlignment="1">
      <alignment horizontal="right" vertical="top" wrapText="1"/>
    </xf>
    <xf numFmtId="164" fontId="0" fillId="0" borderId="23" xfId="0" applyNumberFormat="1" applyBorder="1" applyAlignment="1">
      <alignment horizontal="right" vertical="top" wrapText="1"/>
    </xf>
    <xf numFmtId="0" fontId="0" fillId="0" borderId="24" xfId="0" applyBorder="1" applyAlignment="1">
      <alignment horizontal="right" vertical="top" wrapText="1"/>
    </xf>
    <xf numFmtId="0" fontId="0" fillId="0" borderId="25" xfId="0" applyBorder="1" applyAlignment="1">
      <alignment horizontal="right" vertical="top" wrapText="1"/>
    </xf>
    <xf numFmtId="0" fontId="10" fillId="0" borderId="3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/>
    </xf>
    <xf numFmtId="0" fontId="10" fillId="0" borderId="18" xfId="0" applyFont="1" applyFill="1" applyBorder="1" applyAlignment="1">
      <alignment horizontal="left" vertical="center"/>
    </xf>
    <xf numFmtId="0" fontId="11" fillId="4" borderId="27" xfId="0" applyFont="1" applyFill="1" applyBorder="1" applyAlignment="1">
      <alignment horizontal="left"/>
    </xf>
    <xf numFmtId="0" fontId="11" fillId="4" borderId="28" xfId="0" applyFont="1" applyFill="1" applyBorder="1" applyAlignment="1">
      <alignment horizontal="left"/>
    </xf>
    <xf numFmtId="0" fontId="11" fillId="4" borderId="29" xfId="0" applyFont="1" applyFill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2" borderId="1" xfId="0" applyFill="1" applyBorder="1" applyAlignment="1" applyProtection="1">
      <alignment vertical="top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0F4FC-1F7A-4AD0-A0FB-46D53BAA387F}">
  <dimension ref="A2:F19"/>
  <sheetViews>
    <sheetView workbookViewId="0">
      <selection activeCell="E6" sqref="E6:E10"/>
    </sheetView>
  </sheetViews>
  <sheetFormatPr defaultRowHeight="15" x14ac:dyDescent="0.25"/>
  <cols>
    <col min="2" max="2" width="42.5703125" customWidth="1"/>
    <col min="3" max="3" width="14.42578125" customWidth="1"/>
    <col min="4" max="4" width="12.7109375" customWidth="1"/>
    <col min="5" max="5" width="14.7109375" customWidth="1"/>
    <col min="6" max="6" width="27.28515625" customWidth="1"/>
  </cols>
  <sheetData>
    <row r="2" spans="1:6" ht="18.75" x14ac:dyDescent="0.25">
      <c r="A2" s="45" t="s">
        <v>50</v>
      </c>
      <c r="B2" s="45"/>
      <c r="C2" s="45"/>
      <c r="D2" s="45"/>
      <c r="E2" s="45"/>
      <c r="F2" s="45"/>
    </row>
    <row r="3" spans="1:6" ht="23.25" x14ac:dyDescent="0.25">
      <c r="A3" s="46" t="s">
        <v>24</v>
      </c>
      <c r="B3" s="46"/>
      <c r="C3" s="46"/>
      <c r="D3" s="46"/>
      <c r="E3" s="46"/>
      <c r="F3" s="46"/>
    </row>
    <row r="4" spans="1:6" ht="15.75" thickBot="1" x14ac:dyDescent="0.3">
      <c r="A4" s="4"/>
      <c r="B4" s="22"/>
    </row>
    <row r="5" spans="1:6" x14ac:dyDescent="0.25">
      <c r="A5" s="23" t="s">
        <v>25</v>
      </c>
      <c r="B5" s="24" t="s">
        <v>26</v>
      </c>
      <c r="C5" s="25" t="s">
        <v>20</v>
      </c>
      <c r="D5" s="25" t="s">
        <v>27</v>
      </c>
      <c r="E5" s="25" t="s">
        <v>28</v>
      </c>
      <c r="F5" s="26" t="s">
        <v>29</v>
      </c>
    </row>
    <row r="6" spans="1:6" ht="39.950000000000003" customHeight="1" x14ac:dyDescent="0.25">
      <c r="A6" s="27" t="s">
        <v>30</v>
      </c>
      <c r="B6" s="31" t="s">
        <v>31</v>
      </c>
      <c r="C6" s="27">
        <v>1</v>
      </c>
      <c r="D6" s="27" t="s">
        <v>32</v>
      </c>
      <c r="E6" s="89"/>
      <c r="F6" s="28">
        <f>C6*E6</f>
        <v>0</v>
      </c>
    </row>
    <row r="7" spans="1:6" ht="39.950000000000003" customHeight="1" x14ac:dyDescent="0.25">
      <c r="A7" s="27" t="s">
        <v>33</v>
      </c>
      <c r="B7" s="31" t="s">
        <v>34</v>
      </c>
      <c r="C7" s="27">
        <v>1</v>
      </c>
      <c r="D7" s="27" t="s">
        <v>32</v>
      </c>
      <c r="E7" s="89"/>
      <c r="F7" s="28">
        <f>C7*E7</f>
        <v>0</v>
      </c>
    </row>
    <row r="8" spans="1:6" ht="39.950000000000003" customHeight="1" x14ac:dyDescent="0.25">
      <c r="A8" s="27" t="s">
        <v>35</v>
      </c>
      <c r="B8" s="32" t="s">
        <v>36</v>
      </c>
      <c r="C8" s="27">
        <v>1</v>
      </c>
      <c r="D8" s="27" t="s">
        <v>32</v>
      </c>
      <c r="E8" s="89"/>
      <c r="F8" s="28">
        <f>C8*E8</f>
        <v>0</v>
      </c>
    </row>
    <row r="9" spans="1:6" ht="39.950000000000003" customHeight="1" x14ac:dyDescent="0.25">
      <c r="A9" s="27" t="s">
        <v>37</v>
      </c>
      <c r="B9" s="31" t="s">
        <v>38</v>
      </c>
      <c r="C9" s="27">
        <v>1</v>
      </c>
      <c r="D9" s="27" t="s">
        <v>32</v>
      </c>
      <c r="E9" s="89"/>
      <c r="F9" s="28">
        <f>C9*E9</f>
        <v>0</v>
      </c>
    </row>
    <row r="10" spans="1:6" ht="39.950000000000003" customHeight="1" x14ac:dyDescent="0.25">
      <c r="A10" s="27" t="s">
        <v>39</v>
      </c>
      <c r="B10" s="32" t="s">
        <v>40</v>
      </c>
      <c r="C10" s="27">
        <v>1</v>
      </c>
      <c r="D10" s="27" t="s">
        <v>32</v>
      </c>
      <c r="E10" s="89"/>
      <c r="F10" s="28">
        <f>C10*E10</f>
        <v>0</v>
      </c>
    </row>
    <row r="11" spans="1:6" ht="15.75" thickBot="1" x14ac:dyDescent="0.3">
      <c r="A11" s="47"/>
      <c r="B11" s="48"/>
      <c r="C11" s="48"/>
      <c r="D11" s="48"/>
      <c r="E11" s="48"/>
      <c r="F11" s="49"/>
    </row>
    <row r="12" spans="1:6" ht="39.950000000000003" customHeight="1" x14ac:dyDescent="0.25">
      <c r="A12" s="50" t="s">
        <v>45</v>
      </c>
      <c r="B12" s="51"/>
      <c r="C12" s="51"/>
      <c r="D12" s="51"/>
      <c r="E12" s="51"/>
      <c r="F12" s="40">
        <f>SUM(F6:F10)</f>
        <v>0</v>
      </c>
    </row>
    <row r="13" spans="1:6" ht="39.950000000000003" customHeight="1" x14ac:dyDescent="0.25">
      <c r="A13" s="52" t="s">
        <v>41</v>
      </c>
      <c r="B13" s="53"/>
      <c r="C13" s="53"/>
      <c r="D13" s="53"/>
      <c r="E13" s="53"/>
      <c r="F13" s="29">
        <f xml:space="preserve"> F12*0.21</f>
        <v>0</v>
      </c>
    </row>
    <row r="14" spans="1:6" ht="39.950000000000003" customHeight="1" thickBot="1" x14ac:dyDescent="0.3">
      <c r="A14" s="43" t="s">
        <v>42</v>
      </c>
      <c r="B14" s="44"/>
      <c r="C14" s="44"/>
      <c r="D14" s="44"/>
      <c r="E14" s="44"/>
      <c r="F14" s="30">
        <f>F12+F13</f>
        <v>0</v>
      </c>
    </row>
    <row r="15" spans="1:6" x14ac:dyDescent="0.25">
      <c r="A15" s="4"/>
      <c r="B15" s="22"/>
    </row>
    <row r="16" spans="1:6" x14ac:dyDescent="0.25">
      <c r="A16" s="4"/>
      <c r="B16" s="22" t="s">
        <v>43</v>
      </c>
    </row>
    <row r="17" spans="1:2" x14ac:dyDescent="0.25">
      <c r="A17" s="4"/>
      <c r="B17" s="22"/>
    </row>
    <row r="18" spans="1:2" x14ac:dyDescent="0.25">
      <c r="A18" s="4"/>
      <c r="B18" s="22" t="s">
        <v>44</v>
      </c>
    </row>
    <row r="19" spans="1:2" x14ac:dyDescent="0.25">
      <c r="A19" s="4"/>
      <c r="B19" s="22"/>
    </row>
  </sheetData>
  <sheetProtection password="CAA1" sheet="1" objects="1" scenarios="1"/>
  <mergeCells count="6">
    <mergeCell ref="A14:E14"/>
    <mergeCell ref="A2:F2"/>
    <mergeCell ref="A3:F3"/>
    <mergeCell ref="A11:F11"/>
    <mergeCell ref="A12:E12"/>
    <mergeCell ref="A13:E13"/>
  </mergeCells>
  <pageMargins left="0.7" right="0.7" top="0.78740157499999996" bottom="0.78740157499999996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tabSelected="1" workbookViewId="0">
      <selection activeCell="J17" sqref="J17"/>
    </sheetView>
  </sheetViews>
  <sheetFormatPr defaultRowHeight="15" x14ac:dyDescent="0.25"/>
  <cols>
    <col min="1" max="1" width="37.28515625" style="1" customWidth="1"/>
    <col min="2" max="2" width="24.7109375" style="1" customWidth="1"/>
    <col min="3" max="3" width="15.7109375" style="2" customWidth="1"/>
    <col min="4" max="4" width="11.7109375" style="3" customWidth="1"/>
    <col min="5" max="5" width="8.85546875" style="4"/>
    <col min="6" max="6" width="17.28515625" style="4" customWidth="1"/>
  </cols>
  <sheetData>
    <row r="1" spans="1:6" ht="15.75" x14ac:dyDescent="0.25">
      <c r="A1" s="62" t="s">
        <v>51</v>
      </c>
      <c r="B1" s="62"/>
      <c r="C1" s="62"/>
      <c r="D1" s="62"/>
    </row>
    <row r="2" spans="1:6" ht="15.75" x14ac:dyDescent="0.25">
      <c r="A2" s="63" t="s">
        <v>19</v>
      </c>
      <c r="B2" s="63"/>
      <c r="C2" s="63"/>
      <c r="D2" s="63"/>
      <c r="E2" s="10"/>
      <c r="F2" s="10"/>
    </row>
    <row r="3" spans="1:6" ht="16.5" thickBot="1" x14ac:dyDescent="0.3">
      <c r="A3" s="6"/>
    </row>
    <row r="4" spans="1:6" ht="29.45" customHeight="1" x14ac:dyDescent="0.25">
      <c r="A4" s="65" t="s">
        <v>17</v>
      </c>
      <c r="B4" s="55"/>
      <c r="C4" s="68" t="s">
        <v>21</v>
      </c>
      <c r="D4" s="68"/>
      <c r="E4" s="55" t="s">
        <v>22</v>
      </c>
      <c r="F4" s="56"/>
    </row>
    <row r="5" spans="1:6" ht="15.75" thickBot="1" x14ac:dyDescent="0.3">
      <c r="A5" s="66"/>
      <c r="B5" s="67"/>
      <c r="C5" s="69"/>
      <c r="D5" s="69"/>
      <c r="E5" s="18" t="s">
        <v>20</v>
      </c>
      <c r="F5" s="19" t="s">
        <v>18</v>
      </c>
    </row>
    <row r="6" spans="1:6" ht="30.75" thickTop="1" x14ac:dyDescent="0.25">
      <c r="A6" s="12" t="s">
        <v>0</v>
      </c>
      <c r="B6" s="13" t="s">
        <v>2</v>
      </c>
      <c r="C6" s="20"/>
      <c r="D6" s="15" t="s">
        <v>12</v>
      </c>
      <c r="E6" s="16">
        <f>4*12</f>
        <v>48</v>
      </c>
      <c r="F6" s="17">
        <f>ROUND(C6*E6,0)</f>
        <v>0</v>
      </c>
    </row>
    <row r="7" spans="1:6" ht="30" x14ac:dyDescent="0.25">
      <c r="A7" s="11" t="s">
        <v>1</v>
      </c>
      <c r="B7" s="5" t="s">
        <v>2</v>
      </c>
      <c r="C7" s="21"/>
      <c r="D7" s="8" t="s">
        <v>12</v>
      </c>
      <c r="E7" s="7">
        <f>4*12</f>
        <v>48</v>
      </c>
      <c r="F7" s="14">
        <f t="shared" ref="F7:F14" si="0">ROUND(C7*E7,0)</f>
        <v>0</v>
      </c>
    </row>
    <row r="8" spans="1:6" ht="30" x14ac:dyDescent="0.25">
      <c r="A8" s="11" t="s">
        <v>4</v>
      </c>
      <c r="B8" s="5" t="s">
        <v>3</v>
      </c>
      <c r="C8" s="21"/>
      <c r="D8" s="8" t="s">
        <v>13</v>
      </c>
      <c r="E8" s="7">
        <v>8</v>
      </c>
      <c r="F8" s="14">
        <f t="shared" si="0"/>
        <v>0</v>
      </c>
    </row>
    <row r="9" spans="1:6" ht="30" x14ac:dyDescent="0.25">
      <c r="A9" s="11" t="s">
        <v>5</v>
      </c>
      <c r="B9" s="5" t="s">
        <v>3</v>
      </c>
      <c r="C9" s="21"/>
      <c r="D9" s="8" t="s">
        <v>13</v>
      </c>
      <c r="E9" s="7">
        <v>4</v>
      </c>
      <c r="F9" s="14">
        <f t="shared" si="0"/>
        <v>0</v>
      </c>
    </row>
    <row r="10" spans="1:6" ht="30" x14ac:dyDescent="0.25">
      <c r="A10" s="11" t="s">
        <v>6</v>
      </c>
      <c r="B10" s="5" t="s">
        <v>3</v>
      </c>
      <c r="C10" s="21"/>
      <c r="D10" s="8" t="s">
        <v>13</v>
      </c>
      <c r="E10" s="7">
        <v>1</v>
      </c>
      <c r="F10" s="14">
        <f t="shared" si="0"/>
        <v>0</v>
      </c>
    </row>
    <row r="11" spans="1:6" ht="30" x14ac:dyDescent="0.25">
      <c r="A11" s="11" t="s">
        <v>7</v>
      </c>
      <c r="B11" s="5" t="s">
        <v>3</v>
      </c>
      <c r="C11" s="21"/>
      <c r="D11" s="8" t="s">
        <v>13</v>
      </c>
      <c r="E11" s="7">
        <v>1</v>
      </c>
      <c r="F11" s="14">
        <f t="shared" si="0"/>
        <v>0</v>
      </c>
    </row>
    <row r="12" spans="1:6" ht="30" x14ac:dyDescent="0.25">
      <c r="A12" s="11" t="s">
        <v>8</v>
      </c>
      <c r="B12" s="5" t="s">
        <v>9</v>
      </c>
      <c r="C12" s="21"/>
      <c r="D12" s="8" t="s">
        <v>13</v>
      </c>
      <c r="E12" s="7">
        <f>ROUNDUP(30000/800,0)</f>
        <v>38</v>
      </c>
      <c r="F12" s="14">
        <f t="shared" si="0"/>
        <v>0</v>
      </c>
    </row>
    <row r="13" spans="1:6" ht="45" x14ac:dyDescent="0.25">
      <c r="A13" s="64" t="s">
        <v>10</v>
      </c>
      <c r="B13" s="5" t="s">
        <v>11</v>
      </c>
      <c r="C13" s="21"/>
      <c r="D13" s="8" t="s">
        <v>14</v>
      </c>
      <c r="E13" s="7">
        <v>20</v>
      </c>
      <c r="F13" s="14">
        <f t="shared" si="0"/>
        <v>0</v>
      </c>
    </row>
    <row r="14" spans="1:6" ht="30" x14ac:dyDescent="0.25">
      <c r="A14" s="64"/>
      <c r="B14" s="5" t="s">
        <v>15</v>
      </c>
      <c r="C14" s="21"/>
      <c r="D14" s="8" t="s">
        <v>16</v>
      </c>
      <c r="E14" s="7">
        <f>E13*8*2</f>
        <v>320</v>
      </c>
      <c r="F14" s="14">
        <f t="shared" si="0"/>
        <v>0</v>
      </c>
    </row>
    <row r="15" spans="1:6" x14ac:dyDescent="0.25">
      <c r="A15" s="59"/>
      <c r="B15" s="60"/>
      <c r="C15" s="60"/>
      <c r="D15" s="60"/>
      <c r="E15" s="60"/>
      <c r="F15" s="61"/>
    </row>
    <row r="16" spans="1:6" s="9" customFormat="1" ht="27" customHeight="1" x14ac:dyDescent="0.25">
      <c r="A16" s="57" t="s">
        <v>23</v>
      </c>
      <c r="B16" s="58"/>
      <c r="C16" s="58"/>
      <c r="D16" s="58"/>
      <c r="E16" s="58"/>
      <c r="F16" s="39">
        <f>SUM(F6:F15)</f>
        <v>0</v>
      </c>
    </row>
    <row r="17" spans="1:6" x14ac:dyDescent="0.25">
      <c r="A17" s="33" t="s">
        <v>41</v>
      </c>
      <c r="B17" s="70">
        <f>F16*0.21</f>
        <v>0</v>
      </c>
      <c r="C17" s="71"/>
      <c r="D17" s="71"/>
      <c r="E17" s="71"/>
      <c r="F17" s="72"/>
    </row>
    <row r="18" spans="1:6" x14ac:dyDescent="0.25">
      <c r="A18" s="5" t="s">
        <v>46</v>
      </c>
      <c r="B18" s="73">
        <f>F16+F17</f>
        <v>0</v>
      </c>
      <c r="C18" s="74"/>
      <c r="D18" s="74"/>
      <c r="E18" s="74"/>
      <c r="F18" s="75"/>
    </row>
    <row r="19" spans="1:6" x14ac:dyDescent="0.25">
      <c r="F19" s="2"/>
    </row>
    <row r="23" spans="1:6" ht="70.5" customHeight="1" x14ac:dyDescent="0.25">
      <c r="A23" s="54" t="s">
        <v>52</v>
      </c>
      <c r="B23" s="54"/>
      <c r="C23" s="54"/>
      <c r="D23" s="54"/>
      <c r="E23" s="54"/>
      <c r="F23" s="54"/>
    </row>
  </sheetData>
  <sheetProtection password="CAA1" sheet="1" objects="1" scenarios="1"/>
  <mergeCells count="11">
    <mergeCell ref="A23:F23"/>
    <mergeCell ref="E4:F4"/>
    <mergeCell ref="A16:E16"/>
    <mergeCell ref="A15:F15"/>
    <mergeCell ref="A1:D1"/>
    <mergeCell ref="A2:D2"/>
    <mergeCell ref="A13:A14"/>
    <mergeCell ref="A4:B5"/>
    <mergeCell ref="C4:D5"/>
    <mergeCell ref="B17:F17"/>
    <mergeCell ref="B18:F18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EA35A-F280-49D5-9E34-E22BD8B03ABA}">
  <dimension ref="B2:I10"/>
  <sheetViews>
    <sheetView workbookViewId="0">
      <selection activeCell="G11" sqref="G11"/>
    </sheetView>
  </sheetViews>
  <sheetFormatPr defaultRowHeight="15" x14ac:dyDescent="0.25"/>
  <cols>
    <col min="6" max="6" width="40.85546875" customWidth="1"/>
    <col min="7" max="7" width="36.42578125" customWidth="1"/>
  </cols>
  <sheetData>
    <row r="2" spans="2:9" ht="18.75" x14ac:dyDescent="0.3">
      <c r="B2" s="41" t="s">
        <v>49</v>
      </c>
      <c r="C2" s="41"/>
      <c r="D2" s="41"/>
      <c r="E2" s="41"/>
      <c r="F2" s="41"/>
      <c r="G2" s="41"/>
      <c r="H2" s="42"/>
      <c r="I2" s="42"/>
    </row>
    <row r="5" spans="2:9" ht="15.75" thickBot="1" x14ac:dyDescent="0.3"/>
    <row r="6" spans="2:9" ht="69.95" customHeight="1" x14ac:dyDescent="0.25">
      <c r="B6" s="76" t="s">
        <v>45</v>
      </c>
      <c r="C6" s="77"/>
      <c r="D6" s="77"/>
      <c r="E6" s="77"/>
      <c r="F6" s="77"/>
      <c r="G6" s="38"/>
    </row>
    <row r="7" spans="2:9" ht="69.95" customHeight="1" thickBot="1" x14ac:dyDescent="0.3">
      <c r="B7" s="78" t="s">
        <v>23</v>
      </c>
      <c r="C7" s="79"/>
      <c r="D7" s="79"/>
      <c r="E7" s="79"/>
      <c r="F7" s="79"/>
      <c r="G7" s="34"/>
    </row>
    <row r="8" spans="2:9" ht="60" customHeight="1" thickBot="1" x14ac:dyDescent="0.4">
      <c r="B8" s="80" t="s">
        <v>47</v>
      </c>
      <c r="C8" s="81"/>
      <c r="D8" s="81"/>
      <c r="E8" s="81"/>
      <c r="F8" s="82"/>
      <c r="G8" s="35">
        <f>G6+G7</f>
        <v>0</v>
      </c>
    </row>
    <row r="9" spans="2:9" x14ac:dyDescent="0.25">
      <c r="B9" s="83" t="s">
        <v>41</v>
      </c>
      <c r="C9" s="84"/>
      <c r="D9" s="84"/>
      <c r="E9" s="84"/>
      <c r="F9" s="85"/>
      <c r="G9" s="36">
        <f>G8*0.21</f>
        <v>0</v>
      </c>
    </row>
    <row r="10" spans="2:9" ht="15.75" thickBot="1" x14ac:dyDescent="0.3">
      <c r="B10" s="86" t="s">
        <v>48</v>
      </c>
      <c r="C10" s="87"/>
      <c r="D10" s="87"/>
      <c r="E10" s="87"/>
      <c r="F10" s="88"/>
      <c r="G10" s="37">
        <f>SUM(G8:G9)</f>
        <v>0</v>
      </c>
    </row>
  </sheetData>
  <mergeCells count="5">
    <mergeCell ref="B6:F6"/>
    <mergeCell ref="B7:F7"/>
    <mergeCell ref="B8:F8"/>
    <mergeCell ref="B9:F9"/>
    <mergeCell ref="B10:F10"/>
  </mergeCells>
  <pageMargins left="0.7" right="0.7" top="0.78740157499999996" bottom="0.78740157499999996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1E65E-13A0-4522-A3E2-9675B271E9A4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Cena servisní opravy</vt:lpstr>
      <vt:lpstr>Cena servisních služeb</vt:lpstr>
      <vt:lpstr>NABÍDKOVÁ CENA</vt:lpstr>
      <vt:lpstr>List3</vt:lpstr>
      <vt:lpstr>'Cena servisních služeb'!Oblast_tisku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Martina Hofmanová</cp:lastModifiedBy>
  <cp:lastPrinted>2019-07-17T12:44:18Z</cp:lastPrinted>
  <dcterms:created xsi:type="dcterms:W3CDTF">2017-01-19T18:50:26Z</dcterms:created>
  <dcterms:modified xsi:type="dcterms:W3CDTF">2019-07-29T06:44:18Z</dcterms:modified>
</cp:coreProperties>
</file>