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0321 - ZŠ Partyzánksá ..." sheetId="2" r:id="rId2"/>
    <sheet name="200314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'2000321 - ZŠ Partyzánksá ...'!$C$124:$K$292</definedName>
    <definedName name="_xlnm.Print_Area" localSheetId="1">'2000321 - ZŠ Partyzánksá ...'!$C$82:$J$106,'2000321 - ZŠ Partyzánksá ...'!$C$112:$K$292</definedName>
    <definedName name="_xlnm.Print_Titles" localSheetId="1">'2000321 - ZŠ Partyzánksá ...'!$124:$124</definedName>
    <definedName name="_xlnm._FilterDatabase" localSheetId="2" hidden="1">'200314-2 - VRN'!$C$121:$K$147</definedName>
    <definedName name="_xlnm.Print_Area" localSheetId="2">'200314-2 - VRN'!$C$82:$J$103,'200314-2 - VRN'!$C$109:$K$147</definedName>
    <definedName name="_xlnm.Print_Titles" localSheetId="2">'200314-2 -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85"/>
  <c i="2" r="T150"/>
  <c r="R150"/>
  <c r="P150"/>
  <c r="BK150"/>
  <c r="J150"/>
  <c r="J99"/>
  <c r="J37"/>
  <c r="J36"/>
  <c i="1" r="AY95"/>
  <c i="2" r="J35"/>
  <c i="1" r="AX95"/>
  <c i="2" r="BI278"/>
  <c r="BH278"/>
  <c r="BG278"/>
  <c r="BF278"/>
  <c r="T278"/>
  <c r="R278"/>
  <c r="P278"/>
  <c r="BI262"/>
  <c r="BH262"/>
  <c r="BG262"/>
  <c r="BF262"/>
  <c r="T262"/>
  <c r="R262"/>
  <c r="P262"/>
  <c r="BI247"/>
  <c r="BH247"/>
  <c r="BG247"/>
  <c r="BF247"/>
  <c r="T247"/>
  <c r="R247"/>
  <c r="P247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16"/>
  <c r="BH216"/>
  <c r="BG216"/>
  <c r="BF216"/>
  <c r="T216"/>
  <c r="R216"/>
  <c r="P216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5"/>
  <c r="BH135"/>
  <c r="BG135"/>
  <c r="BF135"/>
  <c r="T135"/>
  <c r="R135"/>
  <c r="P135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85"/>
  <c i="1" r="L90"/>
  <c r="AM90"/>
  <c r="AM89"/>
  <c r="L89"/>
  <c r="AM87"/>
  <c r="L87"/>
  <c r="L85"/>
  <c r="L84"/>
  <c i="3" r="BK146"/>
  <c r="J146"/>
  <c r="BK144"/>
  <c r="J144"/>
  <c r="BK141"/>
  <c r="J141"/>
  <c r="BK138"/>
  <c r="J138"/>
  <c r="J136"/>
  <c r="BK134"/>
  <c r="BK128"/>
  <c r="J125"/>
  <c i="2" r="BK247"/>
  <c r="BK232"/>
  <c r="BK190"/>
  <c r="BK182"/>
  <c r="BK178"/>
  <c r="BK164"/>
  <c r="BK162"/>
  <c r="BK145"/>
  <c r="J128"/>
  <c i="3" r="BK132"/>
  <c r="BK125"/>
  <c i="2" r="BK223"/>
  <c r="BK216"/>
  <c r="J209"/>
  <c r="J202"/>
  <c r="J194"/>
  <c r="J190"/>
  <c r="J185"/>
  <c r="J182"/>
  <c r="J169"/>
  <c r="BK151"/>
  <c r="J145"/>
  <c r="BK135"/>
  <c r="BK128"/>
  <c i="1" r="AS94"/>
  <c i="3" r="BK136"/>
  <c r="J134"/>
  <c r="J132"/>
  <c r="J128"/>
  <c i="2" r="J278"/>
  <c r="BK262"/>
  <c r="BK229"/>
  <c r="BK227"/>
  <c r="J223"/>
  <c r="BK209"/>
  <c r="BK198"/>
  <c r="BK185"/>
  <c r="J173"/>
  <c r="J166"/>
  <c r="J164"/>
  <c r="J162"/>
  <c r="J153"/>
  <c r="J143"/>
  <c r="BK278"/>
  <c r="J262"/>
  <c r="J247"/>
  <c r="J232"/>
  <c r="J229"/>
  <c r="J227"/>
  <c r="J216"/>
  <c r="BK202"/>
  <c r="J198"/>
  <c r="BK194"/>
  <c r="J178"/>
  <c r="BK173"/>
  <c r="BK169"/>
  <c r="BK166"/>
  <c r="BK153"/>
  <c r="J151"/>
  <c r="BK143"/>
  <c r="J135"/>
  <c l="1" r="P127"/>
  <c r="R161"/>
  <c r="R172"/>
  <c r="R184"/>
  <c r="R231"/>
  <c r="R127"/>
  <c r="R126"/>
  <c r="P161"/>
  <c r="BK172"/>
  <c r="P184"/>
  <c r="T231"/>
  <c r="T127"/>
  <c r="T126"/>
  <c r="T161"/>
  <c r="T172"/>
  <c r="T184"/>
  <c r="P231"/>
  <c r="BK127"/>
  <c r="BK161"/>
  <c r="J161"/>
  <c r="J100"/>
  <c r="P172"/>
  <c r="P171"/>
  <c r="BK184"/>
  <c r="J184"/>
  <c r="J104"/>
  <c r="BK231"/>
  <c r="J231"/>
  <c r="J105"/>
  <c i="3" r="BK131"/>
  <c r="J131"/>
  <c r="J100"/>
  <c r="P131"/>
  <c r="P123"/>
  <c r="P122"/>
  <c i="1" r="AU96"/>
  <c i="3" r="R131"/>
  <c r="R123"/>
  <c r="R122"/>
  <c r="T131"/>
  <c r="T123"/>
  <c r="T122"/>
  <c r="BK143"/>
  <c r="J143"/>
  <c r="J102"/>
  <c r="P143"/>
  <c r="R143"/>
  <c r="T143"/>
  <c i="2" r="J89"/>
  <c r="J92"/>
  <c r="BE178"/>
  <c r="BE182"/>
  <c i="3" r="J89"/>
  <c r="F92"/>
  <c i="2" r="J91"/>
  <c r="E115"/>
  <c r="F121"/>
  <c r="F122"/>
  <c r="BE143"/>
  <c r="BE185"/>
  <c r="BE232"/>
  <c i="3" r="E112"/>
  <c r="J118"/>
  <c r="BE125"/>
  <c i="2" r="BE135"/>
  <c r="BE151"/>
  <c r="BE153"/>
  <c r="BE162"/>
  <c r="BE164"/>
  <c r="BE173"/>
  <c r="BE202"/>
  <c r="BE223"/>
  <c r="BE229"/>
  <c r="BE247"/>
  <c r="BE278"/>
  <c i="3" r="F118"/>
  <c r="J119"/>
  <c r="BE128"/>
  <c i="2" r="BE128"/>
  <c r="BE145"/>
  <c r="BE166"/>
  <c r="BE169"/>
  <c r="BE190"/>
  <c r="BE194"/>
  <c r="BE198"/>
  <c r="BE209"/>
  <c r="BE216"/>
  <c r="BE227"/>
  <c r="BE262"/>
  <c r="BK168"/>
  <c r="J168"/>
  <c r="J101"/>
  <c i="3" r="BE132"/>
  <c r="BE134"/>
  <c r="BE136"/>
  <c r="BE138"/>
  <c r="BE141"/>
  <c r="BE144"/>
  <c r="BE146"/>
  <c r="BK124"/>
  <c r="J124"/>
  <c r="J98"/>
  <c r="BK127"/>
  <c r="J127"/>
  <c r="J99"/>
  <c r="BK140"/>
  <c r="J140"/>
  <c r="J101"/>
  <c i="2" r="J34"/>
  <c i="1" r="AW95"/>
  <c i="2" r="F34"/>
  <c i="1" r="BA95"/>
  <c i="2" r="F35"/>
  <c i="1" r="BB95"/>
  <c i="2" r="F36"/>
  <c i="1" r="BC95"/>
  <c i="3" r="F35"/>
  <c i="1" r="BB96"/>
  <c i="3" r="F36"/>
  <c i="1" r="BC96"/>
  <c i="3" r="F37"/>
  <c i="1" r="BD96"/>
  <c i="2" r="F37"/>
  <c i="1" r="BD95"/>
  <c i="3" r="F34"/>
  <c i="1" r="BA96"/>
  <c i="3" r="J34"/>
  <c i="1" r="AW96"/>
  <c i="2" l="1" r="BK171"/>
  <c r="J171"/>
  <c r="J102"/>
  <c r="BK126"/>
  <c r="J126"/>
  <c r="J97"/>
  <c r="T171"/>
  <c r="T125"/>
  <c r="R171"/>
  <c r="P126"/>
  <c r="P125"/>
  <c i="1" r="AU95"/>
  <c i="2" r="R125"/>
  <c r="J172"/>
  <c r="J103"/>
  <c r="J127"/>
  <c r="J98"/>
  <c i="3" r="BK123"/>
  <c r="J123"/>
  <c r="J97"/>
  <c i="1" r="AU94"/>
  <c r="BB94"/>
  <c r="W31"/>
  <c i="2" r="F33"/>
  <c i="1" r="AZ95"/>
  <c r="BA94"/>
  <c r="W30"/>
  <c r="BD94"/>
  <c r="W33"/>
  <c i="3" r="F33"/>
  <c i="1" r="AZ96"/>
  <c r="BC94"/>
  <c r="W32"/>
  <c i="3" r="J33"/>
  <c i="1" r="AV96"/>
  <c r="AT96"/>
  <c i="2" r="J33"/>
  <c i="1" r="AV95"/>
  <c r="AT95"/>
  <c i="2" l="1" r="BK125"/>
  <c r="J125"/>
  <c r="J96"/>
  <c i="3" r="BK122"/>
  <c r="J122"/>
  <c r="J96"/>
  <c i="1" r="AZ94"/>
  <c r="AV94"/>
  <c r="AK29"/>
  <c r="AX94"/>
  <c r="AW94"/>
  <c r="AK30"/>
  <c r="AY94"/>
  <c i="2" l="1" r="J30"/>
  <c i="1" r="AG95"/>
  <c r="AN95"/>
  <c r="AT94"/>
  <c r="W29"/>
  <c i="3" r="J30"/>
  <c i="1" r="AG96"/>
  <c r="AN96"/>
  <c i="2" l="1" r="J39"/>
  <c i="3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<sst xmlns="http://schemas.openxmlformats.org/spreadsheetml/2006/main">
  <si>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</si>
  <si>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</si>
  <si>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</si>
  <si>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</si>
  <si>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</si>
  <si>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{037bfd62-676b-4c1f-96fe-ceeeef24a059}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</si>
  <si>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</si>
  <si>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</si>
  <si>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</si>
  <si>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</si>
  <si>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</si>
  <si>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</si>
  <si>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</si>
  <si>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</si>
  <si>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</si>
  <si>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</si>
  <si>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</si>
  <si>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Partyzánká - výměna oken</t>
  </si>
  <si>
    <t>0,1</t>
  </si>
  <si>
    <t>KSO:</t>
  </si>
  <si>
    <t>CC-CZ:</t>
  </si>
  <si>
    <t>1</t>
  </si>
  <si>
    <t>Místo:</t>
  </si>
  <si>
    <t>Česká Lípa</t>
  </si>
  <si>
    <t>Datum:</t>
  </si>
  <si>
    <t>25. 3. 2020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</si>
  <si>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</si>
  <si>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</si>
  <si>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</si>
  <si>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</si>
  <si>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</si>
  <si>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</si>
  <si>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</si>
  <si>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</si>
  <si>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</si>
  <si>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</si>
  <si>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</si>
  <si>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</si>
  <si>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</si>
  <si>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</si>
  <si>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</si>
  <si>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</si>
  <si>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</si>
  <si>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</si>
  <si>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</si>
  <si>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</si>
  <si>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</si>
  <si>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</si>
  <si>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</si>
  <si>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</si>
  <si>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</si>
  <si>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</si>
  <si>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</si>
  <si>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</si>
  <si>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</si>
  <si>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</si>
  <si>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</si>
  <si>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</si>
  <si>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</si>
  <si>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</si>
  <si>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</si>
  <si>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</si>
  <si>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</si>
  <si>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</si>
  <si>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</si>
  <si>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</si>
  <si>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</si>
  <si>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</si>
  <si>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</si>
  <si>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</si>
  <si>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</si>
  <si>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</si>
  <si>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</si>
  <si>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</si>
  <si>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</si>
  <si>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</si>
  <si>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</si>
  <si>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</si>
  <si>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</si>
  <si>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</si>
  <si>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</si>
  <si>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</si>
  <si>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</si>
  <si>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</si>
  <si>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</si>
  <si>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2000321</t>
  </si>
  <si>
    <t>ZŠ Partyzánksá - výměna oken</t>
  </si>
  <si>
    <t>STA</t>
  </si>
  <si>
    <t>{1334493d-156f-4bbf-ba3c-7bcea961a285}</t>
  </si>
  <si>
    <t>2</t>
  </si>
  <si>
    <t>200314-2</t>
  </si>
  <si>
    <t>VRN</t>
  </si>
  <si>
    <t>{28fe7e41-5a0a-4876-81ac-d1e6214eec7d}</t>
  </si>
  <si>
    <t>KRYCÍ LIST SOUPISU PRACÍ</t>
  </si>
  <si>
    <t>Objekt:</t>
  </si>
  <si>
    <t>2000321 - ZŠ Partyzánksá - výměna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</si>
  <si>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</si>
  <si>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</si>
  <si>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</si>
  <si>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</si>
  <si>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</si>
  <si>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</si>
  <si>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</si>
  <si>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</si>
  <si>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</si>
  <si>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</si>
  <si>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</si>
  <si>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</si>
  <si>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</si>
  <si>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</si>
  <si>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</si>
  <si>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</si>
  <si>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</si>
  <si>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</si>
  <si>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</si>
  <si>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</si>
  <si>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</si>
  <si>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</si>
  <si>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</si>
  <si>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</si>
  <si>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</si>
  <si>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</si>
  <si>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</si>
  <si>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</si>
  <si>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</si>
  <si>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</si>
  <si>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</si>
  <si>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</si>
  <si>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</si>
  <si>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612311131R</t>
  </si>
  <si>
    <t>Potažení vnitřních stěn vápenným štukem tloušťky do 3 mm - špalety</t>
  </si>
  <si>
    <t>m2</t>
  </si>
  <si>
    <t>4</t>
  </si>
  <si>
    <t>-68962451</t>
  </si>
  <si>
    <t>PP</t>
  </si>
  <si>
    <t>VV</t>
  </si>
  <si>
    <t>ozn.W1</t>
  </si>
  <si>
    <t>(2,1+2,1*2)*0,3*11</t>
  </si>
  <si>
    <t>ozn. W2</t>
  </si>
  <si>
    <t>(2,1+2,4*2)*0,25*26</t>
  </si>
  <si>
    <t>Součet</t>
  </si>
  <si>
    <t>619995001</t>
  </si>
  <si>
    <t>Začištění omítek kolem oken, dveří, podlah nebo obkladů</t>
  </si>
  <si>
    <t>m</t>
  </si>
  <si>
    <t>CS ÚRS 2020 01</t>
  </si>
  <si>
    <t>-2141821240</t>
  </si>
  <si>
    <t xml:space="preserve">vnější, vnitřní </t>
  </si>
  <si>
    <t xml:space="preserve">ozn.W1 </t>
  </si>
  <si>
    <t>(2,1*2+2,1*2)*11*2</t>
  </si>
  <si>
    <t>(2,1*2+2,4*2)*26*2</t>
  </si>
  <si>
    <t>3</t>
  </si>
  <si>
    <t>619999001.1</t>
  </si>
  <si>
    <t>Ochrana a zakrývání souvisejících ploch v rozsahu nutném pro provedení výměny oken</t>
  </si>
  <si>
    <t>kpl</t>
  </si>
  <si>
    <t>2130098646</t>
  </si>
  <si>
    <t>632450121</t>
  </si>
  <si>
    <t>Vyrovnávací cementový potěr tl do 20 mm ze suchých směsí provedený v pásu</t>
  </si>
  <si>
    <t>1407845223</t>
  </si>
  <si>
    <t>parapety oken K1</t>
  </si>
  <si>
    <t>2,1*0,29*37</t>
  </si>
  <si>
    <t>9</t>
  </si>
  <si>
    <t>Ostatní konstrukce a práce, bourání</t>
  </si>
  <si>
    <t>5</t>
  </si>
  <si>
    <t>952000000</t>
  </si>
  <si>
    <t>Úklidové, přípravné a dokončovací práce</t>
  </si>
  <si>
    <t>-402958752</t>
  </si>
  <si>
    <t>968062377</t>
  </si>
  <si>
    <t>Vybourání dřevěných rámů oken zdvojených včetně křídel pl přes 4 m2</t>
  </si>
  <si>
    <t>-798654005</t>
  </si>
  <si>
    <t xml:space="preserve">Vybourání dřevěných rámů oken s křídly, dveřních zárubní, vrat, stěn, ostění nebo obkladů  rámů oken s křídly zdvojených, plochy přes 4 m2</t>
  </si>
  <si>
    <t>P</t>
  </si>
  <si>
    <t>Poznámka k položce:_x000d_
Demontáž oken vč. stávajících žaluzií</t>
  </si>
  <si>
    <t>okna ozn. W1</t>
  </si>
  <si>
    <t>2,1*2,1*11</t>
  </si>
  <si>
    <t>okna ozn. W2</t>
  </si>
  <si>
    <t>2,1*2,4*26</t>
  </si>
  <si>
    <t>997</t>
  </si>
  <si>
    <t>Přesun sutě</t>
  </si>
  <si>
    <t>7</t>
  </si>
  <si>
    <t>997013213</t>
  </si>
  <si>
    <t>Vnitrostaveništní doprava suti a vybouraných hmot pro budovy v do 12 m ručně</t>
  </si>
  <si>
    <t>t</t>
  </si>
  <si>
    <t>1871308408</t>
  </si>
  <si>
    <t xml:space="preserve">Vnitrostaveništní doprava suti a vybouraných hmot  vodorovně do 50 m svisle ručně pro budovy a haly výšky přes 9 do 12 m</t>
  </si>
  <si>
    <t>8</t>
  </si>
  <si>
    <t>997013501.1</t>
  </si>
  <si>
    <t xml:space="preserve">Odvoz  suti na skládku a vybouraných hmot se složením - skládka dle dodavatele stavby</t>
  </si>
  <si>
    <t>1732066281</t>
  </si>
  <si>
    <t>997013631</t>
  </si>
  <si>
    <t>Poplatek za uložení na skládce (skládkovné) stavebního odpadu směsného kód odpadu 17 09 04</t>
  </si>
  <si>
    <t>563294023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</si>
  <si>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</si>
  <si>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</si>
  <si>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</si>
  <si>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998018002</t>
  </si>
  <si>
    <t>Přesun hmot ruční pro budovy v do 12 m</t>
  </si>
  <si>
    <t>-1178014624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</si>
  <si>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</si>
  <si>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PSV</t>
  </si>
  <si>
    <t>Práce a dodávky PSV</t>
  </si>
  <si>
    <t>764</t>
  </si>
  <si>
    <t>Konstrukce klempířské</t>
  </si>
  <si>
    <t>11</t>
  </si>
  <si>
    <t>764002851</t>
  </si>
  <si>
    <t>Demontáž oplechování parapetů do suti</t>
  </si>
  <si>
    <t>16</t>
  </si>
  <si>
    <t>1290632573</t>
  </si>
  <si>
    <t>stávající oplechování parapetů</t>
  </si>
  <si>
    <t>37*2,1</t>
  </si>
  <si>
    <t>12</t>
  </si>
  <si>
    <t>76421664R</t>
  </si>
  <si>
    <t>Oplechování rovných parapetů celoplošně lepené z Pz s povrchovou úpravou rš 260 mm - barva červená RAL 3016</t>
  </si>
  <si>
    <t>611963014</t>
  </si>
  <si>
    <t>Oplechování parapetů z pozinkovaného plechu s povrchovou úpravou rovných celoplošně lepené, bez rohů rš 260 mm - barva červená RAL 3016</t>
  </si>
  <si>
    <t>ozn. K1</t>
  </si>
  <si>
    <t>2,1*37</t>
  </si>
  <si>
    <t>13</t>
  </si>
  <si>
    <t>998764201</t>
  </si>
  <si>
    <t>Přesun hmot procentní pro konstrukce klempířské v objektech v do 6 m</t>
  </si>
  <si>
    <t>%</t>
  </si>
  <si>
    <t>-168112259</t>
  </si>
  <si>
    <t>Přesun hmot pro konstrukce klempířské stanovený procentní sazbou (%) z ceny vodorovná dopravní vzdálenost do 50 m v objektech výšky do 6 m</t>
  </si>
  <si>
    <t>766</t>
  </si>
  <si>
    <t>Konstrukce truhlářské</t>
  </si>
  <si>
    <t>14</t>
  </si>
  <si>
    <t>766100001</t>
  </si>
  <si>
    <t>Dodávka a montáž okno plastové, barva bílá, dvojsklo, rozm. 2100/2100 mm (sestava 2x okno 1050/2100 mm) - ozn. W1</t>
  </si>
  <si>
    <t>kus</t>
  </si>
  <si>
    <t>-1260690341</t>
  </si>
  <si>
    <t>Poznámka k položce:_x000d_
podrobné členění a popis dle Tabulky výplní</t>
  </si>
  <si>
    <t>ozn. W1</t>
  </si>
  <si>
    <t>766100002</t>
  </si>
  <si>
    <t>Dodávka a montáž okno plastové, barva bílá, dvojsklo, rozm. 2100/2400 mm (sestava 2xokno 1050/2400 mm) - ozn. W2</t>
  </si>
  <si>
    <t>-1147937940</t>
  </si>
  <si>
    <t>26</t>
  </si>
  <si>
    <t>766100003</t>
  </si>
  <si>
    <t>Příplatek za okenní fólii</t>
  </si>
  <si>
    <t>972331841</t>
  </si>
  <si>
    <t>okno W1</t>
  </si>
  <si>
    <t>2,1*2,1</t>
  </si>
  <si>
    <t>17</t>
  </si>
  <si>
    <t>766441822</t>
  </si>
  <si>
    <t>Demontáž parapetních desek dřevěných nebo plastových šířky přes 30 cm délky přes 1,0 m</t>
  </si>
  <si>
    <t>1611403942</t>
  </si>
  <si>
    <t>stávající parapety</t>
  </si>
  <si>
    <t>37</t>
  </si>
  <si>
    <t>18</t>
  </si>
  <si>
    <t>766629214</t>
  </si>
  <si>
    <t>Příplatek k montáži oken rovné ostění připojovací spára - expanzní páska TRIO</t>
  </si>
  <si>
    <t>2038025885</t>
  </si>
  <si>
    <t>Montáž oken dřevěných Příplatek k cenám za tepelnou izolaci mezi ostěním a rámem okna při rovném ostění, připojovací spára tl. do 15 mm, páska</t>
  </si>
  <si>
    <t>(2,1*2+2,1*2)*11</t>
  </si>
  <si>
    <t>(2,1*2+2,4*2)*26</t>
  </si>
  <si>
    <t>19</t>
  </si>
  <si>
    <t>766600001</t>
  </si>
  <si>
    <t>Dodávka a montáž vnitřních žaluzií - horizontální žaluzie, barva bílá</t>
  </si>
  <si>
    <t>724708556</t>
  </si>
  <si>
    <t>20</t>
  </si>
  <si>
    <t>766694113</t>
  </si>
  <si>
    <t>Montáž parapetních desek dřevěných nebo plastových šířky do 30 cm délky do 2,6 m</t>
  </si>
  <si>
    <t>1236961282</t>
  </si>
  <si>
    <t>Montáž ostatních truhlářských konstrukcí parapetních desek dřevěných nebo plastových šířky do 300 mm, délky přes 1600 do 2600 mm</t>
  </si>
  <si>
    <t>M</t>
  </si>
  <si>
    <t>60794103</t>
  </si>
  <si>
    <t>deska parapetní dřevotřísková vnitřní 300x1000mm, vč. krytek</t>
  </si>
  <si>
    <t>128</t>
  </si>
  <si>
    <t>277941696</t>
  </si>
  <si>
    <t>deska parapetní dřevotřísková vnitřní 300x1000mm</t>
  </si>
  <si>
    <t>11*2,1</t>
  </si>
  <si>
    <t>22</t>
  </si>
  <si>
    <t>60794102</t>
  </si>
  <si>
    <t>deska parapetní dřevotřísková vnitřní 250x1000mm, vč. krytek</t>
  </si>
  <si>
    <t>-1145309748</t>
  </si>
  <si>
    <t>deska parapetní dřevotřísková vnitřní 250x1000mm</t>
  </si>
  <si>
    <t>23</t>
  </si>
  <si>
    <t>998766201</t>
  </si>
  <si>
    <t>Přesun hmot procentní pro konstrukce truhlářské v objektech v do 6 m</t>
  </si>
  <si>
    <t>-1365895486</t>
  </si>
  <si>
    <t>Přesun hmot pro konstrukce truhlářské stanovený procentní sazbou (%) z ceny vodorovná dopravní vzdálenost do 50 m v objektech výšky do 6 m</t>
  </si>
  <si>
    <t>784</t>
  </si>
  <si>
    <t>Dokončovací práce - malby a tapety</t>
  </si>
  <si>
    <t>24</t>
  </si>
  <si>
    <t>784121011</t>
  </si>
  <si>
    <t>Rozmývání podkladu po oškrabání malby v místnostech výšky do 3,80 m</t>
  </si>
  <si>
    <t>-848145439</t>
  </si>
  <si>
    <t>vnitřní obvodové stěny</t>
  </si>
  <si>
    <t>přízemí</t>
  </si>
  <si>
    <t>2,8*3,2 "vstup</t>
  </si>
  <si>
    <t>(1,6+1,4)*3,2 "sociální zaříz.</t>
  </si>
  <si>
    <t>(8,85+2,9+2,9+3,8)*3,2 "sborovna, kanceláře - ředitelna</t>
  </si>
  <si>
    <t>11*(2,1+2,1+2,1)*0,3"špalety</t>
  </si>
  <si>
    <t>-11*2,1*2,1 "W1</t>
  </si>
  <si>
    <t xml:space="preserve">patra </t>
  </si>
  <si>
    <t xml:space="preserve">(9+8,85+8,83+9)*3,7*2  "učebny</t>
  </si>
  <si>
    <t>6*3,7*2 "kabinet</t>
  </si>
  <si>
    <t>26*(2,1+2,4+2,4)*0,25 "špalety</t>
  </si>
  <si>
    <t>-26*2,1*2,4 "W2</t>
  </si>
  <si>
    <t>25</t>
  </si>
  <si>
    <t>784181101</t>
  </si>
  <si>
    <t>Základní akrylátová jednonásobná penetrace podkladu v místnostech výšky do 3,80m</t>
  </si>
  <si>
    <t>1217906534</t>
  </si>
  <si>
    <t>784221101</t>
  </si>
  <si>
    <t xml:space="preserve"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</si>
  <si>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</si>
  <si>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</si>
  <si>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27</t>
  </si>
  <si>
    <t>784221155</t>
  </si>
  <si>
    <t>Příplatek k cenám 2x maleb za sucha otěruvzdorných za barevnou malbu v odstínu sytém</t>
  </si>
  <si>
    <t>-1602794377</t>
  </si>
  <si>
    <t>Malby z malířských směsí otěruvzdorných za sucha Příplatek k cenám dvojnásobných maleb na tónovacích automatech, v odstínu sytém</t>
  </si>
  <si>
    <t>200314-2 -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</si>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</sst>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Partyzánká - výměna oken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25. 3. 2020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Petr Kubiš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'2000321 - ZŠ Partyzánksá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'2000321 - ZŠ Partyzánksá ...'!P125</f>
        <v>0</v>
      </c>
      <c r="AV95" s="128">
        <f>'2000321 - ZŠ Partyzánksá ...'!J33</f>
        <v>0</v>
      </c>
      <c r="AW95" s="128">
        <f>'2000321 - ZŠ Partyzánksá ...'!J34</f>
        <v>0</v>
      </c>
      <c r="AX95" s="128">
        <f>'2000321 - ZŠ Partyzánksá ...'!J35</f>
        <v>0</v>
      </c>
      <c r="AY95" s="128">
        <f>'2000321 - ZŠ Partyzánksá ...'!J36</f>
        <v>0</v>
      </c>
      <c r="AZ95" s="128">
        <f>'2000321 - ZŠ Partyzánksá ...'!F33</f>
        <v>0</v>
      </c>
      <c r="BA95" s="128">
        <f>'2000321 - ZŠ Partyzánksá ...'!F34</f>
        <v>0</v>
      </c>
      <c r="BB95" s="128">
        <f>'2000321 - ZŠ Partyzánksá ...'!F35</f>
        <v>0</v>
      </c>
      <c r="BC95" s="128">
        <f>'2000321 - ZŠ Partyzánksá ...'!F36</f>
        <v>0</v>
      </c>
      <c r="BD95" s="130">
        <f>'2000321 - ZŠ Partyzánksá ...'!F37</f>
        <v>0</v>
      </c>
      <c r="BE95" s="7"/>
      <c r="BT95" s="131" t="s">
        <v>21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24.75" customHeight="1">
      <c r="A96" s="119" t="s">
        <v>84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'200314-2 -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32">
        <v>0</v>
      </c>
      <c r="AT96" s="133">
        <f>ROUND(SUM(AV96:AW96),2)</f>
        <v>0</v>
      </c>
      <c r="AU96" s="134">
        <f>'200314-2 - VRN'!P122</f>
        <v>0</v>
      </c>
      <c r="AV96" s="133">
        <f>'200314-2 - VRN'!J33</f>
        <v>0</v>
      </c>
      <c r="AW96" s="133">
        <f>'200314-2 - VRN'!J34</f>
        <v>0</v>
      </c>
      <c r="AX96" s="133">
        <f>'200314-2 - VRN'!J35</f>
        <v>0</v>
      </c>
      <c r="AY96" s="133">
        <f>'200314-2 - VRN'!J36</f>
        <v>0</v>
      </c>
      <c r="AZ96" s="133">
        <f>'200314-2 - VRN'!F33</f>
        <v>0</v>
      </c>
      <c r="BA96" s="133">
        <f>'200314-2 - VRN'!F34</f>
        <v>0</v>
      </c>
      <c r="BB96" s="133">
        <f>'200314-2 - VRN'!F35</f>
        <v>0</v>
      </c>
      <c r="BC96" s="133">
        <f>'200314-2 - VRN'!F36</f>
        <v>0</v>
      </c>
      <c r="BD96" s="135">
        <f>'200314-2 - VRN'!F37</f>
        <v>0</v>
      </c>
      <c r="BE96" s="7"/>
      <c r="BT96" s="131" t="s">
        <v>21</v>
      </c>
      <c r="BV96" s="131" t="s">
        <v>82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3oMvaJyxWvVKUqiLfx2OvzI35YWA7HtyfOiyNf4rZd22p+r5RUPZdeIkad47Aoz+/VpcbiKgb0fKWq2qWHwQpg==" hashValue="CbePakTfdq3OAUtrnWfUJSFQP32VRp2KnFxUExDcnSOvoGtx+9Ek60FnH8+/XqE7qDeULFWVt0GLEEPS70yP7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0321 - ZŠ Partyzánksá ...'!C2" display="/"/>
    <hyperlink ref="A96" location="'200314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89</v>
      </c>
    </row>
    <row r="4" hidden="1" s="1" customFormat="1" ht="24.96" customHeight="1">
      <c r="B4" s="20"/>
      <c r="D4" s="140" t="s">
        <v>93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ZŠ Partyzánká - výměna oken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95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ROUND((SUM(BE125:BE292)),  2)</f>
        <v>0</v>
      </c>
      <c r="G33" s="38"/>
      <c r="H33" s="38"/>
      <c r="I33" s="162">
        <v>0.20999999999999999</v>
      </c>
      <c r="J33" s="161">
        <f>ROUND(((SUM(BE125:BE292))*I33),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ROUND((SUM(BF125:BF292)),  2)</f>
        <v>0</v>
      </c>
      <c r="G34" s="38"/>
      <c r="H34" s="38"/>
      <c r="I34" s="162">
        <v>0.14999999999999999</v>
      </c>
      <c r="J34" s="161">
        <f>ROUND(((SUM(BF125:BF292))*I34),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ROUND((SUM(BG125:BG292)),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ROUND((SUM(BH125:BH292)),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ROUND((SUM(BI125:BI292)),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ZŠ Partyzánká - výměna oken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2000321 - ZŠ Partyzánksá - výměna oken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97</v>
      </c>
      <c r="D94" s="189"/>
      <c r="E94" s="189"/>
      <c r="F94" s="189"/>
      <c r="G94" s="189"/>
      <c r="H94" s="189"/>
      <c r="I94" s="190"/>
      <c r="J94" s="191" t="s">
        <v>98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99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93"/>
      <c r="C97" s="194"/>
      <c r="D97" s="195" t="s">
        <v>101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102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103</v>
      </c>
      <c r="E99" s="203"/>
      <c r="F99" s="203"/>
      <c r="G99" s="203"/>
      <c r="H99" s="203"/>
      <c r="I99" s="204"/>
      <c r="J99" s="205">
        <f>J150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104</v>
      </c>
      <c r="E100" s="203"/>
      <c r="F100" s="203"/>
      <c r="G100" s="203"/>
      <c r="H100" s="203"/>
      <c r="I100" s="204"/>
      <c r="J100" s="205">
        <f>J161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105</v>
      </c>
      <c r="E101" s="203"/>
      <c r="F101" s="203"/>
      <c r="G101" s="203"/>
      <c r="H101" s="203"/>
      <c r="I101" s="204"/>
      <c r="J101" s="205">
        <f>J168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106</v>
      </c>
      <c r="E102" s="196"/>
      <c r="F102" s="196"/>
      <c r="G102" s="196"/>
      <c r="H102" s="196"/>
      <c r="I102" s="197"/>
      <c r="J102" s="198">
        <f>J171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107</v>
      </c>
      <c r="E103" s="203"/>
      <c r="F103" s="203"/>
      <c r="G103" s="203"/>
      <c r="H103" s="203"/>
      <c r="I103" s="204"/>
      <c r="J103" s="205">
        <f>J172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108</v>
      </c>
      <c r="E104" s="203"/>
      <c r="F104" s="203"/>
      <c r="G104" s="203"/>
      <c r="H104" s="203"/>
      <c r="I104" s="204"/>
      <c r="J104" s="205">
        <f>J184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109</v>
      </c>
      <c r="E105" s="203"/>
      <c r="F105" s="203"/>
      <c r="G105" s="203"/>
      <c r="H105" s="203"/>
      <c r="I105" s="204"/>
      <c r="J105" s="205">
        <f>J231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110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ZŠ Partyzánká - výměna oken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94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2000321 - ZŠ Partyzánksá - výměna oken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F12</f>
        <v xml:space="preserve"> </v>
      </c>
      <c r="G119" s="40"/>
      <c r="H119" s="40"/>
      <c r="I119" s="147" t="s">
        <v>24</v>
      </c>
      <c r="J119" s="79" t="str">
        <f>IF(J12="","",J12)</f>
        <v>25. 3. 2020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E15</f>
        <v>Město Česká Lípa</v>
      </c>
      <c r="G121" s="40"/>
      <c r="H121" s="40"/>
      <c r="I121" s="147" t="s">
        <v>34</v>
      </c>
      <c r="J121" s="36" t="str">
        <f>E21</f>
        <v>Petr Kubiš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32</v>
      </c>
      <c r="D122" s="40"/>
      <c r="E122" s="40"/>
      <c r="F122" s="27" t="str">
        <f>IF(E18="","",E18)</f>
        <v>Vyplň údaj</v>
      </c>
      <c r="G122" s="40"/>
      <c r="H122" s="40"/>
      <c r="I122" s="147" t="s">
        <v>37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111</v>
      </c>
      <c r="D124" s="210" t="s">
        <v>65</v>
      </c>
      <c r="E124" s="210" t="s">
        <v>61</v>
      </c>
      <c r="F124" s="210" t="s">
        <v>62</v>
      </c>
      <c r="G124" s="210" t="s">
        <v>112</v>
      </c>
      <c r="H124" s="210" t="s">
        <v>113</v>
      </c>
      <c r="I124" s="211" t="s">
        <v>114</v>
      </c>
      <c r="J124" s="210" t="s">
        <v>98</v>
      </c>
      <c r="K124" s="212" t="s">
        <v>115</v>
      </c>
      <c r="L124" s="213"/>
      <c r="M124" s="100" t="s">
        <v>1</v>
      </c>
      <c r="N124" s="101" t="s">
        <v>44</v>
      </c>
      <c r="O124" s="101" t="s">
        <v>116</v>
      </c>
      <c r="P124" s="101" t="s">
        <v>117</v>
      </c>
      <c r="Q124" s="101" t="s">
        <v>118</v>
      </c>
      <c r="R124" s="101" t="s">
        <v>119</v>
      </c>
      <c r="S124" s="101" t="s">
        <v>120</v>
      </c>
      <c r="T124" s="102" t="s">
        <v>121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122</v>
      </c>
      <c r="D125" s="40"/>
      <c r="E125" s="40"/>
      <c r="F125" s="40"/>
      <c r="G125" s="40"/>
      <c r="H125" s="40"/>
      <c r="I125" s="144"/>
      <c r="J125" s="214">
        <f>BK125</f>
        <v>0</v>
      </c>
      <c r="K125" s="40"/>
      <c r="L125" s="44"/>
      <c r="M125" s="103"/>
      <c r="N125" s="215"/>
      <c r="O125" s="104"/>
      <c r="P125" s="216">
        <f>P126+P171</f>
        <v>0</v>
      </c>
      <c r="Q125" s="104"/>
      <c r="R125" s="216">
        <f>R126+R171</f>
        <v>2.6108710583999999</v>
      </c>
      <c r="S125" s="104"/>
      <c r="T125" s="217">
        <f>T126+T171</f>
        <v>0.35175900000000004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100</v>
      </c>
      <c r="BK125" s="218">
        <f>BK126+BK171</f>
        <v>0</v>
      </c>
    </row>
    <row r="126" s="12" customFormat="1" ht="25.92" customHeight="1">
      <c r="A126" s="12"/>
      <c r="B126" s="219"/>
      <c r="C126" s="220"/>
      <c r="D126" s="221" t="s">
        <v>79</v>
      </c>
      <c r="E126" s="222" t="s">
        <v>123</v>
      </c>
      <c r="F126" s="222" t="s">
        <v>124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P127+P150+P161+P168</f>
        <v>0</v>
      </c>
      <c r="Q126" s="227"/>
      <c r="R126" s="228">
        <f>R127+R150+R161+R168</f>
        <v>1.925586</v>
      </c>
      <c r="S126" s="227"/>
      <c r="T126" s="229">
        <f>T127+T150+T161+T168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21</v>
      </c>
      <c r="AT126" s="231" t="s">
        <v>79</v>
      </c>
      <c r="AU126" s="231" t="s">
        <v>80</v>
      </c>
      <c r="AY126" s="230" t="s">
        <v>125</v>
      </c>
      <c r="BK126" s="232">
        <f>BK127+BK150+BK161+BK168</f>
        <v>0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126</v>
      </c>
      <c r="F127" s="233" t="s">
        <v>127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SUM(P128:P149)</f>
        <v>0</v>
      </c>
      <c r="Q127" s="227"/>
      <c r="R127" s="228">
        <f>SUM(R128:R149)</f>
        <v>1.925586</v>
      </c>
      <c r="S127" s="227"/>
      <c r="T127" s="229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21</v>
      </c>
      <c r="AT127" s="231" t="s">
        <v>79</v>
      </c>
      <c r="AU127" s="231" t="s">
        <v>21</v>
      </c>
      <c r="AY127" s="230" t="s">
        <v>125</v>
      </c>
      <c r="BK127" s="232">
        <f>SUM(BK128:BK149)</f>
        <v>0</v>
      </c>
    </row>
    <row r="128" s="2" customFormat="1" ht="21.75" customHeight="1">
      <c r="A128" s="38"/>
      <c r="B128" s="39"/>
      <c r="C128" s="235" t="s">
        <v>21</v>
      </c>
      <c r="D128" s="235" t="s">
        <v>128</v>
      </c>
      <c r="E128" s="236" t="s">
        <v>129</v>
      </c>
      <c r="F128" s="237" t="s">
        <v>130</v>
      </c>
      <c r="G128" s="238" t="s">
        <v>131</v>
      </c>
      <c r="H128" s="239">
        <v>65.640000000000001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132</v>
      </c>
      <c r="AT128" s="246" t="s">
        <v>128</v>
      </c>
      <c r="AU128" s="246" t="s">
        <v>89</v>
      </c>
      <c r="AY128" s="17" t="s">
        <v>125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132</v>
      </c>
      <c r="BM128" s="246" t="s">
        <v>133</v>
      </c>
    </row>
    <row r="129" s="2" customFormat="1">
      <c r="A129" s="38"/>
      <c r="B129" s="39"/>
      <c r="C129" s="40"/>
      <c r="D129" s="248" t="s">
        <v>134</v>
      </c>
      <c r="E129" s="40"/>
      <c r="F129" s="249" t="s">
        <v>130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89</v>
      </c>
    </row>
    <row r="130" s="13" customFormat="1">
      <c r="A130" s="13"/>
      <c r="B130" s="252"/>
      <c r="C130" s="253"/>
      <c r="D130" s="248" t="s">
        <v>135</v>
      </c>
      <c r="E130" s="254" t="s">
        <v>1</v>
      </c>
      <c r="F130" s="255" t="s">
        <v>136</v>
      </c>
      <c r="G130" s="253"/>
      <c r="H130" s="254" t="s">
        <v>1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135</v>
      </c>
      <c r="AU130" s="261" t="s">
        <v>89</v>
      </c>
      <c r="AV130" s="13" t="s">
        <v>21</v>
      </c>
      <c r="AW130" s="13" t="s">
        <v>36</v>
      </c>
      <c r="AX130" s="13" t="s">
        <v>80</v>
      </c>
      <c r="AY130" s="261" t="s">
        <v>125</v>
      </c>
    </row>
    <row r="131" s="14" customFormat="1">
      <c r="A131" s="14"/>
      <c r="B131" s="262"/>
      <c r="C131" s="263"/>
      <c r="D131" s="248" t="s">
        <v>135</v>
      </c>
      <c r="E131" s="264" t="s">
        <v>1</v>
      </c>
      <c r="F131" s="265" t="s">
        <v>137</v>
      </c>
      <c r="G131" s="263"/>
      <c r="H131" s="266">
        <v>20.789999999999999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2" t="s">
        <v>135</v>
      </c>
      <c r="AU131" s="272" t="s">
        <v>89</v>
      </c>
      <c r="AV131" s="14" t="s">
        <v>89</v>
      </c>
      <c r="AW131" s="14" t="s">
        <v>36</v>
      </c>
      <c r="AX131" s="14" t="s">
        <v>80</v>
      </c>
      <c r="AY131" s="272" t="s">
        <v>125</v>
      </c>
    </row>
    <row r="132" s="13" customFormat="1">
      <c r="A132" s="13"/>
      <c r="B132" s="252"/>
      <c r="C132" s="253"/>
      <c r="D132" s="248" t="s">
        <v>135</v>
      </c>
      <c r="E132" s="254" t="s">
        <v>1</v>
      </c>
      <c r="F132" s="255" t="s">
        <v>138</v>
      </c>
      <c r="G132" s="253"/>
      <c r="H132" s="254" t="s">
        <v>1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135</v>
      </c>
      <c r="AU132" s="261" t="s">
        <v>89</v>
      </c>
      <c r="AV132" s="13" t="s">
        <v>21</v>
      </c>
      <c r="AW132" s="13" t="s">
        <v>36</v>
      </c>
      <c r="AX132" s="13" t="s">
        <v>80</v>
      </c>
      <c r="AY132" s="261" t="s">
        <v>125</v>
      </c>
    </row>
    <row r="133" s="14" customFormat="1">
      <c r="A133" s="14"/>
      <c r="B133" s="262"/>
      <c r="C133" s="263"/>
      <c r="D133" s="248" t="s">
        <v>135</v>
      </c>
      <c r="E133" s="264" t="s">
        <v>1</v>
      </c>
      <c r="F133" s="265" t="s">
        <v>139</v>
      </c>
      <c r="G133" s="263"/>
      <c r="H133" s="266">
        <v>44.850000000000001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135</v>
      </c>
      <c r="AU133" s="272" t="s">
        <v>89</v>
      </c>
      <c r="AV133" s="14" t="s">
        <v>89</v>
      </c>
      <c r="AW133" s="14" t="s">
        <v>36</v>
      </c>
      <c r="AX133" s="14" t="s">
        <v>80</v>
      </c>
      <c r="AY133" s="272" t="s">
        <v>125</v>
      </c>
    </row>
    <row r="134" s="15" customFormat="1">
      <c r="A134" s="15"/>
      <c r="B134" s="273"/>
      <c r="C134" s="274"/>
      <c r="D134" s="248" t="s">
        <v>135</v>
      </c>
      <c r="E134" s="275" t="s">
        <v>1</v>
      </c>
      <c r="F134" s="276" t="s">
        <v>140</v>
      </c>
      <c r="G134" s="274"/>
      <c r="H134" s="277">
        <v>65.640000000000001</v>
      </c>
      <c r="I134" s="278"/>
      <c r="J134" s="274"/>
      <c r="K134" s="274"/>
      <c r="L134" s="279"/>
      <c r="M134" s="280"/>
      <c r="N134" s="281"/>
      <c r="O134" s="281"/>
      <c r="P134" s="281"/>
      <c r="Q134" s="281"/>
      <c r="R134" s="281"/>
      <c r="S134" s="281"/>
      <c r="T134" s="28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3" t="s">
        <v>135</v>
      </c>
      <c r="AU134" s="283" t="s">
        <v>89</v>
      </c>
      <c r="AV134" s="15" t="s">
        <v>132</v>
      </c>
      <c r="AW134" s="15" t="s">
        <v>36</v>
      </c>
      <c r="AX134" s="15" t="s">
        <v>21</v>
      </c>
      <c r="AY134" s="283" t="s">
        <v>125</v>
      </c>
    </row>
    <row r="135" s="2" customFormat="1" ht="21.75" customHeight="1">
      <c r="A135" s="38"/>
      <c r="B135" s="39"/>
      <c r="C135" s="235" t="s">
        <v>89</v>
      </c>
      <c r="D135" s="235" t="s">
        <v>128</v>
      </c>
      <c r="E135" s="236" t="s">
        <v>141</v>
      </c>
      <c r="F135" s="237" t="s">
        <v>142</v>
      </c>
      <c r="G135" s="238" t="s">
        <v>143</v>
      </c>
      <c r="H135" s="239">
        <v>652.79999999999995</v>
      </c>
      <c r="I135" s="240"/>
      <c r="J135" s="241">
        <f>ROUND(I135*H135,2)</f>
        <v>0</v>
      </c>
      <c r="K135" s="237" t="s">
        <v>144</v>
      </c>
      <c r="L135" s="44"/>
      <c r="M135" s="242" t="s">
        <v>1</v>
      </c>
      <c r="N135" s="243" t="s">
        <v>45</v>
      </c>
      <c r="O135" s="91"/>
      <c r="P135" s="244">
        <f>O135*H135</f>
        <v>0</v>
      </c>
      <c r="Q135" s="244">
        <v>0.0015</v>
      </c>
      <c r="R135" s="244">
        <f>Q135*H135</f>
        <v>0.97919999999999996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132</v>
      </c>
      <c r="AT135" s="246" t="s">
        <v>128</v>
      </c>
      <c r="AU135" s="246" t="s">
        <v>89</v>
      </c>
      <c r="AY135" s="17" t="s">
        <v>125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21</v>
      </c>
      <c r="BK135" s="247">
        <f>ROUND(I135*H135,2)</f>
        <v>0</v>
      </c>
      <c r="BL135" s="17" t="s">
        <v>132</v>
      </c>
      <c r="BM135" s="246" t="s">
        <v>145</v>
      </c>
    </row>
    <row r="136" s="2" customFormat="1">
      <c r="A136" s="38"/>
      <c r="B136" s="39"/>
      <c r="C136" s="40"/>
      <c r="D136" s="248" t="s">
        <v>134</v>
      </c>
      <c r="E136" s="40"/>
      <c r="F136" s="249" t="s">
        <v>142</v>
      </c>
      <c r="G136" s="40"/>
      <c r="H136" s="40"/>
      <c r="I136" s="144"/>
      <c r="J136" s="40"/>
      <c r="K136" s="40"/>
      <c r="L136" s="44"/>
      <c r="M136" s="250"/>
      <c r="N136" s="25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89</v>
      </c>
    </row>
    <row r="137" s="13" customFormat="1">
      <c r="A137" s="13"/>
      <c r="B137" s="252"/>
      <c r="C137" s="253"/>
      <c r="D137" s="248" t="s">
        <v>135</v>
      </c>
      <c r="E137" s="254" t="s">
        <v>1</v>
      </c>
      <c r="F137" s="255" t="s">
        <v>146</v>
      </c>
      <c r="G137" s="253"/>
      <c r="H137" s="254" t="s">
        <v>1</v>
      </c>
      <c r="I137" s="256"/>
      <c r="J137" s="253"/>
      <c r="K137" s="253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135</v>
      </c>
      <c r="AU137" s="261" t="s">
        <v>89</v>
      </c>
      <c r="AV137" s="13" t="s">
        <v>21</v>
      </c>
      <c r="AW137" s="13" t="s">
        <v>36</v>
      </c>
      <c r="AX137" s="13" t="s">
        <v>80</v>
      </c>
      <c r="AY137" s="261" t="s">
        <v>125</v>
      </c>
    </row>
    <row r="138" s="13" customFormat="1">
      <c r="A138" s="13"/>
      <c r="B138" s="252"/>
      <c r="C138" s="253"/>
      <c r="D138" s="248" t="s">
        <v>135</v>
      </c>
      <c r="E138" s="254" t="s">
        <v>1</v>
      </c>
      <c r="F138" s="255" t="s">
        <v>147</v>
      </c>
      <c r="G138" s="253"/>
      <c r="H138" s="254" t="s">
        <v>1</v>
      </c>
      <c r="I138" s="256"/>
      <c r="J138" s="253"/>
      <c r="K138" s="253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135</v>
      </c>
      <c r="AU138" s="261" t="s">
        <v>89</v>
      </c>
      <c r="AV138" s="13" t="s">
        <v>21</v>
      </c>
      <c r="AW138" s="13" t="s">
        <v>36</v>
      </c>
      <c r="AX138" s="13" t="s">
        <v>80</v>
      </c>
      <c r="AY138" s="261" t="s">
        <v>125</v>
      </c>
    </row>
    <row r="139" s="14" customFormat="1">
      <c r="A139" s="14"/>
      <c r="B139" s="262"/>
      <c r="C139" s="263"/>
      <c r="D139" s="248" t="s">
        <v>135</v>
      </c>
      <c r="E139" s="264" t="s">
        <v>1</v>
      </c>
      <c r="F139" s="265" t="s">
        <v>148</v>
      </c>
      <c r="G139" s="263"/>
      <c r="H139" s="266">
        <v>184.80000000000001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135</v>
      </c>
      <c r="AU139" s="272" t="s">
        <v>89</v>
      </c>
      <c r="AV139" s="14" t="s">
        <v>89</v>
      </c>
      <c r="AW139" s="14" t="s">
        <v>36</v>
      </c>
      <c r="AX139" s="14" t="s">
        <v>80</v>
      </c>
      <c r="AY139" s="272" t="s">
        <v>125</v>
      </c>
    </row>
    <row r="140" s="13" customFormat="1">
      <c r="A140" s="13"/>
      <c r="B140" s="252"/>
      <c r="C140" s="253"/>
      <c r="D140" s="248" t="s">
        <v>135</v>
      </c>
      <c r="E140" s="254" t="s">
        <v>1</v>
      </c>
      <c r="F140" s="255" t="s">
        <v>138</v>
      </c>
      <c r="G140" s="253"/>
      <c r="H140" s="254" t="s">
        <v>1</v>
      </c>
      <c r="I140" s="256"/>
      <c r="J140" s="253"/>
      <c r="K140" s="253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135</v>
      </c>
      <c r="AU140" s="261" t="s">
        <v>89</v>
      </c>
      <c r="AV140" s="13" t="s">
        <v>21</v>
      </c>
      <c r="AW140" s="13" t="s">
        <v>36</v>
      </c>
      <c r="AX140" s="13" t="s">
        <v>80</v>
      </c>
      <c r="AY140" s="261" t="s">
        <v>125</v>
      </c>
    </row>
    <row r="141" s="14" customFormat="1">
      <c r="A141" s="14"/>
      <c r="B141" s="262"/>
      <c r="C141" s="263"/>
      <c r="D141" s="248" t="s">
        <v>135</v>
      </c>
      <c r="E141" s="264" t="s">
        <v>1</v>
      </c>
      <c r="F141" s="265" t="s">
        <v>149</v>
      </c>
      <c r="G141" s="263"/>
      <c r="H141" s="266">
        <v>468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2" t="s">
        <v>135</v>
      </c>
      <c r="AU141" s="272" t="s">
        <v>89</v>
      </c>
      <c r="AV141" s="14" t="s">
        <v>89</v>
      </c>
      <c r="AW141" s="14" t="s">
        <v>36</v>
      </c>
      <c r="AX141" s="14" t="s">
        <v>80</v>
      </c>
      <c r="AY141" s="272" t="s">
        <v>125</v>
      </c>
    </row>
    <row r="142" s="15" customFormat="1">
      <c r="A142" s="15"/>
      <c r="B142" s="273"/>
      <c r="C142" s="274"/>
      <c r="D142" s="248" t="s">
        <v>135</v>
      </c>
      <c r="E142" s="275" t="s">
        <v>1</v>
      </c>
      <c r="F142" s="276" t="s">
        <v>140</v>
      </c>
      <c r="G142" s="274"/>
      <c r="H142" s="277">
        <v>652.79999999999995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3" t="s">
        <v>135</v>
      </c>
      <c r="AU142" s="283" t="s">
        <v>89</v>
      </c>
      <c r="AV142" s="15" t="s">
        <v>132</v>
      </c>
      <c r="AW142" s="15" t="s">
        <v>36</v>
      </c>
      <c r="AX142" s="15" t="s">
        <v>21</v>
      </c>
      <c r="AY142" s="283" t="s">
        <v>125</v>
      </c>
    </row>
    <row r="143" s="2" customFormat="1" ht="21.75" customHeight="1">
      <c r="A143" s="38"/>
      <c r="B143" s="39"/>
      <c r="C143" s="235" t="s">
        <v>150</v>
      </c>
      <c r="D143" s="235" t="s">
        <v>128</v>
      </c>
      <c r="E143" s="236" t="s">
        <v>151</v>
      </c>
      <c r="F143" s="237" t="s">
        <v>152</v>
      </c>
      <c r="G143" s="238" t="s">
        <v>153</v>
      </c>
      <c r="H143" s="239">
        <v>1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45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132</v>
      </c>
      <c r="AT143" s="246" t="s">
        <v>128</v>
      </c>
      <c r="AU143" s="246" t="s">
        <v>89</v>
      </c>
      <c r="AY143" s="17" t="s">
        <v>125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21</v>
      </c>
      <c r="BK143" s="247">
        <f>ROUND(I143*H143,2)</f>
        <v>0</v>
      </c>
      <c r="BL143" s="17" t="s">
        <v>132</v>
      </c>
      <c r="BM143" s="246" t="s">
        <v>154</v>
      </c>
    </row>
    <row r="144" s="2" customFormat="1">
      <c r="A144" s="38"/>
      <c r="B144" s="39"/>
      <c r="C144" s="40"/>
      <c r="D144" s="248" t="s">
        <v>134</v>
      </c>
      <c r="E144" s="40"/>
      <c r="F144" s="249" t="s">
        <v>152</v>
      </c>
      <c r="G144" s="40"/>
      <c r="H144" s="40"/>
      <c r="I144" s="144"/>
      <c r="J144" s="40"/>
      <c r="K144" s="40"/>
      <c r="L144" s="44"/>
      <c r="M144" s="250"/>
      <c r="N144" s="25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89</v>
      </c>
    </row>
    <row r="145" s="2" customFormat="1" ht="21.75" customHeight="1">
      <c r="A145" s="38"/>
      <c r="B145" s="39"/>
      <c r="C145" s="235" t="s">
        <v>132</v>
      </c>
      <c r="D145" s="235" t="s">
        <v>128</v>
      </c>
      <c r="E145" s="236" t="s">
        <v>155</v>
      </c>
      <c r="F145" s="237" t="s">
        <v>156</v>
      </c>
      <c r="G145" s="238" t="s">
        <v>131</v>
      </c>
      <c r="H145" s="239">
        <v>22.533000000000001</v>
      </c>
      <c r="I145" s="240"/>
      <c r="J145" s="241">
        <f>ROUND(I145*H145,2)</f>
        <v>0</v>
      </c>
      <c r="K145" s="237" t="s">
        <v>144</v>
      </c>
      <c r="L145" s="44"/>
      <c r="M145" s="242" t="s">
        <v>1</v>
      </c>
      <c r="N145" s="243" t="s">
        <v>45</v>
      </c>
      <c r="O145" s="91"/>
      <c r="P145" s="244">
        <f>O145*H145</f>
        <v>0</v>
      </c>
      <c r="Q145" s="244">
        <v>0.042000000000000003</v>
      </c>
      <c r="R145" s="244">
        <f>Q145*H145</f>
        <v>0.94638600000000006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132</v>
      </c>
      <c r="AT145" s="246" t="s">
        <v>128</v>
      </c>
      <c r="AU145" s="246" t="s">
        <v>89</v>
      </c>
      <c r="AY145" s="17" t="s">
        <v>125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21</v>
      </c>
      <c r="BK145" s="247">
        <f>ROUND(I145*H145,2)</f>
        <v>0</v>
      </c>
      <c r="BL145" s="17" t="s">
        <v>132</v>
      </c>
      <c r="BM145" s="246" t="s">
        <v>157</v>
      </c>
    </row>
    <row r="146" s="2" customFormat="1">
      <c r="A146" s="38"/>
      <c r="B146" s="39"/>
      <c r="C146" s="40"/>
      <c r="D146" s="248" t="s">
        <v>134</v>
      </c>
      <c r="E146" s="40"/>
      <c r="F146" s="249" t="s">
        <v>156</v>
      </c>
      <c r="G146" s="40"/>
      <c r="H146" s="40"/>
      <c r="I146" s="144"/>
      <c r="J146" s="40"/>
      <c r="K146" s="40"/>
      <c r="L146" s="44"/>
      <c r="M146" s="250"/>
      <c r="N146" s="25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134</v>
      </c>
      <c r="AU146" s="17" t="s">
        <v>89</v>
      </c>
    </row>
    <row r="147" s="13" customFormat="1">
      <c r="A147" s="13"/>
      <c r="B147" s="252"/>
      <c r="C147" s="253"/>
      <c r="D147" s="248" t="s">
        <v>135</v>
      </c>
      <c r="E147" s="254" t="s">
        <v>1</v>
      </c>
      <c r="F147" s="255" t="s">
        <v>158</v>
      </c>
      <c r="G147" s="253"/>
      <c r="H147" s="254" t="s">
        <v>1</v>
      </c>
      <c r="I147" s="256"/>
      <c r="J147" s="253"/>
      <c r="K147" s="253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135</v>
      </c>
      <c r="AU147" s="261" t="s">
        <v>89</v>
      </c>
      <c r="AV147" s="13" t="s">
        <v>21</v>
      </c>
      <c r="AW147" s="13" t="s">
        <v>36</v>
      </c>
      <c r="AX147" s="13" t="s">
        <v>80</v>
      </c>
      <c r="AY147" s="261" t="s">
        <v>125</v>
      </c>
    </row>
    <row r="148" s="14" customFormat="1">
      <c r="A148" s="14"/>
      <c r="B148" s="262"/>
      <c r="C148" s="263"/>
      <c r="D148" s="248" t="s">
        <v>135</v>
      </c>
      <c r="E148" s="264" t="s">
        <v>1</v>
      </c>
      <c r="F148" s="265" t="s">
        <v>159</v>
      </c>
      <c r="G148" s="263"/>
      <c r="H148" s="266">
        <v>22.533000000000001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135</v>
      </c>
      <c r="AU148" s="272" t="s">
        <v>89</v>
      </c>
      <c r="AV148" s="14" t="s">
        <v>89</v>
      </c>
      <c r="AW148" s="14" t="s">
        <v>36</v>
      </c>
      <c r="AX148" s="14" t="s">
        <v>80</v>
      </c>
      <c r="AY148" s="272" t="s">
        <v>125</v>
      </c>
    </row>
    <row r="149" s="15" customFormat="1">
      <c r="A149" s="15"/>
      <c r="B149" s="273"/>
      <c r="C149" s="274"/>
      <c r="D149" s="248" t="s">
        <v>135</v>
      </c>
      <c r="E149" s="275" t="s">
        <v>1</v>
      </c>
      <c r="F149" s="276" t="s">
        <v>140</v>
      </c>
      <c r="G149" s="274"/>
      <c r="H149" s="277">
        <v>22.533000000000001</v>
      </c>
      <c r="I149" s="278"/>
      <c r="J149" s="274"/>
      <c r="K149" s="274"/>
      <c r="L149" s="279"/>
      <c r="M149" s="280"/>
      <c r="N149" s="281"/>
      <c r="O149" s="281"/>
      <c r="P149" s="281"/>
      <c r="Q149" s="281"/>
      <c r="R149" s="281"/>
      <c r="S149" s="281"/>
      <c r="T149" s="28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3" t="s">
        <v>135</v>
      </c>
      <c r="AU149" s="283" t="s">
        <v>89</v>
      </c>
      <c r="AV149" s="15" t="s">
        <v>132</v>
      </c>
      <c r="AW149" s="15" t="s">
        <v>36</v>
      </c>
      <c r="AX149" s="15" t="s">
        <v>21</v>
      </c>
      <c r="AY149" s="283" t="s">
        <v>125</v>
      </c>
    </row>
    <row r="150" s="12" customFormat="1" ht="22.8" customHeight="1">
      <c r="A150" s="12"/>
      <c r="B150" s="219"/>
      <c r="C150" s="220"/>
      <c r="D150" s="221" t="s">
        <v>79</v>
      </c>
      <c r="E150" s="233" t="s">
        <v>160</v>
      </c>
      <c r="F150" s="233" t="s">
        <v>161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SUM(P151:P160)</f>
        <v>0</v>
      </c>
      <c r="Q150" s="227"/>
      <c r="R150" s="228">
        <f>SUM(R151:R160)</f>
        <v>0</v>
      </c>
      <c r="S150" s="227"/>
      <c r="T150" s="229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21</v>
      </c>
      <c r="AT150" s="231" t="s">
        <v>79</v>
      </c>
      <c r="AU150" s="231" t="s">
        <v>21</v>
      </c>
      <c r="AY150" s="230" t="s">
        <v>125</v>
      </c>
      <c r="BK150" s="232">
        <f>SUM(BK151:BK160)</f>
        <v>0</v>
      </c>
    </row>
    <row r="151" s="2" customFormat="1" ht="16.5" customHeight="1">
      <c r="A151" s="38"/>
      <c r="B151" s="39"/>
      <c r="C151" s="235" t="s">
        <v>162</v>
      </c>
      <c r="D151" s="235" t="s">
        <v>128</v>
      </c>
      <c r="E151" s="236" t="s">
        <v>163</v>
      </c>
      <c r="F151" s="237" t="s">
        <v>164</v>
      </c>
      <c r="G151" s="238" t="s">
        <v>153</v>
      </c>
      <c r="H151" s="239">
        <v>1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45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132</v>
      </c>
      <c r="AT151" s="246" t="s">
        <v>128</v>
      </c>
      <c r="AU151" s="246" t="s">
        <v>89</v>
      </c>
      <c r="AY151" s="17" t="s">
        <v>125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21</v>
      </c>
      <c r="BK151" s="247">
        <f>ROUND(I151*H151,2)</f>
        <v>0</v>
      </c>
      <c r="BL151" s="17" t="s">
        <v>132</v>
      </c>
      <c r="BM151" s="246" t="s">
        <v>165</v>
      </c>
    </row>
    <row r="152" s="2" customFormat="1">
      <c r="A152" s="38"/>
      <c r="B152" s="39"/>
      <c r="C152" s="40"/>
      <c r="D152" s="248" t="s">
        <v>134</v>
      </c>
      <c r="E152" s="40"/>
      <c r="F152" s="249" t="s">
        <v>164</v>
      </c>
      <c r="G152" s="40"/>
      <c r="H152" s="40"/>
      <c r="I152" s="144"/>
      <c r="J152" s="40"/>
      <c r="K152" s="40"/>
      <c r="L152" s="44"/>
      <c r="M152" s="250"/>
      <c r="N152" s="25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134</v>
      </c>
      <c r="AU152" s="17" t="s">
        <v>89</v>
      </c>
    </row>
    <row r="153" s="2" customFormat="1" ht="21.75" customHeight="1">
      <c r="A153" s="38"/>
      <c r="B153" s="39"/>
      <c r="C153" s="235" t="s">
        <v>126</v>
      </c>
      <c r="D153" s="235" t="s">
        <v>128</v>
      </c>
      <c r="E153" s="236" t="s">
        <v>166</v>
      </c>
      <c r="F153" s="237" t="s">
        <v>167</v>
      </c>
      <c r="G153" s="238" t="s">
        <v>131</v>
      </c>
      <c r="H153" s="239">
        <v>179.55000000000001</v>
      </c>
      <c r="I153" s="240"/>
      <c r="J153" s="241">
        <f>ROUND(I153*H153,2)</f>
        <v>0</v>
      </c>
      <c r="K153" s="237" t="s">
        <v>144</v>
      </c>
      <c r="L153" s="44"/>
      <c r="M153" s="242" t="s">
        <v>1</v>
      </c>
      <c r="N153" s="243" t="s">
        <v>45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0.032000000000000001</v>
      </c>
      <c r="T153" s="245">
        <f>S153*H153</f>
        <v>5.7456000000000005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132</v>
      </c>
      <c r="AT153" s="246" t="s">
        <v>128</v>
      </c>
      <c r="AU153" s="246" t="s">
        <v>89</v>
      </c>
      <c r="AY153" s="17" t="s">
        <v>125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21</v>
      </c>
      <c r="BK153" s="247">
        <f>ROUND(I153*H153,2)</f>
        <v>0</v>
      </c>
      <c r="BL153" s="17" t="s">
        <v>132</v>
      </c>
      <c r="BM153" s="246" t="s">
        <v>168</v>
      </c>
    </row>
    <row r="154" s="2" customFormat="1">
      <c r="A154" s="38"/>
      <c r="B154" s="39"/>
      <c r="C154" s="40"/>
      <c r="D154" s="248" t="s">
        <v>134</v>
      </c>
      <c r="E154" s="40"/>
      <c r="F154" s="249" t="s">
        <v>169</v>
      </c>
      <c r="G154" s="40"/>
      <c r="H154" s="40"/>
      <c r="I154" s="144"/>
      <c r="J154" s="40"/>
      <c r="K154" s="40"/>
      <c r="L154" s="44"/>
      <c r="M154" s="250"/>
      <c r="N154" s="25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134</v>
      </c>
      <c r="AU154" s="17" t="s">
        <v>89</v>
      </c>
    </row>
    <row r="155" s="2" customFormat="1">
      <c r="A155" s="38"/>
      <c r="B155" s="39"/>
      <c r="C155" s="40"/>
      <c r="D155" s="248" t="s">
        <v>170</v>
      </c>
      <c r="E155" s="40"/>
      <c r="F155" s="284" t="s">
        <v>171</v>
      </c>
      <c r="G155" s="40"/>
      <c r="H155" s="40"/>
      <c r="I155" s="144"/>
      <c r="J155" s="40"/>
      <c r="K155" s="40"/>
      <c r="L155" s="44"/>
      <c r="M155" s="250"/>
      <c r="N155" s="25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170</v>
      </c>
      <c r="AU155" s="17" t="s">
        <v>89</v>
      </c>
    </row>
    <row r="156" s="13" customFormat="1">
      <c r="A156" s="13"/>
      <c r="B156" s="252"/>
      <c r="C156" s="253"/>
      <c r="D156" s="248" t="s">
        <v>135</v>
      </c>
      <c r="E156" s="254" t="s">
        <v>1</v>
      </c>
      <c r="F156" s="255" t="s">
        <v>172</v>
      </c>
      <c r="G156" s="253"/>
      <c r="H156" s="254" t="s">
        <v>1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135</v>
      </c>
      <c r="AU156" s="261" t="s">
        <v>89</v>
      </c>
      <c r="AV156" s="13" t="s">
        <v>21</v>
      </c>
      <c r="AW156" s="13" t="s">
        <v>36</v>
      </c>
      <c r="AX156" s="13" t="s">
        <v>80</v>
      </c>
      <c r="AY156" s="261" t="s">
        <v>125</v>
      </c>
    </row>
    <row r="157" s="14" customFormat="1">
      <c r="A157" s="14"/>
      <c r="B157" s="262"/>
      <c r="C157" s="263"/>
      <c r="D157" s="248" t="s">
        <v>135</v>
      </c>
      <c r="E157" s="264" t="s">
        <v>1</v>
      </c>
      <c r="F157" s="265" t="s">
        <v>173</v>
      </c>
      <c r="G157" s="263"/>
      <c r="H157" s="266">
        <v>48.509999999999998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135</v>
      </c>
      <c r="AU157" s="272" t="s">
        <v>89</v>
      </c>
      <c r="AV157" s="14" t="s">
        <v>89</v>
      </c>
      <c r="AW157" s="14" t="s">
        <v>36</v>
      </c>
      <c r="AX157" s="14" t="s">
        <v>80</v>
      </c>
      <c r="AY157" s="272" t="s">
        <v>125</v>
      </c>
    </row>
    <row r="158" s="13" customFormat="1">
      <c r="A158" s="13"/>
      <c r="B158" s="252"/>
      <c r="C158" s="253"/>
      <c r="D158" s="248" t="s">
        <v>135</v>
      </c>
      <c r="E158" s="254" t="s">
        <v>1</v>
      </c>
      <c r="F158" s="255" t="s">
        <v>174</v>
      </c>
      <c r="G158" s="253"/>
      <c r="H158" s="254" t="s">
        <v>1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135</v>
      </c>
      <c r="AU158" s="261" t="s">
        <v>89</v>
      </c>
      <c r="AV158" s="13" t="s">
        <v>21</v>
      </c>
      <c r="AW158" s="13" t="s">
        <v>36</v>
      </c>
      <c r="AX158" s="13" t="s">
        <v>80</v>
      </c>
      <c r="AY158" s="261" t="s">
        <v>125</v>
      </c>
    </row>
    <row r="159" s="14" customFormat="1">
      <c r="A159" s="14"/>
      <c r="B159" s="262"/>
      <c r="C159" s="263"/>
      <c r="D159" s="248" t="s">
        <v>135</v>
      </c>
      <c r="E159" s="264" t="s">
        <v>1</v>
      </c>
      <c r="F159" s="265" t="s">
        <v>175</v>
      </c>
      <c r="G159" s="263"/>
      <c r="H159" s="266">
        <v>131.03999999999999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135</v>
      </c>
      <c r="AU159" s="272" t="s">
        <v>89</v>
      </c>
      <c r="AV159" s="14" t="s">
        <v>89</v>
      </c>
      <c r="AW159" s="14" t="s">
        <v>36</v>
      </c>
      <c r="AX159" s="14" t="s">
        <v>80</v>
      </c>
      <c r="AY159" s="272" t="s">
        <v>125</v>
      </c>
    </row>
    <row r="160" s="15" customFormat="1">
      <c r="A160" s="15"/>
      <c r="B160" s="273"/>
      <c r="C160" s="274"/>
      <c r="D160" s="248" t="s">
        <v>135</v>
      </c>
      <c r="E160" s="275" t="s">
        <v>1</v>
      </c>
      <c r="F160" s="276" t="s">
        <v>140</v>
      </c>
      <c r="G160" s="274"/>
      <c r="H160" s="277">
        <v>179.55000000000001</v>
      </c>
      <c r="I160" s="278"/>
      <c r="J160" s="274"/>
      <c r="K160" s="274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135</v>
      </c>
      <c r="AU160" s="283" t="s">
        <v>89</v>
      </c>
      <c r="AV160" s="15" t="s">
        <v>132</v>
      </c>
      <c r="AW160" s="15" t="s">
        <v>36</v>
      </c>
      <c r="AX160" s="15" t="s">
        <v>21</v>
      </c>
      <c r="AY160" s="283" t="s">
        <v>125</v>
      </c>
    </row>
    <row r="161" s="12" customFormat="1" ht="22.8" customHeight="1">
      <c r="A161" s="12"/>
      <c r="B161" s="219"/>
      <c r="C161" s="220"/>
      <c r="D161" s="221" t="s">
        <v>79</v>
      </c>
      <c r="E161" s="233" t="s">
        <v>176</v>
      </c>
      <c r="F161" s="233" t="s">
        <v>177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SUM(P162:P167)</f>
        <v>0</v>
      </c>
      <c r="Q161" s="227"/>
      <c r="R161" s="228">
        <f>SUM(R162:R167)</f>
        <v>0</v>
      </c>
      <c r="S161" s="227"/>
      <c r="T161" s="22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21</v>
      </c>
      <c r="AT161" s="231" t="s">
        <v>79</v>
      </c>
      <c r="AU161" s="231" t="s">
        <v>21</v>
      </c>
      <c r="AY161" s="230" t="s">
        <v>125</v>
      </c>
      <c r="BK161" s="232">
        <f>SUM(BK162:BK167)</f>
        <v>0</v>
      </c>
    </row>
    <row r="162" s="2" customFormat="1" ht="21.75" customHeight="1">
      <c r="A162" s="38"/>
      <c r="B162" s="39"/>
      <c r="C162" s="235" t="s">
        <v>178</v>
      </c>
      <c r="D162" s="235" t="s">
        <v>128</v>
      </c>
      <c r="E162" s="236" t="s">
        <v>179</v>
      </c>
      <c r="F162" s="237" t="s">
        <v>180</v>
      </c>
      <c r="G162" s="238" t="s">
        <v>181</v>
      </c>
      <c r="H162" s="239">
        <v>6.0970000000000004</v>
      </c>
      <c r="I162" s="240"/>
      <c r="J162" s="241">
        <f>ROUND(I162*H162,2)</f>
        <v>0</v>
      </c>
      <c r="K162" s="237" t="s">
        <v>144</v>
      </c>
      <c r="L162" s="44"/>
      <c r="M162" s="242" t="s">
        <v>1</v>
      </c>
      <c r="N162" s="243" t="s">
        <v>45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132</v>
      </c>
      <c r="AT162" s="246" t="s">
        <v>128</v>
      </c>
      <c r="AU162" s="246" t="s">
        <v>89</v>
      </c>
      <c r="AY162" s="17" t="s">
        <v>125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21</v>
      </c>
      <c r="BK162" s="247">
        <f>ROUND(I162*H162,2)</f>
        <v>0</v>
      </c>
      <c r="BL162" s="17" t="s">
        <v>132</v>
      </c>
      <c r="BM162" s="246" t="s">
        <v>182</v>
      </c>
    </row>
    <row r="163" s="2" customFormat="1">
      <c r="A163" s="38"/>
      <c r="B163" s="39"/>
      <c r="C163" s="40"/>
      <c r="D163" s="248" t="s">
        <v>134</v>
      </c>
      <c r="E163" s="40"/>
      <c r="F163" s="249" t="s">
        <v>183</v>
      </c>
      <c r="G163" s="40"/>
      <c r="H163" s="40"/>
      <c r="I163" s="144"/>
      <c r="J163" s="40"/>
      <c r="K163" s="40"/>
      <c r="L163" s="44"/>
      <c r="M163" s="250"/>
      <c r="N163" s="25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134</v>
      </c>
      <c r="AU163" s="17" t="s">
        <v>89</v>
      </c>
    </row>
    <row r="164" s="2" customFormat="1" ht="21.75" customHeight="1">
      <c r="A164" s="38"/>
      <c r="B164" s="39"/>
      <c r="C164" s="235" t="s">
        <v>184</v>
      </c>
      <c r="D164" s="235" t="s">
        <v>128</v>
      </c>
      <c r="E164" s="236" t="s">
        <v>185</v>
      </c>
      <c r="F164" s="237" t="s">
        <v>186</v>
      </c>
      <c r="G164" s="238" t="s">
        <v>181</v>
      </c>
      <c r="H164" s="239">
        <v>6.0970000000000004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45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132</v>
      </c>
      <c r="AT164" s="246" t="s">
        <v>128</v>
      </c>
      <c r="AU164" s="246" t="s">
        <v>89</v>
      </c>
      <c r="AY164" s="17" t="s">
        <v>125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21</v>
      </c>
      <c r="BK164" s="247">
        <f>ROUND(I164*H164,2)</f>
        <v>0</v>
      </c>
      <c r="BL164" s="17" t="s">
        <v>132</v>
      </c>
      <c r="BM164" s="246" t="s">
        <v>187</v>
      </c>
    </row>
    <row r="165" s="2" customFormat="1">
      <c r="A165" s="38"/>
      <c r="B165" s="39"/>
      <c r="C165" s="40"/>
      <c r="D165" s="248" t="s">
        <v>134</v>
      </c>
      <c r="E165" s="40"/>
      <c r="F165" s="249" t="s">
        <v>186</v>
      </c>
      <c r="G165" s="40"/>
      <c r="H165" s="40"/>
      <c r="I165" s="144"/>
      <c r="J165" s="40"/>
      <c r="K165" s="40"/>
      <c r="L165" s="44"/>
      <c r="M165" s="250"/>
      <c r="N165" s="25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134</v>
      </c>
      <c r="AU165" s="17" t="s">
        <v>89</v>
      </c>
    </row>
    <row r="166" s="2" customFormat="1" ht="21.75" customHeight="1">
      <c r="A166" s="38"/>
      <c r="B166" s="39"/>
      <c r="C166" s="235" t="s">
        <v>160</v>
      </c>
      <c r="D166" s="235" t="s">
        <v>128</v>
      </c>
      <c r="E166" s="236" t="s">
        <v>188</v>
      </c>
      <c r="F166" s="237" t="s">
        <v>189</v>
      </c>
      <c r="G166" s="238" t="s">
        <v>181</v>
      </c>
      <c r="H166" s="239">
        <v>6.0970000000000004</v>
      </c>
      <c r="I166" s="240"/>
      <c r="J166" s="241">
        <f>ROUND(I166*H166,2)</f>
        <v>0</v>
      </c>
      <c r="K166" s="237" t="s">
        <v>144</v>
      </c>
      <c r="L166" s="44"/>
      <c r="M166" s="242" t="s">
        <v>1</v>
      </c>
      <c r="N166" s="243" t="s">
        <v>45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132</v>
      </c>
      <c r="AT166" s="246" t="s">
        <v>128</v>
      </c>
      <c r="AU166" s="246" t="s">
        <v>89</v>
      </c>
      <c r="AY166" s="17" t="s">
        <v>125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21</v>
      </c>
      <c r="BK166" s="247">
        <f>ROUND(I166*H166,2)</f>
        <v>0</v>
      </c>
      <c r="BL166" s="17" t="s">
        <v>132</v>
      </c>
      <c r="BM166" s="246" t="s">
        <v>190</v>
      </c>
    </row>
    <row r="167" s="2" customFormat="1">
      <c r="A167" s="38"/>
      <c r="B167" s="39"/>
      <c r="C167" s="40"/>
      <c r="D167" s="248" t="s">
        <v>134</v>
      </c>
      <c r="E167" s="40"/>
      <c r="F167" s="249" t="s">
        <v>191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89</v>
      </c>
    </row>
    <row r="168" s="12" customFormat="1" ht="22.8" customHeight="1">
      <c r="A168" s="12"/>
      <c r="B168" s="219"/>
      <c r="C168" s="220"/>
      <c r="D168" s="221" t="s">
        <v>79</v>
      </c>
      <c r="E168" s="233" t="s">
        <v>192</v>
      </c>
      <c r="F168" s="233" t="s">
        <v>193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SUM(P169:P170)</f>
        <v>0</v>
      </c>
      <c r="Q168" s="227"/>
      <c r="R168" s="228">
        <f>SUM(R169:R170)</f>
        <v>0</v>
      </c>
      <c r="S168" s="227"/>
      <c r="T168" s="229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21</v>
      </c>
      <c r="AT168" s="231" t="s">
        <v>79</v>
      </c>
      <c r="AU168" s="231" t="s">
        <v>21</v>
      </c>
      <c r="AY168" s="230" t="s">
        <v>125</v>
      </c>
      <c r="BK168" s="232">
        <f>SUM(BK169:BK170)</f>
        <v>0</v>
      </c>
    </row>
    <row r="169" s="2" customFormat="1" ht="16.5" customHeight="1">
      <c r="A169" s="38"/>
      <c r="B169" s="39"/>
      <c r="C169" s="235" t="s">
        <v>26</v>
      </c>
      <c r="D169" s="235" t="s">
        <v>128</v>
      </c>
      <c r="E169" s="236" t="s">
        <v>194</v>
      </c>
      <c r="F169" s="237" t="s">
        <v>195</v>
      </c>
      <c r="G169" s="238" t="s">
        <v>181</v>
      </c>
      <c r="H169" s="239">
        <v>1.9259999999999999</v>
      </c>
      <c r="I169" s="240"/>
      <c r="J169" s="241">
        <f>ROUND(I169*H169,2)</f>
        <v>0</v>
      </c>
      <c r="K169" s="237" t="s">
        <v>144</v>
      </c>
      <c r="L169" s="44"/>
      <c r="M169" s="242" t="s">
        <v>1</v>
      </c>
      <c r="N169" s="243" t="s">
        <v>45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132</v>
      </c>
      <c r="AT169" s="246" t="s">
        <v>128</v>
      </c>
      <c r="AU169" s="246" t="s">
        <v>89</v>
      </c>
      <c r="AY169" s="17" t="s">
        <v>125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21</v>
      </c>
      <c r="BK169" s="247">
        <f>ROUND(I169*H169,2)</f>
        <v>0</v>
      </c>
      <c r="BL169" s="17" t="s">
        <v>132</v>
      </c>
      <c r="BM169" s="246" t="s">
        <v>196</v>
      </c>
    </row>
    <row r="170" s="2" customFormat="1">
      <c r="A170" s="38"/>
      <c r="B170" s="39"/>
      <c r="C170" s="40"/>
      <c r="D170" s="248" t="s">
        <v>134</v>
      </c>
      <c r="E170" s="40"/>
      <c r="F170" s="249" t="s">
        <v>197</v>
      </c>
      <c r="G170" s="40"/>
      <c r="H170" s="40"/>
      <c r="I170" s="144"/>
      <c r="J170" s="40"/>
      <c r="K170" s="40"/>
      <c r="L170" s="44"/>
      <c r="M170" s="250"/>
      <c r="N170" s="25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134</v>
      </c>
      <c r="AU170" s="17" t="s">
        <v>89</v>
      </c>
    </row>
    <row r="171" s="12" customFormat="1" ht="25.92" customHeight="1">
      <c r="A171" s="12"/>
      <c r="B171" s="219"/>
      <c r="C171" s="220"/>
      <c r="D171" s="221" t="s">
        <v>79</v>
      </c>
      <c r="E171" s="222" t="s">
        <v>198</v>
      </c>
      <c r="F171" s="222" t="s">
        <v>199</v>
      </c>
      <c r="G171" s="220"/>
      <c r="H171" s="220"/>
      <c r="I171" s="223"/>
      <c r="J171" s="224">
        <f>BK171</f>
        <v>0</v>
      </c>
      <c r="K171" s="220"/>
      <c r="L171" s="225"/>
      <c r="M171" s="226"/>
      <c r="N171" s="227"/>
      <c r="O171" s="227"/>
      <c r="P171" s="228">
        <f>P172+P184+P231</f>
        <v>0</v>
      </c>
      <c r="Q171" s="227"/>
      <c r="R171" s="228">
        <f>R172+R184+R231</f>
        <v>0.68528505840000009</v>
      </c>
      <c r="S171" s="227"/>
      <c r="T171" s="229">
        <f>T172+T184+T231</f>
        <v>0.35175900000000004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0" t="s">
        <v>89</v>
      </c>
      <c r="AT171" s="231" t="s">
        <v>79</v>
      </c>
      <c r="AU171" s="231" t="s">
        <v>80</v>
      </c>
      <c r="AY171" s="230" t="s">
        <v>125</v>
      </c>
      <c r="BK171" s="232">
        <f>BK172+BK184+BK231</f>
        <v>0</v>
      </c>
    </row>
    <row r="172" s="12" customFormat="1" ht="22.8" customHeight="1">
      <c r="A172" s="12"/>
      <c r="B172" s="219"/>
      <c r="C172" s="220"/>
      <c r="D172" s="221" t="s">
        <v>79</v>
      </c>
      <c r="E172" s="233" t="s">
        <v>200</v>
      </c>
      <c r="F172" s="233" t="s">
        <v>201</v>
      </c>
      <c r="G172" s="220"/>
      <c r="H172" s="220"/>
      <c r="I172" s="223"/>
      <c r="J172" s="234">
        <f>BK172</f>
        <v>0</v>
      </c>
      <c r="K172" s="220"/>
      <c r="L172" s="225"/>
      <c r="M172" s="226"/>
      <c r="N172" s="227"/>
      <c r="O172" s="227"/>
      <c r="P172" s="228">
        <f>SUM(P173:P183)</f>
        <v>0</v>
      </c>
      <c r="Q172" s="227"/>
      <c r="R172" s="228">
        <f>SUM(R173:R183)</f>
        <v>0.27816600000000002</v>
      </c>
      <c r="S172" s="227"/>
      <c r="T172" s="229">
        <f>SUM(T173:T183)</f>
        <v>0.12975900000000001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89</v>
      </c>
      <c r="AT172" s="231" t="s">
        <v>79</v>
      </c>
      <c r="AU172" s="231" t="s">
        <v>21</v>
      </c>
      <c r="AY172" s="230" t="s">
        <v>125</v>
      </c>
      <c r="BK172" s="232">
        <f>SUM(BK173:BK183)</f>
        <v>0</v>
      </c>
    </row>
    <row r="173" s="2" customFormat="1" ht="16.5" customHeight="1">
      <c r="A173" s="38"/>
      <c r="B173" s="39"/>
      <c r="C173" s="235" t="s">
        <v>202</v>
      </c>
      <c r="D173" s="235" t="s">
        <v>128</v>
      </c>
      <c r="E173" s="236" t="s">
        <v>203</v>
      </c>
      <c r="F173" s="237" t="s">
        <v>204</v>
      </c>
      <c r="G173" s="238" t="s">
        <v>143</v>
      </c>
      <c r="H173" s="239">
        <v>77.700000000000003</v>
      </c>
      <c r="I173" s="240"/>
      <c r="J173" s="241">
        <f>ROUND(I173*H173,2)</f>
        <v>0</v>
      </c>
      <c r="K173" s="237" t="s">
        <v>144</v>
      </c>
      <c r="L173" s="44"/>
      <c r="M173" s="242" t="s">
        <v>1</v>
      </c>
      <c r="N173" s="243" t="s">
        <v>45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0.00167</v>
      </c>
      <c r="T173" s="245">
        <f>S173*H173</f>
        <v>0.12975900000000001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205</v>
      </c>
      <c r="AT173" s="246" t="s">
        <v>128</v>
      </c>
      <c r="AU173" s="246" t="s">
        <v>89</v>
      </c>
      <c r="AY173" s="17" t="s">
        <v>125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21</v>
      </c>
      <c r="BK173" s="247">
        <f>ROUND(I173*H173,2)</f>
        <v>0</v>
      </c>
      <c r="BL173" s="17" t="s">
        <v>205</v>
      </c>
      <c r="BM173" s="246" t="s">
        <v>206</v>
      </c>
    </row>
    <row r="174" s="2" customFormat="1">
      <c r="A174" s="38"/>
      <c r="B174" s="39"/>
      <c r="C174" s="40"/>
      <c r="D174" s="248" t="s">
        <v>134</v>
      </c>
      <c r="E174" s="40"/>
      <c r="F174" s="249" t="s">
        <v>204</v>
      </c>
      <c r="G174" s="40"/>
      <c r="H174" s="40"/>
      <c r="I174" s="144"/>
      <c r="J174" s="40"/>
      <c r="K174" s="40"/>
      <c r="L174" s="44"/>
      <c r="M174" s="250"/>
      <c r="N174" s="25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134</v>
      </c>
      <c r="AU174" s="17" t="s">
        <v>89</v>
      </c>
    </row>
    <row r="175" s="13" customFormat="1">
      <c r="A175" s="13"/>
      <c r="B175" s="252"/>
      <c r="C175" s="253"/>
      <c r="D175" s="248" t="s">
        <v>135</v>
      </c>
      <c r="E175" s="254" t="s">
        <v>1</v>
      </c>
      <c r="F175" s="255" t="s">
        <v>207</v>
      </c>
      <c r="G175" s="253"/>
      <c r="H175" s="254" t="s">
        <v>1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135</v>
      </c>
      <c r="AU175" s="261" t="s">
        <v>89</v>
      </c>
      <c r="AV175" s="13" t="s">
        <v>21</v>
      </c>
      <c r="AW175" s="13" t="s">
        <v>36</v>
      </c>
      <c r="AX175" s="13" t="s">
        <v>80</v>
      </c>
      <c r="AY175" s="261" t="s">
        <v>125</v>
      </c>
    </row>
    <row r="176" s="14" customFormat="1">
      <c r="A176" s="14"/>
      <c r="B176" s="262"/>
      <c r="C176" s="263"/>
      <c r="D176" s="248" t="s">
        <v>135</v>
      </c>
      <c r="E176" s="264" t="s">
        <v>1</v>
      </c>
      <c r="F176" s="265" t="s">
        <v>208</v>
      </c>
      <c r="G176" s="263"/>
      <c r="H176" s="266">
        <v>77.700000000000003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135</v>
      </c>
      <c r="AU176" s="272" t="s">
        <v>89</v>
      </c>
      <c r="AV176" s="14" t="s">
        <v>89</v>
      </c>
      <c r="AW176" s="14" t="s">
        <v>36</v>
      </c>
      <c r="AX176" s="14" t="s">
        <v>80</v>
      </c>
      <c r="AY176" s="272" t="s">
        <v>125</v>
      </c>
    </row>
    <row r="177" s="15" customFormat="1">
      <c r="A177" s="15"/>
      <c r="B177" s="273"/>
      <c r="C177" s="274"/>
      <c r="D177" s="248" t="s">
        <v>135</v>
      </c>
      <c r="E177" s="275" t="s">
        <v>1</v>
      </c>
      <c r="F177" s="276" t="s">
        <v>140</v>
      </c>
      <c r="G177" s="274"/>
      <c r="H177" s="277">
        <v>77.700000000000003</v>
      </c>
      <c r="I177" s="278"/>
      <c r="J177" s="274"/>
      <c r="K177" s="274"/>
      <c r="L177" s="279"/>
      <c r="M177" s="280"/>
      <c r="N177" s="281"/>
      <c r="O177" s="281"/>
      <c r="P177" s="281"/>
      <c r="Q177" s="281"/>
      <c r="R177" s="281"/>
      <c r="S177" s="281"/>
      <c r="T177" s="28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3" t="s">
        <v>135</v>
      </c>
      <c r="AU177" s="283" t="s">
        <v>89</v>
      </c>
      <c r="AV177" s="15" t="s">
        <v>132</v>
      </c>
      <c r="AW177" s="15" t="s">
        <v>36</v>
      </c>
      <c r="AX177" s="15" t="s">
        <v>21</v>
      </c>
      <c r="AY177" s="283" t="s">
        <v>125</v>
      </c>
    </row>
    <row r="178" s="2" customFormat="1" ht="33" customHeight="1">
      <c r="A178" s="38"/>
      <c r="B178" s="39"/>
      <c r="C178" s="235" t="s">
        <v>209</v>
      </c>
      <c r="D178" s="235" t="s">
        <v>128</v>
      </c>
      <c r="E178" s="236" t="s">
        <v>210</v>
      </c>
      <c r="F178" s="237" t="s">
        <v>211</v>
      </c>
      <c r="G178" s="238" t="s">
        <v>143</v>
      </c>
      <c r="H178" s="239">
        <v>77.700000000000003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45</v>
      </c>
      <c r="O178" s="91"/>
      <c r="P178" s="244">
        <f>O178*H178</f>
        <v>0</v>
      </c>
      <c r="Q178" s="244">
        <v>0.0035799999999999998</v>
      </c>
      <c r="R178" s="244">
        <f>Q178*H178</f>
        <v>0.27816600000000002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205</v>
      </c>
      <c r="AT178" s="246" t="s">
        <v>128</v>
      </c>
      <c r="AU178" s="246" t="s">
        <v>89</v>
      </c>
      <c r="AY178" s="17" t="s">
        <v>125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21</v>
      </c>
      <c r="BK178" s="247">
        <f>ROUND(I178*H178,2)</f>
        <v>0</v>
      </c>
      <c r="BL178" s="17" t="s">
        <v>205</v>
      </c>
      <c r="BM178" s="246" t="s">
        <v>212</v>
      </c>
    </row>
    <row r="179" s="2" customFormat="1">
      <c r="A179" s="38"/>
      <c r="B179" s="39"/>
      <c r="C179" s="40"/>
      <c r="D179" s="248" t="s">
        <v>134</v>
      </c>
      <c r="E179" s="40"/>
      <c r="F179" s="249" t="s">
        <v>213</v>
      </c>
      <c r="G179" s="40"/>
      <c r="H179" s="40"/>
      <c r="I179" s="144"/>
      <c r="J179" s="40"/>
      <c r="K179" s="40"/>
      <c r="L179" s="44"/>
      <c r="M179" s="250"/>
      <c r="N179" s="25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89</v>
      </c>
    </row>
    <row r="180" s="13" customFormat="1">
      <c r="A180" s="13"/>
      <c r="B180" s="252"/>
      <c r="C180" s="253"/>
      <c r="D180" s="248" t="s">
        <v>135</v>
      </c>
      <c r="E180" s="254" t="s">
        <v>1</v>
      </c>
      <c r="F180" s="255" t="s">
        <v>214</v>
      </c>
      <c r="G180" s="253"/>
      <c r="H180" s="254" t="s">
        <v>1</v>
      </c>
      <c r="I180" s="256"/>
      <c r="J180" s="253"/>
      <c r="K180" s="253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135</v>
      </c>
      <c r="AU180" s="261" t="s">
        <v>89</v>
      </c>
      <c r="AV180" s="13" t="s">
        <v>21</v>
      </c>
      <c r="AW180" s="13" t="s">
        <v>36</v>
      </c>
      <c r="AX180" s="13" t="s">
        <v>80</v>
      </c>
      <c r="AY180" s="261" t="s">
        <v>125</v>
      </c>
    </row>
    <row r="181" s="14" customFormat="1">
      <c r="A181" s="14"/>
      <c r="B181" s="262"/>
      <c r="C181" s="263"/>
      <c r="D181" s="248" t="s">
        <v>135</v>
      </c>
      <c r="E181" s="264" t="s">
        <v>1</v>
      </c>
      <c r="F181" s="265" t="s">
        <v>215</v>
      </c>
      <c r="G181" s="263"/>
      <c r="H181" s="266">
        <v>77.700000000000003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135</v>
      </c>
      <c r="AU181" s="272" t="s">
        <v>89</v>
      </c>
      <c r="AV181" s="14" t="s">
        <v>89</v>
      </c>
      <c r="AW181" s="14" t="s">
        <v>36</v>
      </c>
      <c r="AX181" s="14" t="s">
        <v>21</v>
      </c>
      <c r="AY181" s="272" t="s">
        <v>125</v>
      </c>
    </row>
    <row r="182" s="2" customFormat="1" ht="21.75" customHeight="1">
      <c r="A182" s="38"/>
      <c r="B182" s="39"/>
      <c r="C182" s="235" t="s">
        <v>216</v>
      </c>
      <c r="D182" s="235" t="s">
        <v>128</v>
      </c>
      <c r="E182" s="236" t="s">
        <v>217</v>
      </c>
      <c r="F182" s="237" t="s">
        <v>218</v>
      </c>
      <c r="G182" s="238" t="s">
        <v>219</v>
      </c>
      <c r="H182" s="285"/>
      <c r="I182" s="240"/>
      <c r="J182" s="241">
        <f>ROUND(I182*H182,2)</f>
        <v>0</v>
      </c>
      <c r="K182" s="237" t="s">
        <v>144</v>
      </c>
      <c r="L182" s="44"/>
      <c r="M182" s="242" t="s">
        <v>1</v>
      </c>
      <c r="N182" s="243" t="s">
        <v>45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205</v>
      </c>
      <c r="AT182" s="246" t="s">
        <v>128</v>
      </c>
      <c r="AU182" s="246" t="s">
        <v>89</v>
      </c>
      <c r="AY182" s="17" t="s">
        <v>125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21</v>
      </c>
      <c r="BK182" s="247">
        <f>ROUND(I182*H182,2)</f>
        <v>0</v>
      </c>
      <c r="BL182" s="17" t="s">
        <v>205</v>
      </c>
      <c r="BM182" s="246" t="s">
        <v>220</v>
      </c>
    </row>
    <row r="183" s="2" customFormat="1">
      <c r="A183" s="38"/>
      <c r="B183" s="39"/>
      <c r="C183" s="40"/>
      <c r="D183" s="248" t="s">
        <v>134</v>
      </c>
      <c r="E183" s="40"/>
      <c r="F183" s="249" t="s">
        <v>221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134</v>
      </c>
      <c r="AU183" s="17" t="s">
        <v>89</v>
      </c>
    </row>
    <row r="184" s="12" customFormat="1" ht="22.8" customHeight="1">
      <c r="A184" s="12"/>
      <c r="B184" s="219"/>
      <c r="C184" s="220"/>
      <c r="D184" s="221" t="s">
        <v>79</v>
      </c>
      <c r="E184" s="233" t="s">
        <v>222</v>
      </c>
      <c r="F184" s="233" t="s">
        <v>223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SUM(P185:P230)</f>
        <v>0</v>
      </c>
      <c r="Q184" s="227"/>
      <c r="R184" s="228">
        <f>SUM(R185:R230)</f>
        <v>0.27182000000000001</v>
      </c>
      <c r="S184" s="227"/>
      <c r="T184" s="229">
        <f>SUM(T185:T230)</f>
        <v>0.222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89</v>
      </c>
      <c r="AT184" s="231" t="s">
        <v>79</v>
      </c>
      <c r="AU184" s="231" t="s">
        <v>21</v>
      </c>
      <c r="AY184" s="230" t="s">
        <v>125</v>
      </c>
      <c r="BK184" s="232">
        <f>SUM(BK185:BK230)</f>
        <v>0</v>
      </c>
    </row>
    <row r="185" s="2" customFormat="1" ht="33" customHeight="1">
      <c r="A185" s="38"/>
      <c r="B185" s="39"/>
      <c r="C185" s="235" t="s">
        <v>224</v>
      </c>
      <c r="D185" s="235" t="s">
        <v>128</v>
      </c>
      <c r="E185" s="236" t="s">
        <v>225</v>
      </c>
      <c r="F185" s="237" t="s">
        <v>226</v>
      </c>
      <c r="G185" s="238" t="s">
        <v>227</v>
      </c>
      <c r="H185" s="239">
        <v>11</v>
      </c>
      <c r="I185" s="240"/>
      <c r="J185" s="241">
        <f>ROUND(I185*H185,2)</f>
        <v>0</v>
      </c>
      <c r="K185" s="237" t="s">
        <v>1</v>
      </c>
      <c r="L185" s="44"/>
      <c r="M185" s="242" t="s">
        <v>1</v>
      </c>
      <c r="N185" s="243" t="s">
        <v>45</v>
      </c>
      <c r="O185" s="91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205</v>
      </c>
      <c r="AT185" s="246" t="s">
        <v>128</v>
      </c>
      <c r="AU185" s="246" t="s">
        <v>89</v>
      </c>
      <c r="AY185" s="17" t="s">
        <v>125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21</v>
      </c>
      <c r="BK185" s="247">
        <f>ROUND(I185*H185,2)</f>
        <v>0</v>
      </c>
      <c r="BL185" s="17" t="s">
        <v>205</v>
      </c>
      <c r="BM185" s="246" t="s">
        <v>228</v>
      </c>
    </row>
    <row r="186" s="2" customFormat="1">
      <c r="A186" s="38"/>
      <c r="B186" s="39"/>
      <c r="C186" s="40"/>
      <c r="D186" s="248" t="s">
        <v>134</v>
      </c>
      <c r="E186" s="40"/>
      <c r="F186" s="249" t="s">
        <v>226</v>
      </c>
      <c r="G186" s="40"/>
      <c r="H186" s="40"/>
      <c r="I186" s="144"/>
      <c r="J186" s="40"/>
      <c r="K186" s="40"/>
      <c r="L186" s="44"/>
      <c r="M186" s="250"/>
      <c r="N186" s="25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89</v>
      </c>
    </row>
    <row r="187" s="2" customFormat="1">
      <c r="A187" s="38"/>
      <c r="B187" s="39"/>
      <c r="C187" s="40"/>
      <c r="D187" s="248" t="s">
        <v>170</v>
      </c>
      <c r="E187" s="40"/>
      <c r="F187" s="284" t="s">
        <v>229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170</v>
      </c>
      <c r="AU187" s="17" t="s">
        <v>89</v>
      </c>
    </row>
    <row r="188" s="13" customFormat="1">
      <c r="A188" s="13"/>
      <c r="B188" s="252"/>
      <c r="C188" s="253"/>
      <c r="D188" s="248" t="s">
        <v>135</v>
      </c>
      <c r="E188" s="254" t="s">
        <v>1</v>
      </c>
      <c r="F188" s="255" t="s">
        <v>230</v>
      </c>
      <c r="G188" s="253"/>
      <c r="H188" s="254" t="s">
        <v>1</v>
      </c>
      <c r="I188" s="256"/>
      <c r="J188" s="253"/>
      <c r="K188" s="253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135</v>
      </c>
      <c r="AU188" s="261" t="s">
        <v>89</v>
      </c>
      <c r="AV188" s="13" t="s">
        <v>21</v>
      </c>
      <c r="AW188" s="13" t="s">
        <v>36</v>
      </c>
      <c r="AX188" s="13" t="s">
        <v>80</v>
      </c>
      <c r="AY188" s="261" t="s">
        <v>125</v>
      </c>
    </row>
    <row r="189" s="14" customFormat="1">
      <c r="A189" s="14"/>
      <c r="B189" s="262"/>
      <c r="C189" s="263"/>
      <c r="D189" s="248" t="s">
        <v>135</v>
      </c>
      <c r="E189" s="264" t="s">
        <v>1</v>
      </c>
      <c r="F189" s="265" t="s">
        <v>202</v>
      </c>
      <c r="G189" s="263"/>
      <c r="H189" s="266">
        <v>11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135</v>
      </c>
      <c r="AU189" s="272" t="s">
        <v>89</v>
      </c>
      <c r="AV189" s="14" t="s">
        <v>89</v>
      </c>
      <c r="AW189" s="14" t="s">
        <v>36</v>
      </c>
      <c r="AX189" s="14" t="s">
        <v>21</v>
      </c>
      <c r="AY189" s="272" t="s">
        <v>125</v>
      </c>
    </row>
    <row r="190" s="2" customFormat="1" ht="33" customHeight="1">
      <c r="A190" s="38"/>
      <c r="B190" s="39"/>
      <c r="C190" s="235" t="s">
        <v>8</v>
      </c>
      <c r="D190" s="235" t="s">
        <v>128</v>
      </c>
      <c r="E190" s="236" t="s">
        <v>231</v>
      </c>
      <c r="F190" s="237" t="s">
        <v>232</v>
      </c>
      <c r="G190" s="238" t="s">
        <v>227</v>
      </c>
      <c r="H190" s="239">
        <v>26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45</v>
      </c>
      <c r="O190" s="91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205</v>
      </c>
      <c r="AT190" s="246" t="s">
        <v>128</v>
      </c>
      <c r="AU190" s="246" t="s">
        <v>89</v>
      </c>
      <c r="AY190" s="17" t="s">
        <v>125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21</v>
      </c>
      <c r="BK190" s="247">
        <f>ROUND(I190*H190,2)</f>
        <v>0</v>
      </c>
      <c r="BL190" s="17" t="s">
        <v>205</v>
      </c>
      <c r="BM190" s="246" t="s">
        <v>233</v>
      </c>
    </row>
    <row r="191" s="2" customFormat="1">
      <c r="A191" s="38"/>
      <c r="B191" s="39"/>
      <c r="C191" s="40"/>
      <c r="D191" s="248" t="s">
        <v>134</v>
      </c>
      <c r="E191" s="40"/>
      <c r="F191" s="249" t="s">
        <v>232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134</v>
      </c>
      <c r="AU191" s="17" t="s">
        <v>89</v>
      </c>
    </row>
    <row r="192" s="13" customFormat="1">
      <c r="A192" s="13"/>
      <c r="B192" s="252"/>
      <c r="C192" s="253"/>
      <c r="D192" s="248" t="s">
        <v>135</v>
      </c>
      <c r="E192" s="254" t="s">
        <v>1</v>
      </c>
      <c r="F192" s="255" t="s">
        <v>230</v>
      </c>
      <c r="G192" s="253"/>
      <c r="H192" s="254" t="s">
        <v>1</v>
      </c>
      <c r="I192" s="256"/>
      <c r="J192" s="253"/>
      <c r="K192" s="253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135</v>
      </c>
      <c r="AU192" s="261" t="s">
        <v>89</v>
      </c>
      <c r="AV192" s="13" t="s">
        <v>21</v>
      </c>
      <c r="AW192" s="13" t="s">
        <v>36</v>
      </c>
      <c r="AX192" s="13" t="s">
        <v>80</v>
      </c>
      <c r="AY192" s="261" t="s">
        <v>125</v>
      </c>
    </row>
    <row r="193" s="14" customFormat="1">
      <c r="A193" s="14"/>
      <c r="B193" s="262"/>
      <c r="C193" s="263"/>
      <c r="D193" s="248" t="s">
        <v>135</v>
      </c>
      <c r="E193" s="264" t="s">
        <v>1</v>
      </c>
      <c r="F193" s="265" t="s">
        <v>234</v>
      </c>
      <c r="G193" s="263"/>
      <c r="H193" s="266">
        <v>26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135</v>
      </c>
      <c r="AU193" s="272" t="s">
        <v>89</v>
      </c>
      <c r="AV193" s="14" t="s">
        <v>89</v>
      </c>
      <c r="AW193" s="14" t="s">
        <v>36</v>
      </c>
      <c r="AX193" s="14" t="s">
        <v>21</v>
      </c>
      <c r="AY193" s="272" t="s">
        <v>125</v>
      </c>
    </row>
    <row r="194" s="2" customFormat="1" ht="16.5" customHeight="1">
      <c r="A194" s="38"/>
      <c r="B194" s="39"/>
      <c r="C194" s="235" t="s">
        <v>205</v>
      </c>
      <c r="D194" s="235" t="s">
        <v>128</v>
      </c>
      <c r="E194" s="236" t="s">
        <v>235</v>
      </c>
      <c r="F194" s="237" t="s">
        <v>236</v>
      </c>
      <c r="G194" s="238" t="s">
        <v>131</v>
      </c>
      <c r="H194" s="239">
        <v>4.4100000000000001</v>
      </c>
      <c r="I194" s="240"/>
      <c r="J194" s="241">
        <f>ROUND(I194*H194,2)</f>
        <v>0</v>
      </c>
      <c r="K194" s="237" t="s">
        <v>1</v>
      </c>
      <c r="L194" s="44"/>
      <c r="M194" s="242" t="s">
        <v>1</v>
      </c>
      <c r="N194" s="243" t="s">
        <v>45</v>
      </c>
      <c r="O194" s="91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6" t="s">
        <v>205</v>
      </c>
      <c r="AT194" s="246" t="s">
        <v>128</v>
      </c>
      <c r="AU194" s="246" t="s">
        <v>89</v>
      </c>
      <c r="AY194" s="17" t="s">
        <v>125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7" t="s">
        <v>21</v>
      </c>
      <c r="BK194" s="247">
        <f>ROUND(I194*H194,2)</f>
        <v>0</v>
      </c>
      <c r="BL194" s="17" t="s">
        <v>205</v>
      </c>
      <c r="BM194" s="246" t="s">
        <v>237</v>
      </c>
    </row>
    <row r="195" s="2" customFormat="1">
      <c r="A195" s="38"/>
      <c r="B195" s="39"/>
      <c r="C195" s="40"/>
      <c r="D195" s="248" t="s">
        <v>134</v>
      </c>
      <c r="E195" s="40"/>
      <c r="F195" s="249" t="s">
        <v>236</v>
      </c>
      <c r="G195" s="40"/>
      <c r="H195" s="40"/>
      <c r="I195" s="144"/>
      <c r="J195" s="40"/>
      <c r="K195" s="40"/>
      <c r="L195" s="44"/>
      <c r="M195" s="250"/>
      <c r="N195" s="25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134</v>
      </c>
      <c r="AU195" s="17" t="s">
        <v>89</v>
      </c>
    </row>
    <row r="196" s="13" customFormat="1">
      <c r="A196" s="13"/>
      <c r="B196" s="252"/>
      <c r="C196" s="253"/>
      <c r="D196" s="248" t="s">
        <v>135</v>
      </c>
      <c r="E196" s="254" t="s">
        <v>1</v>
      </c>
      <c r="F196" s="255" t="s">
        <v>238</v>
      </c>
      <c r="G196" s="253"/>
      <c r="H196" s="254" t="s">
        <v>1</v>
      </c>
      <c r="I196" s="256"/>
      <c r="J196" s="253"/>
      <c r="K196" s="253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135</v>
      </c>
      <c r="AU196" s="261" t="s">
        <v>89</v>
      </c>
      <c r="AV196" s="13" t="s">
        <v>21</v>
      </c>
      <c r="AW196" s="13" t="s">
        <v>36</v>
      </c>
      <c r="AX196" s="13" t="s">
        <v>80</v>
      </c>
      <c r="AY196" s="261" t="s">
        <v>125</v>
      </c>
    </row>
    <row r="197" s="14" customFormat="1">
      <c r="A197" s="14"/>
      <c r="B197" s="262"/>
      <c r="C197" s="263"/>
      <c r="D197" s="248" t="s">
        <v>135</v>
      </c>
      <c r="E197" s="264" t="s">
        <v>1</v>
      </c>
      <c r="F197" s="265" t="s">
        <v>239</v>
      </c>
      <c r="G197" s="263"/>
      <c r="H197" s="266">
        <v>4.4100000000000001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135</v>
      </c>
      <c r="AU197" s="272" t="s">
        <v>89</v>
      </c>
      <c r="AV197" s="14" t="s">
        <v>89</v>
      </c>
      <c r="AW197" s="14" t="s">
        <v>36</v>
      </c>
      <c r="AX197" s="14" t="s">
        <v>21</v>
      </c>
      <c r="AY197" s="272" t="s">
        <v>125</v>
      </c>
    </row>
    <row r="198" s="2" customFormat="1" ht="21.75" customHeight="1">
      <c r="A198" s="38"/>
      <c r="B198" s="39"/>
      <c r="C198" s="235" t="s">
        <v>240</v>
      </c>
      <c r="D198" s="235" t="s">
        <v>128</v>
      </c>
      <c r="E198" s="236" t="s">
        <v>241</v>
      </c>
      <c r="F198" s="237" t="s">
        <v>242</v>
      </c>
      <c r="G198" s="238" t="s">
        <v>227</v>
      </c>
      <c r="H198" s="239">
        <v>37</v>
      </c>
      <c r="I198" s="240"/>
      <c r="J198" s="241">
        <f>ROUND(I198*H198,2)</f>
        <v>0</v>
      </c>
      <c r="K198" s="237" t="s">
        <v>144</v>
      </c>
      <c r="L198" s="44"/>
      <c r="M198" s="242" t="s">
        <v>1</v>
      </c>
      <c r="N198" s="243" t="s">
        <v>45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0.0060000000000000001</v>
      </c>
      <c r="T198" s="245">
        <f>S198*H198</f>
        <v>0.222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205</v>
      </c>
      <c r="AT198" s="246" t="s">
        <v>128</v>
      </c>
      <c r="AU198" s="246" t="s">
        <v>89</v>
      </c>
      <c r="AY198" s="17" t="s">
        <v>125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21</v>
      </c>
      <c r="BK198" s="247">
        <f>ROUND(I198*H198,2)</f>
        <v>0</v>
      </c>
      <c r="BL198" s="17" t="s">
        <v>205</v>
      </c>
      <c r="BM198" s="246" t="s">
        <v>243</v>
      </c>
    </row>
    <row r="199" s="2" customFormat="1">
      <c r="A199" s="38"/>
      <c r="B199" s="39"/>
      <c r="C199" s="40"/>
      <c r="D199" s="248" t="s">
        <v>134</v>
      </c>
      <c r="E199" s="40"/>
      <c r="F199" s="249" t="s">
        <v>242</v>
      </c>
      <c r="G199" s="40"/>
      <c r="H199" s="40"/>
      <c r="I199" s="144"/>
      <c r="J199" s="40"/>
      <c r="K199" s="40"/>
      <c r="L199" s="44"/>
      <c r="M199" s="250"/>
      <c r="N199" s="25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134</v>
      </c>
      <c r="AU199" s="17" t="s">
        <v>89</v>
      </c>
    </row>
    <row r="200" s="13" customFormat="1">
      <c r="A200" s="13"/>
      <c r="B200" s="252"/>
      <c r="C200" s="253"/>
      <c r="D200" s="248" t="s">
        <v>135</v>
      </c>
      <c r="E200" s="254" t="s">
        <v>1</v>
      </c>
      <c r="F200" s="255" t="s">
        <v>244</v>
      </c>
      <c r="G200" s="253"/>
      <c r="H200" s="254" t="s">
        <v>1</v>
      </c>
      <c r="I200" s="256"/>
      <c r="J200" s="253"/>
      <c r="K200" s="253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135</v>
      </c>
      <c r="AU200" s="261" t="s">
        <v>89</v>
      </c>
      <c r="AV200" s="13" t="s">
        <v>21</v>
      </c>
      <c r="AW200" s="13" t="s">
        <v>36</v>
      </c>
      <c r="AX200" s="13" t="s">
        <v>80</v>
      </c>
      <c r="AY200" s="261" t="s">
        <v>125</v>
      </c>
    </row>
    <row r="201" s="14" customFormat="1">
      <c r="A201" s="14"/>
      <c r="B201" s="262"/>
      <c r="C201" s="263"/>
      <c r="D201" s="248" t="s">
        <v>135</v>
      </c>
      <c r="E201" s="264" t="s">
        <v>1</v>
      </c>
      <c r="F201" s="265" t="s">
        <v>245</v>
      </c>
      <c r="G201" s="263"/>
      <c r="H201" s="266">
        <v>37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135</v>
      </c>
      <c r="AU201" s="272" t="s">
        <v>89</v>
      </c>
      <c r="AV201" s="14" t="s">
        <v>89</v>
      </c>
      <c r="AW201" s="14" t="s">
        <v>36</v>
      </c>
      <c r="AX201" s="14" t="s">
        <v>21</v>
      </c>
      <c r="AY201" s="272" t="s">
        <v>125</v>
      </c>
    </row>
    <row r="202" s="2" customFormat="1" ht="21.75" customHeight="1">
      <c r="A202" s="38"/>
      <c r="B202" s="39"/>
      <c r="C202" s="235" t="s">
        <v>246</v>
      </c>
      <c r="D202" s="235" t="s">
        <v>128</v>
      </c>
      <c r="E202" s="236" t="s">
        <v>247</v>
      </c>
      <c r="F202" s="237" t="s">
        <v>248</v>
      </c>
      <c r="G202" s="238" t="s">
        <v>143</v>
      </c>
      <c r="H202" s="239">
        <v>326.39999999999998</v>
      </c>
      <c r="I202" s="240"/>
      <c r="J202" s="241">
        <f>ROUND(I202*H202,2)</f>
        <v>0</v>
      </c>
      <c r="K202" s="237" t="s">
        <v>144</v>
      </c>
      <c r="L202" s="44"/>
      <c r="M202" s="242" t="s">
        <v>1</v>
      </c>
      <c r="N202" s="243" t="s">
        <v>45</v>
      </c>
      <c r="O202" s="91"/>
      <c r="P202" s="244">
        <f>O202*H202</f>
        <v>0</v>
      </c>
      <c r="Q202" s="244">
        <v>0.00027999999999999998</v>
      </c>
      <c r="R202" s="244">
        <f>Q202*H202</f>
        <v>0.091391999999999987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205</v>
      </c>
      <c r="AT202" s="246" t="s">
        <v>128</v>
      </c>
      <c r="AU202" s="246" t="s">
        <v>89</v>
      </c>
      <c r="AY202" s="17" t="s">
        <v>125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7" t="s">
        <v>21</v>
      </c>
      <c r="BK202" s="247">
        <f>ROUND(I202*H202,2)</f>
        <v>0</v>
      </c>
      <c r="BL202" s="17" t="s">
        <v>205</v>
      </c>
      <c r="BM202" s="246" t="s">
        <v>249</v>
      </c>
    </row>
    <row r="203" s="2" customFormat="1">
      <c r="A203" s="38"/>
      <c r="B203" s="39"/>
      <c r="C203" s="40"/>
      <c r="D203" s="248" t="s">
        <v>134</v>
      </c>
      <c r="E203" s="40"/>
      <c r="F203" s="249" t="s">
        <v>250</v>
      </c>
      <c r="G203" s="40"/>
      <c r="H203" s="40"/>
      <c r="I203" s="144"/>
      <c r="J203" s="40"/>
      <c r="K203" s="40"/>
      <c r="L203" s="44"/>
      <c r="M203" s="250"/>
      <c r="N203" s="25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134</v>
      </c>
      <c r="AU203" s="17" t="s">
        <v>89</v>
      </c>
    </row>
    <row r="204" s="13" customFormat="1">
      <c r="A204" s="13"/>
      <c r="B204" s="252"/>
      <c r="C204" s="253"/>
      <c r="D204" s="248" t="s">
        <v>135</v>
      </c>
      <c r="E204" s="254" t="s">
        <v>1</v>
      </c>
      <c r="F204" s="255" t="s">
        <v>230</v>
      </c>
      <c r="G204" s="253"/>
      <c r="H204" s="254" t="s">
        <v>1</v>
      </c>
      <c r="I204" s="256"/>
      <c r="J204" s="253"/>
      <c r="K204" s="253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135</v>
      </c>
      <c r="AU204" s="261" t="s">
        <v>89</v>
      </c>
      <c r="AV204" s="13" t="s">
        <v>21</v>
      </c>
      <c r="AW204" s="13" t="s">
        <v>36</v>
      </c>
      <c r="AX204" s="13" t="s">
        <v>80</v>
      </c>
      <c r="AY204" s="261" t="s">
        <v>125</v>
      </c>
    </row>
    <row r="205" s="14" customFormat="1">
      <c r="A205" s="14"/>
      <c r="B205" s="262"/>
      <c r="C205" s="263"/>
      <c r="D205" s="248" t="s">
        <v>135</v>
      </c>
      <c r="E205" s="264" t="s">
        <v>1</v>
      </c>
      <c r="F205" s="265" t="s">
        <v>251</v>
      </c>
      <c r="G205" s="263"/>
      <c r="H205" s="266">
        <v>92.400000000000006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135</v>
      </c>
      <c r="AU205" s="272" t="s">
        <v>89</v>
      </c>
      <c r="AV205" s="14" t="s">
        <v>89</v>
      </c>
      <c r="AW205" s="14" t="s">
        <v>36</v>
      </c>
      <c r="AX205" s="14" t="s">
        <v>80</v>
      </c>
      <c r="AY205" s="272" t="s">
        <v>125</v>
      </c>
    </row>
    <row r="206" s="13" customFormat="1">
      <c r="A206" s="13"/>
      <c r="B206" s="252"/>
      <c r="C206" s="253"/>
      <c r="D206" s="248" t="s">
        <v>135</v>
      </c>
      <c r="E206" s="254" t="s">
        <v>1</v>
      </c>
      <c r="F206" s="255" t="s">
        <v>138</v>
      </c>
      <c r="G206" s="253"/>
      <c r="H206" s="254" t="s">
        <v>1</v>
      </c>
      <c r="I206" s="256"/>
      <c r="J206" s="253"/>
      <c r="K206" s="253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135</v>
      </c>
      <c r="AU206" s="261" t="s">
        <v>89</v>
      </c>
      <c r="AV206" s="13" t="s">
        <v>21</v>
      </c>
      <c r="AW206" s="13" t="s">
        <v>36</v>
      </c>
      <c r="AX206" s="13" t="s">
        <v>80</v>
      </c>
      <c r="AY206" s="261" t="s">
        <v>125</v>
      </c>
    </row>
    <row r="207" s="14" customFormat="1">
      <c r="A207" s="14"/>
      <c r="B207" s="262"/>
      <c r="C207" s="263"/>
      <c r="D207" s="248" t="s">
        <v>135</v>
      </c>
      <c r="E207" s="264" t="s">
        <v>1</v>
      </c>
      <c r="F207" s="265" t="s">
        <v>252</v>
      </c>
      <c r="G207" s="263"/>
      <c r="H207" s="266">
        <v>234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135</v>
      </c>
      <c r="AU207" s="272" t="s">
        <v>89</v>
      </c>
      <c r="AV207" s="14" t="s">
        <v>89</v>
      </c>
      <c r="AW207" s="14" t="s">
        <v>36</v>
      </c>
      <c r="AX207" s="14" t="s">
        <v>80</v>
      </c>
      <c r="AY207" s="272" t="s">
        <v>125</v>
      </c>
    </row>
    <row r="208" s="15" customFormat="1">
      <c r="A208" s="15"/>
      <c r="B208" s="273"/>
      <c r="C208" s="274"/>
      <c r="D208" s="248" t="s">
        <v>135</v>
      </c>
      <c r="E208" s="275" t="s">
        <v>1</v>
      </c>
      <c r="F208" s="276" t="s">
        <v>140</v>
      </c>
      <c r="G208" s="274"/>
      <c r="H208" s="277">
        <v>326.39999999999998</v>
      </c>
      <c r="I208" s="278"/>
      <c r="J208" s="274"/>
      <c r="K208" s="274"/>
      <c r="L208" s="279"/>
      <c r="M208" s="280"/>
      <c r="N208" s="281"/>
      <c r="O208" s="281"/>
      <c r="P208" s="281"/>
      <c r="Q208" s="281"/>
      <c r="R208" s="281"/>
      <c r="S208" s="281"/>
      <c r="T208" s="28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3" t="s">
        <v>135</v>
      </c>
      <c r="AU208" s="283" t="s">
        <v>89</v>
      </c>
      <c r="AV208" s="15" t="s">
        <v>132</v>
      </c>
      <c r="AW208" s="15" t="s">
        <v>36</v>
      </c>
      <c r="AX208" s="15" t="s">
        <v>21</v>
      </c>
      <c r="AY208" s="283" t="s">
        <v>125</v>
      </c>
    </row>
    <row r="209" s="2" customFormat="1" ht="21.75" customHeight="1">
      <c r="A209" s="38"/>
      <c r="B209" s="39"/>
      <c r="C209" s="235" t="s">
        <v>253</v>
      </c>
      <c r="D209" s="235" t="s">
        <v>128</v>
      </c>
      <c r="E209" s="236" t="s">
        <v>254</v>
      </c>
      <c r="F209" s="237" t="s">
        <v>255</v>
      </c>
      <c r="G209" s="238" t="s">
        <v>131</v>
      </c>
      <c r="H209" s="239">
        <v>179.55000000000001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45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205</v>
      </c>
      <c r="AT209" s="246" t="s">
        <v>128</v>
      </c>
      <c r="AU209" s="246" t="s">
        <v>89</v>
      </c>
      <c r="AY209" s="17" t="s">
        <v>125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7" t="s">
        <v>21</v>
      </c>
      <c r="BK209" s="247">
        <f>ROUND(I209*H209,2)</f>
        <v>0</v>
      </c>
      <c r="BL209" s="17" t="s">
        <v>205</v>
      </c>
      <c r="BM209" s="246" t="s">
        <v>256</v>
      </c>
    </row>
    <row r="210" s="2" customFormat="1">
      <c r="A210" s="38"/>
      <c r="B210" s="39"/>
      <c r="C210" s="40"/>
      <c r="D210" s="248" t="s">
        <v>134</v>
      </c>
      <c r="E210" s="40"/>
      <c r="F210" s="249" t="s">
        <v>255</v>
      </c>
      <c r="G210" s="40"/>
      <c r="H210" s="40"/>
      <c r="I210" s="144"/>
      <c r="J210" s="40"/>
      <c r="K210" s="40"/>
      <c r="L210" s="44"/>
      <c r="M210" s="250"/>
      <c r="N210" s="25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134</v>
      </c>
      <c r="AU210" s="17" t="s">
        <v>89</v>
      </c>
    </row>
    <row r="211" s="13" customFormat="1">
      <c r="A211" s="13"/>
      <c r="B211" s="252"/>
      <c r="C211" s="253"/>
      <c r="D211" s="248" t="s">
        <v>135</v>
      </c>
      <c r="E211" s="254" t="s">
        <v>1</v>
      </c>
      <c r="F211" s="255" t="s">
        <v>172</v>
      </c>
      <c r="G211" s="253"/>
      <c r="H211" s="254" t="s">
        <v>1</v>
      </c>
      <c r="I211" s="256"/>
      <c r="J211" s="253"/>
      <c r="K211" s="253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135</v>
      </c>
      <c r="AU211" s="261" t="s">
        <v>89</v>
      </c>
      <c r="AV211" s="13" t="s">
        <v>21</v>
      </c>
      <c r="AW211" s="13" t="s">
        <v>36</v>
      </c>
      <c r="AX211" s="13" t="s">
        <v>80</v>
      </c>
      <c r="AY211" s="261" t="s">
        <v>125</v>
      </c>
    </row>
    <row r="212" s="14" customFormat="1">
      <c r="A212" s="14"/>
      <c r="B212" s="262"/>
      <c r="C212" s="263"/>
      <c r="D212" s="248" t="s">
        <v>135</v>
      </c>
      <c r="E212" s="264" t="s">
        <v>1</v>
      </c>
      <c r="F212" s="265" t="s">
        <v>173</v>
      </c>
      <c r="G212" s="263"/>
      <c r="H212" s="266">
        <v>48.509999999999998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135</v>
      </c>
      <c r="AU212" s="272" t="s">
        <v>89</v>
      </c>
      <c r="AV212" s="14" t="s">
        <v>89</v>
      </c>
      <c r="AW212" s="14" t="s">
        <v>36</v>
      </c>
      <c r="AX212" s="14" t="s">
        <v>80</v>
      </c>
      <c r="AY212" s="272" t="s">
        <v>125</v>
      </c>
    </row>
    <row r="213" s="13" customFormat="1">
      <c r="A213" s="13"/>
      <c r="B213" s="252"/>
      <c r="C213" s="253"/>
      <c r="D213" s="248" t="s">
        <v>135</v>
      </c>
      <c r="E213" s="254" t="s">
        <v>1</v>
      </c>
      <c r="F213" s="255" t="s">
        <v>174</v>
      </c>
      <c r="G213" s="253"/>
      <c r="H213" s="254" t="s">
        <v>1</v>
      </c>
      <c r="I213" s="256"/>
      <c r="J213" s="253"/>
      <c r="K213" s="253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135</v>
      </c>
      <c r="AU213" s="261" t="s">
        <v>89</v>
      </c>
      <c r="AV213" s="13" t="s">
        <v>21</v>
      </c>
      <c r="AW213" s="13" t="s">
        <v>36</v>
      </c>
      <c r="AX213" s="13" t="s">
        <v>80</v>
      </c>
      <c r="AY213" s="261" t="s">
        <v>125</v>
      </c>
    </row>
    <row r="214" s="14" customFormat="1">
      <c r="A214" s="14"/>
      <c r="B214" s="262"/>
      <c r="C214" s="263"/>
      <c r="D214" s="248" t="s">
        <v>135</v>
      </c>
      <c r="E214" s="264" t="s">
        <v>1</v>
      </c>
      <c r="F214" s="265" t="s">
        <v>175</v>
      </c>
      <c r="G214" s="263"/>
      <c r="H214" s="266">
        <v>131.03999999999999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2" t="s">
        <v>135</v>
      </c>
      <c r="AU214" s="272" t="s">
        <v>89</v>
      </c>
      <c r="AV214" s="14" t="s">
        <v>89</v>
      </c>
      <c r="AW214" s="14" t="s">
        <v>36</v>
      </c>
      <c r="AX214" s="14" t="s">
        <v>80</v>
      </c>
      <c r="AY214" s="272" t="s">
        <v>125</v>
      </c>
    </row>
    <row r="215" s="15" customFormat="1">
      <c r="A215" s="15"/>
      <c r="B215" s="273"/>
      <c r="C215" s="274"/>
      <c r="D215" s="248" t="s">
        <v>135</v>
      </c>
      <c r="E215" s="275" t="s">
        <v>1</v>
      </c>
      <c r="F215" s="276" t="s">
        <v>140</v>
      </c>
      <c r="G215" s="274"/>
      <c r="H215" s="277">
        <v>179.55000000000001</v>
      </c>
      <c r="I215" s="278"/>
      <c r="J215" s="274"/>
      <c r="K215" s="274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135</v>
      </c>
      <c r="AU215" s="283" t="s">
        <v>89</v>
      </c>
      <c r="AV215" s="15" t="s">
        <v>132</v>
      </c>
      <c r="AW215" s="15" t="s">
        <v>36</v>
      </c>
      <c r="AX215" s="15" t="s">
        <v>21</v>
      </c>
      <c r="AY215" s="283" t="s">
        <v>125</v>
      </c>
    </row>
    <row r="216" s="2" customFormat="1" ht="21.75" customHeight="1">
      <c r="A216" s="38"/>
      <c r="B216" s="39"/>
      <c r="C216" s="235" t="s">
        <v>257</v>
      </c>
      <c r="D216" s="235" t="s">
        <v>128</v>
      </c>
      <c r="E216" s="236" t="s">
        <v>258</v>
      </c>
      <c r="F216" s="237" t="s">
        <v>259</v>
      </c>
      <c r="G216" s="238" t="s">
        <v>227</v>
      </c>
      <c r="H216" s="239">
        <v>37</v>
      </c>
      <c r="I216" s="240"/>
      <c r="J216" s="241">
        <f>ROUND(I216*H216,2)</f>
        <v>0</v>
      </c>
      <c r="K216" s="237" t="s">
        <v>144</v>
      </c>
      <c r="L216" s="44"/>
      <c r="M216" s="242" t="s">
        <v>1</v>
      </c>
      <c r="N216" s="243" t="s">
        <v>45</v>
      </c>
      <c r="O216" s="91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205</v>
      </c>
      <c r="AT216" s="246" t="s">
        <v>128</v>
      </c>
      <c r="AU216" s="246" t="s">
        <v>89</v>
      </c>
      <c r="AY216" s="17" t="s">
        <v>125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7" t="s">
        <v>21</v>
      </c>
      <c r="BK216" s="247">
        <f>ROUND(I216*H216,2)</f>
        <v>0</v>
      </c>
      <c r="BL216" s="17" t="s">
        <v>205</v>
      </c>
      <c r="BM216" s="246" t="s">
        <v>260</v>
      </c>
    </row>
    <row r="217" s="2" customFormat="1">
      <c r="A217" s="38"/>
      <c r="B217" s="39"/>
      <c r="C217" s="40"/>
      <c r="D217" s="248" t="s">
        <v>134</v>
      </c>
      <c r="E217" s="40"/>
      <c r="F217" s="249" t="s">
        <v>261</v>
      </c>
      <c r="G217" s="40"/>
      <c r="H217" s="40"/>
      <c r="I217" s="144"/>
      <c r="J217" s="40"/>
      <c r="K217" s="40"/>
      <c r="L217" s="44"/>
      <c r="M217" s="250"/>
      <c r="N217" s="25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134</v>
      </c>
      <c r="AU217" s="17" t="s">
        <v>89</v>
      </c>
    </row>
    <row r="218" s="13" customFormat="1">
      <c r="A218" s="13"/>
      <c r="B218" s="252"/>
      <c r="C218" s="253"/>
      <c r="D218" s="248" t="s">
        <v>135</v>
      </c>
      <c r="E218" s="254" t="s">
        <v>1</v>
      </c>
      <c r="F218" s="255" t="s">
        <v>172</v>
      </c>
      <c r="G218" s="253"/>
      <c r="H218" s="254" t="s">
        <v>1</v>
      </c>
      <c r="I218" s="256"/>
      <c r="J218" s="253"/>
      <c r="K218" s="253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135</v>
      </c>
      <c r="AU218" s="261" t="s">
        <v>89</v>
      </c>
      <c r="AV218" s="13" t="s">
        <v>21</v>
      </c>
      <c r="AW218" s="13" t="s">
        <v>36</v>
      </c>
      <c r="AX218" s="13" t="s">
        <v>80</v>
      </c>
      <c r="AY218" s="261" t="s">
        <v>125</v>
      </c>
    </row>
    <row r="219" s="14" customFormat="1">
      <c r="A219" s="14"/>
      <c r="B219" s="262"/>
      <c r="C219" s="263"/>
      <c r="D219" s="248" t="s">
        <v>135</v>
      </c>
      <c r="E219" s="264" t="s">
        <v>1</v>
      </c>
      <c r="F219" s="265" t="s">
        <v>202</v>
      </c>
      <c r="G219" s="263"/>
      <c r="H219" s="266">
        <v>11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135</v>
      </c>
      <c r="AU219" s="272" t="s">
        <v>89</v>
      </c>
      <c r="AV219" s="14" t="s">
        <v>89</v>
      </c>
      <c r="AW219" s="14" t="s">
        <v>36</v>
      </c>
      <c r="AX219" s="14" t="s">
        <v>80</v>
      </c>
      <c r="AY219" s="272" t="s">
        <v>125</v>
      </c>
    </row>
    <row r="220" s="13" customFormat="1">
      <c r="A220" s="13"/>
      <c r="B220" s="252"/>
      <c r="C220" s="253"/>
      <c r="D220" s="248" t="s">
        <v>135</v>
      </c>
      <c r="E220" s="254" t="s">
        <v>1</v>
      </c>
      <c r="F220" s="255" t="s">
        <v>174</v>
      </c>
      <c r="G220" s="253"/>
      <c r="H220" s="254" t="s">
        <v>1</v>
      </c>
      <c r="I220" s="256"/>
      <c r="J220" s="253"/>
      <c r="K220" s="253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135</v>
      </c>
      <c r="AU220" s="261" t="s">
        <v>89</v>
      </c>
      <c r="AV220" s="13" t="s">
        <v>21</v>
      </c>
      <c r="AW220" s="13" t="s">
        <v>36</v>
      </c>
      <c r="AX220" s="13" t="s">
        <v>80</v>
      </c>
      <c r="AY220" s="261" t="s">
        <v>125</v>
      </c>
    </row>
    <row r="221" s="14" customFormat="1">
      <c r="A221" s="14"/>
      <c r="B221" s="262"/>
      <c r="C221" s="263"/>
      <c r="D221" s="248" t="s">
        <v>135</v>
      </c>
      <c r="E221" s="264" t="s">
        <v>1</v>
      </c>
      <c r="F221" s="265" t="s">
        <v>234</v>
      </c>
      <c r="G221" s="263"/>
      <c r="H221" s="266">
        <v>26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2" t="s">
        <v>135</v>
      </c>
      <c r="AU221" s="272" t="s">
        <v>89</v>
      </c>
      <c r="AV221" s="14" t="s">
        <v>89</v>
      </c>
      <c r="AW221" s="14" t="s">
        <v>36</v>
      </c>
      <c r="AX221" s="14" t="s">
        <v>80</v>
      </c>
      <c r="AY221" s="272" t="s">
        <v>125</v>
      </c>
    </row>
    <row r="222" s="15" customFormat="1">
      <c r="A222" s="15"/>
      <c r="B222" s="273"/>
      <c r="C222" s="274"/>
      <c r="D222" s="248" t="s">
        <v>135</v>
      </c>
      <c r="E222" s="275" t="s">
        <v>1</v>
      </c>
      <c r="F222" s="276" t="s">
        <v>140</v>
      </c>
      <c r="G222" s="274"/>
      <c r="H222" s="277">
        <v>37</v>
      </c>
      <c r="I222" s="278"/>
      <c r="J222" s="274"/>
      <c r="K222" s="274"/>
      <c r="L222" s="279"/>
      <c r="M222" s="280"/>
      <c r="N222" s="281"/>
      <c r="O222" s="281"/>
      <c r="P222" s="281"/>
      <c r="Q222" s="281"/>
      <c r="R222" s="281"/>
      <c r="S222" s="281"/>
      <c r="T222" s="28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3" t="s">
        <v>135</v>
      </c>
      <c r="AU222" s="283" t="s">
        <v>89</v>
      </c>
      <c r="AV222" s="15" t="s">
        <v>132</v>
      </c>
      <c r="AW222" s="15" t="s">
        <v>36</v>
      </c>
      <c r="AX222" s="15" t="s">
        <v>21</v>
      </c>
      <c r="AY222" s="283" t="s">
        <v>125</v>
      </c>
    </row>
    <row r="223" s="2" customFormat="1" ht="21.75" customHeight="1">
      <c r="A223" s="38"/>
      <c r="B223" s="39"/>
      <c r="C223" s="286" t="s">
        <v>7</v>
      </c>
      <c r="D223" s="286" t="s">
        <v>262</v>
      </c>
      <c r="E223" s="287" t="s">
        <v>263</v>
      </c>
      <c r="F223" s="288" t="s">
        <v>264</v>
      </c>
      <c r="G223" s="289" t="s">
        <v>143</v>
      </c>
      <c r="H223" s="290">
        <v>23.100000000000001</v>
      </c>
      <c r="I223" s="291"/>
      <c r="J223" s="292">
        <f>ROUND(I223*H223,2)</f>
        <v>0</v>
      </c>
      <c r="K223" s="288" t="s">
        <v>144</v>
      </c>
      <c r="L223" s="293"/>
      <c r="M223" s="294" t="s">
        <v>1</v>
      </c>
      <c r="N223" s="295" t="s">
        <v>45</v>
      </c>
      <c r="O223" s="91"/>
      <c r="P223" s="244">
        <f>O223*H223</f>
        <v>0</v>
      </c>
      <c r="Q223" s="244">
        <v>0.0050000000000000001</v>
      </c>
      <c r="R223" s="244">
        <f>Q223*H223</f>
        <v>0.11550000000000001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265</v>
      </c>
      <c r="AT223" s="246" t="s">
        <v>262</v>
      </c>
      <c r="AU223" s="246" t="s">
        <v>89</v>
      </c>
      <c r="AY223" s="17" t="s">
        <v>125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7" t="s">
        <v>21</v>
      </c>
      <c r="BK223" s="247">
        <f>ROUND(I223*H223,2)</f>
        <v>0</v>
      </c>
      <c r="BL223" s="17" t="s">
        <v>265</v>
      </c>
      <c r="BM223" s="246" t="s">
        <v>266</v>
      </c>
    </row>
    <row r="224" s="2" customFormat="1">
      <c r="A224" s="38"/>
      <c r="B224" s="39"/>
      <c r="C224" s="40"/>
      <c r="D224" s="248" t="s">
        <v>134</v>
      </c>
      <c r="E224" s="40"/>
      <c r="F224" s="249" t="s">
        <v>267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89</v>
      </c>
    </row>
    <row r="225" s="13" customFormat="1">
      <c r="A225" s="13"/>
      <c r="B225" s="252"/>
      <c r="C225" s="253"/>
      <c r="D225" s="248" t="s">
        <v>135</v>
      </c>
      <c r="E225" s="254" t="s">
        <v>1</v>
      </c>
      <c r="F225" s="255" t="s">
        <v>172</v>
      </c>
      <c r="G225" s="253"/>
      <c r="H225" s="254" t="s">
        <v>1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135</v>
      </c>
      <c r="AU225" s="261" t="s">
        <v>89</v>
      </c>
      <c r="AV225" s="13" t="s">
        <v>21</v>
      </c>
      <c r="AW225" s="13" t="s">
        <v>36</v>
      </c>
      <c r="AX225" s="13" t="s">
        <v>80</v>
      </c>
      <c r="AY225" s="261" t="s">
        <v>125</v>
      </c>
    </row>
    <row r="226" s="14" customFormat="1">
      <c r="A226" s="14"/>
      <c r="B226" s="262"/>
      <c r="C226" s="263"/>
      <c r="D226" s="248" t="s">
        <v>135</v>
      </c>
      <c r="E226" s="264" t="s">
        <v>1</v>
      </c>
      <c r="F226" s="265" t="s">
        <v>268</v>
      </c>
      <c r="G226" s="263"/>
      <c r="H226" s="266">
        <v>23.100000000000001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135</v>
      </c>
      <c r="AU226" s="272" t="s">
        <v>89</v>
      </c>
      <c r="AV226" s="14" t="s">
        <v>89</v>
      </c>
      <c r="AW226" s="14" t="s">
        <v>36</v>
      </c>
      <c r="AX226" s="14" t="s">
        <v>21</v>
      </c>
      <c r="AY226" s="272" t="s">
        <v>125</v>
      </c>
    </row>
    <row r="227" s="2" customFormat="1" ht="21.75" customHeight="1">
      <c r="A227" s="38"/>
      <c r="B227" s="39"/>
      <c r="C227" s="286" t="s">
        <v>269</v>
      </c>
      <c r="D227" s="286" t="s">
        <v>262</v>
      </c>
      <c r="E227" s="287" t="s">
        <v>270</v>
      </c>
      <c r="F227" s="288" t="s">
        <v>271</v>
      </c>
      <c r="G227" s="289" t="s">
        <v>143</v>
      </c>
      <c r="H227" s="290">
        <v>16.231999999999999</v>
      </c>
      <c r="I227" s="291"/>
      <c r="J227" s="292">
        <f>ROUND(I227*H227,2)</f>
        <v>0</v>
      </c>
      <c r="K227" s="288" t="s">
        <v>144</v>
      </c>
      <c r="L227" s="293"/>
      <c r="M227" s="294" t="s">
        <v>1</v>
      </c>
      <c r="N227" s="295" t="s">
        <v>45</v>
      </c>
      <c r="O227" s="91"/>
      <c r="P227" s="244">
        <f>O227*H227</f>
        <v>0</v>
      </c>
      <c r="Q227" s="244">
        <v>0.0040000000000000001</v>
      </c>
      <c r="R227" s="244">
        <f>Q227*H227</f>
        <v>0.064928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265</v>
      </c>
      <c r="AT227" s="246" t="s">
        <v>262</v>
      </c>
      <c r="AU227" s="246" t="s">
        <v>89</v>
      </c>
      <c r="AY227" s="17" t="s">
        <v>125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21</v>
      </c>
      <c r="BK227" s="247">
        <f>ROUND(I227*H227,2)</f>
        <v>0</v>
      </c>
      <c r="BL227" s="17" t="s">
        <v>265</v>
      </c>
      <c r="BM227" s="246" t="s">
        <v>272</v>
      </c>
    </row>
    <row r="228" s="2" customFormat="1">
      <c r="A228" s="38"/>
      <c r="B228" s="39"/>
      <c r="C228" s="40"/>
      <c r="D228" s="248" t="s">
        <v>134</v>
      </c>
      <c r="E228" s="40"/>
      <c r="F228" s="249" t="s">
        <v>273</v>
      </c>
      <c r="G228" s="40"/>
      <c r="H228" s="40"/>
      <c r="I228" s="144"/>
      <c r="J228" s="40"/>
      <c r="K228" s="40"/>
      <c r="L228" s="44"/>
      <c r="M228" s="250"/>
      <c r="N228" s="25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89</v>
      </c>
    </row>
    <row r="229" s="2" customFormat="1" ht="21.75" customHeight="1">
      <c r="A229" s="38"/>
      <c r="B229" s="39"/>
      <c r="C229" s="235" t="s">
        <v>274</v>
      </c>
      <c r="D229" s="235" t="s">
        <v>128</v>
      </c>
      <c r="E229" s="236" t="s">
        <v>275</v>
      </c>
      <c r="F229" s="237" t="s">
        <v>276</v>
      </c>
      <c r="G229" s="238" t="s">
        <v>219</v>
      </c>
      <c r="H229" s="285"/>
      <c r="I229" s="240"/>
      <c r="J229" s="241">
        <f>ROUND(I229*H229,2)</f>
        <v>0</v>
      </c>
      <c r="K229" s="237" t="s">
        <v>144</v>
      </c>
      <c r="L229" s="44"/>
      <c r="M229" s="242" t="s">
        <v>1</v>
      </c>
      <c r="N229" s="243" t="s">
        <v>45</v>
      </c>
      <c r="O229" s="91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6" t="s">
        <v>205</v>
      </c>
      <c r="AT229" s="246" t="s">
        <v>128</v>
      </c>
      <c r="AU229" s="246" t="s">
        <v>89</v>
      </c>
      <c r="AY229" s="17" t="s">
        <v>125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7" t="s">
        <v>21</v>
      </c>
      <c r="BK229" s="247">
        <f>ROUND(I229*H229,2)</f>
        <v>0</v>
      </c>
      <c r="BL229" s="17" t="s">
        <v>205</v>
      </c>
      <c r="BM229" s="246" t="s">
        <v>277</v>
      </c>
    </row>
    <row r="230" s="2" customFormat="1">
      <c r="A230" s="38"/>
      <c r="B230" s="39"/>
      <c r="C230" s="40"/>
      <c r="D230" s="248" t="s">
        <v>134</v>
      </c>
      <c r="E230" s="40"/>
      <c r="F230" s="249" t="s">
        <v>278</v>
      </c>
      <c r="G230" s="40"/>
      <c r="H230" s="40"/>
      <c r="I230" s="144"/>
      <c r="J230" s="40"/>
      <c r="K230" s="40"/>
      <c r="L230" s="44"/>
      <c r="M230" s="250"/>
      <c r="N230" s="25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134</v>
      </c>
      <c r="AU230" s="17" t="s">
        <v>89</v>
      </c>
    </row>
    <row r="231" s="12" customFormat="1" ht="22.8" customHeight="1">
      <c r="A231" s="12"/>
      <c r="B231" s="219"/>
      <c r="C231" s="220"/>
      <c r="D231" s="221" t="s">
        <v>79</v>
      </c>
      <c r="E231" s="233" t="s">
        <v>279</v>
      </c>
      <c r="F231" s="233" t="s">
        <v>280</v>
      </c>
      <c r="G231" s="220"/>
      <c r="H231" s="220"/>
      <c r="I231" s="223"/>
      <c r="J231" s="234">
        <f>BK231</f>
        <v>0</v>
      </c>
      <c r="K231" s="220"/>
      <c r="L231" s="225"/>
      <c r="M231" s="226"/>
      <c r="N231" s="227"/>
      <c r="O231" s="227"/>
      <c r="P231" s="228">
        <f>SUM(P232:P292)</f>
        <v>0</v>
      </c>
      <c r="Q231" s="227"/>
      <c r="R231" s="228">
        <f>SUM(R232:R292)</f>
        <v>0.13529905840000001</v>
      </c>
      <c r="S231" s="227"/>
      <c r="T231" s="229">
        <f>SUM(T232:T292)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0" t="s">
        <v>89</v>
      </c>
      <c r="AT231" s="231" t="s">
        <v>79</v>
      </c>
      <c r="AU231" s="231" t="s">
        <v>21</v>
      </c>
      <c r="AY231" s="230" t="s">
        <v>125</v>
      </c>
      <c r="BK231" s="232">
        <f>SUM(BK232:BK292)</f>
        <v>0</v>
      </c>
    </row>
    <row r="232" s="2" customFormat="1" ht="21.75" customHeight="1">
      <c r="A232" s="38"/>
      <c r="B232" s="39"/>
      <c r="C232" s="235" t="s">
        <v>281</v>
      </c>
      <c r="D232" s="235" t="s">
        <v>128</v>
      </c>
      <c r="E232" s="236" t="s">
        <v>282</v>
      </c>
      <c r="F232" s="237" t="s">
        <v>283</v>
      </c>
      <c r="G232" s="238" t="s">
        <v>131</v>
      </c>
      <c r="H232" s="239">
        <v>272.12200000000001</v>
      </c>
      <c r="I232" s="240"/>
      <c r="J232" s="241">
        <f>ROUND(I232*H232,2)</f>
        <v>0</v>
      </c>
      <c r="K232" s="237" t="s">
        <v>144</v>
      </c>
      <c r="L232" s="44"/>
      <c r="M232" s="242" t="s">
        <v>1</v>
      </c>
      <c r="N232" s="243" t="s">
        <v>45</v>
      </c>
      <c r="O232" s="91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6" t="s">
        <v>205</v>
      </c>
      <c r="AT232" s="246" t="s">
        <v>128</v>
      </c>
      <c r="AU232" s="246" t="s">
        <v>89</v>
      </c>
      <c r="AY232" s="17" t="s">
        <v>125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7" t="s">
        <v>21</v>
      </c>
      <c r="BK232" s="247">
        <f>ROUND(I232*H232,2)</f>
        <v>0</v>
      </c>
      <c r="BL232" s="17" t="s">
        <v>205</v>
      </c>
      <c r="BM232" s="246" t="s">
        <v>284</v>
      </c>
    </row>
    <row r="233" s="2" customFormat="1">
      <c r="A233" s="38"/>
      <c r="B233" s="39"/>
      <c r="C233" s="40"/>
      <c r="D233" s="248" t="s">
        <v>134</v>
      </c>
      <c r="E233" s="40"/>
      <c r="F233" s="249" t="s">
        <v>283</v>
      </c>
      <c r="G233" s="40"/>
      <c r="H233" s="40"/>
      <c r="I233" s="144"/>
      <c r="J233" s="40"/>
      <c r="K233" s="40"/>
      <c r="L233" s="44"/>
      <c r="M233" s="250"/>
      <c r="N233" s="25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134</v>
      </c>
      <c r="AU233" s="17" t="s">
        <v>89</v>
      </c>
    </row>
    <row r="234" s="13" customFormat="1">
      <c r="A234" s="13"/>
      <c r="B234" s="252"/>
      <c r="C234" s="253"/>
      <c r="D234" s="248" t="s">
        <v>135</v>
      </c>
      <c r="E234" s="254" t="s">
        <v>1</v>
      </c>
      <c r="F234" s="255" t="s">
        <v>285</v>
      </c>
      <c r="G234" s="253"/>
      <c r="H234" s="254" t="s">
        <v>1</v>
      </c>
      <c r="I234" s="256"/>
      <c r="J234" s="253"/>
      <c r="K234" s="253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135</v>
      </c>
      <c r="AU234" s="261" t="s">
        <v>89</v>
      </c>
      <c r="AV234" s="13" t="s">
        <v>21</v>
      </c>
      <c r="AW234" s="13" t="s">
        <v>36</v>
      </c>
      <c r="AX234" s="13" t="s">
        <v>80</v>
      </c>
      <c r="AY234" s="261" t="s">
        <v>125</v>
      </c>
    </row>
    <row r="235" s="13" customFormat="1">
      <c r="A235" s="13"/>
      <c r="B235" s="252"/>
      <c r="C235" s="253"/>
      <c r="D235" s="248" t="s">
        <v>135</v>
      </c>
      <c r="E235" s="254" t="s">
        <v>1</v>
      </c>
      <c r="F235" s="255" t="s">
        <v>286</v>
      </c>
      <c r="G235" s="253"/>
      <c r="H235" s="254" t="s">
        <v>1</v>
      </c>
      <c r="I235" s="256"/>
      <c r="J235" s="253"/>
      <c r="K235" s="253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135</v>
      </c>
      <c r="AU235" s="261" t="s">
        <v>89</v>
      </c>
      <c r="AV235" s="13" t="s">
        <v>21</v>
      </c>
      <c r="AW235" s="13" t="s">
        <v>36</v>
      </c>
      <c r="AX235" s="13" t="s">
        <v>80</v>
      </c>
      <c r="AY235" s="261" t="s">
        <v>125</v>
      </c>
    </row>
    <row r="236" s="14" customFormat="1">
      <c r="A236" s="14"/>
      <c r="B236" s="262"/>
      <c r="C236" s="263"/>
      <c r="D236" s="248" t="s">
        <v>135</v>
      </c>
      <c r="E236" s="264" t="s">
        <v>1</v>
      </c>
      <c r="F236" s="265" t="s">
        <v>287</v>
      </c>
      <c r="G236" s="263"/>
      <c r="H236" s="266">
        <v>8.9600000000000009</v>
      </c>
      <c r="I236" s="267"/>
      <c r="J236" s="263"/>
      <c r="K236" s="263"/>
      <c r="L236" s="268"/>
      <c r="M236" s="269"/>
      <c r="N236" s="270"/>
      <c r="O236" s="270"/>
      <c r="P236" s="270"/>
      <c r="Q236" s="270"/>
      <c r="R236" s="270"/>
      <c r="S236" s="270"/>
      <c r="T236" s="27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2" t="s">
        <v>135</v>
      </c>
      <c r="AU236" s="272" t="s">
        <v>89</v>
      </c>
      <c r="AV236" s="14" t="s">
        <v>89</v>
      </c>
      <c r="AW236" s="14" t="s">
        <v>36</v>
      </c>
      <c r="AX236" s="14" t="s">
        <v>80</v>
      </c>
      <c r="AY236" s="272" t="s">
        <v>125</v>
      </c>
    </row>
    <row r="237" s="14" customFormat="1">
      <c r="A237" s="14"/>
      <c r="B237" s="262"/>
      <c r="C237" s="263"/>
      <c r="D237" s="248" t="s">
        <v>135</v>
      </c>
      <c r="E237" s="264" t="s">
        <v>1</v>
      </c>
      <c r="F237" s="265" t="s">
        <v>288</v>
      </c>
      <c r="G237" s="263"/>
      <c r="H237" s="266">
        <v>9.5999999999999996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2" t="s">
        <v>135</v>
      </c>
      <c r="AU237" s="272" t="s">
        <v>89</v>
      </c>
      <c r="AV237" s="14" t="s">
        <v>89</v>
      </c>
      <c r="AW237" s="14" t="s">
        <v>36</v>
      </c>
      <c r="AX237" s="14" t="s">
        <v>80</v>
      </c>
      <c r="AY237" s="272" t="s">
        <v>125</v>
      </c>
    </row>
    <row r="238" s="14" customFormat="1">
      <c r="A238" s="14"/>
      <c r="B238" s="262"/>
      <c r="C238" s="263"/>
      <c r="D238" s="248" t="s">
        <v>135</v>
      </c>
      <c r="E238" s="264" t="s">
        <v>1</v>
      </c>
      <c r="F238" s="265" t="s">
        <v>289</v>
      </c>
      <c r="G238" s="263"/>
      <c r="H238" s="266">
        <v>59.039999999999999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135</v>
      </c>
      <c r="AU238" s="272" t="s">
        <v>89</v>
      </c>
      <c r="AV238" s="14" t="s">
        <v>89</v>
      </c>
      <c r="AW238" s="14" t="s">
        <v>36</v>
      </c>
      <c r="AX238" s="14" t="s">
        <v>80</v>
      </c>
      <c r="AY238" s="272" t="s">
        <v>125</v>
      </c>
    </row>
    <row r="239" s="14" customFormat="1">
      <c r="A239" s="14"/>
      <c r="B239" s="262"/>
      <c r="C239" s="263"/>
      <c r="D239" s="248" t="s">
        <v>135</v>
      </c>
      <c r="E239" s="264" t="s">
        <v>1</v>
      </c>
      <c r="F239" s="265" t="s">
        <v>290</v>
      </c>
      <c r="G239" s="263"/>
      <c r="H239" s="266">
        <v>20.789999999999999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135</v>
      </c>
      <c r="AU239" s="272" t="s">
        <v>89</v>
      </c>
      <c r="AV239" s="14" t="s">
        <v>89</v>
      </c>
      <c r="AW239" s="14" t="s">
        <v>36</v>
      </c>
      <c r="AX239" s="14" t="s">
        <v>80</v>
      </c>
      <c r="AY239" s="272" t="s">
        <v>125</v>
      </c>
    </row>
    <row r="240" s="14" customFormat="1">
      <c r="A240" s="14"/>
      <c r="B240" s="262"/>
      <c r="C240" s="263"/>
      <c r="D240" s="248" t="s">
        <v>135</v>
      </c>
      <c r="E240" s="264" t="s">
        <v>1</v>
      </c>
      <c r="F240" s="265" t="s">
        <v>291</v>
      </c>
      <c r="G240" s="263"/>
      <c r="H240" s="266">
        <v>-48.509999999999998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2" t="s">
        <v>135</v>
      </c>
      <c r="AU240" s="272" t="s">
        <v>89</v>
      </c>
      <c r="AV240" s="14" t="s">
        <v>89</v>
      </c>
      <c r="AW240" s="14" t="s">
        <v>36</v>
      </c>
      <c r="AX240" s="14" t="s">
        <v>80</v>
      </c>
      <c r="AY240" s="272" t="s">
        <v>125</v>
      </c>
    </row>
    <row r="241" s="13" customFormat="1">
      <c r="A241" s="13"/>
      <c r="B241" s="252"/>
      <c r="C241" s="253"/>
      <c r="D241" s="248" t="s">
        <v>135</v>
      </c>
      <c r="E241" s="254" t="s">
        <v>1</v>
      </c>
      <c r="F241" s="255" t="s">
        <v>292</v>
      </c>
      <c r="G241" s="253"/>
      <c r="H241" s="254" t="s">
        <v>1</v>
      </c>
      <c r="I241" s="256"/>
      <c r="J241" s="253"/>
      <c r="K241" s="253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135</v>
      </c>
      <c r="AU241" s="261" t="s">
        <v>89</v>
      </c>
      <c r="AV241" s="13" t="s">
        <v>21</v>
      </c>
      <c r="AW241" s="13" t="s">
        <v>36</v>
      </c>
      <c r="AX241" s="13" t="s">
        <v>80</v>
      </c>
      <c r="AY241" s="261" t="s">
        <v>125</v>
      </c>
    </row>
    <row r="242" s="14" customFormat="1">
      <c r="A242" s="14"/>
      <c r="B242" s="262"/>
      <c r="C242" s="263"/>
      <c r="D242" s="248" t="s">
        <v>135</v>
      </c>
      <c r="E242" s="264" t="s">
        <v>1</v>
      </c>
      <c r="F242" s="265" t="s">
        <v>293</v>
      </c>
      <c r="G242" s="263"/>
      <c r="H242" s="266">
        <v>264.03199999999998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135</v>
      </c>
      <c r="AU242" s="272" t="s">
        <v>89</v>
      </c>
      <c r="AV242" s="14" t="s">
        <v>89</v>
      </c>
      <c r="AW242" s="14" t="s">
        <v>36</v>
      </c>
      <c r="AX242" s="14" t="s">
        <v>80</v>
      </c>
      <c r="AY242" s="272" t="s">
        <v>125</v>
      </c>
    </row>
    <row r="243" s="14" customFormat="1">
      <c r="A243" s="14"/>
      <c r="B243" s="262"/>
      <c r="C243" s="263"/>
      <c r="D243" s="248" t="s">
        <v>135</v>
      </c>
      <c r="E243" s="264" t="s">
        <v>1</v>
      </c>
      <c r="F243" s="265" t="s">
        <v>294</v>
      </c>
      <c r="G243" s="263"/>
      <c r="H243" s="266">
        <v>44.399999999999999</v>
      </c>
      <c r="I243" s="267"/>
      <c r="J243" s="263"/>
      <c r="K243" s="263"/>
      <c r="L243" s="268"/>
      <c r="M243" s="269"/>
      <c r="N243" s="270"/>
      <c r="O243" s="270"/>
      <c r="P243" s="270"/>
      <c r="Q243" s="270"/>
      <c r="R243" s="270"/>
      <c r="S243" s="270"/>
      <c r="T243" s="27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2" t="s">
        <v>135</v>
      </c>
      <c r="AU243" s="272" t="s">
        <v>89</v>
      </c>
      <c r="AV243" s="14" t="s">
        <v>89</v>
      </c>
      <c r="AW243" s="14" t="s">
        <v>36</v>
      </c>
      <c r="AX243" s="14" t="s">
        <v>80</v>
      </c>
      <c r="AY243" s="272" t="s">
        <v>125</v>
      </c>
    </row>
    <row r="244" s="14" customFormat="1">
      <c r="A244" s="14"/>
      <c r="B244" s="262"/>
      <c r="C244" s="263"/>
      <c r="D244" s="248" t="s">
        <v>135</v>
      </c>
      <c r="E244" s="264" t="s">
        <v>1</v>
      </c>
      <c r="F244" s="265" t="s">
        <v>295</v>
      </c>
      <c r="G244" s="263"/>
      <c r="H244" s="266">
        <v>44.850000000000001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135</v>
      </c>
      <c r="AU244" s="272" t="s">
        <v>89</v>
      </c>
      <c r="AV244" s="14" t="s">
        <v>89</v>
      </c>
      <c r="AW244" s="14" t="s">
        <v>36</v>
      </c>
      <c r="AX244" s="14" t="s">
        <v>80</v>
      </c>
      <c r="AY244" s="272" t="s">
        <v>125</v>
      </c>
    </row>
    <row r="245" s="14" customFormat="1">
      <c r="A245" s="14"/>
      <c r="B245" s="262"/>
      <c r="C245" s="263"/>
      <c r="D245" s="248" t="s">
        <v>135</v>
      </c>
      <c r="E245" s="264" t="s">
        <v>1</v>
      </c>
      <c r="F245" s="265" t="s">
        <v>296</v>
      </c>
      <c r="G245" s="263"/>
      <c r="H245" s="266">
        <v>-131.03999999999999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2" t="s">
        <v>135</v>
      </c>
      <c r="AU245" s="272" t="s">
        <v>89</v>
      </c>
      <c r="AV245" s="14" t="s">
        <v>89</v>
      </c>
      <c r="AW245" s="14" t="s">
        <v>36</v>
      </c>
      <c r="AX245" s="14" t="s">
        <v>80</v>
      </c>
      <c r="AY245" s="272" t="s">
        <v>125</v>
      </c>
    </row>
    <row r="246" s="15" customFormat="1">
      <c r="A246" s="15"/>
      <c r="B246" s="273"/>
      <c r="C246" s="274"/>
      <c r="D246" s="248" t="s">
        <v>135</v>
      </c>
      <c r="E246" s="275" t="s">
        <v>1</v>
      </c>
      <c r="F246" s="276" t="s">
        <v>140</v>
      </c>
      <c r="G246" s="274"/>
      <c r="H246" s="277">
        <v>272.12199999999996</v>
      </c>
      <c r="I246" s="278"/>
      <c r="J246" s="274"/>
      <c r="K246" s="274"/>
      <c r="L246" s="279"/>
      <c r="M246" s="280"/>
      <c r="N246" s="281"/>
      <c r="O246" s="281"/>
      <c r="P246" s="281"/>
      <c r="Q246" s="281"/>
      <c r="R246" s="281"/>
      <c r="S246" s="281"/>
      <c r="T246" s="28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3" t="s">
        <v>135</v>
      </c>
      <c r="AU246" s="283" t="s">
        <v>89</v>
      </c>
      <c r="AV246" s="15" t="s">
        <v>132</v>
      </c>
      <c r="AW246" s="15" t="s">
        <v>36</v>
      </c>
      <c r="AX246" s="15" t="s">
        <v>21</v>
      </c>
      <c r="AY246" s="283" t="s">
        <v>125</v>
      </c>
    </row>
    <row r="247" s="2" customFormat="1" ht="21.75" customHeight="1">
      <c r="A247" s="38"/>
      <c r="B247" s="39"/>
      <c r="C247" s="235" t="s">
        <v>297</v>
      </c>
      <c r="D247" s="235" t="s">
        <v>128</v>
      </c>
      <c r="E247" s="236" t="s">
        <v>298</v>
      </c>
      <c r="F247" s="237" t="s">
        <v>299</v>
      </c>
      <c r="G247" s="238" t="s">
        <v>131</v>
      </c>
      <c r="H247" s="239">
        <v>272.12200000000001</v>
      </c>
      <c r="I247" s="240"/>
      <c r="J247" s="241">
        <f>ROUND(I247*H247,2)</f>
        <v>0</v>
      </c>
      <c r="K247" s="237" t="s">
        <v>144</v>
      </c>
      <c r="L247" s="44"/>
      <c r="M247" s="242" t="s">
        <v>1</v>
      </c>
      <c r="N247" s="243" t="s">
        <v>45</v>
      </c>
      <c r="O247" s="91"/>
      <c r="P247" s="244">
        <f>O247*H247</f>
        <v>0</v>
      </c>
      <c r="Q247" s="244">
        <v>0.00020120000000000001</v>
      </c>
      <c r="R247" s="244">
        <f>Q247*H247</f>
        <v>0.054750946400000007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205</v>
      </c>
      <c r="AT247" s="246" t="s">
        <v>128</v>
      </c>
      <c r="AU247" s="246" t="s">
        <v>89</v>
      </c>
      <c r="AY247" s="17" t="s">
        <v>125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7" t="s">
        <v>21</v>
      </c>
      <c r="BK247" s="247">
        <f>ROUND(I247*H247,2)</f>
        <v>0</v>
      </c>
      <c r="BL247" s="17" t="s">
        <v>205</v>
      </c>
      <c r="BM247" s="246" t="s">
        <v>300</v>
      </c>
    </row>
    <row r="248" s="2" customFormat="1">
      <c r="A248" s="38"/>
      <c r="B248" s="39"/>
      <c r="C248" s="40"/>
      <c r="D248" s="248" t="s">
        <v>134</v>
      </c>
      <c r="E248" s="40"/>
      <c r="F248" s="249" t="s">
        <v>299</v>
      </c>
      <c r="G248" s="40"/>
      <c r="H248" s="40"/>
      <c r="I248" s="144"/>
      <c r="J248" s="40"/>
      <c r="K248" s="40"/>
      <c r="L248" s="44"/>
      <c r="M248" s="250"/>
      <c r="N248" s="25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134</v>
      </c>
      <c r="AU248" s="17" t="s">
        <v>89</v>
      </c>
    </row>
    <row r="249" s="13" customFormat="1">
      <c r="A249" s="13"/>
      <c r="B249" s="252"/>
      <c r="C249" s="253"/>
      <c r="D249" s="248" t="s">
        <v>135</v>
      </c>
      <c r="E249" s="254" t="s">
        <v>1</v>
      </c>
      <c r="F249" s="255" t="s">
        <v>285</v>
      </c>
      <c r="G249" s="253"/>
      <c r="H249" s="254" t="s">
        <v>1</v>
      </c>
      <c r="I249" s="256"/>
      <c r="J249" s="253"/>
      <c r="K249" s="253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135</v>
      </c>
      <c r="AU249" s="261" t="s">
        <v>89</v>
      </c>
      <c r="AV249" s="13" t="s">
        <v>21</v>
      </c>
      <c r="AW249" s="13" t="s">
        <v>36</v>
      </c>
      <c r="AX249" s="13" t="s">
        <v>80</v>
      </c>
      <c r="AY249" s="261" t="s">
        <v>125</v>
      </c>
    </row>
    <row r="250" s="13" customFormat="1">
      <c r="A250" s="13"/>
      <c r="B250" s="252"/>
      <c r="C250" s="253"/>
      <c r="D250" s="248" t="s">
        <v>135</v>
      </c>
      <c r="E250" s="254" t="s">
        <v>1</v>
      </c>
      <c r="F250" s="255" t="s">
        <v>286</v>
      </c>
      <c r="G250" s="253"/>
      <c r="H250" s="254" t="s">
        <v>1</v>
      </c>
      <c r="I250" s="256"/>
      <c r="J250" s="253"/>
      <c r="K250" s="253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135</v>
      </c>
      <c r="AU250" s="261" t="s">
        <v>89</v>
      </c>
      <c r="AV250" s="13" t="s">
        <v>21</v>
      </c>
      <c r="AW250" s="13" t="s">
        <v>36</v>
      </c>
      <c r="AX250" s="13" t="s">
        <v>80</v>
      </c>
      <c r="AY250" s="261" t="s">
        <v>125</v>
      </c>
    </row>
    <row r="251" s="14" customFormat="1">
      <c r="A251" s="14"/>
      <c r="B251" s="262"/>
      <c r="C251" s="263"/>
      <c r="D251" s="248" t="s">
        <v>135</v>
      </c>
      <c r="E251" s="264" t="s">
        <v>1</v>
      </c>
      <c r="F251" s="265" t="s">
        <v>287</v>
      </c>
      <c r="G251" s="263"/>
      <c r="H251" s="266">
        <v>8.9600000000000009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135</v>
      </c>
      <c r="AU251" s="272" t="s">
        <v>89</v>
      </c>
      <c r="AV251" s="14" t="s">
        <v>89</v>
      </c>
      <c r="AW251" s="14" t="s">
        <v>36</v>
      </c>
      <c r="AX251" s="14" t="s">
        <v>80</v>
      </c>
      <c r="AY251" s="272" t="s">
        <v>125</v>
      </c>
    </row>
    <row r="252" s="14" customFormat="1">
      <c r="A252" s="14"/>
      <c r="B252" s="262"/>
      <c r="C252" s="263"/>
      <c r="D252" s="248" t="s">
        <v>135</v>
      </c>
      <c r="E252" s="264" t="s">
        <v>1</v>
      </c>
      <c r="F252" s="265" t="s">
        <v>288</v>
      </c>
      <c r="G252" s="263"/>
      <c r="H252" s="266">
        <v>9.5999999999999996</v>
      </c>
      <c r="I252" s="267"/>
      <c r="J252" s="263"/>
      <c r="K252" s="263"/>
      <c r="L252" s="268"/>
      <c r="M252" s="269"/>
      <c r="N252" s="270"/>
      <c r="O252" s="270"/>
      <c r="P252" s="270"/>
      <c r="Q252" s="270"/>
      <c r="R252" s="270"/>
      <c r="S252" s="270"/>
      <c r="T252" s="27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2" t="s">
        <v>135</v>
      </c>
      <c r="AU252" s="272" t="s">
        <v>89</v>
      </c>
      <c r="AV252" s="14" t="s">
        <v>89</v>
      </c>
      <c r="AW252" s="14" t="s">
        <v>36</v>
      </c>
      <c r="AX252" s="14" t="s">
        <v>80</v>
      </c>
      <c r="AY252" s="272" t="s">
        <v>125</v>
      </c>
    </row>
    <row r="253" s="14" customFormat="1">
      <c r="A253" s="14"/>
      <c r="B253" s="262"/>
      <c r="C253" s="263"/>
      <c r="D253" s="248" t="s">
        <v>135</v>
      </c>
      <c r="E253" s="264" t="s">
        <v>1</v>
      </c>
      <c r="F253" s="265" t="s">
        <v>289</v>
      </c>
      <c r="G253" s="263"/>
      <c r="H253" s="266">
        <v>59.039999999999999</v>
      </c>
      <c r="I253" s="267"/>
      <c r="J253" s="263"/>
      <c r="K253" s="263"/>
      <c r="L253" s="268"/>
      <c r="M253" s="269"/>
      <c r="N253" s="270"/>
      <c r="O253" s="270"/>
      <c r="P253" s="270"/>
      <c r="Q253" s="270"/>
      <c r="R253" s="270"/>
      <c r="S253" s="270"/>
      <c r="T253" s="27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2" t="s">
        <v>135</v>
      </c>
      <c r="AU253" s="272" t="s">
        <v>89</v>
      </c>
      <c r="AV253" s="14" t="s">
        <v>89</v>
      </c>
      <c r="AW253" s="14" t="s">
        <v>36</v>
      </c>
      <c r="AX253" s="14" t="s">
        <v>80</v>
      </c>
      <c r="AY253" s="272" t="s">
        <v>125</v>
      </c>
    </row>
    <row r="254" s="14" customFormat="1">
      <c r="A254" s="14"/>
      <c r="B254" s="262"/>
      <c r="C254" s="263"/>
      <c r="D254" s="248" t="s">
        <v>135</v>
      </c>
      <c r="E254" s="264" t="s">
        <v>1</v>
      </c>
      <c r="F254" s="265" t="s">
        <v>290</v>
      </c>
      <c r="G254" s="263"/>
      <c r="H254" s="266">
        <v>20.789999999999999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135</v>
      </c>
      <c r="AU254" s="272" t="s">
        <v>89</v>
      </c>
      <c r="AV254" s="14" t="s">
        <v>89</v>
      </c>
      <c r="AW254" s="14" t="s">
        <v>36</v>
      </c>
      <c r="AX254" s="14" t="s">
        <v>80</v>
      </c>
      <c r="AY254" s="272" t="s">
        <v>125</v>
      </c>
    </row>
    <row r="255" s="14" customFormat="1">
      <c r="A255" s="14"/>
      <c r="B255" s="262"/>
      <c r="C255" s="263"/>
      <c r="D255" s="248" t="s">
        <v>135</v>
      </c>
      <c r="E255" s="264" t="s">
        <v>1</v>
      </c>
      <c r="F255" s="265" t="s">
        <v>291</v>
      </c>
      <c r="G255" s="263"/>
      <c r="H255" s="266">
        <v>-48.509999999999998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135</v>
      </c>
      <c r="AU255" s="272" t="s">
        <v>89</v>
      </c>
      <c r="AV255" s="14" t="s">
        <v>89</v>
      </c>
      <c r="AW255" s="14" t="s">
        <v>36</v>
      </c>
      <c r="AX255" s="14" t="s">
        <v>80</v>
      </c>
      <c r="AY255" s="272" t="s">
        <v>125</v>
      </c>
    </row>
    <row r="256" s="13" customFormat="1">
      <c r="A256" s="13"/>
      <c r="B256" s="252"/>
      <c r="C256" s="253"/>
      <c r="D256" s="248" t="s">
        <v>135</v>
      </c>
      <c r="E256" s="254" t="s">
        <v>1</v>
      </c>
      <c r="F256" s="255" t="s">
        <v>292</v>
      </c>
      <c r="G256" s="253"/>
      <c r="H256" s="254" t="s">
        <v>1</v>
      </c>
      <c r="I256" s="256"/>
      <c r="J256" s="253"/>
      <c r="K256" s="253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135</v>
      </c>
      <c r="AU256" s="261" t="s">
        <v>89</v>
      </c>
      <c r="AV256" s="13" t="s">
        <v>21</v>
      </c>
      <c r="AW256" s="13" t="s">
        <v>36</v>
      </c>
      <c r="AX256" s="13" t="s">
        <v>80</v>
      </c>
      <c r="AY256" s="261" t="s">
        <v>125</v>
      </c>
    </row>
    <row r="257" s="14" customFormat="1">
      <c r="A257" s="14"/>
      <c r="B257" s="262"/>
      <c r="C257" s="263"/>
      <c r="D257" s="248" t="s">
        <v>135</v>
      </c>
      <c r="E257" s="264" t="s">
        <v>1</v>
      </c>
      <c r="F257" s="265" t="s">
        <v>293</v>
      </c>
      <c r="G257" s="263"/>
      <c r="H257" s="266">
        <v>264.03199999999998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135</v>
      </c>
      <c r="AU257" s="272" t="s">
        <v>89</v>
      </c>
      <c r="AV257" s="14" t="s">
        <v>89</v>
      </c>
      <c r="AW257" s="14" t="s">
        <v>36</v>
      </c>
      <c r="AX257" s="14" t="s">
        <v>80</v>
      </c>
      <c r="AY257" s="272" t="s">
        <v>125</v>
      </c>
    </row>
    <row r="258" s="14" customFormat="1">
      <c r="A258" s="14"/>
      <c r="B258" s="262"/>
      <c r="C258" s="263"/>
      <c r="D258" s="248" t="s">
        <v>135</v>
      </c>
      <c r="E258" s="264" t="s">
        <v>1</v>
      </c>
      <c r="F258" s="265" t="s">
        <v>294</v>
      </c>
      <c r="G258" s="263"/>
      <c r="H258" s="266">
        <v>44.399999999999999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2" t="s">
        <v>135</v>
      </c>
      <c r="AU258" s="272" t="s">
        <v>89</v>
      </c>
      <c r="AV258" s="14" t="s">
        <v>89</v>
      </c>
      <c r="AW258" s="14" t="s">
        <v>36</v>
      </c>
      <c r="AX258" s="14" t="s">
        <v>80</v>
      </c>
      <c r="AY258" s="272" t="s">
        <v>125</v>
      </c>
    </row>
    <row r="259" s="14" customFormat="1">
      <c r="A259" s="14"/>
      <c r="B259" s="262"/>
      <c r="C259" s="263"/>
      <c r="D259" s="248" t="s">
        <v>135</v>
      </c>
      <c r="E259" s="264" t="s">
        <v>1</v>
      </c>
      <c r="F259" s="265" t="s">
        <v>295</v>
      </c>
      <c r="G259" s="263"/>
      <c r="H259" s="266">
        <v>44.850000000000001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2" t="s">
        <v>135</v>
      </c>
      <c r="AU259" s="272" t="s">
        <v>89</v>
      </c>
      <c r="AV259" s="14" t="s">
        <v>89</v>
      </c>
      <c r="AW259" s="14" t="s">
        <v>36</v>
      </c>
      <c r="AX259" s="14" t="s">
        <v>80</v>
      </c>
      <c r="AY259" s="272" t="s">
        <v>125</v>
      </c>
    </row>
    <row r="260" s="14" customFormat="1">
      <c r="A260" s="14"/>
      <c r="B260" s="262"/>
      <c r="C260" s="263"/>
      <c r="D260" s="248" t="s">
        <v>135</v>
      </c>
      <c r="E260" s="264" t="s">
        <v>1</v>
      </c>
      <c r="F260" s="265" t="s">
        <v>296</v>
      </c>
      <c r="G260" s="263"/>
      <c r="H260" s="266">
        <v>-131.03999999999999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135</v>
      </c>
      <c r="AU260" s="272" t="s">
        <v>89</v>
      </c>
      <c r="AV260" s="14" t="s">
        <v>89</v>
      </c>
      <c r="AW260" s="14" t="s">
        <v>36</v>
      </c>
      <c r="AX260" s="14" t="s">
        <v>80</v>
      </c>
      <c r="AY260" s="272" t="s">
        <v>125</v>
      </c>
    </row>
    <row r="261" s="15" customFormat="1">
      <c r="A261" s="15"/>
      <c r="B261" s="273"/>
      <c r="C261" s="274"/>
      <c r="D261" s="248" t="s">
        <v>135</v>
      </c>
      <c r="E261" s="275" t="s">
        <v>1</v>
      </c>
      <c r="F261" s="276" t="s">
        <v>140</v>
      </c>
      <c r="G261" s="274"/>
      <c r="H261" s="277">
        <v>272.12199999999996</v>
      </c>
      <c r="I261" s="278"/>
      <c r="J261" s="274"/>
      <c r="K261" s="274"/>
      <c r="L261" s="279"/>
      <c r="M261" s="280"/>
      <c r="N261" s="281"/>
      <c r="O261" s="281"/>
      <c r="P261" s="281"/>
      <c r="Q261" s="281"/>
      <c r="R261" s="281"/>
      <c r="S261" s="281"/>
      <c r="T261" s="28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3" t="s">
        <v>135</v>
      </c>
      <c r="AU261" s="283" t="s">
        <v>89</v>
      </c>
      <c r="AV261" s="15" t="s">
        <v>132</v>
      </c>
      <c r="AW261" s="15" t="s">
        <v>36</v>
      </c>
      <c r="AX261" s="15" t="s">
        <v>21</v>
      </c>
      <c r="AY261" s="283" t="s">
        <v>125</v>
      </c>
    </row>
    <row r="262" s="2" customFormat="1" ht="21.75" customHeight="1">
      <c r="A262" s="38"/>
      <c r="B262" s="39"/>
      <c r="C262" s="235" t="s">
        <v>234</v>
      </c>
      <c r="D262" s="235" t="s">
        <v>128</v>
      </c>
      <c r="E262" s="236" t="s">
        <v>301</v>
      </c>
      <c r="F262" s="237" t="s">
        <v>302</v>
      </c>
      <c r="G262" s="238" t="s">
        <v>131</v>
      </c>
      <c r="H262" s="239">
        <v>272.12200000000001</v>
      </c>
      <c r="I262" s="240"/>
      <c r="J262" s="241">
        <f>ROUND(I262*H262,2)</f>
        <v>0</v>
      </c>
      <c r="K262" s="237" t="s">
        <v>144</v>
      </c>
      <c r="L262" s="44"/>
      <c r="M262" s="242" t="s">
        <v>1</v>
      </c>
      <c r="N262" s="243" t="s">
        <v>45</v>
      </c>
      <c r="O262" s="91"/>
      <c r="P262" s="244">
        <f>O262*H262</f>
        <v>0</v>
      </c>
      <c r="Q262" s="244">
        <v>0.00028600000000000001</v>
      </c>
      <c r="R262" s="244">
        <f>Q262*H262</f>
        <v>0.077826892000000009</v>
      </c>
      <c r="S262" s="244">
        <v>0</v>
      </c>
      <c r="T262" s="24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6" t="s">
        <v>205</v>
      </c>
      <c r="AT262" s="246" t="s">
        <v>128</v>
      </c>
      <c r="AU262" s="246" t="s">
        <v>89</v>
      </c>
      <c r="AY262" s="17" t="s">
        <v>125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7" t="s">
        <v>21</v>
      </c>
      <c r="BK262" s="247">
        <f>ROUND(I262*H262,2)</f>
        <v>0</v>
      </c>
      <c r="BL262" s="17" t="s">
        <v>205</v>
      </c>
      <c r="BM262" s="246" t="s">
        <v>303</v>
      </c>
    </row>
    <row r="263" s="2" customFormat="1">
      <c r="A263" s="38"/>
      <c r="B263" s="39"/>
      <c r="C263" s="40"/>
      <c r="D263" s="248" t="s">
        <v>134</v>
      </c>
      <c r="E263" s="40"/>
      <c r="F263" s="249" t="s">
        <v>302</v>
      </c>
      <c r="G263" s="40"/>
      <c r="H263" s="40"/>
      <c r="I263" s="144"/>
      <c r="J263" s="40"/>
      <c r="K263" s="40"/>
      <c r="L263" s="44"/>
      <c r="M263" s="250"/>
      <c r="N263" s="25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134</v>
      </c>
      <c r="AU263" s="17" t="s">
        <v>89</v>
      </c>
    </row>
    <row r="264" s="2" customFormat="1">
      <c r="A264" s="38"/>
      <c r="B264" s="39"/>
      <c r="C264" s="40"/>
      <c r="D264" s="248" t="s">
        <v>170</v>
      </c>
      <c r="E264" s="40"/>
      <c r="F264" s="284" t="s">
        <v>304</v>
      </c>
      <c r="G264" s="40"/>
      <c r="H264" s="40"/>
      <c r="I264" s="144"/>
      <c r="J264" s="40"/>
      <c r="K264" s="40"/>
      <c r="L264" s="44"/>
      <c r="M264" s="250"/>
      <c r="N264" s="25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170</v>
      </c>
      <c r="AU264" s="17" t="s">
        <v>89</v>
      </c>
    </row>
    <row r="265" s="13" customFormat="1">
      <c r="A265" s="13"/>
      <c r="B265" s="252"/>
      <c r="C265" s="253"/>
      <c r="D265" s="248" t="s">
        <v>135</v>
      </c>
      <c r="E265" s="254" t="s">
        <v>1</v>
      </c>
      <c r="F265" s="255" t="s">
        <v>285</v>
      </c>
      <c r="G265" s="253"/>
      <c r="H265" s="254" t="s">
        <v>1</v>
      </c>
      <c r="I265" s="256"/>
      <c r="J265" s="253"/>
      <c r="K265" s="253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135</v>
      </c>
      <c r="AU265" s="261" t="s">
        <v>89</v>
      </c>
      <c r="AV265" s="13" t="s">
        <v>21</v>
      </c>
      <c r="AW265" s="13" t="s">
        <v>36</v>
      </c>
      <c r="AX265" s="13" t="s">
        <v>80</v>
      </c>
      <c r="AY265" s="261" t="s">
        <v>125</v>
      </c>
    </row>
    <row r="266" s="13" customFormat="1">
      <c r="A266" s="13"/>
      <c r="B266" s="252"/>
      <c r="C266" s="253"/>
      <c r="D266" s="248" t="s">
        <v>135</v>
      </c>
      <c r="E266" s="254" t="s">
        <v>1</v>
      </c>
      <c r="F266" s="255" t="s">
        <v>286</v>
      </c>
      <c r="G266" s="253"/>
      <c r="H266" s="254" t="s">
        <v>1</v>
      </c>
      <c r="I266" s="256"/>
      <c r="J266" s="253"/>
      <c r="K266" s="253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135</v>
      </c>
      <c r="AU266" s="261" t="s">
        <v>89</v>
      </c>
      <c r="AV266" s="13" t="s">
        <v>21</v>
      </c>
      <c r="AW266" s="13" t="s">
        <v>36</v>
      </c>
      <c r="AX266" s="13" t="s">
        <v>80</v>
      </c>
      <c r="AY266" s="261" t="s">
        <v>125</v>
      </c>
    </row>
    <row r="267" s="14" customFormat="1">
      <c r="A267" s="14"/>
      <c r="B267" s="262"/>
      <c r="C267" s="263"/>
      <c r="D267" s="248" t="s">
        <v>135</v>
      </c>
      <c r="E267" s="264" t="s">
        <v>1</v>
      </c>
      <c r="F267" s="265" t="s">
        <v>287</v>
      </c>
      <c r="G267" s="263"/>
      <c r="H267" s="266">
        <v>8.9600000000000009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135</v>
      </c>
      <c r="AU267" s="272" t="s">
        <v>89</v>
      </c>
      <c r="AV267" s="14" t="s">
        <v>89</v>
      </c>
      <c r="AW267" s="14" t="s">
        <v>36</v>
      </c>
      <c r="AX267" s="14" t="s">
        <v>80</v>
      </c>
      <c r="AY267" s="272" t="s">
        <v>125</v>
      </c>
    </row>
    <row r="268" s="14" customFormat="1">
      <c r="A268" s="14"/>
      <c r="B268" s="262"/>
      <c r="C268" s="263"/>
      <c r="D268" s="248" t="s">
        <v>135</v>
      </c>
      <c r="E268" s="264" t="s">
        <v>1</v>
      </c>
      <c r="F268" s="265" t="s">
        <v>288</v>
      </c>
      <c r="G268" s="263"/>
      <c r="H268" s="266">
        <v>9.5999999999999996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2" t="s">
        <v>135</v>
      </c>
      <c r="AU268" s="272" t="s">
        <v>89</v>
      </c>
      <c r="AV268" s="14" t="s">
        <v>89</v>
      </c>
      <c r="AW268" s="14" t="s">
        <v>36</v>
      </c>
      <c r="AX268" s="14" t="s">
        <v>80</v>
      </c>
      <c r="AY268" s="272" t="s">
        <v>125</v>
      </c>
    </row>
    <row r="269" s="14" customFormat="1">
      <c r="A269" s="14"/>
      <c r="B269" s="262"/>
      <c r="C269" s="263"/>
      <c r="D269" s="248" t="s">
        <v>135</v>
      </c>
      <c r="E269" s="264" t="s">
        <v>1</v>
      </c>
      <c r="F269" s="265" t="s">
        <v>289</v>
      </c>
      <c r="G269" s="263"/>
      <c r="H269" s="266">
        <v>59.039999999999999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135</v>
      </c>
      <c r="AU269" s="272" t="s">
        <v>89</v>
      </c>
      <c r="AV269" s="14" t="s">
        <v>89</v>
      </c>
      <c r="AW269" s="14" t="s">
        <v>36</v>
      </c>
      <c r="AX269" s="14" t="s">
        <v>80</v>
      </c>
      <c r="AY269" s="272" t="s">
        <v>125</v>
      </c>
    </row>
    <row r="270" s="14" customFormat="1">
      <c r="A270" s="14"/>
      <c r="B270" s="262"/>
      <c r="C270" s="263"/>
      <c r="D270" s="248" t="s">
        <v>135</v>
      </c>
      <c r="E270" s="264" t="s">
        <v>1</v>
      </c>
      <c r="F270" s="265" t="s">
        <v>290</v>
      </c>
      <c r="G270" s="263"/>
      <c r="H270" s="266">
        <v>20.789999999999999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2" t="s">
        <v>135</v>
      </c>
      <c r="AU270" s="272" t="s">
        <v>89</v>
      </c>
      <c r="AV270" s="14" t="s">
        <v>89</v>
      </c>
      <c r="AW270" s="14" t="s">
        <v>36</v>
      </c>
      <c r="AX270" s="14" t="s">
        <v>80</v>
      </c>
      <c r="AY270" s="272" t="s">
        <v>125</v>
      </c>
    </row>
    <row r="271" s="14" customFormat="1">
      <c r="A271" s="14"/>
      <c r="B271" s="262"/>
      <c r="C271" s="263"/>
      <c r="D271" s="248" t="s">
        <v>135</v>
      </c>
      <c r="E271" s="264" t="s">
        <v>1</v>
      </c>
      <c r="F271" s="265" t="s">
        <v>291</v>
      </c>
      <c r="G271" s="263"/>
      <c r="H271" s="266">
        <v>-48.509999999999998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135</v>
      </c>
      <c r="AU271" s="272" t="s">
        <v>89</v>
      </c>
      <c r="AV271" s="14" t="s">
        <v>89</v>
      </c>
      <c r="AW271" s="14" t="s">
        <v>36</v>
      </c>
      <c r="AX271" s="14" t="s">
        <v>80</v>
      </c>
      <c r="AY271" s="272" t="s">
        <v>125</v>
      </c>
    </row>
    <row r="272" s="13" customFormat="1">
      <c r="A272" s="13"/>
      <c r="B272" s="252"/>
      <c r="C272" s="253"/>
      <c r="D272" s="248" t="s">
        <v>135</v>
      </c>
      <c r="E272" s="254" t="s">
        <v>1</v>
      </c>
      <c r="F272" s="255" t="s">
        <v>292</v>
      </c>
      <c r="G272" s="253"/>
      <c r="H272" s="254" t="s">
        <v>1</v>
      </c>
      <c r="I272" s="256"/>
      <c r="J272" s="253"/>
      <c r="K272" s="253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135</v>
      </c>
      <c r="AU272" s="261" t="s">
        <v>89</v>
      </c>
      <c r="AV272" s="13" t="s">
        <v>21</v>
      </c>
      <c r="AW272" s="13" t="s">
        <v>36</v>
      </c>
      <c r="AX272" s="13" t="s">
        <v>80</v>
      </c>
      <c r="AY272" s="261" t="s">
        <v>125</v>
      </c>
    </row>
    <row r="273" s="14" customFormat="1">
      <c r="A273" s="14"/>
      <c r="B273" s="262"/>
      <c r="C273" s="263"/>
      <c r="D273" s="248" t="s">
        <v>135</v>
      </c>
      <c r="E273" s="264" t="s">
        <v>1</v>
      </c>
      <c r="F273" s="265" t="s">
        <v>293</v>
      </c>
      <c r="G273" s="263"/>
      <c r="H273" s="266">
        <v>264.03199999999998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2" t="s">
        <v>135</v>
      </c>
      <c r="AU273" s="272" t="s">
        <v>89</v>
      </c>
      <c r="AV273" s="14" t="s">
        <v>89</v>
      </c>
      <c r="AW273" s="14" t="s">
        <v>36</v>
      </c>
      <c r="AX273" s="14" t="s">
        <v>80</v>
      </c>
      <c r="AY273" s="272" t="s">
        <v>125</v>
      </c>
    </row>
    <row r="274" s="14" customFormat="1">
      <c r="A274" s="14"/>
      <c r="B274" s="262"/>
      <c r="C274" s="263"/>
      <c r="D274" s="248" t="s">
        <v>135</v>
      </c>
      <c r="E274" s="264" t="s">
        <v>1</v>
      </c>
      <c r="F274" s="265" t="s">
        <v>294</v>
      </c>
      <c r="G274" s="263"/>
      <c r="H274" s="266">
        <v>44.399999999999999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135</v>
      </c>
      <c r="AU274" s="272" t="s">
        <v>89</v>
      </c>
      <c r="AV274" s="14" t="s">
        <v>89</v>
      </c>
      <c r="AW274" s="14" t="s">
        <v>36</v>
      </c>
      <c r="AX274" s="14" t="s">
        <v>80</v>
      </c>
      <c r="AY274" s="272" t="s">
        <v>125</v>
      </c>
    </row>
    <row r="275" s="14" customFormat="1">
      <c r="A275" s="14"/>
      <c r="B275" s="262"/>
      <c r="C275" s="263"/>
      <c r="D275" s="248" t="s">
        <v>135</v>
      </c>
      <c r="E275" s="264" t="s">
        <v>1</v>
      </c>
      <c r="F275" s="265" t="s">
        <v>295</v>
      </c>
      <c r="G275" s="263"/>
      <c r="H275" s="266">
        <v>44.850000000000001</v>
      </c>
      <c r="I275" s="267"/>
      <c r="J275" s="263"/>
      <c r="K275" s="263"/>
      <c r="L275" s="268"/>
      <c r="M275" s="269"/>
      <c r="N275" s="270"/>
      <c r="O275" s="270"/>
      <c r="P275" s="270"/>
      <c r="Q275" s="270"/>
      <c r="R275" s="270"/>
      <c r="S275" s="270"/>
      <c r="T275" s="27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2" t="s">
        <v>135</v>
      </c>
      <c r="AU275" s="272" t="s">
        <v>89</v>
      </c>
      <c r="AV275" s="14" t="s">
        <v>89</v>
      </c>
      <c r="AW275" s="14" t="s">
        <v>36</v>
      </c>
      <c r="AX275" s="14" t="s">
        <v>80</v>
      </c>
      <c r="AY275" s="272" t="s">
        <v>125</v>
      </c>
    </row>
    <row r="276" s="14" customFormat="1">
      <c r="A276" s="14"/>
      <c r="B276" s="262"/>
      <c r="C276" s="263"/>
      <c r="D276" s="248" t="s">
        <v>135</v>
      </c>
      <c r="E276" s="264" t="s">
        <v>1</v>
      </c>
      <c r="F276" s="265" t="s">
        <v>296</v>
      </c>
      <c r="G276" s="263"/>
      <c r="H276" s="266">
        <v>-131.03999999999999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135</v>
      </c>
      <c r="AU276" s="272" t="s">
        <v>89</v>
      </c>
      <c r="AV276" s="14" t="s">
        <v>89</v>
      </c>
      <c r="AW276" s="14" t="s">
        <v>36</v>
      </c>
      <c r="AX276" s="14" t="s">
        <v>80</v>
      </c>
      <c r="AY276" s="272" t="s">
        <v>125</v>
      </c>
    </row>
    <row r="277" s="15" customFormat="1">
      <c r="A277" s="15"/>
      <c r="B277" s="273"/>
      <c r="C277" s="274"/>
      <c r="D277" s="248" t="s">
        <v>135</v>
      </c>
      <c r="E277" s="275" t="s">
        <v>1</v>
      </c>
      <c r="F277" s="276" t="s">
        <v>140</v>
      </c>
      <c r="G277" s="274"/>
      <c r="H277" s="277">
        <v>272.12199999999996</v>
      </c>
      <c r="I277" s="278"/>
      <c r="J277" s="274"/>
      <c r="K277" s="274"/>
      <c r="L277" s="279"/>
      <c r="M277" s="280"/>
      <c r="N277" s="281"/>
      <c r="O277" s="281"/>
      <c r="P277" s="281"/>
      <c r="Q277" s="281"/>
      <c r="R277" s="281"/>
      <c r="S277" s="281"/>
      <c r="T277" s="28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3" t="s">
        <v>135</v>
      </c>
      <c r="AU277" s="283" t="s">
        <v>89</v>
      </c>
      <c r="AV277" s="15" t="s">
        <v>132</v>
      </c>
      <c r="AW277" s="15" t="s">
        <v>36</v>
      </c>
      <c r="AX277" s="15" t="s">
        <v>21</v>
      </c>
      <c r="AY277" s="283" t="s">
        <v>125</v>
      </c>
    </row>
    <row r="278" s="2" customFormat="1" ht="21.75" customHeight="1">
      <c r="A278" s="38"/>
      <c r="B278" s="39"/>
      <c r="C278" s="235" t="s">
        <v>305</v>
      </c>
      <c r="D278" s="235" t="s">
        <v>128</v>
      </c>
      <c r="E278" s="236" t="s">
        <v>306</v>
      </c>
      <c r="F278" s="237" t="s">
        <v>307</v>
      </c>
      <c r="G278" s="238" t="s">
        <v>131</v>
      </c>
      <c r="H278" s="239">
        <v>272.12200000000001</v>
      </c>
      <c r="I278" s="240"/>
      <c r="J278" s="241">
        <f>ROUND(I278*H278,2)</f>
        <v>0</v>
      </c>
      <c r="K278" s="237" t="s">
        <v>144</v>
      </c>
      <c r="L278" s="44"/>
      <c r="M278" s="242" t="s">
        <v>1</v>
      </c>
      <c r="N278" s="243" t="s">
        <v>45</v>
      </c>
      <c r="O278" s="91"/>
      <c r="P278" s="244">
        <f>O278*H278</f>
        <v>0</v>
      </c>
      <c r="Q278" s="244">
        <v>1.0000000000000001E-05</v>
      </c>
      <c r="R278" s="244">
        <f>Q278*H278</f>
        <v>0.0027212200000000003</v>
      </c>
      <c r="S278" s="244">
        <v>0</v>
      </c>
      <c r="T278" s="24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6" t="s">
        <v>205</v>
      </c>
      <c r="AT278" s="246" t="s">
        <v>128</v>
      </c>
      <c r="AU278" s="246" t="s">
        <v>89</v>
      </c>
      <c r="AY278" s="17" t="s">
        <v>125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7" t="s">
        <v>21</v>
      </c>
      <c r="BK278" s="247">
        <f>ROUND(I278*H278,2)</f>
        <v>0</v>
      </c>
      <c r="BL278" s="17" t="s">
        <v>205</v>
      </c>
      <c r="BM278" s="246" t="s">
        <v>308</v>
      </c>
    </row>
    <row r="279" s="2" customFormat="1">
      <c r="A279" s="38"/>
      <c r="B279" s="39"/>
      <c r="C279" s="40"/>
      <c r="D279" s="248" t="s">
        <v>134</v>
      </c>
      <c r="E279" s="40"/>
      <c r="F279" s="249" t="s">
        <v>309</v>
      </c>
      <c r="G279" s="40"/>
      <c r="H279" s="40"/>
      <c r="I279" s="144"/>
      <c r="J279" s="40"/>
      <c r="K279" s="40"/>
      <c r="L279" s="44"/>
      <c r="M279" s="250"/>
      <c r="N279" s="25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134</v>
      </c>
      <c r="AU279" s="17" t="s">
        <v>89</v>
      </c>
    </row>
    <row r="280" s="13" customFormat="1">
      <c r="A280" s="13"/>
      <c r="B280" s="252"/>
      <c r="C280" s="253"/>
      <c r="D280" s="248" t="s">
        <v>135</v>
      </c>
      <c r="E280" s="254" t="s">
        <v>1</v>
      </c>
      <c r="F280" s="255" t="s">
        <v>285</v>
      </c>
      <c r="G280" s="253"/>
      <c r="H280" s="254" t="s">
        <v>1</v>
      </c>
      <c r="I280" s="256"/>
      <c r="J280" s="253"/>
      <c r="K280" s="253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135</v>
      </c>
      <c r="AU280" s="261" t="s">
        <v>89</v>
      </c>
      <c r="AV280" s="13" t="s">
        <v>21</v>
      </c>
      <c r="AW280" s="13" t="s">
        <v>36</v>
      </c>
      <c r="AX280" s="13" t="s">
        <v>80</v>
      </c>
      <c r="AY280" s="261" t="s">
        <v>125</v>
      </c>
    </row>
    <row r="281" s="13" customFormat="1">
      <c r="A281" s="13"/>
      <c r="B281" s="252"/>
      <c r="C281" s="253"/>
      <c r="D281" s="248" t="s">
        <v>135</v>
      </c>
      <c r="E281" s="254" t="s">
        <v>1</v>
      </c>
      <c r="F281" s="255" t="s">
        <v>286</v>
      </c>
      <c r="G281" s="253"/>
      <c r="H281" s="254" t="s">
        <v>1</v>
      </c>
      <c r="I281" s="256"/>
      <c r="J281" s="253"/>
      <c r="K281" s="253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135</v>
      </c>
      <c r="AU281" s="261" t="s">
        <v>89</v>
      </c>
      <c r="AV281" s="13" t="s">
        <v>21</v>
      </c>
      <c r="AW281" s="13" t="s">
        <v>36</v>
      </c>
      <c r="AX281" s="13" t="s">
        <v>80</v>
      </c>
      <c r="AY281" s="261" t="s">
        <v>125</v>
      </c>
    </row>
    <row r="282" s="14" customFormat="1">
      <c r="A282" s="14"/>
      <c r="B282" s="262"/>
      <c r="C282" s="263"/>
      <c r="D282" s="248" t="s">
        <v>135</v>
      </c>
      <c r="E282" s="264" t="s">
        <v>1</v>
      </c>
      <c r="F282" s="265" t="s">
        <v>287</v>
      </c>
      <c r="G282" s="263"/>
      <c r="H282" s="266">
        <v>8.9600000000000009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135</v>
      </c>
      <c r="AU282" s="272" t="s">
        <v>89</v>
      </c>
      <c r="AV282" s="14" t="s">
        <v>89</v>
      </c>
      <c r="AW282" s="14" t="s">
        <v>36</v>
      </c>
      <c r="AX282" s="14" t="s">
        <v>80</v>
      </c>
      <c r="AY282" s="272" t="s">
        <v>125</v>
      </c>
    </row>
    <row r="283" s="14" customFormat="1">
      <c r="A283" s="14"/>
      <c r="B283" s="262"/>
      <c r="C283" s="263"/>
      <c r="D283" s="248" t="s">
        <v>135</v>
      </c>
      <c r="E283" s="264" t="s">
        <v>1</v>
      </c>
      <c r="F283" s="265" t="s">
        <v>288</v>
      </c>
      <c r="G283" s="263"/>
      <c r="H283" s="266">
        <v>9.5999999999999996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135</v>
      </c>
      <c r="AU283" s="272" t="s">
        <v>89</v>
      </c>
      <c r="AV283" s="14" t="s">
        <v>89</v>
      </c>
      <c r="AW283" s="14" t="s">
        <v>36</v>
      </c>
      <c r="AX283" s="14" t="s">
        <v>80</v>
      </c>
      <c r="AY283" s="272" t="s">
        <v>125</v>
      </c>
    </row>
    <row r="284" s="14" customFormat="1">
      <c r="A284" s="14"/>
      <c r="B284" s="262"/>
      <c r="C284" s="263"/>
      <c r="D284" s="248" t="s">
        <v>135</v>
      </c>
      <c r="E284" s="264" t="s">
        <v>1</v>
      </c>
      <c r="F284" s="265" t="s">
        <v>289</v>
      </c>
      <c r="G284" s="263"/>
      <c r="H284" s="266">
        <v>59.039999999999999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2" t="s">
        <v>135</v>
      </c>
      <c r="AU284" s="272" t="s">
        <v>89</v>
      </c>
      <c r="AV284" s="14" t="s">
        <v>89</v>
      </c>
      <c r="AW284" s="14" t="s">
        <v>36</v>
      </c>
      <c r="AX284" s="14" t="s">
        <v>80</v>
      </c>
      <c r="AY284" s="272" t="s">
        <v>125</v>
      </c>
    </row>
    <row r="285" s="14" customFormat="1">
      <c r="A285" s="14"/>
      <c r="B285" s="262"/>
      <c r="C285" s="263"/>
      <c r="D285" s="248" t="s">
        <v>135</v>
      </c>
      <c r="E285" s="264" t="s">
        <v>1</v>
      </c>
      <c r="F285" s="265" t="s">
        <v>290</v>
      </c>
      <c r="G285" s="263"/>
      <c r="H285" s="266">
        <v>20.789999999999999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2" t="s">
        <v>135</v>
      </c>
      <c r="AU285" s="272" t="s">
        <v>89</v>
      </c>
      <c r="AV285" s="14" t="s">
        <v>89</v>
      </c>
      <c r="AW285" s="14" t="s">
        <v>36</v>
      </c>
      <c r="AX285" s="14" t="s">
        <v>80</v>
      </c>
      <c r="AY285" s="272" t="s">
        <v>125</v>
      </c>
    </row>
    <row r="286" s="14" customFormat="1">
      <c r="A286" s="14"/>
      <c r="B286" s="262"/>
      <c r="C286" s="263"/>
      <c r="D286" s="248" t="s">
        <v>135</v>
      </c>
      <c r="E286" s="264" t="s">
        <v>1</v>
      </c>
      <c r="F286" s="265" t="s">
        <v>291</v>
      </c>
      <c r="G286" s="263"/>
      <c r="H286" s="266">
        <v>-48.509999999999998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135</v>
      </c>
      <c r="AU286" s="272" t="s">
        <v>89</v>
      </c>
      <c r="AV286" s="14" t="s">
        <v>89</v>
      </c>
      <c r="AW286" s="14" t="s">
        <v>36</v>
      </c>
      <c r="AX286" s="14" t="s">
        <v>80</v>
      </c>
      <c r="AY286" s="272" t="s">
        <v>125</v>
      </c>
    </row>
    <row r="287" s="13" customFormat="1">
      <c r="A287" s="13"/>
      <c r="B287" s="252"/>
      <c r="C287" s="253"/>
      <c r="D287" s="248" t="s">
        <v>135</v>
      </c>
      <c r="E287" s="254" t="s">
        <v>1</v>
      </c>
      <c r="F287" s="255" t="s">
        <v>292</v>
      </c>
      <c r="G287" s="253"/>
      <c r="H287" s="254" t="s">
        <v>1</v>
      </c>
      <c r="I287" s="256"/>
      <c r="J287" s="253"/>
      <c r="K287" s="253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135</v>
      </c>
      <c r="AU287" s="261" t="s">
        <v>89</v>
      </c>
      <c r="AV287" s="13" t="s">
        <v>21</v>
      </c>
      <c r="AW287" s="13" t="s">
        <v>36</v>
      </c>
      <c r="AX287" s="13" t="s">
        <v>80</v>
      </c>
      <c r="AY287" s="261" t="s">
        <v>125</v>
      </c>
    </row>
    <row r="288" s="14" customFormat="1">
      <c r="A288" s="14"/>
      <c r="B288" s="262"/>
      <c r="C288" s="263"/>
      <c r="D288" s="248" t="s">
        <v>135</v>
      </c>
      <c r="E288" s="264" t="s">
        <v>1</v>
      </c>
      <c r="F288" s="265" t="s">
        <v>293</v>
      </c>
      <c r="G288" s="263"/>
      <c r="H288" s="266">
        <v>264.03199999999998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2" t="s">
        <v>135</v>
      </c>
      <c r="AU288" s="272" t="s">
        <v>89</v>
      </c>
      <c r="AV288" s="14" t="s">
        <v>89</v>
      </c>
      <c r="AW288" s="14" t="s">
        <v>36</v>
      </c>
      <c r="AX288" s="14" t="s">
        <v>80</v>
      </c>
      <c r="AY288" s="272" t="s">
        <v>125</v>
      </c>
    </row>
    <row r="289" s="14" customFormat="1">
      <c r="A289" s="14"/>
      <c r="B289" s="262"/>
      <c r="C289" s="263"/>
      <c r="D289" s="248" t="s">
        <v>135</v>
      </c>
      <c r="E289" s="264" t="s">
        <v>1</v>
      </c>
      <c r="F289" s="265" t="s">
        <v>294</v>
      </c>
      <c r="G289" s="263"/>
      <c r="H289" s="266">
        <v>44.399999999999999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2" t="s">
        <v>135</v>
      </c>
      <c r="AU289" s="272" t="s">
        <v>89</v>
      </c>
      <c r="AV289" s="14" t="s">
        <v>89</v>
      </c>
      <c r="AW289" s="14" t="s">
        <v>36</v>
      </c>
      <c r="AX289" s="14" t="s">
        <v>80</v>
      </c>
      <c r="AY289" s="272" t="s">
        <v>125</v>
      </c>
    </row>
    <row r="290" s="14" customFormat="1">
      <c r="A290" s="14"/>
      <c r="B290" s="262"/>
      <c r="C290" s="263"/>
      <c r="D290" s="248" t="s">
        <v>135</v>
      </c>
      <c r="E290" s="264" t="s">
        <v>1</v>
      </c>
      <c r="F290" s="265" t="s">
        <v>295</v>
      </c>
      <c r="G290" s="263"/>
      <c r="H290" s="266">
        <v>44.850000000000001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135</v>
      </c>
      <c r="AU290" s="272" t="s">
        <v>89</v>
      </c>
      <c r="AV290" s="14" t="s">
        <v>89</v>
      </c>
      <c r="AW290" s="14" t="s">
        <v>36</v>
      </c>
      <c r="AX290" s="14" t="s">
        <v>80</v>
      </c>
      <c r="AY290" s="272" t="s">
        <v>125</v>
      </c>
    </row>
    <row r="291" s="14" customFormat="1">
      <c r="A291" s="14"/>
      <c r="B291" s="262"/>
      <c r="C291" s="263"/>
      <c r="D291" s="248" t="s">
        <v>135</v>
      </c>
      <c r="E291" s="264" t="s">
        <v>1</v>
      </c>
      <c r="F291" s="265" t="s">
        <v>296</v>
      </c>
      <c r="G291" s="263"/>
      <c r="H291" s="266">
        <v>-131.03999999999999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135</v>
      </c>
      <c r="AU291" s="272" t="s">
        <v>89</v>
      </c>
      <c r="AV291" s="14" t="s">
        <v>89</v>
      </c>
      <c r="AW291" s="14" t="s">
        <v>36</v>
      </c>
      <c r="AX291" s="14" t="s">
        <v>80</v>
      </c>
      <c r="AY291" s="272" t="s">
        <v>125</v>
      </c>
    </row>
    <row r="292" s="15" customFormat="1">
      <c r="A292" s="15"/>
      <c r="B292" s="273"/>
      <c r="C292" s="274"/>
      <c r="D292" s="248" t="s">
        <v>135</v>
      </c>
      <c r="E292" s="275" t="s">
        <v>1</v>
      </c>
      <c r="F292" s="276" t="s">
        <v>140</v>
      </c>
      <c r="G292" s="274"/>
      <c r="H292" s="277">
        <v>272.12199999999996</v>
      </c>
      <c r="I292" s="278"/>
      <c r="J292" s="274"/>
      <c r="K292" s="274"/>
      <c r="L292" s="279"/>
      <c r="M292" s="296"/>
      <c r="N292" s="297"/>
      <c r="O292" s="297"/>
      <c r="P292" s="297"/>
      <c r="Q292" s="297"/>
      <c r="R292" s="297"/>
      <c r="S292" s="297"/>
      <c r="T292" s="29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3" t="s">
        <v>135</v>
      </c>
      <c r="AU292" s="283" t="s">
        <v>89</v>
      </c>
      <c r="AV292" s="15" t="s">
        <v>132</v>
      </c>
      <c r="AW292" s="15" t="s">
        <v>36</v>
      </c>
      <c r="AX292" s="15" t="s">
        <v>21</v>
      </c>
      <c r="AY292" s="283" t="s">
        <v>125</v>
      </c>
    </row>
    <row r="293" s="2" customFormat="1" ht="6.96" customHeight="1">
      <c r="A293" s="38"/>
      <c r="B293" s="66"/>
      <c r="C293" s="67"/>
      <c r="D293" s="67"/>
      <c r="E293" s="67"/>
      <c r="F293" s="67"/>
      <c r="G293" s="67"/>
      <c r="H293" s="67"/>
      <c r="I293" s="183"/>
      <c r="J293" s="67"/>
      <c r="K293" s="67"/>
      <c r="L293" s="44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sheetProtection sheet="1" autoFilter="0" formatColumns="0" formatRows="0" objects="1" scenarios="1" spinCount="100000" saltValue="0IBw/QesiDHNRr5H0lUcYopXMYrkICtLrCDi8eOs8mjflaGS5afGLfKeNgR/ZW3W+JexNfSK5s5+VJ3PwFSPvA==" hashValue="2G5ROvCTbKqG/BY0QcX0nuMpqzBcB3A50xTrcW4ChvD72/Kw1sZs2/YQGiMUvli+E7LLbUAjXbU/hWNxHVNz+g==" algorithmName="SHA-512" password="CC35"/>
  <autoFilter ref="C124:K2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89</v>
      </c>
    </row>
    <row r="4" hidden="1" s="1" customFormat="1" ht="24.96" customHeight="1">
      <c r="B4" s="20"/>
      <c r="D4" s="140" t="s">
        <v>93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ZŠ Partyzánká - výměna oken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310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ROUND((SUM(BE122:BE147)),  2)</f>
        <v>0</v>
      </c>
      <c r="G33" s="38"/>
      <c r="H33" s="38"/>
      <c r="I33" s="162">
        <v>0.20999999999999999</v>
      </c>
      <c r="J33" s="161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ROUND((SUM(BF122:BF147)),  2)</f>
        <v>0</v>
      </c>
      <c r="G34" s="38"/>
      <c r="H34" s="38"/>
      <c r="I34" s="162">
        <v>0.14999999999999999</v>
      </c>
      <c r="J34" s="161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ROUND((SUM(BG122:BG147)),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ROUND((SUM(BH122:BH147)),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ROUND((SUM(BI122:BI147)),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ZŠ Partyzánká - výměna oken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200314-2 - VRN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97</v>
      </c>
      <c r="D94" s="189"/>
      <c r="E94" s="189"/>
      <c r="F94" s="189"/>
      <c r="G94" s="189"/>
      <c r="H94" s="189"/>
      <c r="I94" s="190"/>
      <c r="J94" s="191" t="s">
        <v>98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99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93"/>
      <c r="C97" s="194"/>
      <c r="D97" s="195" t="s">
        <v>311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312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313</v>
      </c>
      <c r="E99" s="203"/>
      <c r="F99" s="203"/>
      <c r="G99" s="203"/>
      <c r="H99" s="203"/>
      <c r="I99" s="204"/>
      <c r="J99" s="205">
        <f>J127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314</v>
      </c>
      <c r="E100" s="203"/>
      <c r="F100" s="203"/>
      <c r="G100" s="203"/>
      <c r="H100" s="203"/>
      <c r="I100" s="204"/>
      <c r="J100" s="205">
        <f>J131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315</v>
      </c>
      <c r="E101" s="203"/>
      <c r="F101" s="203"/>
      <c r="G101" s="203"/>
      <c r="H101" s="203"/>
      <c r="I101" s="204"/>
      <c r="J101" s="205">
        <f>J140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316</v>
      </c>
      <c r="E102" s="203"/>
      <c r="F102" s="203"/>
      <c r="G102" s="203"/>
      <c r="H102" s="203"/>
      <c r="I102" s="204"/>
      <c r="J102" s="205">
        <f>J143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110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ZŠ Partyzánká - výměna oken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94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200314-2 - VRN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 xml:space="preserve"> </v>
      </c>
      <c r="G116" s="40"/>
      <c r="H116" s="40"/>
      <c r="I116" s="147" t="s">
        <v>24</v>
      </c>
      <c r="J116" s="79" t="str">
        <f>IF(J12="","",J12)</f>
        <v>25. 3. 2020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E15</f>
        <v>Město Česká Lípa</v>
      </c>
      <c r="G118" s="40"/>
      <c r="H118" s="40"/>
      <c r="I118" s="147" t="s">
        <v>34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14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111</v>
      </c>
      <c r="D121" s="210" t="s">
        <v>65</v>
      </c>
      <c r="E121" s="210" t="s">
        <v>61</v>
      </c>
      <c r="F121" s="210" t="s">
        <v>62</v>
      </c>
      <c r="G121" s="210" t="s">
        <v>112</v>
      </c>
      <c r="H121" s="210" t="s">
        <v>113</v>
      </c>
      <c r="I121" s="211" t="s">
        <v>114</v>
      </c>
      <c r="J121" s="210" t="s">
        <v>98</v>
      </c>
      <c r="K121" s="212" t="s">
        <v>115</v>
      </c>
      <c r="L121" s="213"/>
      <c r="M121" s="100" t="s">
        <v>1</v>
      </c>
      <c r="N121" s="101" t="s">
        <v>44</v>
      </c>
      <c r="O121" s="101" t="s">
        <v>116</v>
      </c>
      <c r="P121" s="101" t="s">
        <v>117</v>
      </c>
      <c r="Q121" s="101" t="s">
        <v>118</v>
      </c>
      <c r="R121" s="101" t="s">
        <v>119</v>
      </c>
      <c r="S121" s="101" t="s">
        <v>120</v>
      </c>
      <c r="T121" s="102" t="s">
        <v>121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122</v>
      </c>
      <c r="D122" s="40"/>
      <c r="E122" s="40"/>
      <c r="F122" s="40"/>
      <c r="G122" s="40"/>
      <c r="H122" s="40"/>
      <c r="I122" s="144"/>
      <c r="J122" s="214">
        <f>BK122</f>
        <v>0</v>
      </c>
      <c r="K122" s="40"/>
      <c r="L122" s="44"/>
      <c r="M122" s="103"/>
      <c r="N122" s="215"/>
      <c r="O122" s="104"/>
      <c r="P122" s="216">
        <f>P123</f>
        <v>0</v>
      </c>
      <c r="Q122" s="104"/>
      <c r="R122" s="216">
        <f>R123</f>
        <v>0</v>
      </c>
      <c r="S122" s="104"/>
      <c r="T122" s="21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100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79</v>
      </c>
      <c r="E123" s="222" t="s">
        <v>91</v>
      </c>
      <c r="F123" s="222" t="s">
        <v>317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P124+P127+P131+P140+P143</f>
        <v>0</v>
      </c>
      <c r="Q123" s="227"/>
      <c r="R123" s="228">
        <f>R124+R127+R131+R140+R143</f>
        <v>0</v>
      </c>
      <c r="S123" s="227"/>
      <c r="T123" s="229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162</v>
      </c>
      <c r="AT123" s="231" t="s">
        <v>79</v>
      </c>
      <c r="AU123" s="231" t="s">
        <v>80</v>
      </c>
      <c r="AY123" s="230" t="s">
        <v>125</v>
      </c>
      <c r="BK123" s="232">
        <f>BK124+BK127+BK131+BK140+BK143</f>
        <v>0</v>
      </c>
    </row>
    <row r="124" s="12" customFormat="1" ht="22.8" customHeight="1">
      <c r="A124" s="12"/>
      <c r="B124" s="219"/>
      <c r="C124" s="220"/>
      <c r="D124" s="221" t="s">
        <v>79</v>
      </c>
      <c r="E124" s="233" t="s">
        <v>318</v>
      </c>
      <c r="F124" s="233" t="s">
        <v>319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SUM(P125:P126)</f>
        <v>0</v>
      </c>
      <c r="Q124" s="227"/>
      <c r="R124" s="228">
        <f>SUM(R125:R126)</f>
        <v>0</v>
      </c>
      <c r="S124" s="227"/>
      <c r="T124" s="22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162</v>
      </c>
      <c r="AT124" s="231" t="s">
        <v>79</v>
      </c>
      <c r="AU124" s="231" t="s">
        <v>21</v>
      </c>
      <c r="AY124" s="230" t="s">
        <v>125</v>
      </c>
      <c r="BK124" s="232">
        <f>SUM(BK125:BK126)</f>
        <v>0</v>
      </c>
    </row>
    <row r="125" s="2" customFormat="1" ht="21.75" customHeight="1">
      <c r="A125" s="38"/>
      <c r="B125" s="39"/>
      <c r="C125" s="235" t="s">
        <v>21</v>
      </c>
      <c r="D125" s="235" t="s">
        <v>128</v>
      </c>
      <c r="E125" s="236" t="s">
        <v>320</v>
      </c>
      <c r="F125" s="237" t="s">
        <v>321</v>
      </c>
      <c r="G125" s="238" t="s">
        <v>153</v>
      </c>
      <c r="H125" s="239">
        <v>1</v>
      </c>
      <c r="I125" s="240"/>
      <c r="J125" s="241">
        <f>ROUND(I125*H125,2)</f>
        <v>0</v>
      </c>
      <c r="K125" s="237" t="s">
        <v>144</v>
      </c>
      <c r="L125" s="44"/>
      <c r="M125" s="242" t="s">
        <v>1</v>
      </c>
      <c r="N125" s="243" t="s">
        <v>45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132</v>
      </c>
      <c r="AT125" s="246" t="s">
        <v>128</v>
      </c>
      <c r="AU125" s="246" t="s">
        <v>89</v>
      </c>
      <c r="AY125" s="17" t="s">
        <v>125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21</v>
      </c>
      <c r="BK125" s="247">
        <f>ROUND(I125*H125,2)</f>
        <v>0</v>
      </c>
      <c r="BL125" s="17" t="s">
        <v>132</v>
      </c>
      <c r="BM125" s="246" t="s">
        <v>89</v>
      </c>
    </row>
    <row r="126" s="2" customFormat="1">
      <c r="A126" s="38"/>
      <c r="B126" s="39"/>
      <c r="C126" s="40"/>
      <c r="D126" s="248" t="s">
        <v>134</v>
      </c>
      <c r="E126" s="40"/>
      <c r="F126" s="249" t="s">
        <v>322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134</v>
      </c>
      <c r="AU126" s="17" t="s">
        <v>89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323</v>
      </c>
      <c r="F127" s="233" t="s">
        <v>324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SUM(P128:P130)</f>
        <v>0</v>
      </c>
      <c r="Q127" s="227"/>
      <c r="R127" s="228">
        <f>SUM(R128:R130)</f>
        <v>0</v>
      </c>
      <c r="S127" s="227"/>
      <c r="T127" s="22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162</v>
      </c>
      <c r="AT127" s="231" t="s">
        <v>79</v>
      </c>
      <c r="AU127" s="231" t="s">
        <v>21</v>
      </c>
      <c r="AY127" s="230" t="s">
        <v>125</v>
      </c>
      <c r="BK127" s="232">
        <f>SUM(BK128:BK130)</f>
        <v>0</v>
      </c>
    </row>
    <row r="128" s="2" customFormat="1" ht="16.5" customHeight="1">
      <c r="A128" s="38"/>
      <c r="B128" s="39"/>
      <c r="C128" s="235" t="s">
        <v>89</v>
      </c>
      <c r="D128" s="235" t="s">
        <v>128</v>
      </c>
      <c r="E128" s="236" t="s">
        <v>325</v>
      </c>
      <c r="F128" s="237" t="s">
        <v>326</v>
      </c>
      <c r="G128" s="238" t="s">
        <v>327</v>
      </c>
      <c r="H128" s="239">
        <v>1</v>
      </c>
      <c r="I128" s="240"/>
      <c r="J128" s="241">
        <f>ROUND(I128*H128,2)</f>
        <v>0</v>
      </c>
      <c r="K128" s="237" t="s">
        <v>144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132</v>
      </c>
      <c r="AT128" s="246" t="s">
        <v>128</v>
      </c>
      <c r="AU128" s="246" t="s">
        <v>89</v>
      </c>
      <c r="AY128" s="17" t="s">
        <v>125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132</v>
      </c>
      <c r="BM128" s="246" t="s">
        <v>132</v>
      </c>
    </row>
    <row r="129" s="2" customFormat="1">
      <c r="A129" s="38"/>
      <c r="B129" s="39"/>
      <c r="C129" s="40"/>
      <c r="D129" s="248" t="s">
        <v>134</v>
      </c>
      <c r="E129" s="40"/>
      <c r="F129" s="249" t="s">
        <v>328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89</v>
      </c>
    </row>
    <row r="130" s="2" customFormat="1">
      <c r="A130" s="38"/>
      <c r="B130" s="39"/>
      <c r="C130" s="40"/>
      <c r="D130" s="248" t="s">
        <v>170</v>
      </c>
      <c r="E130" s="40"/>
      <c r="F130" s="284" t="s">
        <v>329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170</v>
      </c>
      <c r="AU130" s="17" t="s">
        <v>89</v>
      </c>
    </row>
    <row r="131" s="12" customFormat="1" ht="22.8" customHeight="1">
      <c r="A131" s="12"/>
      <c r="B131" s="219"/>
      <c r="C131" s="220"/>
      <c r="D131" s="221" t="s">
        <v>79</v>
      </c>
      <c r="E131" s="233" t="s">
        <v>330</v>
      </c>
      <c r="F131" s="233" t="s">
        <v>331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SUM(P132:P139)</f>
        <v>0</v>
      </c>
      <c r="Q131" s="227"/>
      <c r="R131" s="228">
        <f>SUM(R132:R139)</f>
        <v>0</v>
      </c>
      <c r="S131" s="227"/>
      <c r="T131" s="22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162</v>
      </c>
      <c r="AT131" s="231" t="s">
        <v>79</v>
      </c>
      <c r="AU131" s="231" t="s">
        <v>21</v>
      </c>
      <c r="AY131" s="230" t="s">
        <v>125</v>
      </c>
      <c r="BK131" s="232">
        <f>SUM(BK132:BK139)</f>
        <v>0</v>
      </c>
    </row>
    <row r="132" s="2" customFormat="1" ht="21.75" customHeight="1">
      <c r="A132" s="38"/>
      <c r="B132" s="39"/>
      <c r="C132" s="235" t="s">
        <v>150</v>
      </c>
      <c r="D132" s="235" t="s">
        <v>128</v>
      </c>
      <c r="E132" s="236" t="s">
        <v>332</v>
      </c>
      <c r="F132" s="237" t="s">
        <v>333</v>
      </c>
      <c r="G132" s="238" t="s">
        <v>153</v>
      </c>
      <c r="H132" s="239">
        <v>1</v>
      </c>
      <c r="I132" s="240"/>
      <c r="J132" s="241">
        <f>ROUND(I132*H132,2)</f>
        <v>0</v>
      </c>
      <c r="K132" s="237" t="s">
        <v>144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132</v>
      </c>
      <c r="AT132" s="246" t="s">
        <v>128</v>
      </c>
      <c r="AU132" s="246" t="s">
        <v>89</v>
      </c>
      <c r="AY132" s="17" t="s">
        <v>125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21</v>
      </c>
      <c r="BK132" s="247">
        <f>ROUND(I132*H132,2)</f>
        <v>0</v>
      </c>
      <c r="BL132" s="17" t="s">
        <v>132</v>
      </c>
      <c r="BM132" s="246" t="s">
        <v>126</v>
      </c>
    </row>
    <row r="133" s="2" customFormat="1">
      <c r="A133" s="38"/>
      <c r="B133" s="39"/>
      <c r="C133" s="40"/>
      <c r="D133" s="248" t="s">
        <v>134</v>
      </c>
      <c r="E133" s="40"/>
      <c r="F133" s="249" t="s">
        <v>334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134</v>
      </c>
      <c r="AU133" s="17" t="s">
        <v>89</v>
      </c>
    </row>
    <row r="134" s="2" customFormat="1" ht="16.5" customHeight="1">
      <c r="A134" s="38"/>
      <c r="B134" s="39"/>
      <c r="C134" s="235" t="s">
        <v>132</v>
      </c>
      <c r="D134" s="235" t="s">
        <v>128</v>
      </c>
      <c r="E134" s="236" t="s">
        <v>335</v>
      </c>
      <c r="F134" s="237" t="s">
        <v>336</v>
      </c>
      <c r="G134" s="238" t="s">
        <v>153</v>
      </c>
      <c r="H134" s="239">
        <v>1</v>
      </c>
      <c r="I134" s="240"/>
      <c r="J134" s="241">
        <f>ROUND(I134*H134,2)</f>
        <v>0</v>
      </c>
      <c r="K134" s="237" t="s">
        <v>144</v>
      </c>
      <c r="L134" s="44"/>
      <c r="M134" s="242" t="s">
        <v>1</v>
      </c>
      <c r="N134" s="243" t="s">
        <v>45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132</v>
      </c>
      <c r="AT134" s="246" t="s">
        <v>128</v>
      </c>
      <c r="AU134" s="246" t="s">
        <v>89</v>
      </c>
      <c r="AY134" s="17" t="s">
        <v>125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21</v>
      </c>
      <c r="BK134" s="247">
        <f>ROUND(I134*H134,2)</f>
        <v>0</v>
      </c>
      <c r="BL134" s="17" t="s">
        <v>132</v>
      </c>
      <c r="BM134" s="246" t="s">
        <v>184</v>
      </c>
    </row>
    <row r="135" s="2" customFormat="1">
      <c r="A135" s="38"/>
      <c r="B135" s="39"/>
      <c r="C135" s="40"/>
      <c r="D135" s="248" t="s">
        <v>134</v>
      </c>
      <c r="E135" s="40"/>
      <c r="F135" s="249" t="s">
        <v>337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89</v>
      </c>
    </row>
    <row r="136" s="2" customFormat="1" ht="16.5" customHeight="1">
      <c r="A136" s="38"/>
      <c r="B136" s="39"/>
      <c r="C136" s="235" t="s">
        <v>162</v>
      </c>
      <c r="D136" s="235" t="s">
        <v>128</v>
      </c>
      <c r="E136" s="236" t="s">
        <v>338</v>
      </c>
      <c r="F136" s="237" t="s">
        <v>339</v>
      </c>
      <c r="G136" s="238" t="s">
        <v>153</v>
      </c>
      <c r="H136" s="239">
        <v>1</v>
      </c>
      <c r="I136" s="240"/>
      <c r="J136" s="241">
        <f>ROUND(I136*H136,2)</f>
        <v>0</v>
      </c>
      <c r="K136" s="237" t="s">
        <v>144</v>
      </c>
      <c r="L136" s="44"/>
      <c r="M136" s="242" t="s">
        <v>1</v>
      </c>
      <c r="N136" s="243" t="s">
        <v>45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132</v>
      </c>
      <c r="AT136" s="246" t="s">
        <v>128</v>
      </c>
      <c r="AU136" s="246" t="s">
        <v>89</v>
      </c>
      <c r="AY136" s="17" t="s">
        <v>125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21</v>
      </c>
      <c r="BK136" s="247">
        <f>ROUND(I136*H136,2)</f>
        <v>0</v>
      </c>
      <c r="BL136" s="17" t="s">
        <v>132</v>
      </c>
      <c r="BM136" s="246" t="s">
        <v>26</v>
      </c>
    </row>
    <row r="137" s="2" customFormat="1">
      <c r="A137" s="38"/>
      <c r="B137" s="39"/>
      <c r="C137" s="40"/>
      <c r="D137" s="248" t="s">
        <v>134</v>
      </c>
      <c r="E137" s="40"/>
      <c r="F137" s="249" t="s">
        <v>340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134</v>
      </c>
      <c r="AU137" s="17" t="s">
        <v>89</v>
      </c>
    </row>
    <row r="138" s="2" customFormat="1" ht="16.5" customHeight="1">
      <c r="A138" s="38"/>
      <c r="B138" s="39"/>
      <c r="C138" s="235" t="s">
        <v>126</v>
      </c>
      <c r="D138" s="235" t="s">
        <v>128</v>
      </c>
      <c r="E138" s="236" t="s">
        <v>341</v>
      </c>
      <c r="F138" s="237" t="s">
        <v>342</v>
      </c>
      <c r="G138" s="238" t="s">
        <v>153</v>
      </c>
      <c r="H138" s="239">
        <v>1</v>
      </c>
      <c r="I138" s="240"/>
      <c r="J138" s="241">
        <f>ROUND(I138*H138,2)</f>
        <v>0</v>
      </c>
      <c r="K138" s="237" t="s">
        <v>144</v>
      </c>
      <c r="L138" s="44"/>
      <c r="M138" s="242" t="s">
        <v>1</v>
      </c>
      <c r="N138" s="243" t="s">
        <v>45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132</v>
      </c>
      <c r="AT138" s="246" t="s">
        <v>128</v>
      </c>
      <c r="AU138" s="246" t="s">
        <v>89</v>
      </c>
      <c r="AY138" s="17" t="s">
        <v>125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21</v>
      </c>
      <c r="BK138" s="247">
        <f>ROUND(I138*H138,2)</f>
        <v>0</v>
      </c>
      <c r="BL138" s="17" t="s">
        <v>132</v>
      </c>
      <c r="BM138" s="246" t="s">
        <v>209</v>
      </c>
    </row>
    <row r="139" s="2" customFormat="1">
      <c r="A139" s="38"/>
      <c r="B139" s="39"/>
      <c r="C139" s="40"/>
      <c r="D139" s="248" t="s">
        <v>134</v>
      </c>
      <c r="E139" s="40"/>
      <c r="F139" s="249" t="s">
        <v>343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89</v>
      </c>
    </row>
    <row r="140" s="12" customFormat="1" ht="22.8" customHeight="1">
      <c r="A140" s="12"/>
      <c r="B140" s="219"/>
      <c r="C140" s="220"/>
      <c r="D140" s="221" t="s">
        <v>79</v>
      </c>
      <c r="E140" s="233" t="s">
        <v>344</v>
      </c>
      <c r="F140" s="233" t="s">
        <v>345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162</v>
      </c>
      <c r="AT140" s="231" t="s">
        <v>79</v>
      </c>
      <c r="AU140" s="231" t="s">
        <v>21</v>
      </c>
      <c r="AY140" s="230" t="s">
        <v>125</v>
      </c>
      <c r="BK140" s="232">
        <f>SUM(BK141:BK142)</f>
        <v>0</v>
      </c>
    </row>
    <row r="141" s="2" customFormat="1" ht="16.5" customHeight="1">
      <c r="A141" s="38"/>
      <c r="B141" s="39"/>
      <c r="C141" s="235" t="s">
        <v>178</v>
      </c>
      <c r="D141" s="235" t="s">
        <v>128</v>
      </c>
      <c r="E141" s="236" t="s">
        <v>346</v>
      </c>
      <c r="F141" s="237" t="s">
        <v>347</v>
      </c>
      <c r="G141" s="238" t="s">
        <v>153</v>
      </c>
      <c r="H141" s="239">
        <v>1</v>
      </c>
      <c r="I141" s="240"/>
      <c r="J141" s="241">
        <f>ROUND(I141*H141,2)</f>
        <v>0</v>
      </c>
      <c r="K141" s="237" t="s">
        <v>144</v>
      </c>
      <c r="L141" s="44"/>
      <c r="M141" s="242" t="s">
        <v>1</v>
      </c>
      <c r="N141" s="243" t="s">
        <v>45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132</v>
      </c>
      <c r="AT141" s="246" t="s">
        <v>128</v>
      </c>
      <c r="AU141" s="246" t="s">
        <v>89</v>
      </c>
      <c r="AY141" s="17" t="s">
        <v>125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21</v>
      </c>
      <c r="BK141" s="247">
        <f>ROUND(I141*H141,2)</f>
        <v>0</v>
      </c>
      <c r="BL141" s="17" t="s">
        <v>132</v>
      </c>
      <c r="BM141" s="246" t="s">
        <v>224</v>
      </c>
    </row>
    <row r="142" s="2" customFormat="1">
      <c r="A142" s="38"/>
      <c r="B142" s="39"/>
      <c r="C142" s="40"/>
      <c r="D142" s="248" t="s">
        <v>134</v>
      </c>
      <c r="E142" s="40"/>
      <c r="F142" s="249" t="s">
        <v>348</v>
      </c>
      <c r="G142" s="40"/>
      <c r="H142" s="40"/>
      <c r="I142" s="144"/>
      <c r="J142" s="40"/>
      <c r="K142" s="40"/>
      <c r="L142" s="44"/>
      <c r="M142" s="250"/>
      <c r="N142" s="25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134</v>
      </c>
      <c r="AU142" s="17" t="s">
        <v>89</v>
      </c>
    </row>
    <row r="143" s="12" customFormat="1" ht="22.8" customHeight="1">
      <c r="A143" s="12"/>
      <c r="B143" s="219"/>
      <c r="C143" s="220"/>
      <c r="D143" s="221" t="s">
        <v>79</v>
      </c>
      <c r="E143" s="233" t="s">
        <v>349</v>
      </c>
      <c r="F143" s="233" t="s">
        <v>350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SUM(P144:P147)</f>
        <v>0</v>
      </c>
      <c r="Q143" s="227"/>
      <c r="R143" s="228">
        <f>SUM(R144:R147)</f>
        <v>0</v>
      </c>
      <c r="S143" s="227"/>
      <c r="T143" s="229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162</v>
      </c>
      <c r="AT143" s="231" t="s">
        <v>79</v>
      </c>
      <c r="AU143" s="231" t="s">
        <v>21</v>
      </c>
      <c r="AY143" s="230" t="s">
        <v>125</v>
      </c>
      <c r="BK143" s="232">
        <f>SUM(BK144:BK147)</f>
        <v>0</v>
      </c>
    </row>
    <row r="144" s="2" customFormat="1" ht="16.5" customHeight="1">
      <c r="A144" s="38"/>
      <c r="B144" s="39"/>
      <c r="C144" s="235" t="s">
        <v>184</v>
      </c>
      <c r="D144" s="235" t="s">
        <v>128</v>
      </c>
      <c r="E144" s="236" t="s">
        <v>351</v>
      </c>
      <c r="F144" s="237" t="s">
        <v>352</v>
      </c>
      <c r="G144" s="238" t="s">
        <v>327</v>
      </c>
      <c r="H144" s="239">
        <v>1</v>
      </c>
      <c r="I144" s="240"/>
      <c r="J144" s="241">
        <f>ROUND(I144*H144,2)</f>
        <v>0</v>
      </c>
      <c r="K144" s="237" t="s">
        <v>144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132</v>
      </c>
      <c r="AT144" s="246" t="s">
        <v>128</v>
      </c>
      <c r="AU144" s="246" t="s">
        <v>89</v>
      </c>
      <c r="AY144" s="17" t="s">
        <v>125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21</v>
      </c>
      <c r="BK144" s="247">
        <f>ROUND(I144*H144,2)</f>
        <v>0</v>
      </c>
      <c r="BL144" s="17" t="s">
        <v>132</v>
      </c>
      <c r="BM144" s="246" t="s">
        <v>205</v>
      </c>
    </row>
    <row r="145" s="2" customFormat="1">
      <c r="A145" s="38"/>
      <c r="B145" s="39"/>
      <c r="C145" s="40"/>
      <c r="D145" s="248" t="s">
        <v>134</v>
      </c>
      <c r="E145" s="40"/>
      <c r="F145" s="249" t="s">
        <v>353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134</v>
      </c>
      <c r="AU145" s="17" t="s">
        <v>89</v>
      </c>
    </row>
    <row r="146" s="2" customFormat="1" ht="16.5" customHeight="1">
      <c r="A146" s="38"/>
      <c r="B146" s="39"/>
      <c r="C146" s="235" t="s">
        <v>160</v>
      </c>
      <c r="D146" s="235" t="s">
        <v>128</v>
      </c>
      <c r="E146" s="236" t="s">
        <v>354</v>
      </c>
      <c r="F146" s="237" t="s">
        <v>355</v>
      </c>
      <c r="G146" s="238" t="s">
        <v>153</v>
      </c>
      <c r="H146" s="239">
        <v>1</v>
      </c>
      <c r="I146" s="240"/>
      <c r="J146" s="241">
        <f>ROUND(I146*H146,2)</f>
        <v>0</v>
      </c>
      <c r="K146" s="237" t="s">
        <v>144</v>
      </c>
      <c r="L146" s="44"/>
      <c r="M146" s="242" t="s">
        <v>1</v>
      </c>
      <c r="N146" s="243" t="s">
        <v>45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132</v>
      </c>
      <c r="AT146" s="246" t="s">
        <v>128</v>
      </c>
      <c r="AU146" s="246" t="s">
        <v>89</v>
      </c>
      <c r="AY146" s="17" t="s">
        <v>125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21</v>
      </c>
      <c r="BK146" s="247">
        <f>ROUND(I146*H146,2)</f>
        <v>0</v>
      </c>
      <c r="BL146" s="17" t="s">
        <v>132</v>
      </c>
      <c r="BM146" s="246" t="s">
        <v>246</v>
      </c>
    </row>
    <row r="147" s="2" customFormat="1">
      <c r="A147" s="38"/>
      <c r="B147" s="39"/>
      <c r="C147" s="40"/>
      <c r="D147" s="248" t="s">
        <v>134</v>
      </c>
      <c r="E147" s="40"/>
      <c r="F147" s="249" t="s">
        <v>356</v>
      </c>
      <c r="G147" s="40"/>
      <c r="H147" s="40"/>
      <c r="I147" s="144"/>
      <c r="J147" s="40"/>
      <c r="K147" s="40"/>
      <c r="L147" s="44"/>
      <c r="M147" s="299"/>
      <c r="N147" s="300"/>
      <c r="O147" s="301"/>
      <c r="P147" s="301"/>
      <c r="Q147" s="301"/>
      <c r="R147" s="301"/>
      <c r="S147" s="301"/>
      <c r="T147" s="30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89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8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7Hxwv/3iVaYzQbdEaSr2ZYy1frL9AvmPe8GdD0t8tljd3k7VKREwjYRkT77hwrm8SpjFUczW5UvbZ7RrJ2LoFQ==" hashValue="iOvrw1HJNBJGjNk5VrI2qRkwUvPWorn4OtyYFC3NFSjhz2DfpHmEbQXVCQ32hyG0MLr8/F3cnaNnK4Oxmfn31A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2020-04-04T12:04:22Z</dcterms:created>
  <dcterms:modified xsi:type="dcterms:W3CDTF">2020-04-04T12:04:27Z</dcterms:modified>
</cp:coreProperties>
</file>