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roslav\Desktop\"/>
    </mc:Choice>
  </mc:AlternateContent>
  <bookViews>
    <workbookView xWindow="0" yWindow="0" windowWidth="0" windowHeight="0"/>
  </bookViews>
  <sheets>
    <sheet name="Rekapitulace stavby" sheetId="1" r:id="rId1"/>
    <sheet name="SO 701.1 - SO 701.1 STAVE..." sheetId="2" r:id="rId2"/>
    <sheet name="SO 701.2 - SO 701.2 STŘECHA" sheetId="3" r:id="rId3"/>
    <sheet name="SO 701.3 - SO 701.3 ZTI" sheetId="4" r:id="rId4"/>
    <sheet name="VRN - VRN VEDLEJŠÍ ROZPOČ...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701.1 - SO 701.1 STAVE...'!$C$100:$K$1086</definedName>
    <definedName name="_xlnm.Print_Area" localSheetId="1">'SO 701.1 - SO 701.1 STAVE...'!$C$4:$J$41,'SO 701.1 - SO 701.1 STAVE...'!$C$47:$J$80,'SO 701.1 - SO 701.1 STAVE...'!$C$86:$K$1086</definedName>
    <definedName name="_xlnm.Print_Titles" localSheetId="1">'SO 701.1 - SO 701.1 STAVE...'!$100:$100</definedName>
    <definedName name="_xlnm._FilterDatabase" localSheetId="2" hidden="1">'SO 701.2 - SO 701.2 STŘECHA'!$C$93:$K$193</definedName>
    <definedName name="_xlnm.Print_Area" localSheetId="2">'SO 701.2 - SO 701.2 STŘECHA'!$C$4:$J$41,'SO 701.2 - SO 701.2 STŘECHA'!$C$47:$J$73,'SO 701.2 - SO 701.2 STŘECHA'!$C$79:$K$193</definedName>
    <definedName name="_xlnm.Print_Titles" localSheetId="2">'SO 701.2 - SO 701.2 STŘECHA'!$93:$93</definedName>
    <definedName name="_xlnm._FilterDatabase" localSheetId="3" hidden="1">'SO 701.3 - SO 701.3 ZTI'!$C$93:$K$274</definedName>
    <definedName name="_xlnm.Print_Area" localSheetId="3">'SO 701.3 - SO 701.3 ZTI'!$C$4:$J$41,'SO 701.3 - SO 701.3 ZTI'!$C$47:$J$73,'SO 701.3 - SO 701.3 ZTI'!$C$79:$K$274</definedName>
    <definedName name="_xlnm.Print_Titles" localSheetId="3">'SO 701.3 - SO 701.3 ZTI'!$93:$93</definedName>
    <definedName name="_xlnm._FilterDatabase" localSheetId="4" hidden="1">'VRN - VRN VEDLEJŠÍ ROZPOČ...'!$C$84:$K$106</definedName>
    <definedName name="_xlnm.Print_Area" localSheetId="4">'VRN - VRN VEDLEJŠÍ ROZPOČ...'!$C$4:$J$39,'VRN - VRN VEDLEJŠÍ ROZPOČ...'!$C$45:$J$66,'VRN - VRN VEDLEJŠÍ ROZPOČ...'!$C$72:$K$106</definedName>
    <definedName name="_xlnm.Print_Titles" localSheetId="4">'VRN - VRN VEDLEJŠÍ ROZPOČ...'!$84:$84</definedName>
    <definedName name="_xlnm.Print_Area" localSheetId="5">'Seznam figur'!$C$4:$G$88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9"/>
  <c i="5" r="J35"/>
  <c i="1" r="AX59"/>
  <c i="5" r="BI105"/>
  <c r="BH105"/>
  <c r="BG105"/>
  <c r="BF105"/>
  <c r="T105"/>
  <c r="T104"/>
  <c r="R105"/>
  <c r="R104"/>
  <c r="P105"/>
  <c r="P104"/>
  <c r="BI102"/>
  <c r="BH102"/>
  <c r="BG102"/>
  <c r="BF102"/>
  <c r="T102"/>
  <c r="T101"/>
  <c r="R102"/>
  <c r="R101"/>
  <c r="P102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T93"/>
  <c r="R94"/>
  <c r="R93"/>
  <c r="P94"/>
  <c r="P93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4" r="J39"/>
  <c r="J38"/>
  <c i="1" r="AY58"/>
  <c i="4" r="J37"/>
  <c i="1" r="AX58"/>
  <c i="4"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3"/>
  <c r="BH213"/>
  <c r="BG213"/>
  <c r="BF213"/>
  <c r="T213"/>
  <c r="R213"/>
  <c r="P213"/>
  <c r="BI203"/>
  <c r="BH203"/>
  <c r="BG203"/>
  <c r="BF203"/>
  <c r="T203"/>
  <c r="R203"/>
  <c r="P203"/>
  <c r="BI202"/>
  <c r="BH202"/>
  <c r="BG202"/>
  <c r="BF202"/>
  <c r="T202"/>
  <c r="R202"/>
  <c r="P202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56"/>
  <c r="E7"/>
  <c r="E50"/>
  <c i="3" r="J39"/>
  <c r="J38"/>
  <c i="1" r="AY57"/>
  <c i="3" r="J37"/>
  <c i="1" r="AX57"/>
  <c i="3"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88"/>
  <c r="E7"/>
  <c r="E82"/>
  <c i="2" r="J39"/>
  <c r="J38"/>
  <c i="1" r="AY56"/>
  <c i="2" r="J37"/>
  <c i="1" r="AX56"/>
  <c i="2" r="BI1084"/>
  <c r="BH1084"/>
  <c r="BG1084"/>
  <c r="BF1084"/>
  <c r="T1084"/>
  <c r="T1083"/>
  <c r="R1084"/>
  <c r="R1083"/>
  <c r="P1084"/>
  <c r="P1083"/>
  <c r="BI1056"/>
  <c r="BH1056"/>
  <c r="BG1056"/>
  <c r="BF1056"/>
  <c r="T1056"/>
  <c r="R1056"/>
  <c r="P1056"/>
  <c r="BI989"/>
  <c r="BH989"/>
  <c r="BG989"/>
  <c r="BF989"/>
  <c r="T989"/>
  <c r="R989"/>
  <c r="P989"/>
  <c r="BI922"/>
  <c r="BH922"/>
  <c r="BG922"/>
  <c r="BF922"/>
  <c r="T922"/>
  <c r="R922"/>
  <c r="P922"/>
  <c r="BI855"/>
  <c r="BH855"/>
  <c r="BG855"/>
  <c r="BF855"/>
  <c r="T855"/>
  <c r="R855"/>
  <c r="P855"/>
  <c r="BI847"/>
  <c r="BH847"/>
  <c r="BG847"/>
  <c r="BF847"/>
  <c r="T847"/>
  <c r="R847"/>
  <c r="P847"/>
  <c r="BI840"/>
  <c r="BH840"/>
  <c r="BG840"/>
  <c r="BF840"/>
  <c r="T840"/>
  <c r="R840"/>
  <c r="P840"/>
  <c r="BI833"/>
  <c r="BH833"/>
  <c r="BG833"/>
  <c r="BF833"/>
  <c r="T833"/>
  <c r="R833"/>
  <c r="P833"/>
  <c r="BI826"/>
  <c r="BH826"/>
  <c r="BG826"/>
  <c r="BF826"/>
  <c r="T826"/>
  <c r="R826"/>
  <c r="P826"/>
  <c r="BI824"/>
  <c r="BH824"/>
  <c r="BG824"/>
  <c r="BF824"/>
  <c r="T824"/>
  <c r="R824"/>
  <c r="P824"/>
  <c r="BI797"/>
  <c r="BH797"/>
  <c r="BG797"/>
  <c r="BF797"/>
  <c r="T797"/>
  <c r="R797"/>
  <c r="P797"/>
  <c r="BI795"/>
  <c r="BH795"/>
  <c r="BG795"/>
  <c r="BF795"/>
  <c r="T795"/>
  <c r="R795"/>
  <c r="P795"/>
  <c r="BI768"/>
  <c r="BH768"/>
  <c r="BG768"/>
  <c r="BF768"/>
  <c r="T768"/>
  <c r="R768"/>
  <c r="P768"/>
  <c r="BI741"/>
  <c r="BH741"/>
  <c r="BG741"/>
  <c r="BF741"/>
  <c r="T741"/>
  <c r="R741"/>
  <c r="P741"/>
  <c r="BI739"/>
  <c r="BH739"/>
  <c r="BG739"/>
  <c r="BF739"/>
  <c r="T739"/>
  <c r="R739"/>
  <c r="P739"/>
  <c r="BI710"/>
  <c r="BH710"/>
  <c r="BG710"/>
  <c r="BF710"/>
  <c r="T710"/>
  <c r="R710"/>
  <c r="P710"/>
  <c r="BI708"/>
  <c r="BH708"/>
  <c r="BG708"/>
  <c r="BF708"/>
  <c r="T708"/>
  <c r="R708"/>
  <c r="P708"/>
  <c r="BI673"/>
  <c r="BH673"/>
  <c r="BG673"/>
  <c r="BF673"/>
  <c r="T673"/>
  <c r="R673"/>
  <c r="P673"/>
  <c r="BI638"/>
  <c r="BH638"/>
  <c r="BG638"/>
  <c r="BF638"/>
  <c r="T638"/>
  <c r="R638"/>
  <c r="P638"/>
  <c r="BI635"/>
  <c r="BH635"/>
  <c r="BG635"/>
  <c r="BF635"/>
  <c r="T635"/>
  <c r="R635"/>
  <c r="P635"/>
  <c r="BI615"/>
  <c r="BH615"/>
  <c r="BG615"/>
  <c r="BF615"/>
  <c r="T615"/>
  <c r="R615"/>
  <c r="P615"/>
  <c r="BI595"/>
  <c r="BH595"/>
  <c r="BG595"/>
  <c r="BF595"/>
  <c r="T595"/>
  <c r="R595"/>
  <c r="P595"/>
  <c r="BI559"/>
  <c r="BH559"/>
  <c r="BG559"/>
  <c r="BF559"/>
  <c r="T559"/>
  <c r="R559"/>
  <c r="P559"/>
  <c r="BI557"/>
  <c r="BH557"/>
  <c r="BG557"/>
  <c r="BF557"/>
  <c r="T557"/>
  <c r="R557"/>
  <c r="P557"/>
  <c r="BI554"/>
  <c r="BH554"/>
  <c r="BG554"/>
  <c r="BF554"/>
  <c r="T554"/>
  <c r="R554"/>
  <c r="P554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39"/>
  <c r="BH539"/>
  <c r="BG539"/>
  <c r="BF539"/>
  <c r="T539"/>
  <c r="R539"/>
  <c r="P539"/>
  <c r="BI535"/>
  <c r="BH535"/>
  <c r="BG535"/>
  <c r="BF535"/>
  <c r="T535"/>
  <c r="R535"/>
  <c r="P535"/>
  <c r="BI529"/>
  <c r="BH529"/>
  <c r="BG529"/>
  <c r="BF529"/>
  <c r="T529"/>
  <c r="R529"/>
  <c r="P529"/>
  <c r="BI521"/>
  <c r="BH521"/>
  <c r="BG521"/>
  <c r="BF521"/>
  <c r="T521"/>
  <c r="R521"/>
  <c r="P521"/>
  <c r="BI517"/>
  <c r="BH517"/>
  <c r="BG517"/>
  <c r="BF517"/>
  <c r="T517"/>
  <c r="R517"/>
  <c r="P517"/>
  <c r="BI511"/>
  <c r="BH511"/>
  <c r="BG511"/>
  <c r="BF511"/>
  <c r="T511"/>
  <c r="R511"/>
  <c r="P511"/>
  <c r="BI503"/>
  <c r="BH503"/>
  <c r="BG503"/>
  <c r="BF503"/>
  <c r="T503"/>
  <c r="R503"/>
  <c r="P503"/>
  <c r="BI499"/>
  <c r="BH499"/>
  <c r="BG499"/>
  <c r="BF499"/>
  <c r="T499"/>
  <c r="R499"/>
  <c r="P499"/>
  <c r="BI497"/>
  <c r="BH497"/>
  <c r="BG497"/>
  <c r="BF497"/>
  <c r="T497"/>
  <c r="R497"/>
  <c r="P497"/>
  <c r="BI487"/>
  <c r="BH487"/>
  <c r="BG487"/>
  <c r="BF487"/>
  <c r="T487"/>
  <c r="R487"/>
  <c r="P487"/>
  <c r="BI479"/>
  <c r="BH479"/>
  <c r="BG479"/>
  <c r="BF479"/>
  <c r="T479"/>
  <c r="R479"/>
  <c r="P479"/>
  <c r="BI460"/>
  <c r="BH460"/>
  <c r="BG460"/>
  <c r="BF460"/>
  <c r="T460"/>
  <c r="R460"/>
  <c r="P460"/>
  <c r="BI450"/>
  <c r="BH450"/>
  <c r="BG450"/>
  <c r="BF450"/>
  <c r="T450"/>
  <c r="R450"/>
  <c r="P450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T391"/>
  <c r="R392"/>
  <c r="R391"/>
  <c r="P392"/>
  <c r="P391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49"/>
  <c r="BH349"/>
  <c r="BG349"/>
  <c r="BF349"/>
  <c r="T349"/>
  <c r="T348"/>
  <c r="R349"/>
  <c r="R348"/>
  <c r="P349"/>
  <c r="P348"/>
  <c r="BI321"/>
  <c r="BH321"/>
  <c r="BG321"/>
  <c r="BF321"/>
  <c r="T321"/>
  <c r="R321"/>
  <c r="P321"/>
  <c r="BI294"/>
  <c r="BH294"/>
  <c r="BG294"/>
  <c r="BF294"/>
  <c r="T294"/>
  <c r="R294"/>
  <c r="P294"/>
  <c r="BI279"/>
  <c r="BH279"/>
  <c r="BG279"/>
  <c r="BF279"/>
  <c r="T279"/>
  <c r="R279"/>
  <c r="P279"/>
  <c r="BI243"/>
  <c r="BH243"/>
  <c r="BG243"/>
  <c r="BF243"/>
  <c r="T243"/>
  <c r="R243"/>
  <c r="P243"/>
  <c r="BI215"/>
  <c r="BH215"/>
  <c r="BG215"/>
  <c r="BF215"/>
  <c r="T215"/>
  <c r="R215"/>
  <c r="P215"/>
  <c r="BI187"/>
  <c r="BH187"/>
  <c r="BG187"/>
  <c r="BF187"/>
  <c r="T187"/>
  <c r="R187"/>
  <c r="P187"/>
  <c r="BI135"/>
  <c r="BH135"/>
  <c r="BG135"/>
  <c r="BF135"/>
  <c r="T135"/>
  <c r="R135"/>
  <c r="P135"/>
  <c r="BI119"/>
  <c r="BH119"/>
  <c r="BG119"/>
  <c r="BF119"/>
  <c r="T119"/>
  <c r="T103"/>
  <c r="R119"/>
  <c r="R103"/>
  <c r="P119"/>
  <c r="BI104"/>
  <c r="BH104"/>
  <c r="BG104"/>
  <c r="BF104"/>
  <c r="T104"/>
  <c r="R104"/>
  <c r="P104"/>
  <c r="J98"/>
  <c r="J97"/>
  <c r="F97"/>
  <c r="F95"/>
  <c r="E93"/>
  <c r="J59"/>
  <c r="J58"/>
  <c r="F58"/>
  <c r="F56"/>
  <c r="E54"/>
  <c r="J20"/>
  <c r="E20"/>
  <c r="F98"/>
  <c r="J19"/>
  <c r="J14"/>
  <c r="J56"/>
  <c r="E7"/>
  <c r="E50"/>
  <c i="1" r="L50"/>
  <c r="AM50"/>
  <c r="AM49"/>
  <c r="L49"/>
  <c r="AM47"/>
  <c r="L47"/>
  <c r="L45"/>
  <c r="L44"/>
  <c i="5" r="J105"/>
  <c r="J94"/>
  <c i="4" r="BK274"/>
  <c r="J259"/>
  <c r="J247"/>
  <c r="BK242"/>
  <c r="J231"/>
  <c r="BK203"/>
  <c r="BK188"/>
  <c r="J182"/>
  <c r="BK170"/>
  <c r="BK154"/>
  <c r="BK145"/>
  <c r="BK137"/>
  <c r="BK118"/>
  <c r="BK100"/>
  <c i="3" r="J188"/>
  <c r="J182"/>
  <c r="J167"/>
  <c r="BK149"/>
  <c r="J114"/>
  <c i="2" r="J797"/>
  <c r="J673"/>
  <c r="J529"/>
  <c r="J407"/>
  <c r="BK399"/>
  <c r="J215"/>
  <c i="5" r="J97"/>
  <c i="4" r="BK273"/>
  <c r="BK247"/>
  <c r="J242"/>
  <c r="BK223"/>
  <c r="J189"/>
  <c r="J185"/>
  <c r="J173"/>
  <c r="J158"/>
  <c r="BK146"/>
  <c r="J139"/>
  <c r="BK121"/>
  <c r="BK105"/>
  <c i="3" r="BK176"/>
  <c r="J151"/>
  <c r="BK131"/>
  <c i="2" r="BK1084"/>
  <c r="BK989"/>
  <c r="J855"/>
  <c r="BK833"/>
  <c r="J708"/>
  <c r="J615"/>
  <c r="J517"/>
  <c r="BK442"/>
  <c r="BK405"/>
  <c r="J386"/>
  <c r="BK187"/>
  <c i="1" r="AS55"/>
  <c i="4" r="J243"/>
  <c r="BK190"/>
  <c r="BK179"/>
  <c r="J147"/>
  <c r="J138"/>
  <c r="BK124"/>
  <c i="3" r="J192"/>
  <c r="J169"/>
  <c r="J158"/>
  <c r="J131"/>
  <c r="J105"/>
  <c i="2" r="BK615"/>
  <c r="BK554"/>
  <c r="J546"/>
  <c r="J511"/>
  <c r="J450"/>
  <c r="J409"/>
  <c r="J395"/>
  <c r="J387"/>
  <c r="J279"/>
  <c i="5" r="BK105"/>
  <c i="4" r="BK155"/>
  <c r="J144"/>
  <c r="J141"/>
  <c r="BK115"/>
  <c r="J105"/>
  <c i="3" r="BK192"/>
  <c r="BK174"/>
  <c r="J149"/>
  <c r="BK138"/>
  <c r="J120"/>
  <c r="J107"/>
  <c i="2" r="J840"/>
  <c r="J795"/>
  <c r="BK595"/>
  <c r="J539"/>
  <c r="J497"/>
  <c r="BK409"/>
  <c r="BK395"/>
  <c r="BK279"/>
  <c i="5" r="BK97"/>
  <c r="BK88"/>
  <c i="4" r="J267"/>
  <c r="BK257"/>
  <c r="J244"/>
  <c r="BK227"/>
  <c r="BK192"/>
  <c r="BK185"/>
  <c r="BK173"/>
  <c r="BK158"/>
  <c r="J146"/>
  <c r="BK140"/>
  <c r="J124"/>
  <c r="BK104"/>
  <c i="3" r="J190"/>
  <c r="BK184"/>
  <c r="J172"/>
  <c r="BK155"/>
  <c r="J133"/>
  <c r="BK110"/>
  <c i="2" r="J739"/>
  <c r="J554"/>
  <c r="J499"/>
  <c r="J405"/>
  <c r="BK387"/>
  <c i="5" r="J102"/>
  <c r="BK91"/>
  <c i="4" r="J257"/>
  <c r="BK243"/>
  <c r="J227"/>
  <c r="J202"/>
  <c r="BK186"/>
  <c r="BK176"/>
  <c r="BK167"/>
  <c r="J155"/>
  <c r="BK141"/>
  <c r="J133"/>
  <c r="J117"/>
  <c i="3" r="J184"/>
  <c r="BK169"/>
  <c r="J147"/>
  <c r="BK118"/>
  <c r="J104"/>
  <c i="2" r="BK1056"/>
  <c r="BK922"/>
  <c r="BK847"/>
  <c r="J826"/>
  <c r="BK741"/>
  <c r="BK635"/>
  <c r="BK521"/>
  <c r="BK499"/>
  <c r="BK430"/>
  <c r="J392"/>
  <c r="J321"/>
  <c r="J135"/>
  <c i="5" r="BK102"/>
  <c i="4" r="J270"/>
  <c r="J258"/>
  <c r="J223"/>
  <c r="BK189"/>
  <c r="BK156"/>
  <c r="BK148"/>
  <c r="BK139"/>
  <c r="BK130"/>
  <c r="J111"/>
  <c i="3" r="J176"/>
  <c r="BK162"/>
  <c r="BK147"/>
  <c r="BK124"/>
  <c r="BK103"/>
  <c i="2" r="BK739"/>
  <c r="J557"/>
  <c r="J521"/>
  <c r="BK497"/>
  <c r="BK450"/>
  <c r="BK411"/>
  <c r="J397"/>
  <c r="BK388"/>
  <c r="J243"/>
  <c r="J104"/>
  <c i="4" r="J154"/>
  <c r="J148"/>
  <c r="BK142"/>
  <c r="BK127"/>
  <c r="BK111"/>
  <c r="J100"/>
  <c i="3" r="BK188"/>
  <c r="J180"/>
  <c r="BK151"/>
  <c r="J140"/>
  <c r="BK114"/>
  <c r="J103"/>
  <c i="2" r="J833"/>
  <c r="J741"/>
  <c r="J559"/>
  <c r="J545"/>
  <c r="BK503"/>
  <c r="BK479"/>
  <c r="BK397"/>
  <c r="J294"/>
  <c r="BK104"/>
  <c i="3" r="BK127"/>
  <c i="2" r="J638"/>
  <c r="J430"/>
  <c r="J403"/>
  <c r="BK119"/>
  <c i="5" r="BK94"/>
  <c i="4" r="J271"/>
  <c r="BK246"/>
  <c r="BK231"/>
  <c r="J203"/>
  <c r="J188"/>
  <c r="J179"/>
  <c r="J164"/>
  <c r="J156"/>
  <c r="J145"/>
  <c r="J137"/>
  <c r="J118"/>
  <c r="BK97"/>
  <c i="3" r="BK172"/>
  <c r="BK140"/>
  <c r="BK105"/>
  <c r="BK97"/>
  <c i="2" r="J1056"/>
  <c r="J922"/>
  <c r="J847"/>
  <c r="BK824"/>
  <c r="BK673"/>
  <c r="BK545"/>
  <c r="BK511"/>
  <c r="BK460"/>
  <c r="J411"/>
  <c r="J390"/>
  <c r="BK294"/>
  <c r="J119"/>
  <c i="4" r="J273"/>
  <c r="BK259"/>
  <c r="J245"/>
  <c r="J192"/>
  <c r="J186"/>
  <c r="BK149"/>
  <c r="J142"/>
  <c r="J127"/>
  <c r="J104"/>
  <c i="3" r="J174"/>
  <c r="J155"/>
  <c r="J142"/>
  <c r="BK107"/>
  <c i="2" r="BK795"/>
  <c r="BK559"/>
  <c r="J548"/>
  <c r="BK517"/>
  <c r="J460"/>
  <c r="J434"/>
  <c r="BK403"/>
  <c r="BK390"/>
  <c r="BK349"/>
  <c r="BK135"/>
  <c i="4" r="BK164"/>
  <c r="J153"/>
  <c r="BK147"/>
  <c r="J136"/>
  <c r="BK117"/>
  <c r="J108"/>
  <c i="3" r="J193"/>
  <c r="J186"/>
  <c r="BK164"/>
  <c r="J145"/>
  <c r="J124"/>
  <c r="J110"/>
  <c r="J100"/>
  <c i="2" r="BK826"/>
  <c r="J768"/>
  <c r="BK708"/>
  <c r="BK546"/>
  <c r="BK529"/>
  <c r="BK438"/>
  <c r="J399"/>
  <c r="BK392"/>
  <c i="5" r="J99"/>
  <c r="J91"/>
  <c i="4" r="BK271"/>
  <c r="BK258"/>
  <c r="J246"/>
  <c r="BK241"/>
  <c r="BK213"/>
  <c r="J190"/>
  <c r="J187"/>
  <c r="J176"/>
  <c r="J167"/>
  <c r="J149"/>
  <c r="BK144"/>
  <c r="BK136"/>
  <c r="BK112"/>
  <c r="J97"/>
  <c i="3" r="BK186"/>
  <c r="J178"/>
  <c r="BK158"/>
  <c r="J138"/>
  <c r="J118"/>
  <c r="BK100"/>
  <c i="2" r="J710"/>
  <c r="BK548"/>
  <c r="BK487"/>
  <c r="BK401"/>
  <c r="BK321"/>
  <c i="5" r="BK99"/>
  <c r="J88"/>
  <c i="4" r="BK270"/>
  <c r="BK245"/>
  <c r="J241"/>
  <c r="J213"/>
  <c r="BK182"/>
  <c r="BK161"/>
  <c r="J152"/>
  <c r="J140"/>
  <c r="J130"/>
  <c r="BK108"/>
  <c i="3" r="BK178"/>
  <c r="BK167"/>
  <c r="BK133"/>
  <c r="BK104"/>
  <c i="2" r="J1084"/>
  <c r="J989"/>
  <c r="BK855"/>
  <c r="BK840"/>
  <c r="BK768"/>
  <c r="BK638"/>
  <c r="J535"/>
  <c r="J503"/>
  <c r="J438"/>
  <c r="J401"/>
  <c r="J349"/>
  <c r="BK243"/>
  <c i="4" r="J274"/>
  <c r="BK267"/>
  <c r="BK244"/>
  <c r="BK202"/>
  <c r="BK187"/>
  <c r="BK153"/>
  <c r="J143"/>
  <c r="BK133"/>
  <c r="J115"/>
  <c i="3" r="BK180"/>
  <c r="J164"/>
  <c r="BK145"/>
  <c r="BK120"/>
  <c i="2" r="J824"/>
  <c r="J635"/>
  <c r="J595"/>
  <c r="BK539"/>
  <c r="J479"/>
  <c r="J442"/>
  <c r="BK407"/>
  <c r="BK386"/>
  <c r="J187"/>
  <c i="4" r="J170"/>
  <c r="J161"/>
  <c r="BK152"/>
  <c r="BK143"/>
  <c r="BK138"/>
  <c r="J121"/>
  <c r="J112"/>
  <c i="3" r="BK193"/>
  <c r="BK190"/>
  <c r="BK182"/>
  <c r="J162"/>
  <c r="BK142"/>
  <c r="J127"/>
  <c r="J97"/>
  <c i="2" r="BK797"/>
  <c r="BK710"/>
  <c r="BK557"/>
  <c r="BK535"/>
  <c r="J487"/>
  <c r="BK434"/>
  <c r="J388"/>
  <c r="BK215"/>
  <c l="1" r="P103"/>
  <c r="BK134"/>
  <c r="J134"/>
  <c r="J66"/>
  <c r="R385"/>
  <c r="T394"/>
  <c r="T410"/>
  <c r="T498"/>
  <c r="BK558"/>
  <c r="J558"/>
  <c r="J75"/>
  <c r="BK740"/>
  <c r="J740"/>
  <c r="J76"/>
  <c r="BK825"/>
  <c r="J825"/>
  <c r="J77"/>
  <c r="T854"/>
  <c i="3" r="BK102"/>
  <c r="J102"/>
  <c r="J66"/>
  <c r="T109"/>
  <c r="R146"/>
  <c r="R175"/>
  <c r="P185"/>
  <c r="R189"/>
  <c i="4" r="BK191"/>
  <c r="J191"/>
  <c r="J71"/>
  <c i="5" r="BK87"/>
  <c r="J87"/>
  <c r="J61"/>
  <c r="P87"/>
  <c r="R87"/>
  <c r="T87"/>
  <c r="BK96"/>
  <c r="J96"/>
  <c r="J63"/>
  <c r="P96"/>
  <c r="R96"/>
  <c r="T96"/>
  <c i="2" r="P134"/>
  <c r="P102"/>
  <c r="BK242"/>
  <c r="J242"/>
  <c r="J67"/>
  <c r="P242"/>
  <c r="R242"/>
  <c r="T242"/>
  <c r="P385"/>
  <c r="R394"/>
  <c r="BK410"/>
  <c r="J410"/>
  <c r="J73"/>
  <c r="BK498"/>
  <c r="J498"/>
  <c r="J74"/>
  <c r="P558"/>
  <c r="R740"/>
  <c r="T825"/>
  <c r="P854"/>
  <c i="3" r="P96"/>
  <c r="P102"/>
  <c r="BK109"/>
  <c r="J109"/>
  <c r="J68"/>
  <c r="BK146"/>
  <c r="J146"/>
  <c r="J69"/>
  <c r="BK175"/>
  <c r="J175"/>
  <c r="J70"/>
  <c r="BK185"/>
  <c r="J185"/>
  <c r="J71"/>
  <c r="T185"/>
  <c r="T189"/>
  <c i="4" r="P96"/>
  <c r="T96"/>
  <c r="P103"/>
  <c r="T103"/>
  <c r="BK116"/>
  <c r="J116"/>
  <c r="J69"/>
  <c r="R116"/>
  <c r="BK157"/>
  <c r="J157"/>
  <c r="J70"/>
  <c r="R157"/>
  <c r="R191"/>
  <c i="2" r="R134"/>
  <c r="R102"/>
  <c r="T385"/>
  <c r="P394"/>
  <c r="R410"/>
  <c r="R498"/>
  <c r="T558"/>
  <c r="P740"/>
  <c r="P825"/>
  <c r="BK854"/>
  <c r="J854"/>
  <c r="J78"/>
  <c i="3" r="BK96"/>
  <c r="J96"/>
  <c r="J65"/>
  <c r="T96"/>
  <c r="T102"/>
  <c r="P109"/>
  <c r="P146"/>
  <c r="P175"/>
  <c r="R185"/>
  <c r="P189"/>
  <c i="4" r="BK96"/>
  <c r="J96"/>
  <c r="J65"/>
  <c r="R96"/>
  <c r="BK103"/>
  <c r="J103"/>
  <c r="J66"/>
  <c r="R103"/>
  <c r="BK107"/>
  <c r="P107"/>
  <c r="R107"/>
  <c r="T107"/>
  <c r="P116"/>
  <c r="T116"/>
  <c r="P157"/>
  <c r="T157"/>
  <c r="P191"/>
  <c r="T191"/>
  <c r="BK272"/>
  <c r="J272"/>
  <c r="J72"/>
  <c r="P272"/>
  <c r="R272"/>
  <c r="T272"/>
  <c i="2" r="T134"/>
  <c r="T102"/>
  <c r="BK385"/>
  <c r="J385"/>
  <c r="J69"/>
  <c r="BK394"/>
  <c r="J394"/>
  <c r="J72"/>
  <c r="P410"/>
  <c r="P498"/>
  <c r="R558"/>
  <c r="T740"/>
  <c r="R825"/>
  <c r="R854"/>
  <c i="3" r="R96"/>
  <c r="R102"/>
  <c r="R109"/>
  <c r="R108"/>
  <c r="T146"/>
  <c r="T175"/>
  <c r="BK189"/>
  <c r="J189"/>
  <c r="J72"/>
  <c i="2" r="J95"/>
  <c r="BE294"/>
  <c r="BE321"/>
  <c r="BE390"/>
  <c r="BE401"/>
  <c r="BE405"/>
  <c r="BE479"/>
  <c r="BE511"/>
  <c r="BE539"/>
  <c r="BE548"/>
  <c r="BE615"/>
  <c r="BE739"/>
  <c r="BE768"/>
  <c i="3" r="BE97"/>
  <c r="BE100"/>
  <c r="BE133"/>
  <c r="BE145"/>
  <c r="BE147"/>
  <c r="BE155"/>
  <c r="BE167"/>
  <c r="BE193"/>
  <c i="4" r="J88"/>
  <c r="BE130"/>
  <c r="BE156"/>
  <c r="BE161"/>
  <c r="BE170"/>
  <c r="BE173"/>
  <c i="5" r="BK93"/>
  <c r="J93"/>
  <c r="J62"/>
  <c r="BK101"/>
  <c r="J101"/>
  <c r="J64"/>
  <c i="2" r="E89"/>
  <c r="BE119"/>
  <c r="BE349"/>
  <c r="BE387"/>
  <c r="BE403"/>
  <c r="BE407"/>
  <c r="BE409"/>
  <c r="BE434"/>
  <c r="BE438"/>
  <c r="BE450"/>
  <c r="BE460"/>
  <c r="BE499"/>
  <c r="BE635"/>
  <c r="BE638"/>
  <c r="BE708"/>
  <c r="BK391"/>
  <c r="J391"/>
  <c r="J70"/>
  <c i="3" r="E50"/>
  <c r="F59"/>
  <c r="BE103"/>
  <c r="BE110"/>
  <c r="BE114"/>
  <c r="BE131"/>
  <c r="BE138"/>
  <c r="BE149"/>
  <c r="BE164"/>
  <c r="BE169"/>
  <c r="BE172"/>
  <c r="BE176"/>
  <c r="BE184"/>
  <c r="BE186"/>
  <c i="4" r="E82"/>
  <c r="BE97"/>
  <c r="BE104"/>
  <c r="BE117"/>
  <c r="BE118"/>
  <c r="BE133"/>
  <c r="BE136"/>
  <c r="BE139"/>
  <c r="BE140"/>
  <c r="BE144"/>
  <c r="BE145"/>
  <c r="BE148"/>
  <c r="BE154"/>
  <c r="BE158"/>
  <c r="BE164"/>
  <c r="BE167"/>
  <c r="BE179"/>
  <c r="BE186"/>
  <c r="BE188"/>
  <c r="BE189"/>
  <c r="BE231"/>
  <c r="BE243"/>
  <c r="BE258"/>
  <c r="BE274"/>
  <c i="5" r="BE105"/>
  <c i="2" r="BE215"/>
  <c r="BE243"/>
  <c r="BE386"/>
  <c r="BE388"/>
  <c r="BE392"/>
  <c r="BE395"/>
  <c r="BE397"/>
  <c r="BE399"/>
  <c r="BE430"/>
  <c r="BE442"/>
  <c r="BE487"/>
  <c r="BE497"/>
  <c r="BE554"/>
  <c r="BE595"/>
  <c r="BE710"/>
  <c r="BE833"/>
  <c r="BE840"/>
  <c r="BE847"/>
  <c r="BE855"/>
  <c r="BE922"/>
  <c r="BE989"/>
  <c r="BE1056"/>
  <c r="BE1084"/>
  <c r="BK103"/>
  <c r="BK1083"/>
  <c r="J1083"/>
  <c r="J79"/>
  <c i="3" r="J56"/>
  <c r="BE105"/>
  <c r="BE120"/>
  <c r="BE142"/>
  <c r="BE158"/>
  <c r="BE182"/>
  <c r="BE188"/>
  <c r="BE190"/>
  <c r="BE192"/>
  <c i="4" r="BE100"/>
  <c r="BE111"/>
  <c r="BE112"/>
  <c r="BE127"/>
  <c r="BE137"/>
  <c r="BE138"/>
  <c r="BE142"/>
  <c r="BE143"/>
  <c r="BE146"/>
  <c r="BE153"/>
  <c r="BE155"/>
  <c r="BE185"/>
  <c r="BE192"/>
  <c r="BE213"/>
  <c r="BE227"/>
  <c r="BE242"/>
  <c r="BE244"/>
  <c r="BE245"/>
  <c r="BE247"/>
  <c r="BE267"/>
  <c r="BE270"/>
  <c r="BE271"/>
  <c i="5" r="E48"/>
  <c r="J52"/>
  <c r="F55"/>
  <c r="BE88"/>
  <c r="BE94"/>
  <c r="BE97"/>
  <c r="BE99"/>
  <c r="BE102"/>
  <c i="2" r="F59"/>
  <c r="BE104"/>
  <c r="BE135"/>
  <c r="BE187"/>
  <c r="BE279"/>
  <c r="BE411"/>
  <c r="BE503"/>
  <c r="BE517"/>
  <c r="BE521"/>
  <c r="BE529"/>
  <c r="BE535"/>
  <c r="BE545"/>
  <c r="BE546"/>
  <c r="BE557"/>
  <c r="BE559"/>
  <c r="BE673"/>
  <c r="BE741"/>
  <c r="BE795"/>
  <c r="BE797"/>
  <c r="BE824"/>
  <c r="BE826"/>
  <c r="BK348"/>
  <c r="J348"/>
  <c r="J68"/>
  <c i="3" r="BE104"/>
  <c r="BE107"/>
  <c r="BE118"/>
  <c r="BE124"/>
  <c r="BE127"/>
  <c r="BE140"/>
  <c r="BE151"/>
  <c r="BE162"/>
  <c r="BE174"/>
  <c r="BE178"/>
  <c r="BE180"/>
  <c i="4" r="F59"/>
  <c r="BE105"/>
  <c r="BE108"/>
  <c r="BE115"/>
  <c r="BE121"/>
  <c r="BE124"/>
  <c r="BE141"/>
  <c r="BE147"/>
  <c r="BE149"/>
  <c r="BE152"/>
  <c r="BE176"/>
  <c r="BE182"/>
  <c r="BE187"/>
  <c r="BE190"/>
  <c r="BE202"/>
  <c r="BE203"/>
  <c r="BE223"/>
  <c r="BE241"/>
  <c r="BE246"/>
  <c r="BE257"/>
  <c r="BE259"/>
  <c r="BE273"/>
  <c i="5" r="BE91"/>
  <c r="BK104"/>
  <c r="J104"/>
  <c r="J65"/>
  <c i="3" r="F36"/>
  <c i="1" r="BA57"/>
  <c i="2" r="F38"/>
  <c i="1" r="BC56"/>
  <c i="3" r="F39"/>
  <c i="1" r="BD57"/>
  <c i="3" r="F38"/>
  <c i="1" r="BC57"/>
  <c i="5" r="F35"/>
  <c i="1" r="BB59"/>
  <c i="2" r="F36"/>
  <c i="1" r="BA56"/>
  <c i="2" r="J36"/>
  <c i="1" r="AW56"/>
  <c r="AS54"/>
  <c i="5" r="F37"/>
  <c i="1" r="BD59"/>
  <c i="4" r="J36"/>
  <c i="1" r="AW58"/>
  <c i="4" r="F39"/>
  <c i="1" r="BD58"/>
  <c i="2" r="F39"/>
  <c i="1" r="BD56"/>
  <c i="4" r="F38"/>
  <c i="1" r="BC58"/>
  <c i="5" r="F34"/>
  <c i="1" r="BA59"/>
  <c i="5" r="F36"/>
  <c i="1" r="BC59"/>
  <c i="3" r="J36"/>
  <c i="1" r="AW57"/>
  <c i="4" r="F36"/>
  <c i="1" r="BA58"/>
  <c i="2" r="F37"/>
  <c i="1" r="BB56"/>
  <c i="3" r="F37"/>
  <c i="1" r="BB57"/>
  <c i="5" r="J34"/>
  <c i="1" r="AW59"/>
  <c i="4" r="F37"/>
  <c i="1" r="BB58"/>
  <c i="5" l="1" r="R86"/>
  <c r="R85"/>
  <c i="4" r="BK106"/>
  <c r="J106"/>
  <c r="J67"/>
  <c r="R95"/>
  <c i="2" r="P393"/>
  <c r="P101"/>
  <c i="1" r="AU56"/>
  <c i="5" r="T86"/>
  <c r="T85"/>
  <c i="3" r="R95"/>
  <c r="R94"/>
  <c i="4" r="R106"/>
  <c r="T95"/>
  <c i="5" r="P86"/>
  <c r="P85"/>
  <c i="1" r="AU59"/>
  <c i="2" r="BK102"/>
  <c r="J102"/>
  <c r="J64"/>
  <c i="4" r="P95"/>
  <c i="3" r="P95"/>
  <c i="2" r="R393"/>
  <c r="R101"/>
  <c r="T393"/>
  <c r="T101"/>
  <c i="4" r="T106"/>
  <c r="P106"/>
  <c i="3" r="P108"/>
  <c r="T95"/>
  <c r="T108"/>
  <c i="2" r="BK393"/>
  <c r="J393"/>
  <c r="J71"/>
  <c i="3" r="BK95"/>
  <c r="J95"/>
  <c r="J64"/>
  <c r="BK108"/>
  <c r="J108"/>
  <c r="J67"/>
  <c i="5" r="BK86"/>
  <c r="J86"/>
  <c r="J60"/>
  <c i="4" r="J107"/>
  <c r="J68"/>
  <c i="2" r="J103"/>
  <c r="J65"/>
  <c i="4" r="BK95"/>
  <c r="BK94"/>
  <c r="J94"/>
  <c r="J63"/>
  <c i="1" r="BB55"/>
  <c r="AX55"/>
  <c r="BD55"/>
  <c r="BD54"/>
  <c r="W33"/>
  <c i="4" r="J35"/>
  <c i="1" r="AV58"/>
  <c r="AT58"/>
  <c i="3" r="J35"/>
  <c i="1" r="AV57"/>
  <c r="AT57"/>
  <c i="4" r="F35"/>
  <c i="1" r="AZ58"/>
  <c i="2" r="J35"/>
  <c i="1" r="AV56"/>
  <c r="AT56"/>
  <c i="5" r="J33"/>
  <c i="1" r="AV59"/>
  <c r="AT59"/>
  <c r="BA55"/>
  <c r="AW55"/>
  <c i="5" r="F33"/>
  <c i="1" r="AZ59"/>
  <c r="BC55"/>
  <c r="AY55"/>
  <c i="3" r="F35"/>
  <c i="1" r="AZ57"/>
  <c i="2" r="F35"/>
  <c i="1" r="AZ56"/>
  <c i="3" l="1" r="T94"/>
  <c i="4" r="P94"/>
  <c i="1" r="AU58"/>
  <c i="4" r="T94"/>
  <c i="3" r="P94"/>
  <c i="1" r="AU57"/>
  <c i="4" r="R94"/>
  <c i="3" r="BK94"/>
  <c r="J94"/>
  <c i="5" r="BK85"/>
  <c r="J85"/>
  <c r="J59"/>
  <c i="2" r="BK101"/>
  <c r="J101"/>
  <c i="4" r="J95"/>
  <c r="J64"/>
  <c i="1" r="BA54"/>
  <c r="W30"/>
  <c r="BC54"/>
  <c r="W32"/>
  <c i="4" r="J32"/>
  <c i="1" r="AG58"/>
  <c r="AN58"/>
  <c r="BB54"/>
  <c r="AX54"/>
  <c r="AZ55"/>
  <c r="AV55"/>
  <c r="AT55"/>
  <c i="3" r="J32"/>
  <c i="1" r="AG57"/>
  <c r="AN57"/>
  <c i="2" r="J32"/>
  <c i="1" r="AG56"/>
  <c r="AN56"/>
  <c i="2" l="1" r="J63"/>
  <c i="3" r="J63"/>
  <c i="2" r="J41"/>
  <c i="3" r="J41"/>
  <c i="4" r="J41"/>
  <c i="5" r="J30"/>
  <c i="1" r="AG59"/>
  <c r="AN59"/>
  <c r="AG55"/>
  <c r="AN55"/>
  <c r="AY54"/>
  <c r="W31"/>
  <c r="AU55"/>
  <c r="AU54"/>
  <c r="AW54"/>
  <c r="AK30"/>
  <c r="AZ54"/>
  <c r="AV54"/>
  <c r="AK29"/>
  <c i="5" l="1" r="J39"/>
  <c i="1" r="AT54"/>
  <c r="W29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<sst xmlns="http://schemas.openxmlformats.org/spreadsheetml/2006/main">
  <si>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</si>
  <si>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</si>
  <si>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</si>
  <si>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</si>
  <si>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</si>
  <si>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{57f06beb-a86f-4b8e-8ea8-62d065a28195}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</si>
  <si>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</si>
  <si>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</si>
  <si>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</si>
  <si>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</si>
  <si>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</si>
  <si>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</si>
  <si>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</si>
  <si>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</si>
  <si>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ZUS-CES-LIPA-3-ETA-A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</si>
  <si>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</si>
  <si>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</si>
  <si>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V BUDOVĚ ZUŠ ČESKÁ LÍPA, 3. ETAPA, A</t>
  </si>
  <si>
    <t>KSO:</t>
  </si>
  <si>
    <t/>
  </si>
  <si>
    <t>CC-CZ:</t>
  </si>
  <si>
    <t>Místo:</t>
  </si>
  <si>
    <t>ČESKÁ LÍPA, NÁMĚSTÍ TGM</t>
  </si>
  <si>
    <t>Datum:</t>
  </si>
  <si>
    <t>16. 2. 2021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</si>
  <si>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</si>
  <si>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</si>
  <si>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</si>
  <si>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</si>
  <si>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</si>
  <si>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</si>
  <si>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</si>
  <si>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Ing. Petr KUČERA</t>
  </si>
  <si>
    <t>True</t>
  </si>
  <si>
    <t>Zpracovatel:</t>
  </si>
  <si>
    <t>Jaroslav VALENTA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</si>
  <si>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</si>
  <si>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</si>
  <si>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</si>
  <si>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</si>
  <si>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</si>
  <si>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</si>
  <si>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</si>
  <si>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</si>
  <si>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</si>
  <si>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</si>
  <si>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</si>
  <si>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</si>
  <si>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</si>
  <si>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</si>
  <si>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</si>
  <si>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</si>
  <si>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</si>
  <si>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</si>
  <si>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</si>
  <si>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</si>
  <si>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</si>
  <si>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</si>
  <si>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</si>
  <si>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</si>
  <si>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</si>
  <si>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</si>
  <si>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</si>
  <si>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</si>
  <si>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</si>
  <si>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</si>
  <si>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</si>
  <si>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</si>
  <si>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</si>
  <si>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</si>
  <si>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</si>
  <si>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</si>
  <si>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</si>
  <si>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</si>
  <si>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</si>
  <si>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</si>
  <si>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701</t>
  </si>
  <si>
    <t>SO 701 STAVEBNÍ OBJEKT</t>
  </si>
  <si>
    <t>STA</t>
  </si>
  <si>
    <t>1</t>
  </si>
  <si>
    <t>{00df133a-c30e-40e1-bff6-5fa04d4beb8a}</t>
  </si>
  <si>
    <t>2</t>
  </si>
  <si>
    <t>/</t>
  </si>
  <si>
    <t>SO 701.1</t>
  </si>
  <si>
    <t>SO 701.1 STAVEBNÍ OBJEKT</t>
  </si>
  <si>
    <t>Soupis</t>
  </si>
  <si>
    <t>{11c73160-9836-4209-a05c-8e18989fee8c}</t>
  </si>
  <si>
    <t>SO 701.2</t>
  </si>
  <si>
    <t>SO 701.2 STŘECHA</t>
  </si>
  <si>
    <t>{161fed80-e879-456b-8baf-1d24f5027f77}</t>
  </si>
  <si>
    <t>SO 701.3</t>
  </si>
  <si>
    <t>SO 701.3 ZTI</t>
  </si>
  <si>
    <t>{79c06295-b00c-4d86-ae62-fc3e66be7998}</t>
  </si>
  <si>
    <t>VRN</t>
  </si>
  <si>
    <t>VRN VEDLEJŠÍ ROZPOČTOVÉ NÁKLADY</t>
  </si>
  <si>
    <t>{2216a223-0662-4edb-80ff-6a294344dace}</t>
  </si>
  <si>
    <t>KRYCÍ LIST SOUPISU PRACÍ</t>
  </si>
  <si>
    <t>Objekt:</t>
  </si>
  <si>
    <t>SO 701 - SO 701 STAVEBNÍ OBJEKT</t>
  </si>
  <si>
    <t>Soupis:</t>
  </si>
  <si>
    <t>SO 701.1 - SO 701.1 STAVEBNÍ OBJEKT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</si>
  <si>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</si>
  <si>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</si>
  <si>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</si>
  <si>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</si>
  <si>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</si>
  <si>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</si>
  <si>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</si>
  <si>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</si>
  <si>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</si>
  <si>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</si>
  <si>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</si>
  <si>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</si>
  <si>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</si>
  <si>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</si>
  <si>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</si>
  <si>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</si>
  <si>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</si>
  <si>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</si>
  <si>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</si>
  <si>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</si>
  <si>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</si>
  <si>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</si>
  <si>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</si>
  <si>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</si>
  <si>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</si>
  <si>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</si>
  <si>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</si>
  <si>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</si>
  <si>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</si>
  <si>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</si>
  <si>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</si>
  <si>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</si>
  <si>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</si>
  <si>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</si>
  <si>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</si>
  <si>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</si>
  <si>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</si>
  <si>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</si>
  <si>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</si>
  <si>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342272235</t>
  </si>
  <si>
    <t>Příčky z pórobetonových tvárnic hladkých na tenké maltové lože objemová hmotnost do 500 kg/m3, tloušťka příčky 125 mm</t>
  </si>
  <si>
    <t>m2</t>
  </si>
  <si>
    <t>CS ÚRS 2021 01</t>
  </si>
  <si>
    <t>4</t>
  </si>
  <si>
    <t>-624411121</t>
  </si>
  <si>
    <t>VV</t>
  </si>
  <si>
    <t>"příčky ozn D01"</t>
  </si>
  <si>
    <t>"225"0,40*3,30</t>
  </si>
  <si>
    <t>"226"(0,225+0,475)*3,30</t>
  </si>
  <si>
    <t>Mezisoučet 2.np</t>
  </si>
  <si>
    <t>"329"0,50*3,30</t>
  </si>
  <si>
    <t>"330"(0,475+0,225)*3,30</t>
  </si>
  <si>
    <t>Mezisoučet 3.np</t>
  </si>
  <si>
    <t>"431"0,40*2*3,30</t>
  </si>
  <si>
    <t>"432"(0,475+0,225)*3,30</t>
  </si>
  <si>
    <t>Mezisoučet 4.np</t>
  </si>
  <si>
    <t>"504"0,325*3,30</t>
  </si>
  <si>
    <t>"506"0,225*3,30</t>
  </si>
  <si>
    <t>Mezisoučet</t>
  </si>
  <si>
    <t>Součet</t>
  </si>
  <si>
    <t>342291121</t>
  </si>
  <si>
    <t>Ukotvení příček plochými kotvami, do konstrukce cihelné</t>
  </si>
  <si>
    <t>m</t>
  </si>
  <si>
    <t>-63746989</t>
  </si>
  <si>
    <t>"225"2*3,30</t>
  </si>
  <si>
    <t>"226"4*3,30</t>
  </si>
  <si>
    <t>"329"2*3,30</t>
  </si>
  <si>
    <t>"330"4*3,30</t>
  </si>
  <si>
    <t>"431"2*3,30</t>
  </si>
  <si>
    <t>"432"4*3,30</t>
  </si>
  <si>
    <t>"504"2*3,30</t>
  </si>
  <si>
    <t>"506"2*3,30</t>
  </si>
  <si>
    <t>6</t>
  </si>
  <si>
    <t>Úpravy povrchů, podlahy a osazování výplní</t>
  </si>
  <si>
    <t>612131100</t>
  </si>
  <si>
    <t>Podkladní a spojovací vrstva vnitřních omítaných ploch vápenný postřik nanášený ručně celoplošně stěn</t>
  </si>
  <si>
    <t>-1657382108</t>
  </si>
  <si>
    <t>"pod obklady"</t>
  </si>
  <si>
    <t>"223"(1,70+0,90)*2*2,00-0,60*2,00</t>
  </si>
  <si>
    <t>"224"(1,70+0,80)*2*2,00-0,60*2,00</t>
  </si>
  <si>
    <t>"227"(1,80+3,075)*2*2,00+0,60*2,00*2</t>
  </si>
  <si>
    <t>"326"(1,70+0,900)*2*2,00-0,60*2,00</t>
  </si>
  <si>
    <t>"327"(1,70+0,80)*2*2,00-0,60*2,00</t>
  </si>
  <si>
    <t>"328"(1,20+0,9)*2,00</t>
  </si>
  <si>
    <t>"329"(1,70*0,95)*2*2,00-0,60*2,00</t>
  </si>
  <si>
    <t>"330"(1,70+2,00)*2,00</t>
  </si>
  <si>
    <t>"331"2,00*2,00</t>
  </si>
  <si>
    <t>"428"(1,55+0,90)*2*2,00-0,60*2,00</t>
  </si>
  <si>
    <t>"429"(1,55+0,80)*2*2,00-0,60*2,00</t>
  </si>
  <si>
    <t>"430"(1,80+2,85)*2*2,00-(0,80+0,60*2)*2,00</t>
  </si>
  <si>
    <t>"432"(1,70+2,00)*2*2,00-0,60*2,00</t>
  </si>
  <si>
    <t>"505"(1,825+2,25)*2,00</t>
  </si>
  <si>
    <t>"506"(1,70+0,965)*2*2,00-0,60*2,00</t>
  </si>
  <si>
    <t>"507"(0,60*2+0,97)*2,00</t>
  </si>
  <si>
    <t>"508"(0,60*2+0,96)*2*2,00</t>
  </si>
  <si>
    <t>"509"(1,55+0,965)*2*2,00-0,60*2,00</t>
  </si>
  <si>
    <t>"510"(1,55+0,80)*2*2,00-0,60*2,00</t>
  </si>
  <si>
    <t>"511"(1,55+1,60)*2*2,00-0,60*2,00</t>
  </si>
  <si>
    <t>Mezisoučet 5.np"</t>
  </si>
  <si>
    <t>"nad obklady 30 cm"</t>
  </si>
  <si>
    <t>"223"(1,70+0,90)*2*0,30</t>
  </si>
  <si>
    <t>"224"(1,70+0,80)*2*0,30</t>
  </si>
  <si>
    <t>"227"(1,80+3,075)*2*0,30</t>
  </si>
  <si>
    <t>"326"(1,70+0,900)*2*0,30</t>
  </si>
  <si>
    <t>"327"(1,70+0,80)*2*0,30</t>
  </si>
  <si>
    <t>"328"(1,20+0,9)*0,30</t>
  </si>
  <si>
    <t>"329"(1,70*0,95)*2*0,30</t>
  </si>
  <si>
    <t>"330"(1,70+2,00)*0,30</t>
  </si>
  <si>
    <t>"331"2,00*0,30</t>
  </si>
  <si>
    <t>"428"(1,55+0,90)*2*0,30</t>
  </si>
  <si>
    <t>"429"(1,55+0,80)*2*0,30</t>
  </si>
  <si>
    <t>"430"(1,80+2,85)*2*0,30</t>
  </si>
  <si>
    <t>"432"(1,70+2,00)*2*0,30</t>
  </si>
  <si>
    <t>"505"(1,825+2,25)*0,30</t>
  </si>
  <si>
    <t>"506"(1,70+0,965)*2*0,30</t>
  </si>
  <si>
    <t>"507"(0,60*2+0,97)*0,30</t>
  </si>
  <si>
    <t>"508"(0,60*2+0,96)*2*0,30</t>
  </si>
  <si>
    <t>"509"(1,55+0,965)*2*0,30</t>
  </si>
  <si>
    <t>"510"(1,55+0,80)*2*0,30</t>
  </si>
  <si>
    <t>"511"(1,55+1,60)*2*0,30</t>
  </si>
  <si>
    <t>612321121</t>
  </si>
  <si>
    <t>Omítka vápenocementová vnitřních ploch nanášená ručně jednovrstvá, tloušťky do 10 mm hladká svislých konstrukcí stěn</t>
  </si>
  <si>
    <t>-1051663108</t>
  </si>
  <si>
    <t>" pod obklady ozn. D02"</t>
  </si>
  <si>
    <t>"ozn D02"</t>
  </si>
  <si>
    <t>5</t>
  </si>
  <si>
    <t>612321141</t>
  </si>
  <si>
    <t>Omítka vápenocementová vnitřních ploch nanášená ručně dvouvrstvá, tloušťky jádrové omítky do 10 mm a tloušťky štuku do 3 mm štuková svislých konstrukcí stěn</t>
  </si>
  <si>
    <t>43004969</t>
  </si>
  <si>
    <t>9</t>
  </si>
  <si>
    <t>Ostatní konstrukce a práce, bourání</t>
  </si>
  <si>
    <t>952901111</t>
  </si>
  <si>
    <t>Vyčištění budov nebo objektů před předáním do užívání budov bytové nebo občanské výstavby, světlé výšky podlaží do 4 m</t>
  </si>
  <si>
    <t>-278237933</t>
  </si>
  <si>
    <t>"106"14,55*3,65</t>
  </si>
  <si>
    <t>Mezisoučet 1.np</t>
  </si>
  <si>
    <t>"223"1,70*0,90</t>
  </si>
  <si>
    <t>"224"1,70*0,80</t>
  </si>
  <si>
    <t>"225"(1,20*0,95+1,70*0,95)</t>
  </si>
  <si>
    <t>"226"1,70*2,00</t>
  </si>
  <si>
    <t>"227"1,80*3,075</t>
  </si>
  <si>
    <t>"228"1,80*2,85</t>
  </si>
  <si>
    <t>"326"1,70*0,90</t>
  </si>
  <si>
    <t>"327"1,70*0,80</t>
  </si>
  <si>
    <t>"328"1,20*0,95</t>
  </si>
  <si>
    <t>"329"1,70*0,95</t>
  </si>
  <si>
    <t>"330"1,70*2,00</t>
  </si>
  <si>
    <t>"331"1,80*4,15</t>
  </si>
  <si>
    <t>"332"1,80*1,775</t>
  </si>
  <si>
    <t>"428"1,70*0,90</t>
  </si>
  <si>
    <t>"429"1,70*0,80</t>
  </si>
  <si>
    <t>"430"1,80*2,85</t>
  </si>
  <si>
    <t>"431"(1,20*0,80+1,70*0,95)</t>
  </si>
  <si>
    <t>"432"1,70*2,00</t>
  </si>
  <si>
    <t>"433"1,80*3,075</t>
  </si>
  <si>
    <t>"503"1,80*4,025</t>
  </si>
  <si>
    <t>"504"1,80*2,425</t>
  </si>
  <si>
    <t>"505"1,70*2,25</t>
  </si>
  <si>
    <t>"506"1,55*0,965</t>
  </si>
  <si>
    <t>"507"1,70*0,97</t>
  </si>
  <si>
    <t>"508"1,70*0,96</t>
  </si>
  <si>
    <t>"509"1,70*0,80</t>
  </si>
  <si>
    <t>"510"1,55*0,80</t>
  </si>
  <si>
    <t>"511"1,70*1,60</t>
  </si>
  <si>
    <t>Mezisoučet 5.np</t>
  </si>
  <si>
    <t>7</t>
  </si>
  <si>
    <t>962031133</t>
  </si>
  <si>
    <t>Bourání příček z cihel, tvárnic nebo příčkovek z cihel pálených, plných nebo dutých na maltu vápennou nebo vápenocementovou, tl. do 150 mm</t>
  </si>
  <si>
    <t>887984537</t>
  </si>
  <si>
    <t>d01</t>
  </si>
  <si>
    <t>8</t>
  </si>
  <si>
    <t>978013191</t>
  </si>
  <si>
    <t>Otlučení vápenných nebo vápenocementových omítek vnitřních ploch stěn s vyškrabáním spar, s očištěním zdiva, v rozsahu přes 50 do 100 %</t>
  </si>
  <si>
    <t>1836402181</t>
  </si>
  <si>
    <t>978059541</t>
  </si>
  <si>
    <t>Odsekání obkladů stěn včetně otlučení podkladní omítky až na zdivo z obkládaček vnitřních, z jakýchkoliv materiálů, plochy přes 1 m2</t>
  </si>
  <si>
    <t>-526269781</t>
  </si>
  <si>
    <t>d02</t>
  </si>
  <si>
    <t>94</t>
  </si>
  <si>
    <t>Lešení a stavební výtahy</t>
  </si>
  <si>
    <t>10</t>
  </si>
  <si>
    <t>949101111</t>
  </si>
  <si>
    <t>Lešení pomocné pracovní pro objekty pozemních staveb pro zatížení do 150 kg/m2, o výšce lešeňové podlahy do 1,9 m</t>
  </si>
  <si>
    <t>804622404</t>
  </si>
  <si>
    <t>997</t>
  </si>
  <si>
    <t>Přesun sutě</t>
  </si>
  <si>
    <t>11</t>
  </si>
  <si>
    <t>997013156</t>
  </si>
  <si>
    <t>Vnitrostaveništní doprava suti a vybouraných hmot vodorovně do 50 m svisle s omezením mechanizace pro budovy a haly výšky přes 18 do 21 m</t>
  </si>
  <si>
    <t>t</t>
  </si>
  <si>
    <t>1854555433</t>
  </si>
  <si>
    <t>12</t>
  </si>
  <si>
    <t>997013501</t>
  </si>
  <si>
    <t>Odvoz suti a vybouraných hmot na skládku nebo meziskládku se složením, na vzdálenost do 1 km</t>
  </si>
  <si>
    <t>-664493154</t>
  </si>
  <si>
    <t>13</t>
  </si>
  <si>
    <t>997013509</t>
  </si>
  <si>
    <t>Odvoz suti a vybouraných hmot na skládku nebo meziskládku se složením, na vzdálenost Příplatek k ceně za každý další i započatý 1 km přes 1 km</t>
  </si>
  <si>
    <t>-1391225074</t>
  </si>
  <si>
    <t>27,434*9</t>
  </si>
  <si>
    <t>14</t>
  </si>
  <si>
    <t>997013871</t>
  </si>
  <si>
    <t>Poplatek za uložení stavebního odpadu na recyklační skládce (skládkovné) směsného stavebního a demoličního zatříděného do Katalogu odpadů pod kódem 17 09 04</t>
  </si>
  <si>
    <t>-584027789</t>
  </si>
  <si>
    <t>998</t>
  </si>
  <si>
    <t>Přesun hmot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</si>
  <si>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</si>
  <si>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</si>
  <si>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1006780032</t>
  </si>
  <si>
    <t>PSV</t>
  </si>
  <si>
    <t>Práce a dodávky PSV</t>
  </si>
  <si>
    <t>725</t>
  </si>
  <si>
    <t>Zdravotechnika - zařizovací předměty</t>
  </si>
  <si>
    <t>16</t>
  </si>
  <si>
    <t>725001</t>
  </si>
  <si>
    <t>WC štětka plastová</t>
  </si>
  <si>
    <t>ks</t>
  </si>
  <si>
    <t>1073652534</t>
  </si>
  <si>
    <t>1+1+2+2</t>
  </si>
  <si>
    <t>17</t>
  </si>
  <si>
    <t>725002</t>
  </si>
  <si>
    <t>Držák toaletního papíru plastový</t>
  </si>
  <si>
    <t>-1093180179</t>
  </si>
  <si>
    <t>2+2+2+3</t>
  </si>
  <si>
    <t>18</t>
  </si>
  <si>
    <t>725003</t>
  </si>
  <si>
    <t>Odpadkový koš 7-10 l s pedálem plastový</t>
  </si>
  <si>
    <t>-1492761317</t>
  </si>
  <si>
    <t>3+4+3+3</t>
  </si>
  <si>
    <t>19</t>
  </si>
  <si>
    <t>725004</t>
  </si>
  <si>
    <t>Nástěnné zrcadlo 500/400 v plastovém rámečku</t>
  </si>
  <si>
    <t>1195791965</t>
  </si>
  <si>
    <t>1+2+1+3</t>
  </si>
  <si>
    <t>20</t>
  </si>
  <si>
    <t>725005</t>
  </si>
  <si>
    <t>Držák mýdla do sprchy plastový</t>
  </si>
  <si>
    <t>840683473</t>
  </si>
  <si>
    <t>2+1</t>
  </si>
  <si>
    <t>725291511</t>
  </si>
  <si>
    <t>Doplňky zařízení koupelen a záchodů plastové dávkovač tekutého mýdla na 350 ml</t>
  </si>
  <si>
    <t>soubor</t>
  </si>
  <si>
    <t>841553012</t>
  </si>
  <si>
    <t>4+2+1+2</t>
  </si>
  <si>
    <t>22</t>
  </si>
  <si>
    <t>725291531</t>
  </si>
  <si>
    <t>Doplňky zařízení koupelen a záchodů plastové zásobník papírových ručníků</t>
  </si>
  <si>
    <t>396396942</t>
  </si>
  <si>
    <t>1+2+1+2</t>
  </si>
  <si>
    <t>23</t>
  </si>
  <si>
    <t>998725202</t>
  </si>
  <si>
    <t>Přesun hmot pro zařizovací předměty stanovený procentní sazbou (%) z ceny vodorovná dopravní vzdálenost do 50 m v objektech výšky přes 6 do 12 m</t>
  </si>
  <si>
    <t>%</t>
  </si>
  <si>
    <t>1779698104</t>
  </si>
  <si>
    <t>763</t>
  </si>
  <si>
    <t>Konstrukce suché výstavby</t>
  </si>
  <si>
    <t>24</t>
  </si>
  <si>
    <t>763121467</t>
  </si>
  <si>
    <t>Stěna předsazená ze sádrokartonových desek s nosnou konstrukcí z ocelových profilů CW, UW dvojitě opláštěná deskami protipožárními impregnovanými DFH2 tl. 2 x 12,5 mm stěna tl. 150 mm, profil 100</t>
  </si>
  <si>
    <t>234940539</t>
  </si>
  <si>
    <t>"ozn. D06"</t>
  </si>
  <si>
    <t>"223"0,90*1,30</t>
  </si>
  <si>
    <t>"224"0,80*1,30</t>
  </si>
  <si>
    <t>"225"0,95*1,30</t>
  </si>
  <si>
    <t>"326"0,90*1,30</t>
  </si>
  <si>
    <t>"327"0,80*1,30</t>
  </si>
  <si>
    <t>"329"0,95*1,30</t>
  </si>
  <si>
    <t>"332"1,35*1,30</t>
  </si>
  <si>
    <t>"428"0,90*1,30</t>
  </si>
  <si>
    <t>"429"0,80*1,30</t>
  </si>
  <si>
    <t>"506"0,965*1,30</t>
  </si>
  <si>
    <t>"509"0,80*1,30</t>
  </si>
  <si>
    <t>"510"0,80*1,30</t>
  </si>
  <si>
    <t>25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</si>
  <si>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</si>
  <si>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</si>
  <si>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1304159346</t>
  </si>
  <si>
    <t>"ozn.D04"</t>
  </si>
  <si>
    <t>"106"53,60</t>
  </si>
  <si>
    <t>26</t>
  </si>
  <si>
    <t>763131714</t>
  </si>
  <si>
    <t>Podhled ze sádrokartonových desek ostatní práce a konstrukce na podhledech ze sádrokartonových desek základní penetrační nátěr</t>
  </si>
  <si>
    <t>831183117</t>
  </si>
  <si>
    <t>27</t>
  </si>
  <si>
    <t>763135871</t>
  </si>
  <si>
    <t>Demontáž podhledu sádrokartonového vyjmutí desek děrovaných</t>
  </si>
  <si>
    <t>415453930</t>
  </si>
  <si>
    <t>d04</t>
  </si>
  <si>
    <t>28</t>
  </si>
  <si>
    <t>763164547</t>
  </si>
  <si>
    <t>Obklad konstrukcí sádrokartonovými deskami včetně ochranných úhelníků ve tvaru L rozvinuté šíře přes 0,4 do 0,8 m, opláštěný deskou protipožární impregnovanou DFH2, tl. 2 x 12,5 mm</t>
  </si>
  <si>
    <t>-1929029662</t>
  </si>
  <si>
    <t>"ozn.D07"</t>
  </si>
  <si>
    <t>"105"4,35</t>
  </si>
  <si>
    <t>Mezisoučet 1,np</t>
  </si>
  <si>
    <t>"508"3,30</t>
  </si>
  <si>
    <t>"510"3,30</t>
  </si>
  <si>
    <t>29</t>
  </si>
  <si>
    <t>763164647</t>
  </si>
  <si>
    <t>Obklad konstrukcí sádrokartonovými deskami včetně ochranných úhelníků ve tvaru U rozvinuté šíře přes 0,6 do 1,2 m, opláštěný deskou protipožární impregnovanou DFH2, tl. 2 x 12,5 mm</t>
  </si>
  <si>
    <t>-399859353</t>
  </si>
  <si>
    <t>"ozn.d08"</t>
  </si>
  <si>
    <t>"214"1,00</t>
  </si>
  <si>
    <t>"225"1,00</t>
  </si>
  <si>
    <t>"326,327"0,90+0,80</t>
  </si>
  <si>
    <t>"329"0,95</t>
  </si>
  <si>
    <t>"509,508"(0,80+0,96)</t>
  </si>
  <si>
    <t>30</t>
  </si>
  <si>
    <t>763164822a</t>
  </si>
  <si>
    <t>Demontáž SDK obkladu kovových kcí opláštění dvojité kanalizace u podlahy</t>
  </si>
  <si>
    <t>268519969</t>
  </si>
  <si>
    <t>"ozn d06"</t>
  </si>
  <si>
    <t>"223"0,20*2*0,90</t>
  </si>
  <si>
    <t>"224"0,20*2*0,80</t>
  </si>
  <si>
    <t>"326"0,20*2*0,90</t>
  </si>
  <si>
    <t>"327"0,20*2*0,80</t>
  </si>
  <si>
    <t>"329"0,20*2*0,95</t>
  </si>
  <si>
    <t>"428"0,20*2*0,90</t>
  </si>
  <si>
    <t>"429"0,20*2*0,80</t>
  </si>
  <si>
    <t>"506"0,20*2*0,965</t>
  </si>
  <si>
    <t>"507"0,20*2*0,97</t>
  </si>
  <si>
    <t>"508"0,20*2*0,96</t>
  </si>
  <si>
    <t>"509"0,20*2*0,80</t>
  </si>
  <si>
    <t>"510"0,20*2*0,80</t>
  </si>
  <si>
    <t>d06</t>
  </si>
  <si>
    <t>31</t>
  </si>
  <si>
    <t>763164822b</t>
  </si>
  <si>
    <t>Demontáž SDK obkladu kovových kcí opláštění dvojité kanalizace u stěn a sloupů</t>
  </si>
  <si>
    <t>1465624214</t>
  </si>
  <si>
    <t>"105"(0,20+0,46)*4,35</t>
  </si>
  <si>
    <t>"508"0,20*2*3,30</t>
  </si>
  <si>
    <t>"510"0,20*2*3,30</t>
  </si>
  <si>
    <t>d07</t>
  </si>
  <si>
    <t>32</t>
  </si>
  <si>
    <t>763164822c</t>
  </si>
  <si>
    <t>Demontáž SDK obkladu kovových kcí opláštění dvojité kanalizace u stropů</t>
  </si>
  <si>
    <t>-1493841512</t>
  </si>
  <si>
    <t>"214"(0,20*5+0,50)*1,00</t>
  </si>
  <si>
    <t>"225"(0,50+0,20*2)*1,00</t>
  </si>
  <si>
    <t>"326,327"0,95*0,20*3*2,00</t>
  </si>
  <si>
    <t>"329"0,95*0,20*3</t>
  </si>
  <si>
    <t>"509,508"0,20*3*(0,80+0,96)</t>
  </si>
  <si>
    <t>d08</t>
  </si>
  <si>
    <t>33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</si>
  <si>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</si>
  <si>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</si>
  <si>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518778091</t>
  </si>
  <si>
    <t>766</t>
  </si>
  <si>
    <t>Konstrukce truhlářské</t>
  </si>
  <si>
    <t>34</t>
  </si>
  <si>
    <t>766002</t>
  </si>
  <si>
    <t>Zpětná montáž stávajících kuchyňských linek</t>
  </si>
  <si>
    <t>-1282212831</t>
  </si>
  <si>
    <t>"ozn D05"</t>
  </si>
  <si>
    <t>"110"1</t>
  </si>
  <si>
    <t>35</t>
  </si>
  <si>
    <t>766660001</t>
  </si>
  <si>
    <t>Montáž dveřních křídel dřevěných nebo plastových otevíravých do ocelové zárubně povrchově upravených jednokřídlových, šířky do 800 mm</t>
  </si>
  <si>
    <t>kus</t>
  </si>
  <si>
    <t>-1522208678</t>
  </si>
  <si>
    <t>"ozn.01/L"2+1+2+2</t>
  </si>
  <si>
    <t>"ozn.01/P"1+1+1+2</t>
  </si>
  <si>
    <t>"ozn.02/L"1+3+1+1</t>
  </si>
  <si>
    <t>"ozn.02/P"1+1+1+2</t>
  </si>
  <si>
    <t>"ozn.03/L"1</t>
  </si>
  <si>
    <t>"ozn.03/P"1+1+1+1</t>
  </si>
  <si>
    <t>36</t>
  </si>
  <si>
    <t>M</t>
  </si>
  <si>
    <t>61162072</t>
  </si>
  <si>
    <t>dveře jednokřídlé voštinové povrch laminátový plné 600x1970-2100mm</t>
  </si>
  <si>
    <t>-1751316257</t>
  </si>
  <si>
    <t>37</t>
  </si>
  <si>
    <t>61162074</t>
  </si>
  <si>
    <t>dveře jednokřídlé voštinové povrch laminátový plné 800x1970-2100mm</t>
  </si>
  <si>
    <t>1791136305</t>
  </si>
  <si>
    <t>38</t>
  </si>
  <si>
    <t>766660728</t>
  </si>
  <si>
    <t>Montáž dveřních doplňků dveřního kování interiérového zámku</t>
  </si>
  <si>
    <t>1428303133</t>
  </si>
  <si>
    <t>39</t>
  </si>
  <si>
    <t>54964150</t>
  </si>
  <si>
    <t>vložka zámková cylindrická oboustranná+4 klíče</t>
  </si>
  <si>
    <t>512100635</t>
  </si>
  <si>
    <t>40</t>
  </si>
  <si>
    <t>54924005</t>
  </si>
  <si>
    <t>zámek zadlabací 190/140/20 L WC6</t>
  </si>
  <si>
    <t>407927528</t>
  </si>
  <si>
    <t>41</t>
  </si>
  <si>
    <t>54924006</t>
  </si>
  <si>
    <t>zámek zadlabací 190/140/20 P cylinder vložkový</t>
  </si>
  <si>
    <t>981189585</t>
  </si>
  <si>
    <t>42</t>
  </si>
  <si>
    <t>766660729</t>
  </si>
  <si>
    <t>Montáž dveřních doplňků dveřního kování interiérového štítku s klikou</t>
  </si>
  <si>
    <t>-753347948</t>
  </si>
  <si>
    <t>43</t>
  </si>
  <si>
    <t>54914610</t>
  </si>
  <si>
    <t>kování dveřní vrchní klika včetně rozet a montážního materiálu R BB nerez PK</t>
  </si>
  <si>
    <t>551358304</t>
  </si>
  <si>
    <t>28*2</t>
  </si>
  <si>
    <t>44</t>
  </si>
  <si>
    <t>766691914</t>
  </si>
  <si>
    <t>Vyvěšení dřevěných křídel dveří pl do 2 m2</t>
  </si>
  <si>
    <t>916250773</t>
  </si>
  <si>
    <t>"2.np"2+1+1+1+1</t>
  </si>
  <si>
    <t>"3.np"1+1+3+1+1</t>
  </si>
  <si>
    <t>"4.np"2+1+1+1+1</t>
  </si>
  <si>
    <t>"5.np"2+2+1+2+1+1</t>
  </si>
  <si>
    <t>45</t>
  </si>
  <si>
    <t>766812850a</t>
  </si>
  <si>
    <t>Demontáž kuchyňských linek dřevěných nebo kovových k zpětnému použití</t>
  </si>
  <si>
    <t>-817108256</t>
  </si>
  <si>
    <t>"010"1</t>
  </si>
  <si>
    <t>46</t>
  </si>
  <si>
    <t>998766103</t>
  </si>
  <si>
    <t>Přesun hmot pro konstrukce truhlářské stanovený z hmotnosti přesunovaného materiálu vodorovná dopravní vzdálenost do 50 m v objektech výšky přes 12 do 24 m</t>
  </si>
  <si>
    <t>1593685165</t>
  </si>
  <si>
    <t>771</t>
  </si>
  <si>
    <t>Podlahy z dlaždic</t>
  </si>
  <si>
    <t>47</t>
  </si>
  <si>
    <t>771151013</t>
  </si>
  <si>
    <t>Příprava podkladu před provedením dlažby samonivelační stěrka min.pevnosti 20 MPa, tloušťky přes 5 do 8 mm</t>
  </si>
  <si>
    <t>-1346304181</t>
  </si>
  <si>
    <t>"vyrovnání podkladu pod dlažbu"</t>
  </si>
  <si>
    <t>"D03"</t>
  </si>
  <si>
    <t>48</t>
  </si>
  <si>
    <t>771471810</t>
  </si>
  <si>
    <t>Demontáž soklíků z dlaždic keramických kladených do malty rovných</t>
  </si>
  <si>
    <t>-317038035</t>
  </si>
  <si>
    <t>"225"(1,70+0,95)*2-0,60*2</t>
  </si>
  <si>
    <t>"227"(1,80*2+3,075)-0,60*2</t>
  </si>
  <si>
    <t>"228"(1,80+2,85)*2-0,60*3</t>
  </si>
  <si>
    <t>"330"(1,70+2,00+1,20)-0,60</t>
  </si>
  <si>
    <t>"331"(1,80+4,15)*2-(2,00+0,60*3+0,80)</t>
  </si>
  <si>
    <t>"332"(1,80+1,775)*2-(0,80+0,60)</t>
  </si>
  <si>
    <t>"431"(1,70+0,95)*2-0,60*2</t>
  </si>
  <si>
    <t>"433"(1,80+3,075)*2-(0,60*2+0,80)</t>
  </si>
  <si>
    <t>"503"(1,80+4,025)*2-(0,60+0,80)*2</t>
  </si>
  <si>
    <t>"504"(1,80+2,425)*2-(0,60+0,80+0,90)</t>
  </si>
  <si>
    <t>"505"(1,70+2,25)-0,60</t>
  </si>
  <si>
    <t>"507"(1,30*2+0,97)-0,60*2</t>
  </si>
  <si>
    <t>"508"(1,30*2+0,96)-0,60*2</t>
  </si>
  <si>
    <t>49</t>
  </si>
  <si>
    <t>771474112</t>
  </si>
  <si>
    <t>Montáž soklů z dlaždic keramických lepených flexibilním lepidlem rovných, výšky přes 65 do 90 mm</t>
  </si>
  <si>
    <t>-1629475543</t>
  </si>
  <si>
    <t>50</t>
  </si>
  <si>
    <t>59761416</t>
  </si>
  <si>
    <t>sokl-dlažba keramická slinutá hladká do interiéru i exteriéru 300x80mm</t>
  </si>
  <si>
    <t>1103954805</t>
  </si>
  <si>
    <t>69,355/0,30*1,05+0,257</t>
  </si>
  <si>
    <t>243*2,475 'Přepočtené koeficientem množství</t>
  </si>
  <si>
    <t>51</t>
  </si>
  <si>
    <t>771571810</t>
  </si>
  <si>
    <t>Demontáž podlah z dlaždic keramických kladených do malty</t>
  </si>
  <si>
    <t>-813327137</t>
  </si>
  <si>
    <t>52</t>
  </si>
  <si>
    <t>771574266</t>
  </si>
  <si>
    <t>Montáž podlah z dlaždic keramických lepených flexibilním lepidlem maloformátových pro vysoké mechanické zatížení protiskluzných nebo reliéfních (bezbariérových) přes 22 do 25 ks/m2</t>
  </si>
  <si>
    <t>-737499703</t>
  </si>
  <si>
    <t>53</t>
  </si>
  <si>
    <t>59761406</t>
  </si>
  <si>
    <t>dlažba keramická slinutá protiskluzná do interiéru i exteriéru pro vysoké mechanické namáhání přes 22 do 25ks/m2</t>
  </si>
  <si>
    <t>-1346795852</t>
  </si>
  <si>
    <t>84,482*1,10</t>
  </si>
  <si>
    <t>54</t>
  </si>
  <si>
    <t>771577111</t>
  </si>
  <si>
    <t>Montáž podlah z dlaždic keramických lepených flexibilním lepidlem Příplatek k cenám za plochu do 5 m2 jednotlivě</t>
  </si>
  <si>
    <t>-756589352</t>
  </si>
  <si>
    <t>55</t>
  </si>
  <si>
    <t>998771103</t>
  </si>
  <si>
    <t>Přesun hmot pro podlahy z dlaždic stanovený z hmotnosti přesunovaného materiálu vodorovná dopravní vzdálenost do 50 m v objektech výšky přes 12 do 24 m</t>
  </si>
  <si>
    <t>-430690131</t>
  </si>
  <si>
    <t>781</t>
  </si>
  <si>
    <t>Dokončovací práce - obklady</t>
  </si>
  <si>
    <t>56</t>
  </si>
  <si>
    <t>781121011</t>
  </si>
  <si>
    <t>Příprava podkladu před provedením obkladu nátěr penetrační na stěnu</t>
  </si>
  <si>
    <t>1076647041</t>
  </si>
  <si>
    <t>57</t>
  </si>
  <si>
    <t>781474115</t>
  </si>
  <si>
    <t>Montáž obkladů vnitřních stěn z dlaždic keramických lepených flexibilním lepidlem maloformátových hladkých přes 22 do 25 ks/m2</t>
  </si>
  <si>
    <t>-1873737364</t>
  </si>
  <si>
    <t>58</t>
  </si>
  <si>
    <t>59761039</t>
  </si>
  <si>
    <t>obklad keramický hladký přes 22 do 25ks/m2</t>
  </si>
  <si>
    <t>-1719341311</t>
  </si>
  <si>
    <t>182,81*1,10</t>
  </si>
  <si>
    <t>59</t>
  </si>
  <si>
    <t>781494111a</t>
  </si>
  <si>
    <t>Nerezové profily rohové a ukončovací lepené flexibilním lepidlem</t>
  </si>
  <si>
    <t>-399656501</t>
  </si>
  <si>
    <t>"223"(1,70+0,90)*2*2,00+2,00*4</t>
  </si>
  <si>
    <t>"224"(1,70+0,80)*2*2,00+2,00*4</t>
  </si>
  <si>
    <t>"227"(1,80+3,075)*2*2,00+2,00*4</t>
  </si>
  <si>
    <t>"326"(1,70+0,900)*2*2,00+2,00*4</t>
  </si>
  <si>
    <t>"327"(1,70+0,80)*2*2,00+2,00*4</t>
  </si>
  <si>
    <t>"328"(1,20+0,9*2)*2,00</t>
  </si>
  <si>
    <t>"329"(1,70*0,95)*2*2,00+2,00*4</t>
  </si>
  <si>
    <t>"330"(1,70+2,00)*2,00+2,00*2</t>
  </si>
  <si>
    <t>"331"2,00+2,00*2</t>
  </si>
  <si>
    <t>"428"(1,55+0,90)*2*2,00+2,00*4</t>
  </si>
  <si>
    <t>"429"(1,55+0,80)*2*2,00+2,00*4</t>
  </si>
  <si>
    <t>"430"(1,80+2,85)*2*2,00+2,00*4</t>
  </si>
  <si>
    <t>"432"(1,70+2,00)*2*2,00+2,00*4</t>
  </si>
  <si>
    <t>"505"(1,825+2,25)*2,00+2,00*2</t>
  </si>
  <si>
    <t>"506"(1,70+0,965)*2*2,00+2,00*4</t>
  </si>
  <si>
    <t>"507"(0,60*2+0,97)*2,00+2,00*2</t>
  </si>
  <si>
    <t>"508"(0,60*2+0,96)*2*2,00+2,00*2</t>
  </si>
  <si>
    <t>"509"(1,55+0,965)*2*2,00+2,00*4</t>
  </si>
  <si>
    <t>"510"(1,55+0,80)*2*2,00+2,00*4</t>
  </si>
  <si>
    <t>"511"(1,55+1,60)*2*2,00+2,00*4</t>
  </si>
  <si>
    <t>60</t>
  </si>
  <si>
    <t>998781103</t>
  </si>
  <si>
    <t>Přesun hmot pro obklady keramické stanovený z hmotnosti přesunovaného materiálu vodorovná dopravní vzdálenost do 50 m v objektech výšky přes 12 do 24 m</t>
  </si>
  <si>
    <t>-931659845</t>
  </si>
  <si>
    <t>783</t>
  </si>
  <si>
    <t>Dokončovací práce - nátěry</t>
  </si>
  <si>
    <t>61</t>
  </si>
  <si>
    <t>783301303</t>
  </si>
  <si>
    <t>Příprava podkladu zámečnických konstrukcí před provedením nátěru odrezivění odrezovačem bezoplachovým</t>
  </si>
  <si>
    <t>893562019</t>
  </si>
  <si>
    <t>"zárubně"</t>
  </si>
  <si>
    <t>"2.np"(0,70+2,10*2)*0,20*5+(0,90+2,10*2)*0,20</t>
  </si>
  <si>
    <t>"3.np"(0,70+2,10*2)*0,20*6+(0,90+2,10*2)*0,20</t>
  </si>
  <si>
    <t>"4.np"(0,70+2,10*2)*0,20*5+(0,90+2,10*2)*0,20</t>
  </si>
  <si>
    <t>"5.np"(0,70+2,10*2)*0,20*7+(0,90+2,10*2)*0,20*2</t>
  </si>
  <si>
    <t>62</t>
  </si>
  <si>
    <t>783314203</t>
  </si>
  <si>
    <t>Základní antikorozní nátěr zámečnických konstrukcí jednonásobný syntetický samozákladující</t>
  </si>
  <si>
    <t>66975418</t>
  </si>
  <si>
    <t>63</t>
  </si>
  <si>
    <t>783315101</t>
  </si>
  <si>
    <t>Mezinátěr zámečnických konstrukcí jednonásobný syntetický standardní</t>
  </si>
  <si>
    <t>-1203390799</t>
  </si>
  <si>
    <t>64</t>
  </si>
  <si>
    <t>783317101</t>
  </si>
  <si>
    <t>Krycí nátěr (email) zámečnických konstrukcí jednonásobný syntetický standardní</t>
  </si>
  <si>
    <t>1833230718</t>
  </si>
  <si>
    <t>784</t>
  </si>
  <si>
    <t>Dokončovací práce - malby a tapety</t>
  </si>
  <si>
    <t>65</t>
  </si>
  <si>
    <t>784121001</t>
  </si>
  <si>
    <t>Oškrabání malby v místnostech výšky do 3,80 m</t>
  </si>
  <si>
    <t>-1056023468</t>
  </si>
  <si>
    <t>"stěny"</t>
  </si>
  <si>
    <t>"223"(1,70+0,90)*2*1,30</t>
  </si>
  <si>
    <t>"224"(1,70+0,80)*2*1,30</t>
  </si>
  <si>
    <t>"227"(1,80+3,075)*2*1,30</t>
  </si>
  <si>
    <t>"326"(1,70+0,900)*2*1,30</t>
  </si>
  <si>
    <t>"327"(1,70+0,80)*2*1,30</t>
  </si>
  <si>
    <t>"328"(1,20+0,9)*1,30</t>
  </si>
  <si>
    <t>"329"(1,70*0,95)*2*1,30</t>
  </si>
  <si>
    <t>"330"(1,70+2,00)*1,30</t>
  </si>
  <si>
    <t>"331"2,00*1,30</t>
  </si>
  <si>
    <t>"428"(1,55+0,90)*2*1,30</t>
  </si>
  <si>
    <t>"429"(1,55+0,80)*2*1,30</t>
  </si>
  <si>
    <t>"430"(1,80+2,85)*2*1,30</t>
  </si>
  <si>
    <t>"432"(1,70+2,00)*2*1,30</t>
  </si>
  <si>
    <t>"505"(1,825+2,25)*1,30</t>
  </si>
  <si>
    <t>"506"(1,70+0,965)*2*1,30</t>
  </si>
  <si>
    <t>"507"(0,60*2+0,97)*1,30</t>
  </si>
  <si>
    <t>"508"(0,60*2+0,96)*2*1,30</t>
  </si>
  <si>
    <t>"509"(1,55+0,965)*2*1,30</t>
  </si>
  <si>
    <t>"510"(1,55+0,80)*2*1,30</t>
  </si>
  <si>
    <t>"511"(1,55+1,60)*2*1,30</t>
  </si>
  <si>
    <t>"stropy"</t>
  </si>
  <si>
    <t>"169"16,901*1,50</t>
  </si>
  <si>
    <t>"170"10,16*8,60</t>
  </si>
  <si>
    <t>"177"18,30</t>
  </si>
  <si>
    <t>"178"19,70</t>
  </si>
  <si>
    <t>"179"12,20*1,50</t>
  </si>
  <si>
    <t>66</t>
  </si>
  <si>
    <t>784181101</t>
  </si>
  <si>
    <t>Penetrace podkladu jednonásobná základní akrylátová bezbarvá v místnostech výšky do 3,80 m</t>
  </si>
  <si>
    <t>-288705476</t>
  </si>
  <si>
    <t>67</t>
  </si>
  <si>
    <t>784211101</t>
  </si>
  <si>
    <t>Malby z malířských směsí otěruvzdorných za mokra dvojnásobné, bílé za mokra otěruvzdorné výborně v místnostech výšky do 3,80 m</t>
  </si>
  <si>
    <t>-577211272</t>
  </si>
  <si>
    <t>68</t>
  </si>
  <si>
    <t>784211163</t>
  </si>
  <si>
    <t>Malby z malířských směsí otěruvzdorných za mokra Příplatek k cenám dvojnásobných maleb za provádění barevné malby tónované na tónovacích automatech, v odstínu středně sytém</t>
  </si>
  <si>
    <t>-184665612</t>
  </si>
  <si>
    <t>HZS</t>
  </si>
  <si>
    <t>Hodinové zúčtovací sazby</t>
  </si>
  <si>
    <t>69</t>
  </si>
  <si>
    <t>HZS1301</t>
  </si>
  <si>
    <t>Hodinové zúčtovací sazby profesí HSV provádění konstrukcí zedník</t>
  </si>
  <si>
    <t>hod</t>
  </si>
  <si>
    <t>512</t>
  </si>
  <si>
    <t>1926543512</t>
  </si>
  <si>
    <t>"výpomoce pro řemesla, sekání, plentování atp"</t>
  </si>
  <si>
    <t>"4 pracovníci 10 dnů 8 hod"4*10*8</t>
  </si>
  <si>
    <t>SO 701.2 - SO 701.2 STŘECHA</t>
  </si>
  <si>
    <t xml:space="preserve">    712 - Povlakové krytiny</t>
  </si>
  <si>
    <t xml:space="preserve">    713 - Izolace tepelné</t>
  </si>
  <si>
    <t xml:space="preserve">    764 - Konstrukce klempířské</t>
  </si>
  <si>
    <t>965042241</t>
  </si>
  <si>
    <t>Bourání mazanin betonových nebo z litého asfaltu tl. přes 100 mm, plochy přes 4 m2</t>
  </si>
  <si>
    <t>m3</t>
  </si>
  <si>
    <t>672305856</t>
  </si>
  <si>
    <t xml:space="preserve">"ozn.d20  střecha nad 1.np"</t>
  </si>
  <si>
    <t>(14,74*(1,596+1,68)-(1,00*1,00*4))*0,30</t>
  </si>
  <si>
    <t>977151125</t>
  </si>
  <si>
    <t>Jádrové vrty diamantovými korunkami do stavebních materiálů (železobetonu, betonu, cihel, obkladů, dlažeb, kamene) průměru přes 180 do 200 mm</t>
  </si>
  <si>
    <t>1921117010</t>
  </si>
  <si>
    <t>"ozn.D22 střecha"0,30*2</t>
  </si>
  <si>
    <t>-1206448337</t>
  </si>
  <si>
    <t>-703783856</t>
  </si>
  <si>
    <t>1096378310</t>
  </si>
  <si>
    <t>35,565*9</t>
  </si>
  <si>
    <t>-1508377497</t>
  </si>
  <si>
    <t>712</t>
  </si>
  <si>
    <t>Povlakové krytiny</t>
  </si>
  <si>
    <t>712300833</t>
  </si>
  <si>
    <t>Odstranění ze střech plochých do 10° krytiny povlakové třívrstvé</t>
  </si>
  <si>
    <t>-1884906719</t>
  </si>
  <si>
    <t>(14,74)*(1,596+1,68)-(1,00*1,00*4)</t>
  </si>
  <si>
    <t>d20</t>
  </si>
  <si>
    <t>712311101</t>
  </si>
  <si>
    <t>Provedení povlakové krytiny střech plochých do 10° natěradly a tmely za studena nátěrem lakem penetračním nebo asfaltovým</t>
  </si>
  <si>
    <t>-1761675428</t>
  </si>
  <si>
    <t>14,74*(1,596+1,68)-(1,00*1,00*4)</t>
  </si>
  <si>
    <t>11163150</t>
  </si>
  <si>
    <t>lak penetrační asfaltový</t>
  </si>
  <si>
    <t>-740199993</t>
  </si>
  <si>
    <t>44,288*0,0003</t>
  </si>
  <si>
    <t>712341559</t>
  </si>
  <si>
    <t>Provedení povlakové krytiny střech plochých do 10° pásy přitavením NAIP v plné ploše</t>
  </si>
  <si>
    <t>305207108</t>
  </si>
  <si>
    <t>"ozn.d20 -S1 střecha nad 1.np"</t>
  </si>
  <si>
    <t>((14,74)*(1,596+1,68)-1,00*1,00*4)</t>
  </si>
  <si>
    <t>62853004</t>
  </si>
  <si>
    <t>pás asfaltový natavitelný modifikovaný SBS tl 4,0mm s vložkou ze skleněné tkaniny a spalitelnou PE fólií nebo jemnozrnným minerálním posypem na horním povrchu</t>
  </si>
  <si>
    <t>722026741</t>
  </si>
  <si>
    <t>44,288*1,15</t>
  </si>
  <si>
    <t>50,931*1,1655 'Přepočtené koeficientem množství</t>
  </si>
  <si>
    <t>712363404</t>
  </si>
  <si>
    <t>Provedení povlakové krytiny střech plochých do 10° s mechanicky kotvenou izolací včetně položení fólie a horkovzdušného svaření tl. tepelné izolace do 100 mm budovy výšky do 18 m, kotvené do betonu vnitřní pole</t>
  </si>
  <si>
    <t>85534442</t>
  </si>
  <si>
    <t>"ozn.d20 vč. přetažení na stěnu střecha nad 1.np"</t>
  </si>
  <si>
    <t>(14,74+0,30*2)*(1,596+1,68+0,30*2)-(1,00*1,00*4)*1,20</t>
  </si>
  <si>
    <t>28322012</t>
  </si>
  <si>
    <t>fólie hydroizolační střešní mPVC mechanicky kotvená tl 1,5mm šedá</t>
  </si>
  <si>
    <t>-879239829</t>
  </si>
  <si>
    <t>54,658*1,15</t>
  </si>
  <si>
    <t>712921932</t>
  </si>
  <si>
    <t>Provedení údržby průniků povlakové krytiny střech natěradly a tmely za horka nátěrem asfaltovým vpustí, ventilací nebo komínů</t>
  </si>
  <si>
    <t>279882434</t>
  </si>
  <si>
    <t>"ozn.D22"</t>
  </si>
  <si>
    <t>"402"1</t>
  </si>
  <si>
    <t>"409"1</t>
  </si>
  <si>
    <t>62832001</t>
  </si>
  <si>
    <t>pás asfaltový natavitelný oxidovaný tl 3,5mm typu V60 S35 s vložkou ze skleněné rohože, s jemnozrnným minerálním posypem</t>
  </si>
  <si>
    <t>-1438522184</t>
  </si>
  <si>
    <t>2*0,50</t>
  </si>
  <si>
    <t>11163262</t>
  </si>
  <si>
    <t>tmel hydroizolační asfaltový natíratelný pro sanaci plochých střech</t>
  </si>
  <si>
    <t>-558339586</t>
  </si>
  <si>
    <t>"d22"2*3/1000</t>
  </si>
  <si>
    <t>28329005</t>
  </si>
  <si>
    <t>pás těsnící pro pracovní a dilatační spáry a trhliny tl 2mm š 150mm</t>
  </si>
  <si>
    <t>-584777593</t>
  </si>
  <si>
    <t>"d22"3,14*0,20*2*1,10</t>
  </si>
  <si>
    <t>1,382*1,1655 'Přepočtené koeficientem množství</t>
  </si>
  <si>
    <t>998712103</t>
  </si>
  <si>
    <t>Přesun hmot pro povlakové krytiny stanovený z hmotnosti přesunovaného materiálu vodorovná dopravní vzdálenost do 50 m v objektech výšky přes 12 do 24 m</t>
  </si>
  <si>
    <t>694947246</t>
  </si>
  <si>
    <t>713</t>
  </si>
  <si>
    <t>Izolace tepelné</t>
  </si>
  <si>
    <t>713131141</t>
  </si>
  <si>
    <t>Montáž tepelné izolace stěn rohožemi, pásy, deskami, dílci, bloky (izolační materiál ve specifikaci) lepením celoplošně</t>
  </si>
  <si>
    <t>742244232</t>
  </si>
  <si>
    <t>"sokl střechy"(14,74+1,596+1,68)*2*0,30</t>
  </si>
  <si>
    <t>28376443</t>
  </si>
  <si>
    <t>deska z polystyrénu XPS, hrana rovná a strukturovaný povrch 300kPa tl 100mm</t>
  </si>
  <si>
    <t>-1407213865</t>
  </si>
  <si>
    <t>10,810*1,05</t>
  </si>
  <si>
    <t>713140821</t>
  </si>
  <si>
    <t>Odstranění tepelné izolace střech plochých z rohoží, pásů, dílců, desek, bloků nadstřešních izolací volně položených z polystyrenu suchého, tloušťka izolace do 100 mm</t>
  </si>
  <si>
    <t>690381882</t>
  </si>
  <si>
    <t>"ozn.d20 - polystyrenových desek"</t>
  </si>
  <si>
    <t>((14,74)*(1,596+1,68)-1,00*1,00*4)*2</t>
  </si>
  <si>
    <t>713140825</t>
  </si>
  <si>
    <t>Odstranění tepelné izolace střech plochých z rohoží, pásů, dílců, desek, bloků nadstřešních izolací volně položených z desek do 200 mm</t>
  </si>
  <si>
    <t>685546756</t>
  </si>
  <si>
    <t>"ozn.d20 - křemelinových desek"</t>
  </si>
  <si>
    <t>(14,74)*(1,596+1,68)-1,00*1,00*4</t>
  </si>
  <si>
    <t>713141131</t>
  </si>
  <si>
    <t>Montáž tepelné izolace střech plochých rohožemi, pásy, deskami, dílci, bloky (izolační materiál ve specifikaci) přilepenými za studena zplna, jednovrstvá</t>
  </si>
  <si>
    <t>72278068</t>
  </si>
  <si>
    <t>"ozn.d20 střecha nad 1.np"</t>
  </si>
  <si>
    <t>"PIR desky "14,74*(1,596+1,68)-1,00*1,00*4</t>
  </si>
  <si>
    <t>28376503</t>
  </si>
  <si>
    <t>deska izolační PIR s oboustranným textilním rounem 1200x600x120mm</t>
  </si>
  <si>
    <t>1271559348</t>
  </si>
  <si>
    <t>"PIR desky "(14,74*(1,596+1,68)-1,00*1,00*4)*1,02</t>
  </si>
  <si>
    <t>713141331</t>
  </si>
  <si>
    <t>Montáž tepelné izolace střech plochých spádovými klíny v ploše přilepenými za studena zplna</t>
  </si>
  <si>
    <t>107946065</t>
  </si>
  <si>
    <t>14,74*(1,596+1,68)-1,00*1,00*4</t>
  </si>
  <si>
    <t>28376115</t>
  </si>
  <si>
    <t>klín izolační z PIR desek 70-80</t>
  </si>
  <si>
    <t>-141110713</t>
  </si>
  <si>
    <t>713191132</t>
  </si>
  <si>
    <t>Montáž tepelné izolace stavebních konstrukcí - doplňky a konstrukční součásti podlah, stropů vrchem nebo střech překrytím fólií separační z PE</t>
  </si>
  <si>
    <t>-281383545</t>
  </si>
  <si>
    <t>69311081</t>
  </si>
  <si>
    <t>geotextilie netkaná separační, ochranná, filtrační, drenážní PES 300g/m2</t>
  </si>
  <si>
    <t>387628232</t>
  </si>
  <si>
    <t>44,288*1,10</t>
  </si>
  <si>
    <t>998713103</t>
  </si>
  <si>
    <t>Přesun hmot pro izolace tepelné stanovený z hmotnosti přesunovaného materiálu vodorovná dopravní vzdálenost do 50 m v objektech výšky přes 12 m do 24 m</t>
  </si>
  <si>
    <t>-833211667</t>
  </si>
  <si>
    <t>763121445</t>
  </si>
  <si>
    <t>Stěna předsazená ze sádrokartonových desek s nosnou konstrukcí z ocelových profilů CW, UW jednoduše opláštěná deskou protipožární impregnovanou DFH2 tl. 15 mm s izolací, EI 30, stěna tl. 65 mm, profil 50</t>
  </si>
  <si>
    <t>1280400764</t>
  </si>
  <si>
    <t>"tubus světlíků"3,14*1,00*0,45*4</t>
  </si>
  <si>
    <t>763121714</t>
  </si>
  <si>
    <t>Stěna předsazená ze sádrokartonových desek ostatní konstrukce a práce na předsazených stěnách ze sádrokartonových desek základní penetrační nátěr</t>
  </si>
  <si>
    <t>-86533551</t>
  </si>
  <si>
    <t>763121752</t>
  </si>
  <si>
    <t>Stěna předsazená ze sádrokartonových desek Příplatek k cenám za zakřivení stěny (plynulý oblouk)</t>
  </si>
  <si>
    <t>-1140149997</t>
  </si>
  <si>
    <t>763121822</t>
  </si>
  <si>
    <t>Demontáž předsazených nebo šachtových stěn ze sádrokartonových desek s nosnou konstrukcí z ocelových profilů se zdvojeným CW profilem, opláštění dvojité</t>
  </si>
  <si>
    <t>-1992829325</t>
  </si>
  <si>
    <t>8859043</t>
  </si>
  <si>
    <t>764</t>
  </si>
  <si>
    <t>Konstrukce klempířské</t>
  </si>
  <si>
    <t>764216604</t>
  </si>
  <si>
    <t>Oplechování parapetů z pozinkovaného plechu s povrchovou úpravou rovných mechanicky kotvené, bez rohů rš 330 mm</t>
  </si>
  <si>
    <t>1250596544</t>
  </si>
  <si>
    <t>"ozn.K01"14,74</t>
  </si>
  <si>
    <t>998764103</t>
  </si>
  <si>
    <t>Přesun hmot pro konstrukce klempířské stanovený z hmotnosti přesunovaného materiálu vodorovná dopravní vzdálenost do 50 m v objektech výšky přes 12 do 24 m</t>
  </si>
  <si>
    <t>-462952337</t>
  </si>
  <si>
    <t>766001</t>
  </si>
  <si>
    <t>Demontáž střešních světlíků</t>
  </si>
  <si>
    <t>-1231378472</t>
  </si>
  <si>
    <t>"ozn.D21"4</t>
  </si>
  <si>
    <t>766003</t>
  </si>
  <si>
    <t>Dodání a montáž střešních pevných kruhových kopulovitých světlíků vč. osazovací manžety v provedení podle tabulky oken ozn.1/1</t>
  </si>
  <si>
    <t>-1545346526</t>
  </si>
  <si>
    <t>998766202</t>
  </si>
  <si>
    <t>Přesun hmot pro konstrukce truhlářské stanovený procentní sazbou (%) z ceny vodorovná dopravní vzdálenost do 50 m v objektech výšky přes 6 do 12 m</t>
  </si>
  <si>
    <t>1441189362</t>
  </si>
  <si>
    <t>SO 701.3 - SO 701.3 ZTI</t>
  </si>
  <si>
    <t xml:space="preserve">HSV - Práce a dodávky HSV   </t>
  </si>
  <si>
    <t xml:space="preserve">    9 - Ostatní konstrukce a práce, bourání   </t>
  </si>
  <si>
    <t xml:space="preserve">    997 - Přesun sutě   </t>
  </si>
  <si>
    <t xml:space="preserve">PSV - Práce a dodávky PSV   </t>
  </si>
  <si>
    <t xml:space="preserve">    713 - Izolace tepelné   </t>
  </si>
  <si>
    <t xml:space="preserve">    721 - Zdravotechnika - vnitřní kanalizace   </t>
  </si>
  <si>
    <t xml:space="preserve">    722 - Zdravotechnika - vnitřní vodovod   </t>
  </si>
  <si>
    <t xml:space="preserve">    725 - Zdravotechnika - zařizovací předměty   </t>
  </si>
  <si>
    <t xml:space="preserve">    726 - Zdravotechnika - předstěnové instalace   </t>
  </si>
  <si>
    <t xml:space="preserve">Práce a dodávky HSV   </t>
  </si>
  <si>
    <t xml:space="preserve">Ostatní konstrukce a práce, bourání   </t>
  </si>
  <si>
    <t>974031132</t>
  </si>
  <si>
    <t>Vysekání rýh ve zdivu cihelném hl do 50 mm š do 70 mm</t>
  </si>
  <si>
    <t>850652785</t>
  </si>
  <si>
    <t xml:space="preserve">2*4+2*4,2   </t>
  </si>
  <si>
    <t>974031153</t>
  </si>
  <si>
    <t>Vysekání rýh ve zdivu cihelném hl do 100 mm š do 100 mm</t>
  </si>
  <si>
    <t>667711423</t>
  </si>
  <si>
    <t xml:space="preserve">16,4   </t>
  </si>
  <si>
    <t xml:space="preserve">Přesun sutě   </t>
  </si>
  <si>
    <t>997013216</t>
  </si>
  <si>
    <t>Vnitrostaveništní doprava suti a vybouraných hmot pro budovy v do 21 m ručně</t>
  </si>
  <si>
    <t>606498411</t>
  </si>
  <si>
    <t>Odvoz suti a vybouraných hmot na skládku nebo meziskládku do 1 km se složením</t>
  </si>
  <si>
    <t>819248833</t>
  </si>
  <si>
    <t xml:space="preserve">Práce a dodávky PSV   </t>
  </si>
  <si>
    <t xml:space="preserve">Izolace tepelné   </t>
  </si>
  <si>
    <t>713411121</t>
  </si>
  <si>
    <t>Montáž izolace tepelné potrubí pásy nebo rohožemi s Al fólií staženými drátem 1x</t>
  </si>
  <si>
    <t>1785178761</t>
  </si>
  <si>
    <t xml:space="preserve">0,06*40,5+0,79*28,2+0,13*15,1+0,16*24   </t>
  </si>
  <si>
    <t>63154573</t>
  </si>
  <si>
    <t>pouzdro izolační potrubní z minerální vlny s Al fólií max. 250/100°C 42/40mm</t>
  </si>
  <si>
    <t>-776396822</t>
  </si>
  <si>
    <t>63154531</t>
  </si>
  <si>
    <t>pouzdro izolační potrubní z minerální vlny s Al fólií max. 250/100°C 28/30mm</t>
  </si>
  <si>
    <t>-971775149</t>
  </si>
  <si>
    <t xml:space="preserve">16,1111111111111 * 0,9   </t>
  </si>
  <si>
    <t>Přesun hmot tonážní pro izolace tepelné v objektech v do 24 m</t>
  </si>
  <si>
    <t>54250124</t>
  </si>
  <si>
    <t>721</t>
  </si>
  <si>
    <t xml:space="preserve">Zdravotechnika - vnitřní kanalizace   </t>
  </si>
  <si>
    <t>721140802</t>
  </si>
  <si>
    <t>Demontáž potrubí litinové do DN 100</t>
  </si>
  <si>
    <t>-1375522825</t>
  </si>
  <si>
    <t>721174025</t>
  </si>
  <si>
    <t>Potrubí kanalizační z PP odpadní DN 110</t>
  </si>
  <si>
    <t>-2053820639</t>
  </si>
  <si>
    <t xml:space="preserve">13,5+3*3   </t>
  </si>
  <si>
    <t>721174026</t>
  </si>
  <si>
    <t>Potrubí kanalizační z PP odpadní DN 125</t>
  </si>
  <si>
    <t>-1404868873</t>
  </si>
  <si>
    <t xml:space="preserve">6,8+1,8   </t>
  </si>
  <si>
    <t>721174042</t>
  </si>
  <si>
    <t>Potrubí kanalizační z PP připojovací DN 40</t>
  </si>
  <si>
    <t>781251155</t>
  </si>
  <si>
    <t xml:space="preserve">4*0,2+0,2+0,7+0,2*3   </t>
  </si>
  <si>
    <t>721174043</t>
  </si>
  <si>
    <t>Potrubí kanalizační z PP připojovací DN 50</t>
  </si>
  <si>
    <t>716490123</t>
  </si>
  <si>
    <t xml:space="preserve">2,1*2+2,8*2+1,4+0,7+1,4+0,4+0,6+1,4+1,2+3,6+1,2   </t>
  </si>
  <si>
    <t>721174044</t>
  </si>
  <si>
    <t>Potrubí kanalizační z PP připojovací DN 75</t>
  </si>
  <si>
    <t>-949460057</t>
  </si>
  <si>
    <t xml:space="preserve">4*1   </t>
  </si>
  <si>
    <t>721174045</t>
  </si>
  <si>
    <t>Potrubí kanalizační z PP připojovací DN 110</t>
  </si>
  <si>
    <t>-1184507551</t>
  </si>
  <si>
    <t xml:space="preserve">(1,7+1+1)*2+1,7+1,1+1,4+0,5+0,5   </t>
  </si>
  <si>
    <t>721174055</t>
  </si>
  <si>
    <t>Potrubí kanalizační z PP dešťové DN 110</t>
  </si>
  <si>
    <t>-86683738</t>
  </si>
  <si>
    <t>721174056</t>
  </si>
  <si>
    <t>Potrubí kanalizační z PP dešťové DN 125</t>
  </si>
  <si>
    <t>-329199141</t>
  </si>
  <si>
    <t>28615656</t>
  </si>
  <si>
    <t>instalační objímka pevná dvoušroubová HTPO DN 40</t>
  </si>
  <si>
    <t>1415666294</t>
  </si>
  <si>
    <t>28615657</t>
  </si>
  <si>
    <t>instalační objímka pevná dvoušroubová HTPO DN 50</t>
  </si>
  <si>
    <t>265764778</t>
  </si>
  <si>
    <t>28615658</t>
  </si>
  <si>
    <t>instalační objímka pevná dvoušroubová HTPO DN 75</t>
  </si>
  <si>
    <t>-276078819</t>
  </si>
  <si>
    <t>28615659</t>
  </si>
  <si>
    <t>instalační objímka pevná dvoušroubová HTPO DN 110</t>
  </si>
  <si>
    <t>-690285787</t>
  </si>
  <si>
    <t>28615660</t>
  </si>
  <si>
    <t>instalační objímka pevná dvoušroubová HTPO DN 125</t>
  </si>
  <si>
    <t>1656088046</t>
  </si>
  <si>
    <t>721194104</t>
  </si>
  <si>
    <t>Vyvedení a upevnění odpadních výpustek DN 40</t>
  </si>
  <si>
    <t>-48503543</t>
  </si>
  <si>
    <t>721194105</t>
  </si>
  <si>
    <t>Vyvedení a upevnění odpadních výpustek DN 50</t>
  </si>
  <si>
    <t>1505841317</t>
  </si>
  <si>
    <t>721194107</t>
  </si>
  <si>
    <t>Vyvedení a upevnění odpadních výpustek DN 70</t>
  </si>
  <si>
    <t>-694176050</t>
  </si>
  <si>
    <t>721194109</t>
  </si>
  <si>
    <t>Vyvedení a upevnění odpadních výpustek DN 100</t>
  </si>
  <si>
    <t>353090509</t>
  </si>
  <si>
    <t>721210812</t>
  </si>
  <si>
    <t>Demontáž vpustí podlahových z kyselinovzdorné kameniny DN 70</t>
  </si>
  <si>
    <t>621359254</t>
  </si>
  <si>
    <t>721211421</t>
  </si>
  <si>
    <t>Vpusť podlahová se svislým odtokem DN 50/75/110 mřížka nerez 115x115</t>
  </si>
  <si>
    <t>-1084811666</t>
  </si>
  <si>
    <t>721220801</t>
  </si>
  <si>
    <t>Demontáž uzávěrek zápachových DN 70</t>
  </si>
  <si>
    <t>-558744987</t>
  </si>
  <si>
    <t xml:space="preserve">4+6+2   </t>
  </si>
  <si>
    <t>721226512</t>
  </si>
  <si>
    <t>Zápachová uzávěrka podomítková pro pračku a myčku DN 50</t>
  </si>
  <si>
    <t>1545874700</t>
  </si>
  <si>
    <t>721233212</t>
  </si>
  <si>
    <t>Střešní vtok polypropylen PP pro pochůzné střechy svislý odtok DN 110</t>
  </si>
  <si>
    <t>791128922</t>
  </si>
  <si>
    <t>721290111</t>
  </si>
  <si>
    <t>Zkouška těsnosti potrubí kanalizace vodou do DN 125</t>
  </si>
  <si>
    <t>-2075666754</t>
  </si>
  <si>
    <t>721290823</t>
  </si>
  <si>
    <t>Přemístění vnitrostaveništní demontovaných hmot vnitřní kanalizace v objektech výšky do 24 m</t>
  </si>
  <si>
    <t>-1569496346</t>
  </si>
  <si>
    <t>998721103</t>
  </si>
  <si>
    <t>Přesun hmot tonážní pro vnitřní kanalizace v objektech v do 24 m</t>
  </si>
  <si>
    <t>1143201479</t>
  </si>
  <si>
    <t>722</t>
  </si>
  <si>
    <t xml:space="preserve">Zdravotechnika - vnitřní vodovod   </t>
  </si>
  <si>
    <t>722130801</t>
  </si>
  <si>
    <t>Demontáž potrubí ocelové pozinkované závitové do DN 25</t>
  </si>
  <si>
    <t>1945345418</t>
  </si>
  <si>
    <t xml:space="preserve">40,5+28,2   </t>
  </si>
  <si>
    <t>722130802</t>
  </si>
  <si>
    <t>Demontáž potrubí ocelové pozinkované závitové do DN 40</t>
  </si>
  <si>
    <t>-1537485964</t>
  </si>
  <si>
    <t xml:space="preserve">15,1+24   </t>
  </si>
  <si>
    <t>722174002</t>
  </si>
  <si>
    <t>Potrubí vodovodní plastové PPR svar polyfuze PN 16 D 20 x 2,8 mm</t>
  </si>
  <si>
    <t>1165036910</t>
  </si>
  <si>
    <t xml:space="preserve">5,7+3,7+5,9+3,8+6,9+5,6+5,2+3,7   </t>
  </si>
  <si>
    <t>722174003</t>
  </si>
  <si>
    <t>Potrubí vodovodní plastové PPR svar polyfuze PN 16 D 25 x 3,5 mm</t>
  </si>
  <si>
    <t>845346887</t>
  </si>
  <si>
    <t xml:space="preserve">3,2+11+1,5+1,5+3,8+1,5+1,5+1,3+1,4+1,5   </t>
  </si>
  <si>
    <t>722174004</t>
  </si>
  <si>
    <t>Potrubí vodovodní plastové PPR svar polyfuze PN 16 D 32 x 4,4 mm</t>
  </si>
  <si>
    <t>1631676969</t>
  </si>
  <si>
    <t xml:space="preserve">1,7+2+2+1,7+2+1,7++2,4+1,6   </t>
  </si>
  <si>
    <t>722174005</t>
  </si>
  <si>
    <t>Potrubí vodovodní plastové PPR svar polyfuze PN 16 D 40 x 5,5 mm</t>
  </si>
  <si>
    <t>1251922671</t>
  </si>
  <si>
    <t xml:space="preserve">24   </t>
  </si>
  <si>
    <t>28654692</t>
  </si>
  <si>
    <t>objímka kovová s vrutem D 20-25mm</t>
  </si>
  <si>
    <t>216369135</t>
  </si>
  <si>
    <t xml:space="preserve">41*2+29*2   </t>
  </si>
  <si>
    <t>28654694</t>
  </si>
  <si>
    <t>objímka kovová s vrutem D 32-40mm</t>
  </si>
  <si>
    <t>1724865257</t>
  </si>
  <si>
    <t xml:space="preserve">16+24   </t>
  </si>
  <si>
    <t>722181241</t>
  </si>
  <si>
    <t>Ochrana vodovodního potrubí přilepenými termoizolačními trubicemi z PE tl do 20 mm DN do 22 mm</t>
  </si>
  <si>
    <t>-1960315135</t>
  </si>
  <si>
    <t xml:space="preserve">146-40   </t>
  </si>
  <si>
    <t>722240122</t>
  </si>
  <si>
    <t>Kohout kulový plastový PPR DN 20</t>
  </si>
  <si>
    <t>-1250012628</t>
  </si>
  <si>
    <t>722240123</t>
  </si>
  <si>
    <t>Kohout kulový plastový PPR DN 25</t>
  </si>
  <si>
    <t>-550453500</t>
  </si>
  <si>
    <t>722240124</t>
  </si>
  <si>
    <t>Kohout kulový plastový PPR DN 32</t>
  </si>
  <si>
    <t>1867743938</t>
  </si>
  <si>
    <t>722290215</t>
  </si>
  <si>
    <t>Zkouška těsnosti vodovodního potrubí hrdlového nebo přírubového do DN 100</t>
  </si>
  <si>
    <t>397526725</t>
  </si>
  <si>
    <t>722290823</t>
  </si>
  <si>
    <t>Přemístění vnitrostaveništní demontovaných hmot pro vnitřní vodovod v objektech výšky do 24 m</t>
  </si>
  <si>
    <t>838406743</t>
  </si>
  <si>
    <t>998722103</t>
  </si>
  <si>
    <t>Přesun hmot tonážní pro vnitřní vodovod v objektech v do 24 m</t>
  </si>
  <si>
    <t>93282941</t>
  </si>
  <si>
    <t xml:space="preserve">Zdravotechnika - zařizovací předměty   </t>
  </si>
  <si>
    <t>725110814</t>
  </si>
  <si>
    <t>Demontáž klozetu Kombi, odsávací</t>
  </si>
  <si>
    <t>870983456</t>
  </si>
  <si>
    <t xml:space="preserve">2NP   </t>
  </si>
  <si>
    <t xml:space="preserve">2   </t>
  </si>
  <si>
    <t xml:space="preserve">3NP   </t>
  </si>
  <si>
    <t xml:space="preserve">4NP   </t>
  </si>
  <si>
    <t xml:space="preserve">5NP   </t>
  </si>
  <si>
    <t xml:space="preserve">3   </t>
  </si>
  <si>
    <t xml:space="preserve">Součet   </t>
  </si>
  <si>
    <t>725112022</t>
  </si>
  <si>
    <t>Klozet keramický závěsný na nosné stěny s hlubokým splachováním odpad vodorovný</t>
  </si>
  <si>
    <t>123540058</t>
  </si>
  <si>
    <t>725210821</t>
  </si>
  <si>
    <t>Demontáž umyvadel bez výtokových armatur</t>
  </si>
  <si>
    <t>-1167878968</t>
  </si>
  <si>
    <t xml:space="preserve">1   </t>
  </si>
  <si>
    <t>725211602</t>
  </si>
  <si>
    <t>Umyvadlo keramické bílé šířky 550 mm bez krytu na sifon připevněné na stěnu šrouby</t>
  </si>
  <si>
    <t>1669084408</t>
  </si>
  <si>
    <t>725241142</t>
  </si>
  <si>
    <t>Vanička sprchová akrylátová čtvrtkruhová 900x900 mm</t>
  </si>
  <si>
    <t>1766818283</t>
  </si>
  <si>
    <t>725244813</t>
  </si>
  <si>
    <t>Zástěna sprchová rohová rámová se skleněnou výplní tl. 4 a 5 mm dveře posuvné dvoudílné na čtvrtkruhovou vaničku 900x900 mm</t>
  </si>
  <si>
    <t>2126731061</t>
  </si>
  <si>
    <t>725330840</t>
  </si>
  <si>
    <t>Demontáž výlevka litinová nebo ocelová</t>
  </si>
  <si>
    <t>940256817</t>
  </si>
  <si>
    <t>725339111</t>
  </si>
  <si>
    <t>Montáž výlevky</t>
  </si>
  <si>
    <t>-1633888728</t>
  </si>
  <si>
    <t>64271102</t>
  </si>
  <si>
    <t>výlevka nástěnná keramická bílá se sklopnou mřížkou</t>
  </si>
  <si>
    <t>1690011998</t>
  </si>
  <si>
    <t>725590813</t>
  </si>
  <si>
    <t>Přemístění vnitrostaveništní demontovaných zařizovacích předmětů v objektech výšky do 24 m</t>
  </si>
  <si>
    <t>1402836930</t>
  </si>
  <si>
    <t>725819401</t>
  </si>
  <si>
    <t>Montáž ventilů rohových G 1/2 s připojovací trubičkou</t>
  </si>
  <si>
    <t>-758282596</t>
  </si>
  <si>
    <t>55141002</t>
  </si>
  <si>
    <t>ventil kulový rohový s filtrem 1/2"x3/8" s celokovovým kulatým designem</t>
  </si>
  <si>
    <t>-288413830</t>
  </si>
  <si>
    <t>55190006</t>
  </si>
  <si>
    <t>hadice flexibilní sanitární 3/8"</t>
  </si>
  <si>
    <t>-1701296268</t>
  </si>
  <si>
    <t>725820801</t>
  </si>
  <si>
    <t>Demontáž baterie nástěnné do G 3 / 4</t>
  </si>
  <si>
    <t>1086246574</t>
  </si>
  <si>
    <t xml:space="preserve">5   </t>
  </si>
  <si>
    <t>725821312</t>
  </si>
  <si>
    <t>Baterie dřezová nástěnná páková s otáčivým kulatým ústím a délkou ramínka 210 mm</t>
  </si>
  <si>
    <t>1908042416</t>
  </si>
  <si>
    <t>725822611</t>
  </si>
  <si>
    <t>Baterie umyvadlová stojánková páková bez výpusti</t>
  </si>
  <si>
    <t>1487066797</t>
  </si>
  <si>
    <t>725841322</t>
  </si>
  <si>
    <t>Baterie sprchová nástěnná klasická s roztečí 150 mm</t>
  </si>
  <si>
    <t>-806091364</t>
  </si>
  <si>
    <t xml:space="preserve">2np   </t>
  </si>
  <si>
    <t xml:space="preserve">4np   </t>
  </si>
  <si>
    <t xml:space="preserve">5np   </t>
  </si>
  <si>
    <t>725860811</t>
  </si>
  <si>
    <t>Demontáž uzávěrů zápachu jednoduchých</t>
  </si>
  <si>
    <t>108102994</t>
  </si>
  <si>
    <t xml:space="preserve">4+1   </t>
  </si>
  <si>
    <t>725861102</t>
  </si>
  <si>
    <t>Zápachová uzávěrka pro umyvadla DN 40</t>
  </si>
  <si>
    <t>1893843473</t>
  </si>
  <si>
    <t>998725103</t>
  </si>
  <si>
    <t>Přesun hmot tonážní pro zařizovací předměty v objektech v do 24 m</t>
  </si>
  <si>
    <t>1487772875</t>
  </si>
  <si>
    <t>726</t>
  </si>
  <si>
    <t xml:space="preserve">Zdravotechnika - předstěnové instalace   </t>
  </si>
  <si>
    <t>70</t>
  </si>
  <si>
    <t>726131041</t>
  </si>
  <si>
    <t>Instalační předstěna - klozet závěsný v 1120 mm s ovládáním zepředu do lehkých stěn s kovovou kcí</t>
  </si>
  <si>
    <t>-1194841512</t>
  </si>
  <si>
    <t>71</t>
  </si>
  <si>
    <t>998726113</t>
  </si>
  <si>
    <t>Přesun hmot tonážní pro instalační prefabrikáty v objektech v do 24 m</t>
  </si>
  <si>
    <t>1628952919</t>
  </si>
  <si>
    <t>VRN - VRN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</si>
  <si>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</si>
  <si>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</si>
  <si>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</si>
  <si>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</si>
  <si>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</si>
  <si>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</si>
  <si>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</si>
  <si>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</si>
  <si>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</si>
  <si>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013203000</t>
  </si>
  <si>
    <t>Dokumentace stavby bez rozlišení</t>
  </si>
  <si>
    <t>kpl</t>
  </si>
  <si>
    <t>1024</t>
  </si>
  <si>
    <t>1461958684</t>
  </si>
  <si>
    <t>"VRN dle SoD bod 2.5.9"</t>
  </si>
  <si>
    <t>"fotodokumentace skutečného provedení"1</t>
  </si>
  <si>
    <t>013254000</t>
  </si>
  <si>
    <t>Dokumentace skutečného provedení stavby</t>
  </si>
  <si>
    <t>-202736493</t>
  </si>
  <si>
    <t>"VRN podle SoD bod 2.5.1"1</t>
  </si>
  <si>
    <t>VRN3</t>
  </si>
  <si>
    <t>Zařízení staveniště</t>
  </si>
  <si>
    <t>030001000</t>
  </si>
  <si>
    <t>1273090158</t>
  </si>
  <si>
    <t>"VRN podle SoD bod 2.5.2"1</t>
  </si>
  <si>
    <t>VRN4</t>
  </si>
  <si>
    <t>Inženýrská činnost</t>
  </si>
  <si>
    <t>045203000</t>
  </si>
  <si>
    <t>Kompletační činnost</t>
  </si>
  <si>
    <t>1868582509</t>
  </si>
  <si>
    <t>"VRN podle SoD bod 2.5.4"1</t>
  </si>
  <si>
    <t>045303000</t>
  </si>
  <si>
    <t>Koordinační činnost</t>
  </si>
  <si>
    <t>1650979775</t>
  </si>
  <si>
    <t>"VRN podle SoD bod 2.5.5"1</t>
  </si>
  <si>
    <t>VRN5</t>
  </si>
  <si>
    <t>Finanční náklady</t>
  </si>
  <si>
    <t>051002000</t>
  </si>
  <si>
    <t>Pojistné</t>
  </si>
  <si>
    <t>372205675</t>
  </si>
  <si>
    <t>"VRN podle SoD bod 2.5.6"1</t>
  </si>
  <si>
    <t>VRN7</t>
  </si>
  <si>
    <t>Provozní vlivy</t>
  </si>
  <si>
    <t>071203000</t>
  </si>
  <si>
    <t>Provoz dalšího subjektu</t>
  </si>
  <si>
    <t>-1560780046</t>
  </si>
  <si>
    <t>"VRN podle SoD bod 2.5.8"1</t>
  </si>
  <si>
    <t>SEZNAM FIGUR</t>
  </si>
  <si>
    <t>Výměra</t>
  </si>
  <si>
    <t xml:space="preserve"> SO 701/ SO 701.1</t>
  </si>
  <si>
    <t>skladba d01</t>
  </si>
  <si>
    <t>skladba d02</t>
  </si>
  <si>
    <t>d03</t>
  </si>
  <si>
    <t>skladba d03</t>
  </si>
  <si>
    <t>skladba d04</t>
  </si>
  <si>
    <t>d05</t>
  </si>
  <si>
    <t>skladba d05</t>
  </si>
  <si>
    <t>skladba d06</t>
  </si>
  <si>
    <t>skladba d07</t>
  </si>
  <si>
    <t>skladba d08</t>
  </si>
  <si>
    <t>d10</t>
  </si>
  <si>
    <t>skladba d10</t>
  </si>
  <si>
    <t>skladba d20</t>
  </si>
  <si>
    <t>d22</t>
  </si>
  <si>
    <t>skladba d22</t>
  </si>
  <si>
    <t xml:space="preserve"> SO 701/ SO 701.2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</si>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</sst>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ZUS-CES-LIPA-3-ETA-A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V BUDOVĚ ZUŠ ČESKÁ LÍPA, 3. ETAPA, 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ČESKÁ LÍPA, NÁMĚSTÍ TGM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16. 2. 2021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ČESKÁ LÍPA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Petr KUČERA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Jaroslav VALENTA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ROUND(AS55+AS59,2)</f>
        <v>0</v>
      </c>
      <c r="AT54" s="108">
        <f>ROUND(SUM(AV54:AW54),2)</f>
        <v>0</v>
      </c>
      <c r="AU54" s="109">
        <f>ROUND(AU55+AU59,5)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ROUND(AZ55+AZ59,2)</f>
        <v>0</v>
      </c>
      <c r="BA54" s="108">
        <f>ROUND(BA55+BA59,2)</f>
        <v>0</v>
      </c>
      <c r="BB54" s="108">
        <f>ROUND(BB55+BB59,2)</f>
        <v>0</v>
      </c>
      <c r="BC54" s="108">
        <f>ROUND(BC55+BC59,2)</f>
        <v>0</v>
      </c>
      <c r="BD54" s="110">
        <f>ROUND(BD55+BD59,2)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ROUND(SUM(AS56:AS58),2)</f>
        <v>0</v>
      </c>
      <c r="AT55" s="122">
        <f>ROUND(SUM(AV55:AW55),2)</f>
        <v>0</v>
      </c>
      <c r="AU55" s="123">
        <f>ROUND(SUM(AU56:AU58),5)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ROUND(SUM(AZ56:AZ58),2)</f>
        <v>0</v>
      </c>
      <c r="BA55" s="122">
        <f>ROUND(SUM(BA56:BA58),2)</f>
        <v>0</v>
      </c>
      <c r="BB55" s="122">
        <f>ROUND(SUM(BB56:BB58),2)</f>
        <v>0</v>
      </c>
      <c r="BC55" s="122">
        <f>ROUND(SUM(BC56:BC58),2)</f>
        <v>0</v>
      </c>
      <c r="BD55" s="124">
        <f>ROUND(SUM(BD56:BD58),2)</f>
        <v>0</v>
      </c>
      <c r="BE55" s="7"/>
      <c r="BS55" s="125" t="s">
        <v>71</v>
      </c>
      <c r="BT55" s="125" t="s">
        <v>79</v>
      </c>
      <c r="BU55" s="125" t="s">
        <v>73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23.25" customHeight="1">
      <c r="A56" s="126" t="s">
        <v>82</v>
      </c>
      <c r="B56" s="65"/>
      <c r="C56" s="127"/>
      <c r="D56" s="127"/>
      <c r="E56" s="128" t="s">
        <v>83</v>
      </c>
      <c r="F56" s="128"/>
      <c r="G56" s="128"/>
      <c r="H56" s="128"/>
      <c r="I56" s="128"/>
      <c r="J56" s="127"/>
      <c r="K56" s="128" t="s">
        <v>84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701.1 - SO 701.1 STAVE...'!J32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85</v>
      </c>
      <c r="AR56" s="67"/>
      <c r="AS56" s="131">
        <v>0</v>
      </c>
      <c r="AT56" s="132">
        <f>ROUND(SUM(AV56:AW56),2)</f>
        <v>0</v>
      </c>
      <c r="AU56" s="133">
        <f>'SO 701.1 - SO 701.1 STAVE...'!P101</f>
        <v>0</v>
      </c>
      <c r="AV56" s="132">
        <f>'SO 701.1 - SO 701.1 STAVE...'!J35</f>
        <v>0</v>
      </c>
      <c r="AW56" s="132">
        <f>'SO 701.1 - SO 701.1 STAVE...'!J36</f>
        <v>0</v>
      </c>
      <c r="AX56" s="132">
        <f>'SO 701.1 - SO 701.1 STAVE...'!J37</f>
        <v>0</v>
      </c>
      <c r="AY56" s="132">
        <f>'SO 701.1 - SO 701.1 STAVE...'!J38</f>
        <v>0</v>
      </c>
      <c r="AZ56" s="132">
        <f>'SO 701.1 - SO 701.1 STAVE...'!F35</f>
        <v>0</v>
      </c>
      <c r="BA56" s="132">
        <f>'SO 701.1 - SO 701.1 STAVE...'!F36</f>
        <v>0</v>
      </c>
      <c r="BB56" s="132">
        <f>'SO 701.1 - SO 701.1 STAVE...'!F37</f>
        <v>0</v>
      </c>
      <c r="BC56" s="132">
        <f>'SO 701.1 - SO 701.1 STAVE...'!F38</f>
        <v>0</v>
      </c>
      <c r="BD56" s="134">
        <f>'SO 701.1 - SO 701.1 STAVE...'!F39</f>
        <v>0</v>
      </c>
      <c r="BE56" s="4"/>
      <c r="BT56" s="135" t="s">
        <v>81</v>
      </c>
      <c r="BV56" s="135" t="s">
        <v>74</v>
      </c>
      <c r="BW56" s="135" t="s">
        <v>86</v>
      </c>
      <c r="BX56" s="135" t="s">
        <v>80</v>
      </c>
      <c r="CL56" s="135" t="s">
        <v>19</v>
      </c>
    </row>
    <row r="57" s="4" customFormat="1" ht="23.25" customHeight="1">
      <c r="A57" s="126" t="s">
        <v>82</v>
      </c>
      <c r="B57" s="65"/>
      <c r="C57" s="127"/>
      <c r="D57" s="127"/>
      <c r="E57" s="128" t="s">
        <v>87</v>
      </c>
      <c r="F57" s="128"/>
      <c r="G57" s="128"/>
      <c r="H57" s="128"/>
      <c r="I57" s="128"/>
      <c r="J57" s="127"/>
      <c r="K57" s="128" t="s">
        <v>88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701.2 - SO 701.2 STŘECHA'!J32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85</v>
      </c>
      <c r="AR57" s="67"/>
      <c r="AS57" s="131">
        <v>0</v>
      </c>
      <c r="AT57" s="132">
        <f>ROUND(SUM(AV57:AW57),2)</f>
        <v>0</v>
      </c>
      <c r="AU57" s="133">
        <f>'SO 701.2 - SO 701.2 STŘECHA'!P94</f>
        <v>0</v>
      </c>
      <c r="AV57" s="132">
        <f>'SO 701.2 - SO 701.2 STŘECHA'!J35</f>
        <v>0</v>
      </c>
      <c r="AW57" s="132">
        <f>'SO 701.2 - SO 701.2 STŘECHA'!J36</f>
        <v>0</v>
      </c>
      <c r="AX57" s="132">
        <f>'SO 701.2 - SO 701.2 STŘECHA'!J37</f>
        <v>0</v>
      </c>
      <c r="AY57" s="132">
        <f>'SO 701.2 - SO 701.2 STŘECHA'!J38</f>
        <v>0</v>
      </c>
      <c r="AZ57" s="132">
        <f>'SO 701.2 - SO 701.2 STŘECHA'!F35</f>
        <v>0</v>
      </c>
      <c r="BA57" s="132">
        <f>'SO 701.2 - SO 701.2 STŘECHA'!F36</f>
        <v>0</v>
      </c>
      <c r="BB57" s="132">
        <f>'SO 701.2 - SO 701.2 STŘECHA'!F37</f>
        <v>0</v>
      </c>
      <c r="BC57" s="132">
        <f>'SO 701.2 - SO 701.2 STŘECHA'!F38</f>
        <v>0</v>
      </c>
      <c r="BD57" s="134">
        <f>'SO 701.2 - SO 701.2 STŘECHA'!F39</f>
        <v>0</v>
      </c>
      <c r="BE57" s="4"/>
      <c r="BT57" s="135" t="s">
        <v>81</v>
      </c>
      <c r="BV57" s="135" t="s">
        <v>74</v>
      </c>
      <c r="BW57" s="135" t="s">
        <v>89</v>
      </c>
      <c r="BX57" s="135" t="s">
        <v>80</v>
      </c>
      <c r="CL57" s="135" t="s">
        <v>19</v>
      </c>
    </row>
    <row r="58" s="4" customFormat="1" ht="23.25" customHeight="1">
      <c r="A58" s="126" t="s">
        <v>82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 701.3 - SO 701.3 ZTI'!J32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85</v>
      </c>
      <c r="AR58" s="67"/>
      <c r="AS58" s="131">
        <v>0</v>
      </c>
      <c r="AT58" s="132">
        <f>ROUND(SUM(AV58:AW58),2)</f>
        <v>0</v>
      </c>
      <c r="AU58" s="133">
        <f>'SO 701.3 - SO 701.3 ZTI'!P94</f>
        <v>0</v>
      </c>
      <c r="AV58" s="132">
        <f>'SO 701.3 - SO 701.3 ZTI'!J35</f>
        <v>0</v>
      </c>
      <c r="AW58" s="132">
        <f>'SO 701.3 - SO 701.3 ZTI'!J36</f>
        <v>0</v>
      </c>
      <c r="AX58" s="132">
        <f>'SO 701.3 - SO 701.3 ZTI'!J37</f>
        <v>0</v>
      </c>
      <c r="AY58" s="132">
        <f>'SO 701.3 - SO 701.3 ZTI'!J38</f>
        <v>0</v>
      </c>
      <c r="AZ58" s="132">
        <f>'SO 701.3 - SO 701.3 ZTI'!F35</f>
        <v>0</v>
      </c>
      <c r="BA58" s="132">
        <f>'SO 701.3 - SO 701.3 ZTI'!F36</f>
        <v>0</v>
      </c>
      <c r="BB58" s="132">
        <f>'SO 701.3 - SO 701.3 ZTI'!F37</f>
        <v>0</v>
      </c>
      <c r="BC58" s="132">
        <f>'SO 701.3 - SO 701.3 ZTI'!F38</f>
        <v>0</v>
      </c>
      <c r="BD58" s="134">
        <f>'SO 701.3 - SO 701.3 ZTI'!F39</f>
        <v>0</v>
      </c>
      <c r="BE58" s="4"/>
      <c r="BT58" s="135" t="s">
        <v>81</v>
      </c>
      <c r="BV58" s="135" t="s">
        <v>74</v>
      </c>
      <c r="BW58" s="135" t="s">
        <v>92</v>
      </c>
      <c r="BX58" s="135" t="s">
        <v>80</v>
      </c>
      <c r="CL58" s="135" t="s">
        <v>19</v>
      </c>
    </row>
    <row r="59" s="7" customFormat="1" ht="24.75" customHeight="1">
      <c r="A59" s="126" t="s">
        <v>82</v>
      </c>
      <c r="B59" s="113"/>
      <c r="C59" s="114"/>
      <c r="D59" s="115" t="s">
        <v>93</v>
      </c>
      <c r="E59" s="115"/>
      <c r="F59" s="115"/>
      <c r="G59" s="115"/>
      <c r="H59" s="115"/>
      <c r="I59" s="116"/>
      <c r="J59" s="115" t="s">
        <v>94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8">
        <f>'VRN - VRN VEDLEJŠÍ ROZPOČ...'!J30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78</v>
      </c>
      <c r="AR59" s="120"/>
      <c r="AS59" s="136">
        <v>0</v>
      </c>
      <c r="AT59" s="137">
        <f>ROUND(SUM(AV59:AW59),2)</f>
        <v>0</v>
      </c>
      <c r="AU59" s="138">
        <f>'VRN - VRN VEDLEJŠÍ ROZPOČ...'!P85</f>
        <v>0</v>
      </c>
      <c r="AV59" s="137">
        <f>'VRN - VRN VEDLEJŠÍ ROZPOČ...'!J33</f>
        <v>0</v>
      </c>
      <c r="AW59" s="137">
        <f>'VRN - VRN VEDLEJŠÍ ROZPOČ...'!J34</f>
        <v>0</v>
      </c>
      <c r="AX59" s="137">
        <f>'VRN - VRN VEDLEJŠÍ ROZPOČ...'!J35</f>
        <v>0</v>
      </c>
      <c r="AY59" s="137">
        <f>'VRN - VRN VEDLEJŠÍ ROZPOČ...'!J36</f>
        <v>0</v>
      </c>
      <c r="AZ59" s="137">
        <f>'VRN - VRN VEDLEJŠÍ ROZPOČ...'!F33</f>
        <v>0</v>
      </c>
      <c r="BA59" s="137">
        <f>'VRN - VRN VEDLEJŠÍ ROZPOČ...'!F34</f>
        <v>0</v>
      </c>
      <c r="BB59" s="137">
        <f>'VRN - VRN VEDLEJŠÍ ROZPOČ...'!F35</f>
        <v>0</v>
      </c>
      <c r="BC59" s="137">
        <f>'VRN - VRN VEDLEJŠÍ ROZPOČ...'!F36</f>
        <v>0</v>
      </c>
      <c r="BD59" s="139">
        <f>'VRN - VRN VEDLEJŠÍ ROZPOČ...'!F37</f>
        <v>0</v>
      </c>
      <c r="BE59" s="7"/>
      <c r="BT59" s="125" t="s">
        <v>79</v>
      </c>
      <c r="BV59" s="125" t="s">
        <v>74</v>
      </c>
      <c r="BW59" s="125" t="s">
        <v>95</v>
      </c>
      <c r="BX59" s="125" t="s">
        <v>5</v>
      </c>
      <c r="CL59" s="125" t="s">
        <v>19</v>
      </c>
      <c r="CM59" s="125" t="s">
        <v>81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K7qi3MhrKhg1r/gZ2xnoxIe9EoCEIZPxq8hdWu5BcTn9lrjg5ZGFLd5+vKin1ztzwuBooY+qqNAuqXzYo2z+nQ==" hashValue="S2lZJg7zERNQX082/QHP86/Za20qR4dF30IpF6PcawMWXF42sKwKcW6qZjX4G/X4CsIjkCAqsKFY8/PxX1K6Vg==" algorithmName="SHA-512" password="CC35"/>
  <mergeCells count="58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701.1 - SO 701.1 STAVE...'!C2" display="/"/>
    <hyperlink ref="A57" location="'SO 701.2 - SO 701.2 STŘECHA'!C2" display="/"/>
    <hyperlink ref="A58" location="'SO 701.3 - SO 701.3 ZTI'!C2" display="/"/>
    <hyperlink ref="A59" location="'VRN - VRN VEDLEJŠÍ ROZPO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STAVEBNÍ ÚPRAVY V BUDOVĚ ZUŠ ČESKÁ LÍPA, 3. ETAPA, A</v>
      </c>
      <c r="F7" s="144"/>
      <c r="G7" s="144"/>
      <c r="H7" s="144"/>
      <c r="L7" s="22"/>
    </row>
    <row r="8" s="1" customFormat="1" ht="12" customHeight="1">
      <c r="B8" s="22"/>
      <c r="D8" s="144" t="s">
        <v>97</v>
      </c>
      <c r="L8" s="22"/>
    </row>
    <row r="9" s="2" customFormat="1" ht="16.5" customHeight="1">
      <c r="A9" s="40"/>
      <c r="B9" s="46"/>
      <c r="C9" s="40"/>
      <c r="D9" s="40"/>
      <c r="E9" s="145" t="s">
        <v>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16. 2. 2021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49"/>
      <c r="B29" s="150"/>
      <c r="C29" s="149"/>
      <c r="D29" s="149"/>
      <c r="E29" s="151" t="s">
        <v>37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ROUND((SUM(BE101:BE1086)),  2)</f>
        <v>0</v>
      </c>
      <c r="G35" s="40"/>
      <c r="H35" s="40"/>
      <c r="I35" s="159">
        <v>0.20999999999999999</v>
      </c>
      <c r="J35" s="158">
        <f>ROUND(((SUM(BE101:BE1086))*I35),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ROUND((SUM(BF101:BF1086)),  2)</f>
        <v>0</v>
      </c>
      <c r="G36" s="40"/>
      <c r="H36" s="40"/>
      <c r="I36" s="159">
        <v>0.14999999999999999</v>
      </c>
      <c r="J36" s="158">
        <f>ROUND(((SUM(BF101:BF1086))*I36),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ROUND((SUM(BG101:BG1086)),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ROUND((SUM(BH101:BH1086)),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ROUND((SUM(BI101:BI1086)),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101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STAVEBNÍ ÚPRAVY V BUDOVĚ ZUŠ ČESKÁ LÍPA, 3. ETAPA, 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701.1 - SO 701.1 STAVEBNÍ OBJEKT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ČESKÁ LÍPA, NÁMĚSTÍ TGM</v>
      </c>
      <c r="G56" s="42"/>
      <c r="H56" s="42"/>
      <c r="I56" s="34" t="s">
        <v>23</v>
      </c>
      <c r="J56" s="74" t="str">
        <f>IF(J14="","",J14)</f>
        <v>16. 2. 2021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ČESKÁ LÍPA</v>
      </c>
      <c r="G58" s="42"/>
      <c r="H58" s="42"/>
      <c r="I58" s="34" t="s">
        <v>31</v>
      </c>
      <c r="J58" s="38" t="str">
        <f>E23</f>
        <v>Ing. Petr KUČERA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Jaroslav VALENTA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102</v>
      </c>
      <c r="D61" s="173"/>
      <c r="E61" s="173"/>
      <c r="F61" s="173"/>
      <c r="G61" s="173"/>
      <c r="H61" s="173"/>
      <c r="I61" s="173"/>
      <c r="J61" s="174" t="s">
        <v>103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104</v>
      </c>
    </row>
    <row r="64" s="9" customFormat="1" ht="24.96" customHeight="1">
      <c r="A64" s="9"/>
      <c r="B64" s="176"/>
      <c r="C64" s="177"/>
      <c r="D64" s="178" t="s">
        <v>105</v>
      </c>
      <c r="E64" s="179"/>
      <c r="F64" s="179"/>
      <c r="G64" s="179"/>
      <c r="H64" s="179"/>
      <c r="I64" s="179"/>
      <c r="J64" s="180">
        <f>J102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106</v>
      </c>
      <c r="E65" s="184"/>
      <c r="F65" s="184"/>
      <c r="G65" s="184"/>
      <c r="H65" s="184"/>
      <c r="I65" s="184"/>
      <c r="J65" s="185">
        <f>J103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107</v>
      </c>
      <c r="E66" s="184"/>
      <c r="F66" s="184"/>
      <c r="G66" s="184"/>
      <c r="H66" s="184"/>
      <c r="I66" s="184"/>
      <c r="J66" s="185">
        <f>J134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108</v>
      </c>
      <c r="E67" s="184"/>
      <c r="F67" s="184"/>
      <c r="G67" s="184"/>
      <c r="H67" s="184"/>
      <c r="I67" s="184"/>
      <c r="J67" s="185">
        <f>J242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109</v>
      </c>
      <c r="E68" s="184"/>
      <c r="F68" s="184"/>
      <c r="G68" s="184"/>
      <c r="H68" s="184"/>
      <c r="I68" s="184"/>
      <c r="J68" s="185">
        <f>J348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110</v>
      </c>
      <c r="E69" s="184"/>
      <c r="F69" s="184"/>
      <c r="G69" s="184"/>
      <c r="H69" s="184"/>
      <c r="I69" s="184"/>
      <c r="J69" s="185">
        <f>J385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111</v>
      </c>
      <c r="E70" s="184"/>
      <c r="F70" s="184"/>
      <c r="G70" s="184"/>
      <c r="H70" s="184"/>
      <c r="I70" s="184"/>
      <c r="J70" s="185">
        <f>J391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112</v>
      </c>
      <c r="E71" s="179"/>
      <c r="F71" s="179"/>
      <c r="G71" s="179"/>
      <c r="H71" s="179"/>
      <c r="I71" s="179"/>
      <c r="J71" s="180">
        <f>J393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113</v>
      </c>
      <c r="E72" s="184"/>
      <c r="F72" s="184"/>
      <c r="G72" s="184"/>
      <c r="H72" s="184"/>
      <c r="I72" s="184"/>
      <c r="J72" s="185">
        <f>J394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114</v>
      </c>
      <c r="E73" s="184"/>
      <c r="F73" s="184"/>
      <c r="G73" s="184"/>
      <c r="H73" s="184"/>
      <c r="I73" s="184"/>
      <c r="J73" s="185">
        <f>J410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115</v>
      </c>
      <c r="E74" s="184"/>
      <c r="F74" s="184"/>
      <c r="G74" s="184"/>
      <c r="H74" s="184"/>
      <c r="I74" s="184"/>
      <c r="J74" s="185">
        <f>J498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116</v>
      </c>
      <c r="E75" s="184"/>
      <c r="F75" s="184"/>
      <c r="G75" s="184"/>
      <c r="H75" s="184"/>
      <c r="I75" s="184"/>
      <c r="J75" s="185">
        <f>J558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117</v>
      </c>
      <c r="E76" s="184"/>
      <c r="F76" s="184"/>
      <c r="G76" s="184"/>
      <c r="H76" s="184"/>
      <c r="I76" s="184"/>
      <c r="J76" s="185">
        <f>J740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118</v>
      </c>
      <c r="E77" s="184"/>
      <c r="F77" s="184"/>
      <c r="G77" s="184"/>
      <c r="H77" s="184"/>
      <c r="I77" s="184"/>
      <c r="J77" s="185">
        <f>J825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119</v>
      </c>
      <c r="E78" s="184"/>
      <c r="F78" s="184"/>
      <c r="G78" s="184"/>
      <c r="H78" s="184"/>
      <c r="I78" s="184"/>
      <c r="J78" s="185">
        <f>J854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6"/>
      <c r="C79" s="177"/>
      <c r="D79" s="178" t="s">
        <v>120</v>
      </c>
      <c r="E79" s="179"/>
      <c r="F79" s="179"/>
      <c r="G79" s="179"/>
      <c r="H79" s="179"/>
      <c r="I79" s="179"/>
      <c r="J79" s="180">
        <f>J1083</f>
        <v>0</v>
      </c>
      <c r="K79" s="177"/>
      <c r="L79" s="18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121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6.25" customHeight="1">
      <c r="A89" s="40"/>
      <c r="B89" s="41"/>
      <c r="C89" s="42"/>
      <c r="D89" s="42"/>
      <c r="E89" s="171" t="str">
        <f>E7</f>
        <v>STAVEBNÍ ÚPRAVY V BUDOVĚ ZUŠ ČESKÁ LÍPA, 3. ETAPA, A</v>
      </c>
      <c r="F89" s="34"/>
      <c r="G89" s="34"/>
      <c r="H89" s="34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97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1" t="s">
        <v>98</v>
      </c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99</v>
      </c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>SO 701.1 - SO 701.1 STAVEBNÍ OBJEKT</v>
      </c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F14</f>
        <v>ČESKÁ LÍPA, NÁMĚSTÍ TGM</v>
      </c>
      <c r="G95" s="42"/>
      <c r="H95" s="42"/>
      <c r="I95" s="34" t="s">
        <v>23</v>
      </c>
      <c r="J95" s="74" t="str">
        <f>IF(J14="","",J14)</f>
        <v>16. 2. 2021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E17</f>
        <v>MĚSTO ČESKÁ LÍPA</v>
      </c>
      <c r="G97" s="42"/>
      <c r="H97" s="42"/>
      <c r="I97" s="34" t="s">
        <v>31</v>
      </c>
      <c r="J97" s="38" t="str">
        <f>E23</f>
        <v>Ing. Petr KUČERA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29</v>
      </c>
      <c r="D98" s="42"/>
      <c r="E98" s="42"/>
      <c r="F98" s="29" t="str">
        <f>IF(E20="","",E20)</f>
        <v>Vyplň údaj</v>
      </c>
      <c r="G98" s="42"/>
      <c r="H98" s="42"/>
      <c r="I98" s="34" t="s">
        <v>34</v>
      </c>
      <c r="J98" s="38" t="str">
        <f>E26</f>
        <v>Jaroslav VALENTA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7"/>
      <c r="B100" s="188"/>
      <c r="C100" s="189" t="s">
        <v>122</v>
      </c>
      <c r="D100" s="190" t="s">
        <v>57</v>
      </c>
      <c r="E100" s="190" t="s">
        <v>53</v>
      </c>
      <c r="F100" s="190" t="s">
        <v>54</v>
      </c>
      <c r="G100" s="190" t="s">
        <v>123</v>
      </c>
      <c r="H100" s="190" t="s">
        <v>124</v>
      </c>
      <c r="I100" s="190" t="s">
        <v>125</v>
      </c>
      <c r="J100" s="190" t="s">
        <v>103</v>
      </c>
      <c r="K100" s="191" t="s">
        <v>126</v>
      </c>
      <c r="L100" s="192"/>
      <c r="M100" s="94" t="s">
        <v>19</v>
      </c>
      <c r="N100" s="95" t="s">
        <v>42</v>
      </c>
      <c r="O100" s="95" t="s">
        <v>127</v>
      </c>
      <c r="P100" s="95" t="s">
        <v>128</v>
      </c>
      <c r="Q100" s="95" t="s">
        <v>129</v>
      </c>
      <c r="R100" s="95" t="s">
        <v>130</v>
      </c>
      <c r="S100" s="95" t="s">
        <v>131</v>
      </c>
      <c r="T100" s="96" t="s">
        <v>132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40"/>
      <c r="B101" s="41"/>
      <c r="C101" s="101" t="s">
        <v>133</v>
      </c>
      <c r="D101" s="42"/>
      <c r="E101" s="42"/>
      <c r="F101" s="42"/>
      <c r="G101" s="42"/>
      <c r="H101" s="42"/>
      <c r="I101" s="42"/>
      <c r="J101" s="193">
        <f>BK101</f>
        <v>0</v>
      </c>
      <c r="K101" s="42"/>
      <c r="L101" s="46"/>
      <c r="M101" s="97"/>
      <c r="N101" s="194"/>
      <c r="O101" s="98"/>
      <c r="P101" s="195">
        <f>P102+P393+P1083</f>
        <v>0</v>
      </c>
      <c r="Q101" s="98"/>
      <c r="R101" s="195">
        <f>R102+R393+R1083</f>
        <v>15.798451740000001</v>
      </c>
      <c r="S101" s="98"/>
      <c r="T101" s="196">
        <f>T102+T393+T1083</f>
        <v>27.434031840000003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71</v>
      </c>
      <c r="AU101" s="19" t="s">
        <v>104</v>
      </c>
      <c r="BK101" s="197">
        <f>BK102+BK393+BK1083</f>
        <v>0</v>
      </c>
    </row>
    <row r="102" s="12" customFormat="1" ht="25.92" customHeight="1">
      <c r="A102" s="12"/>
      <c r="B102" s="198"/>
      <c r="C102" s="199"/>
      <c r="D102" s="200" t="s">
        <v>71</v>
      </c>
      <c r="E102" s="201" t="s">
        <v>134</v>
      </c>
      <c r="F102" s="201" t="s">
        <v>135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P103+P134+P242+P348+P385+P391</f>
        <v>0</v>
      </c>
      <c r="Q102" s="206"/>
      <c r="R102" s="207">
        <f>R103+R134+R242+R348+R385+R391</f>
        <v>5.7384679399999996</v>
      </c>
      <c r="S102" s="206"/>
      <c r="T102" s="208">
        <f>T103+T134+T242+T348+T385+T391</f>
        <v>17.549808000000002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79</v>
      </c>
      <c r="AT102" s="210" t="s">
        <v>71</v>
      </c>
      <c r="AU102" s="210" t="s">
        <v>72</v>
      </c>
      <c r="AY102" s="209" t="s">
        <v>136</v>
      </c>
      <c r="BK102" s="211">
        <f>BK103+BK134+BK242+BK348+BK385+BK391</f>
        <v>0</v>
      </c>
    </row>
    <row r="103" s="12" customFormat="1" ht="22.8" customHeight="1">
      <c r="A103" s="12"/>
      <c r="B103" s="198"/>
      <c r="C103" s="199"/>
      <c r="D103" s="200" t="s">
        <v>71</v>
      </c>
      <c r="E103" s="212" t="s">
        <v>137</v>
      </c>
      <c r="F103" s="212" t="s">
        <v>138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SUM(P104:P133)</f>
        <v>0</v>
      </c>
      <c r="Q103" s="206"/>
      <c r="R103" s="207">
        <f>SUM(R104:R133)</f>
        <v>0.96956727999999992</v>
      </c>
      <c r="S103" s="206"/>
      <c r="T103" s="208">
        <f>SUM(T104:T133)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79</v>
      </c>
      <c r="AT103" s="210" t="s">
        <v>71</v>
      </c>
      <c r="AU103" s="210" t="s">
        <v>79</v>
      </c>
      <c r="AY103" s="209" t="s">
        <v>136</v>
      </c>
      <c r="BK103" s="211">
        <f>SUM(BK104:BK133)</f>
        <v>0</v>
      </c>
    </row>
    <row r="104" s="2" customFormat="1">
      <c r="A104" s="40"/>
      <c r="B104" s="41"/>
      <c r="C104" s="214" t="s">
        <v>79</v>
      </c>
      <c r="D104" s="214" t="s">
        <v>139</v>
      </c>
      <c r="E104" s="215" t="s">
        <v>140</v>
      </c>
      <c r="F104" s="216" t="s">
        <v>141</v>
      </c>
      <c r="G104" s="217" t="s">
        <v>142</v>
      </c>
      <c r="H104" s="218">
        <v>14.356</v>
      </c>
      <c r="I104" s="219"/>
      <c r="J104" s="220">
        <f>ROUND(I104*H104,2)</f>
        <v>0</v>
      </c>
      <c r="K104" s="216" t="s">
        <v>143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0.066879999999999995</v>
      </c>
      <c r="R104" s="223">
        <f>Q104*H104</f>
        <v>0.96012927999999997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144</v>
      </c>
      <c r="AT104" s="225" t="s">
        <v>139</v>
      </c>
      <c r="AU104" s="225" t="s">
        <v>81</v>
      </c>
      <c r="AY104" s="19" t="s">
        <v>136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144</v>
      </c>
      <c r="BM104" s="225" t="s">
        <v>145</v>
      </c>
    </row>
    <row r="105" s="13" customFormat="1">
      <c r="A105" s="13"/>
      <c r="B105" s="227"/>
      <c r="C105" s="228"/>
      <c r="D105" s="229" t="s">
        <v>146</v>
      </c>
      <c r="E105" s="230" t="s">
        <v>19</v>
      </c>
      <c r="F105" s="231" t="s">
        <v>147</v>
      </c>
      <c r="G105" s="228"/>
      <c r="H105" s="230" t="s">
        <v>19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146</v>
      </c>
      <c r="AU105" s="237" t="s">
        <v>81</v>
      </c>
      <c r="AV105" s="13" t="s">
        <v>79</v>
      </c>
      <c r="AW105" s="13" t="s">
        <v>33</v>
      </c>
      <c r="AX105" s="13" t="s">
        <v>72</v>
      </c>
      <c r="AY105" s="237" t="s">
        <v>136</v>
      </c>
    </row>
    <row r="106" s="14" customFormat="1">
      <c r="A106" s="14"/>
      <c r="B106" s="238"/>
      <c r="C106" s="239"/>
      <c r="D106" s="229" t="s">
        <v>146</v>
      </c>
      <c r="E106" s="240" t="s">
        <v>19</v>
      </c>
      <c r="F106" s="241" t="s">
        <v>148</v>
      </c>
      <c r="G106" s="239"/>
      <c r="H106" s="242">
        <v>1.3200000000000001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146</v>
      </c>
      <c r="AU106" s="248" t="s">
        <v>81</v>
      </c>
      <c r="AV106" s="14" t="s">
        <v>81</v>
      </c>
      <c r="AW106" s="14" t="s">
        <v>33</v>
      </c>
      <c r="AX106" s="14" t="s">
        <v>72</v>
      </c>
      <c r="AY106" s="248" t="s">
        <v>136</v>
      </c>
    </row>
    <row r="107" s="14" customFormat="1">
      <c r="A107" s="14"/>
      <c r="B107" s="238"/>
      <c r="C107" s="239"/>
      <c r="D107" s="229" t="s">
        <v>146</v>
      </c>
      <c r="E107" s="240" t="s">
        <v>19</v>
      </c>
      <c r="F107" s="241" t="s">
        <v>149</v>
      </c>
      <c r="G107" s="239"/>
      <c r="H107" s="242">
        <v>2.3100000000000001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146</v>
      </c>
      <c r="AU107" s="248" t="s">
        <v>81</v>
      </c>
      <c r="AV107" s="14" t="s">
        <v>81</v>
      </c>
      <c r="AW107" s="14" t="s">
        <v>33</v>
      </c>
      <c r="AX107" s="14" t="s">
        <v>72</v>
      </c>
      <c r="AY107" s="248" t="s">
        <v>136</v>
      </c>
    </row>
    <row r="108" s="15" customFormat="1">
      <c r="A108" s="15"/>
      <c r="B108" s="249"/>
      <c r="C108" s="250"/>
      <c r="D108" s="229" t="s">
        <v>146</v>
      </c>
      <c r="E108" s="251" t="s">
        <v>19</v>
      </c>
      <c r="F108" s="252" t="s">
        <v>150</v>
      </c>
      <c r="G108" s="250"/>
      <c r="H108" s="253">
        <v>3.6299999999999999</v>
      </c>
      <c r="I108" s="254"/>
      <c r="J108" s="250"/>
      <c r="K108" s="250"/>
      <c r="L108" s="255"/>
      <c r="M108" s="256"/>
      <c r="N108" s="257"/>
      <c r="O108" s="257"/>
      <c r="P108" s="257"/>
      <c r="Q108" s="257"/>
      <c r="R108" s="257"/>
      <c r="S108" s="257"/>
      <c r="T108" s="25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9" t="s">
        <v>146</v>
      </c>
      <c r="AU108" s="259" t="s">
        <v>81</v>
      </c>
      <c r="AV108" s="15" t="s">
        <v>137</v>
      </c>
      <c r="AW108" s="15" t="s">
        <v>33</v>
      </c>
      <c r="AX108" s="15" t="s">
        <v>72</v>
      </c>
      <c r="AY108" s="259" t="s">
        <v>136</v>
      </c>
    </row>
    <row r="109" s="14" customFormat="1">
      <c r="A109" s="14"/>
      <c r="B109" s="238"/>
      <c r="C109" s="239"/>
      <c r="D109" s="229" t="s">
        <v>146</v>
      </c>
      <c r="E109" s="240" t="s">
        <v>19</v>
      </c>
      <c r="F109" s="241" t="s">
        <v>151</v>
      </c>
      <c r="G109" s="239"/>
      <c r="H109" s="242">
        <v>1.6499999999999999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146</v>
      </c>
      <c r="AU109" s="248" t="s">
        <v>81</v>
      </c>
      <c r="AV109" s="14" t="s">
        <v>81</v>
      </c>
      <c r="AW109" s="14" t="s">
        <v>33</v>
      </c>
      <c r="AX109" s="14" t="s">
        <v>72</v>
      </c>
      <c r="AY109" s="248" t="s">
        <v>136</v>
      </c>
    </row>
    <row r="110" s="14" customFormat="1">
      <c r="A110" s="14"/>
      <c r="B110" s="238"/>
      <c r="C110" s="239"/>
      <c r="D110" s="229" t="s">
        <v>146</v>
      </c>
      <c r="E110" s="240" t="s">
        <v>19</v>
      </c>
      <c r="F110" s="241" t="s">
        <v>152</v>
      </c>
      <c r="G110" s="239"/>
      <c r="H110" s="242">
        <v>2.3100000000000001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146</v>
      </c>
      <c r="AU110" s="248" t="s">
        <v>81</v>
      </c>
      <c r="AV110" s="14" t="s">
        <v>81</v>
      </c>
      <c r="AW110" s="14" t="s">
        <v>33</v>
      </c>
      <c r="AX110" s="14" t="s">
        <v>72</v>
      </c>
      <c r="AY110" s="248" t="s">
        <v>136</v>
      </c>
    </row>
    <row r="111" s="15" customFormat="1">
      <c r="A111" s="15"/>
      <c r="B111" s="249"/>
      <c r="C111" s="250"/>
      <c r="D111" s="229" t="s">
        <v>146</v>
      </c>
      <c r="E111" s="251" t="s">
        <v>19</v>
      </c>
      <c r="F111" s="252" t="s">
        <v>153</v>
      </c>
      <c r="G111" s="250"/>
      <c r="H111" s="253">
        <v>3.96</v>
      </c>
      <c r="I111" s="254"/>
      <c r="J111" s="250"/>
      <c r="K111" s="250"/>
      <c r="L111" s="255"/>
      <c r="M111" s="256"/>
      <c r="N111" s="257"/>
      <c r="O111" s="257"/>
      <c r="P111" s="257"/>
      <c r="Q111" s="257"/>
      <c r="R111" s="257"/>
      <c r="S111" s="257"/>
      <c r="T111" s="258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9" t="s">
        <v>146</v>
      </c>
      <c r="AU111" s="259" t="s">
        <v>81</v>
      </c>
      <c r="AV111" s="15" t="s">
        <v>137</v>
      </c>
      <c r="AW111" s="15" t="s">
        <v>33</v>
      </c>
      <c r="AX111" s="15" t="s">
        <v>72</v>
      </c>
      <c r="AY111" s="259" t="s">
        <v>136</v>
      </c>
    </row>
    <row r="112" s="14" customFormat="1">
      <c r="A112" s="14"/>
      <c r="B112" s="238"/>
      <c r="C112" s="239"/>
      <c r="D112" s="229" t="s">
        <v>146</v>
      </c>
      <c r="E112" s="240" t="s">
        <v>19</v>
      </c>
      <c r="F112" s="241" t="s">
        <v>154</v>
      </c>
      <c r="G112" s="239"/>
      <c r="H112" s="242">
        <v>2.6400000000000001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146</v>
      </c>
      <c r="AU112" s="248" t="s">
        <v>81</v>
      </c>
      <c r="AV112" s="14" t="s">
        <v>81</v>
      </c>
      <c r="AW112" s="14" t="s">
        <v>33</v>
      </c>
      <c r="AX112" s="14" t="s">
        <v>72</v>
      </c>
      <c r="AY112" s="248" t="s">
        <v>136</v>
      </c>
    </row>
    <row r="113" s="14" customFormat="1">
      <c r="A113" s="14"/>
      <c r="B113" s="238"/>
      <c r="C113" s="239"/>
      <c r="D113" s="229" t="s">
        <v>146</v>
      </c>
      <c r="E113" s="240" t="s">
        <v>19</v>
      </c>
      <c r="F113" s="241" t="s">
        <v>155</v>
      </c>
      <c r="G113" s="239"/>
      <c r="H113" s="242">
        <v>2.3100000000000001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146</v>
      </c>
      <c r="AU113" s="248" t="s">
        <v>81</v>
      </c>
      <c r="AV113" s="14" t="s">
        <v>81</v>
      </c>
      <c r="AW113" s="14" t="s">
        <v>33</v>
      </c>
      <c r="AX113" s="14" t="s">
        <v>72</v>
      </c>
      <c r="AY113" s="248" t="s">
        <v>136</v>
      </c>
    </row>
    <row r="114" s="15" customFormat="1">
      <c r="A114" s="15"/>
      <c r="B114" s="249"/>
      <c r="C114" s="250"/>
      <c r="D114" s="229" t="s">
        <v>146</v>
      </c>
      <c r="E114" s="251" t="s">
        <v>19</v>
      </c>
      <c r="F114" s="252" t="s">
        <v>156</v>
      </c>
      <c r="G114" s="250"/>
      <c r="H114" s="253">
        <v>4.9500000000000002</v>
      </c>
      <c r="I114" s="254"/>
      <c r="J114" s="250"/>
      <c r="K114" s="250"/>
      <c r="L114" s="255"/>
      <c r="M114" s="256"/>
      <c r="N114" s="257"/>
      <c r="O114" s="257"/>
      <c r="P114" s="257"/>
      <c r="Q114" s="257"/>
      <c r="R114" s="257"/>
      <c r="S114" s="257"/>
      <c r="T114" s="25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9" t="s">
        <v>146</v>
      </c>
      <c r="AU114" s="259" t="s">
        <v>81</v>
      </c>
      <c r="AV114" s="15" t="s">
        <v>137</v>
      </c>
      <c r="AW114" s="15" t="s">
        <v>33</v>
      </c>
      <c r="AX114" s="15" t="s">
        <v>72</v>
      </c>
      <c r="AY114" s="259" t="s">
        <v>136</v>
      </c>
    </row>
    <row r="115" s="14" customFormat="1">
      <c r="A115" s="14"/>
      <c r="B115" s="238"/>
      <c r="C115" s="239"/>
      <c r="D115" s="229" t="s">
        <v>146</v>
      </c>
      <c r="E115" s="240" t="s">
        <v>19</v>
      </c>
      <c r="F115" s="241" t="s">
        <v>157</v>
      </c>
      <c r="G115" s="239"/>
      <c r="H115" s="242">
        <v>1.073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146</v>
      </c>
      <c r="AU115" s="248" t="s">
        <v>81</v>
      </c>
      <c r="AV115" s="14" t="s">
        <v>81</v>
      </c>
      <c r="AW115" s="14" t="s">
        <v>33</v>
      </c>
      <c r="AX115" s="14" t="s">
        <v>72</v>
      </c>
      <c r="AY115" s="248" t="s">
        <v>136</v>
      </c>
    </row>
    <row r="116" s="14" customFormat="1">
      <c r="A116" s="14"/>
      <c r="B116" s="238"/>
      <c r="C116" s="239"/>
      <c r="D116" s="229" t="s">
        <v>146</v>
      </c>
      <c r="E116" s="240" t="s">
        <v>19</v>
      </c>
      <c r="F116" s="241" t="s">
        <v>158</v>
      </c>
      <c r="G116" s="239"/>
      <c r="H116" s="242">
        <v>0.74299999999999999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146</v>
      </c>
      <c r="AU116" s="248" t="s">
        <v>81</v>
      </c>
      <c r="AV116" s="14" t="s">
        <v>81</v>
      </c>
      <c r="AW116" s="14" t="s">
        <v>33</v>
      </c>
      <c r="AX116" s="14" t="s">
        <v>72</v>
      </c>
      <c r="AY116" s="248" t="s">
        <v>136</v>
      </c>
    </row>
    <row r="117" s="15" customFormat="1">
      <c r="A117" s="15"/>
      <c r="B117" s="249"/>
      <c r="C117" s="250"/>
      <c r="D117" s="229" t="s">
        <v>146</v>
      </c>
      <c r="E117" s="251" t="s">
        <v>19</v>
      </c>
      <c r="F117" s="252" t="s">
        <v>159</v>
      </c>
      <c r="G117" s="250"/>
      <c r="H117" s="253">
        <v>1.8160000000000001</v>
      </c>
      <c r="I117" s="254"/>
      <c r="J117" s="250"/>
      <c r="K117" s="250"/>
      <c r="L117" s="255"/>
      <c r="M117" s="256"/>
      <c r="N117" s="257"/>
      <c r="O117" s="257"/>
      <c r="P117" s="257"/>
      <c r="Q117" s="257"/>
      <c r="R117" s="257"/>
      <c r="S117" s="257"/>
      <c r="T117" s="258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9" t="s">
        <v>146</v>
      </c>
      <c r="AU117" s="259" t="s">
        <v>81</v>
      </c>
      <c r="AV117" s="15" t="s">
        <v>137</v>
      </c>
      <c r="AW117" s="15" t="s">
        <v>33</v>
      </c>
      <c r="AX117" s="15" t="s">
        <v>72</v>
      </c>
      <c r="AY117" s="259" t="s">
        <v>136</v>
      </c>
    </row>
    <row r="118" s="16" customFormat="1">
      <c r="A118" s="16"/>
      <c r="B118" s="260"/>
      <c r="C118" s="261"/>
      <c r="D118" s="229" t="s">
        <v>146</v>
      </c>
      <c r="E118" s="262" t="s">
        <v>19</v>
      </c>
      <c r="F118" s="263" t="s">
        <v>160</v>
      </c>
      <c r="G118" s="261"/>
      <c r="H118" s="264">
        <v>14.356</v>
      </c>
      <c r="I118" s="265"/>
      <c r="J118" s="261"/>
      <c r="K118" s="261"/>
      <c r="L118" s="266"/>
      <c r="M118" s="267"/>
      <c r="N118" s="268"/>
      <c r="O118" s="268"/>
      <c r="P118" s="268"/>
      <c r="Q118" s="268"/>
      <c r="R118" s="268"/>
      <c r="S118" s="268"/>
      <c r="T118" s="269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0" t="s">
        <v>146</v>
      </c>
      <c r="AU118" s="270" t="s">
        <v>81</v>
      </c>
      <c r="AV118" s="16" t="s">
        <v>144</v>
      </c>
      <c r="AW118" s="16" t="s">
        <v>33</v>
      </c>
      <c r="AX118" s="16" t="s">
        <v>79</v>
      </c>
      <c r="AY118" s="270" t="s">
        <v>136</v>
      </c>
    </row>
    <row r="119" s="2" customFormat="1">
      <c r="A119" s="40"/>
      <c r="B119" s="41"/>
      <c r="C119" s="214" t="s">
        <v>81</v>
      </c>
      <c r="D119" s="214" t="s">
        <v>139</v>
      </c>
      <c r="E119" s="215" t="s">
        <v>161</v>
      </c>
      <c r="F119" s="216" t="s">
        <v>162</v>
      </c>
      <c r="G119" s="217" t="s">
        <v>163</v>
      </c>
      <c r="H119" s="218">
        <v>72.599999999999994</v>
      </c>
      <c r="I119" s="219"/>
      <c r="J119" s="220">
        <f>ROUND(I119*H119,2)</f>
        <v>0</v>
      </c>
      <c r="K119" s="216" t="s">
        <v>143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0.00012999999999999999</v>
      </c>
      <c r="R119" s="223">
        <f>Q119*H119</f>
        <v>0.0094379999999999985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144</v>
      </c>
      <c r="AT119" s="225" t="s">
        <v>139</v>
      </c>
      <c r="AU119" s="225" t="s">
        <v>81</v>
      </c>
      <c r="AY119" s="19" t="s">
        <v>136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144</v>
      </c>
      <c r="BM119" s="225" t="s">
        <v>164</v>
      </c>
    </row>
    <row r="120" s="13" customFormat="1">
      <c r="A120" s="13"/>
      <c r="B120" s="227"/>
      <c r="C120" s="228"/>
      <c r="D120" s="229" t="s">
        <v>146</v>
      </c>
      <c r="E120" s="230" t="s">
        <v>19</v>
      </c>
      <c r="F120" s="231" t="s">
        <v>147</v>
      </c>
      <c r="G120" s="228"/>
      <c r="H120" s="230" t="s">
        <v>19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146</v>
      </c>
      <c r="AU120" s="237" t="s">
        <v>81</v>
      </c>
      <c r="AV120" s="13" t="s">
        <v>79</v>
      </c>
      <c r="AW120" s="13" t="s">
        <v>33</v>
      </c>
      <c r="AX120" s="13" t="s">
        <v>72</v>
      </c>
      <c r="AY120" s="237" t="s">
        <v>136</v>
      </c>
    </row>
    <row r="121" s="14" customFormat="1">
      <c r="A121" s="14"/>
      <c r="B121" s="238"/>
      <c r="C121" s="239"/>
      <c r="D121" s="229" t="s">
        <v>146</v>
      </c>
      <c r="E121" s="240" t="s">
        <v>19</v>
      </c>
      <c r="F121" s="241" t="s">
        <v>165</v>
      </c>
      <c r="G121" s="239"/>
      <c r="H121" s="242">
        <v>6.5999999999999996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146</v>
      </c>
      <c r="AU121" s="248" t="s">
        <v>81</v>
      </c>
      <c r="AV121" s="14" t="s">
        <v>81</v>
      </c>
      <c r="AW121" s="14" t="s">
        <v>33</v>
      </c>
      <c r="AX121" s="14" t="s">
        <v>72</v>
      </c>
      <c r="AY121" s="248" t="s">
        <v>136</v>
      </c>
    </row>
    <row r="122" s="14" customFormat="1">
      <c r="A122" s="14"/>
      <c r="B122" s="238"/>
      <c r="C122" s="239"/>
      <c r="D122" s="229" t="s">
        <v>146</v>
      </c>
      <c r="E122" s="240" t="s">
        <v>19</v>
      </c>
      <c r="F122" s="241" t="s">
        <v>166</v>
      </c>
      <c r="G122" s="239"/>
      <c r="H122" s="242">
        <v>13.199999999999999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146</v>
      </c>
      <c r="AU122" s="248" t="s">
        <v>81</v>
      </c>
      <c r="AV122" s="14" t="s">
        <v>81</v>
      </c>
      <c r="AW122" s="14" t="s">
        <v>33</v>
      </c>
      <c r="AX122" s="14" t="s">
        <v>72</v>
      </c>
      <c r="AY122" s="248" t="s">
        <v>136</v>
      </c>
    </row>
    <row r="123" s="15" customFormat="1">
      <c r="A123" s="15"/>
      <c r="B123" s="249"/>
      <c r="C123" s="250"/>
      <c r="D123" s="229" t="s">
        <v>146</v>
      </c>
      <c r="E123" s="251" t="s">
        <v>19</v>
      </c>
      <c r="F123" s="252" t="s">
        <v>150</v>
      </c>
      <c r="G123" s="250"/>
      <c r="H123" s="253">
        <v>19.799999999999997</v>
      </c>
      <c r="I123" s="254"/>
      <c r="J123" s="250"/>
      <c r="K123" s="250"/>
      <c r="L123" s="255"/>
      <c r="M123" s="256"/>
      <c r="N123" s="257"/>
      <c r="O123" s="257"/>
      <c r="P123" s="257"/>
      <c r="Q123" s="257"/>
      <c r="R123" s="257"/>
      <c r="S123" s="257"/>
      <c r="T123" s="25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9" t="s">
        <v>146</v>
      </c>
      <c r="AU123" s="259" t="s">
        <v>81</v>
      </c>
      <c r="AV123" s="15" t="s">
        <v>137</v>
      </c>
      <c r="AW123" s="15" t="s">
        <v>33</v>
      </c>
      <c r="AX123" s="15" t="s">
        <v>72</v>
      </c>
      <c r="AY123" s="259" t="s">
        <v>136</v>
      </c>
    </row>
    <row r="124" s="14" customFormat="1">
      <c r="A124" s="14"/>
      <c r="B124" s="238"/>
      <c r="C124" s="239"/>
      <c r="D124" s="229" t="s">
        <v>146</v>
      </c>
      <c r="E124" s="240" t="s">
        <v>19</v>
      </c>
      <c r="F124" s="241" t="s">
        <v>167</v>
      </c>
      <c r="G124" s="239"/>
      <c r="H124" s="242">
        <v>6.5999999999999996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146</v>
      </c>
      <c r="AU124" s="248" t="s">
        <v>81</v>
      </c>
      <c r="AV124" s="14" t="s">
        <v>81</v>
      </c>
      <c r="AW124" s="14" t="s">
        <v>33</v>
      </c>
      <c r="AX124" s="14" t="s">
        <v>72</v>
      </c>
      <c r="AY124" s="248" t="s">
        <v>136</v>
      </c>
    </row>
    <row r="125" s="14" customFormat="1">
      <c r="A125" s="14"/>
      <c r="B125" s="238"/>
      <c r="C125" s="239"/>
      <c r="D125" s="229" t="s">
        <v>146</v>
      </c>
      <c r="E125" s="240" t="s">
        <v>19</v>
      </c>
      <c r="F125" s="241" t="s">
        <v>168</v>
      </c>
      <c r="G125" s="239"/>
      <c r="H125" s="242">
        <v>13.199999999999999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146</v>
      </c>
      <c r="AU125" s="248" t="s">
        <v>81</v>
      </c>
      <c r="AV125" s="14" t="s">
        <v>81</v>
      </c>
      <c r="AW125" s="14" t="s">
        <v>33</v>
      </c>
      <c r="AX125" s="14" t="s">
        <v>72</v>
      </c>
      <c r="AY125" s="248" t="s">
        <v>136</v>
      </c>
    </row>
    <row r="126" s="15" customFormat="1">
      <c r="A126" s="15"/>
      <c r="B126" s="249"/>
      <c r="C126" s="250"/>
      <c r="D126" s="229" t="s">
        <v>146</v>
      </c>
      <c r="E126" s="251" t="s">
        <v>19</v>
      </c>
      <c r="F126" s="252" t="s">
        <v>153</v>
      </c>
      <c r="G126" s="250"/>
      <c r="H126" s="253">
        <v>19.799999999999997</v>
      </c>
      <c r="I126" s="254"/>
      <c r="J126" s="250"/>
      <c r="K126" s="250"/>
      <c r="L126" s="255"/>
      <c r="M126" s="256"/>
      <c r="N126" s="257"/>
      <c r="O126" s="257"/>
      <c r="P126" s="257"/>
      <c r="Q126" s="257"/>
      <c r="R126" s="257"/>
      <c r="S126" s="257"/>
      <c r="T126" s="258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9" t="s">
        <v>146</v>
      </c>
      <c r="AU126" s="259" t="s">
        <v>81</v>
      </c>
      <c r="AV126" s="15" t="s">
        <v>137</v>
      </c>
      <c r="AW126" s="15" t="s">
        <v>33</v>
      </c>
      <c r="AX126" s="15" t="s">
        <v>72</v>
      </c>
      <c r="AY126" s="259" t="s">
        <v>136</v>
      </c>
    </row>
    <row r="127" s="14" customFormat="1">
      <c r="A127" s="14"/>
      <c r="B127" s="238"/>
      <c r="C127" s="239"/>
      <c r="D127" s="229" t="s">
        <v>146</v>
      </c>
      <c r="E127" s="240" t="s">
        <v>19</v>
      </c>
      <c r="F127" s="241" t="s">
        <v>169</v>
      </c>
      <c r="G127" s="239"/>
      <c r="H127" s="242">
        <v>6.5999999999999996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146</v>
      </c>
      <c r="AU127" s="248" t="s">
        <v>81</v>
      </c>
      <c r="AV127" s="14" t="s">
        <v>81</v>
      </c>
      <c r="AW127" s="14" t="s">
        <v>33</v>
      </c>
      <c r="AX127" s="14" t="s">
        <v>72</v>
      </c>
      <c r="AY127" s="248" t="s">
        <v>136</v>
      </c>
    </row>
    <row r="128" s="14" customFormat="1">
      <c r="A128" s="14"/>
      <c r="B128" s="238"/>
      <c r="C128" s="239"/>
      <c r="D128" s="229" t="s">
        <v>146</v>
      </c>
      <c r="E128" s="240" t="s">
        <v>19</v>
      </c>
      <c r="F128" s="241" t="s">
        <v>170</v>
      </c>
      <c r="G128" s="239"/>
      <c r="H128" s="242">
        <v>13.199999999999999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146</v>
      </c>
      <c r="AU128" s="248" t="s">
        <v>81</v>
      </c>
      <c r="AV128" s="14" t="s">
        <v>81</v>
      </c>
      <c r="AW128" s="14" t="s">
        <v>33</v>
      </c>
      <c r="AX128" s="14" t="s">
        <v>72</v>
      </c>
      <c r="AY128" s="248" t="s">
        <v>136</v>
      </c>
    </row>
    <row r="129" s="15" customFormat="1">
      <c r="A129" s="15"/>
      <c r="B129" s="249"/>
      <c r="C129" s="250"/>
      <c r="D129" s="229" t="s">
        <v>146</v>
      </c>
      <c r="E129" s="251" t="s">
        <v>19</v>
      </c>
      <c r="F129" s="252" t="s">
        <v>156</v>
      </c>
      <c r="G129" s="250"/>
      <c r="H129" s="253">
        <v>19.799999999999997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9" t="s">
        <v>146</v>
      </c>
      <c r="AU129" s="259" t="s">
        <v>81</v>
      </c>
      <c r="AV129" s="15" t="s">
        <v>137</v>
      </c>
      <c r="AW129" s="15" t="s">
        <v>33</v>
      </c>
      <c r="AX129" s="15" t="s">
        <v>72</v>
      </c>
      <c r="AY129" s="259" t="s">
        <v>136</v>
      </c>
    </row>
    <row r="130" s="14" customFormat="1">
      <c r="A130" s="14"/>
      <c r="B130" s="238"/>
      <c r="C130" s="239"/>
      <c r="D130" s="229" t="s">
        <v>146</v>
      </c>
      <c r="E130" s="240" t="s">
        <v>19</v>
      </c>
      <c r="F130" s="241" t="s">
        <v>171</v>
      </c>
      <c r="G130" s="239"/>
      <c r="H130" s="242">
        <v>6.5999999999999996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146</v>
      </c>
      <c r="AU130" s="248" t="s">
        <v>81</v>
      </c>
      <c r="AV130" s="14" t="s">
        <v>81</v>
      </c>
      <c r="AW130" s="14" t="s">
        <v>33</v>
      </c>
      <c r="AX130" s="14" t="s">
        <v>72</v>
      </c>
      <c r="AY130" s="248" t="s">
        <v>136</v>
      </c>
    </row>
    <row r="131" s="14" customFormat="1">
      <c r="A131" s="14"/>
      <c r="B131" s="238"/>
      <c r="C131" s="239"/>
      <c r="D131" s="229" t="s">
        <v>146</v>
      </c>
      <c r="E131" s="240" t="s">
        <v>19</v>
      </c>
      <c r="F131" s="241" t="s">
        <v>172</v>
      </c>
      <c r="G131" s="239"/>
      <c r="H131" s="242">
        <v>6.5999999999999996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146</v>
      </c>
      <c r="AU131" s="248" t="s">
        <v>81</v>
      </c>
      <c r="AV131" s="14" t="s">
        <v>81</v>
      </c>
      <c r="AW131" s="14" t="s">
        <v>33</v>
      </c>
      <c r="AX131" s="14" t="s">
        <v>72</v>
      </c>
      <c r="AY131" s="248" t="s">
        <v>136</v>
      </c>
    </row>
    <row r="132" s="15" customFormat="1">
      <c r="A132" s="15"/>
      <c r="B132" s="249"/>
      <c r="C132" s="250"/>
      <c r="D132" s="229" t="s">
        <v>146</v>
      </c>
      <c r="E132" s="251" t="s">
        <v>19</v>
      </c>
      <c r="F132" s="252" t="s">
        <v>159</v>
      </c>
      <c r="G132" s="250"/>
      <c r="H132" s="253">
        <v>13.199999999999999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9" t="s">
        <v>146</v>
      </c>
      <c r="AU132" s="259" t="s">
        <v>81</v>
      </c>
      <c r="AV132" s="15" t="s">
        <v>137</v>
      </c>
      <c r="AW132" s="15" t="s">
        <v>33</v>
      </c>
      <c r="AX132" s="15" t="s">
        <v>72</v>
      </c>
      <c r="AY132" s="259" t="s">
        <v>136</v>
      </c>
    </row>
    <row r="133" s="16" customFormat="1">
      <c r="A133" s="16"/>
      <c r="B133" s="260"/>
      <c r="C133" s="261"/>
      <c r="D133" s="229" t="s">
        <v>146</v>
      </c>
      <c r="E133" s="262" t="s">
        <v>19</v>
      </c>
      <c r="F133" s="263" t="s">
        <v>160</v>
      </c>
      <c r="G133" s="261"/>
      <c r="H133" s="264">
        <v>72.59999999999998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70" t="s">
        <v>146</v>
      </c>
      <c r="AU133" s="270" t="s">
        <v>81</v>
      </c>
      <c r="AV133" s="16" t="s">
        <v>144</v>
      </c>
      <c r="AW133" s="16" t="s">
        <v>33</v>
      </c>
      <c r="AX133" s="16" t="s">
        <v>79</v>
      </c>
      <c r="AY133" s="270" t="s">
        <v>136</v>
      </c>
    </row>
    <row r="134" s="12" customFormat="1" ht="22.8" customHeight="1">
      <c r="A134" s="12"/>
      <c r="B134" s="198"/>
      <c r="C134" s="199"/>
      <c r="D134" s="200" t="s">
        <v>71</v>
      </c>
      <c r="E134" s="212" t="s">
        <v>173</v>
      </c>
      <c r="F134" s="212" t="s">
        <v>174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SUM(P135:P241)</f>
        <v>0</v>
      </c>
      <c r="Q134" s="206"/>
      <c r="R134" s="207">
        <f>SUM(R135:R241)</f>
        <v>4.7455103599999999</v>
      </c>
      <c r="S134" s="206"/>
      <c r="T134" s="208">
        <f>SUM(T135:T241)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79</v>
      </c>
      <c r="AT134" s="210" t="s">
        <v>71</v>
      </c>
      <c r="AU134" s="210" t="s">
        <v>79</v>
      </c>
      <c r="AY134" s="209" t="s">
        <v>136</v>
      </c>
      <c r="BK134" s="211">
        <f>SUM(BK135:BK241)</f>
        <v>0</v>
      </c>
    </row>
    <row r="135" s="2" customFormat="1" ht="33" customHeight="1">
      <c r="A135" s="40"/>
      <c r="B135" s="41"/>
      <c r="C135" s="214" t="s">
        <v>137</v>
      </c>
      <c r="D135" s="214" t="s">
        <v>139</v>
      </c>
      <c r="E135" s="215" t="s">
        <v>175</v>
      </c>
      <c r="F135" s="216" t="s">
        <v>176</v>
      </c>
      <c r="G135" s="217" t="s">
        <v>142</v>
      </c>
      <c r="H135" s="218">
        <v>212.63200000000001</v>
      </c>
      <c r="I135" s="219"/>
      <c r="J135" s="220">
        <f>ROUND(I135*H135,2)</f>
        <v>0</v>
      </c>
      <c r="K135" s="216" t="s">
        <v>143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0.0064999999999999997</v>
      </c>
      <c r="R135" s="223">
        <f>Q135*H135</f>
        <v>1.3821079999999999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144</v>
      </c>
      <c r="AT135" s="225" t="s">
        <v>139</v>
      </c>
      <c r="AU135" s="225" t="s">
        <v>81</v>
      </c>
      <c r="AY135" s="19" t="s">
        <v>136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144</v>
      </c>
      <c r="BM135" s="225" t="s">
        <v>177</v>
      </c>
    </row>
    <row r="136" s="13" customFormat="1">
      <c r="A136" s="13"/>
      <c r="B136" s="227"/>
      <c r="C136" s="228"/>
      <c r="D136" s="229" t="s">
        <v>146</v>
      </c>
      <c r="E136" s="230" t="s">
        <v>19</v>
      </c>
      <c r="F136" s="231" t="s">
        <v>178</v>
      </c>
      <c r="G136" s="228"/>
      <c r="H136" s="230" t="s">
        <v>19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146</v>
      </c>
      <c r="AU136" s="237" t="s">
        <v>81</v>
      </c>
      <c r="AV136" s="13" t="s">
        <v>79</v>
      </c>
      <c r="AW136" s="13" t="s">
        <v>33</v>
      </c>
      <c r="AX136" s="13" t="s">
        <v>72</v>
      </c>
      <c r="AY136" s="237" t="s">
        <v>136</v>
      </c>
    </row>
    <row r="137" s="14" customFormat="1">
      <c r="A137" s="14"/>
      <c r="B137" s="238"/>
      <c r="C137" s="239"/>
      <c r="D137" s="229" t="s">
        <v>146</v>
      </c>
      <c r="E137" s="240" t="s">
        <v>19</v>
      </c>
      <c r="F137" s="241" t="s">
        <v>179</v>
      </c>
      <c r="G137" s="239"/>
      <c r="H137" s="242">
        <v>9.1999999999999993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146</v>
      </c>
      <c r="AU137" s="248" t="s">
        <v>81</v>
      </c>
      <c r="AV137" s="14" t="s">
        <v>81</v>
      </c>
      <c r="AW137" s="14" t="s">
        <v>33</v>
      </c>
      <c r="AX137" s="14" t="s">
        <v>72</v>
      </c>
      <c r="AY137" s="248" t="s">
        <v>136</v>
      </c>
    </row>
    <row r="138" s="14" customFormat="1">
      <c r="A138" s="14"/>
      <c r="B138" s="238"/>
      <c r="C138" s="239"/>
      <c r="D138" s="229" t="s">
        <v>146</v>
      </c>
      <c r="E138" s="240" t="s">
        <v>19</v>
      </c>
      <c r="F138" s="241" t="s">
        <v>180</v>
      </c>
      <c r="G138" s="239"/>
      <c r="H138" s="242">
        <v>8.8000000000000007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146</v>
      </c>
      <c r="AU138" s="248" t="s">
        <v>81</v>
      </c>
      <c r="AV138" s="14" t="s">
        <v>81</v>
      </c>
      <c r="AW138" s="14" t="s">
        <v>33</v>
      </c>
      <c r="AX138" s="14" t="s">
        <v>72</v>
      </c>
      <c r="AY138" s="248" t="s">
        <v>136</v>
      </c>
    </row>
    <row r="139" s="14" customFormat="1">
      <c r="A139" s="14"/>
      <c r="B139" s="238"/>
      <c r="C139" s="239"/>
      <c r="D139" s="229" t="s">
        <v>146</v>
      </c>
      <c r="E139" s="240" t="s">
        <v>19</v>
      </c>
      <c r="F139" s="241" t="s">
        <v>181</v>
      </c>
      <c r="G139" s="239"/>
      <c r="H139" s="242">
        <v>21.899999999999999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146</v>
      </c>
      <c r="AU139" s="248" t="s">
        <v>81</v>
      </c>
      <c r="AV139" s="14" t="s">
        <v>81</v>
      </c>
      <c r="AW139" s="14" t="s">
        <v>33</v>
      </c>
      <c r="AX139" s="14" t="s">
        <v>72</v>
      </c>
      <c r="AY139" s="248" t="s">
        <v>136</v>
      </c>
    </row>
    <row r="140" s="15" customFormat="1">
      <c r="A140" s="15"/>
      <c r="B140" s="249"/>
      <c r="C140" s="250"/>
      <c r="D140" s="229" t="s">
        <v>146</v>
      </c>
      <c r="E140" s="251" t="s">
        <v>19</v>
      </c>
      <c r="F140" s="252" t="s">
        <v>150</v>
      </c>
      <c r="G140" s="250"/>
      <c r="H140" s="253">
        <v>39.899999999999999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9" t="s">
        <v>146</v>
      </c>
      <c r="AU140" s="259" t="s">
        <v>81</v>
      </c>
      <c r="AV140" s="15" t="s">
        <v>137</v>
      </c>
      <c r="AW140" s="15" t="s">
        <v>33</v>
      </c>
      <c r="AX140" s="15" t="s">
        <v>72</v>
      </c>
      <c r="AY140" s="259" t="s">
        <v>136</v>
      </c>
    </row>
    <row r="141" s="14" customFormat="1">
      <c r="A141" s="14"/>
      <c r="B141" s="238"/>
      <c r="C141" s="239"/>
      <c r="D141" s="229" t="s">
        <v>146</v>
      </c>
      <c r="E141" s="240" t="s">
        <v>19</v>
      </c>
      <c r="F141" s="241" t="s">
        <v>182</v>
      </c>
      <c r="G141" s="239"/>
      <c r="H141" s="242">
        <v>9.1999999999999993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146</v>
      </c>
      <c r="AU141" s="248" t="s">
        <v>81</v>
      </c>
      <c r="AV141" s="14" t="s">
        <v>81</v>
      </c>
      <c r="AW141" s="14" t="s">
        <v>33</v>
      </c>
      <c r="AX141" s="14" t="s">
        <v>72</v>
      </c>
      <c r="AY141" s="248" t="s">
        <v>136</v>
      </c>
    </row>
    <row r="142" s="14" customFormat="1">
      <c r="A142" s="14"/>
      <c r="B142" s="238"/>
      <c r="C142" s="239"/>
      <c r="D142" s="229" t="s">
        <v>146</v>
      </c>
      <c r="E142" s="240" t="s">
        <v>19</v>
      </c>
      <c r="F142" s="241" t="s">
        <v>183</v>
      </c>
      <c r="G142" s="239"/>
      <c r="H142" s="242">
        <v>8.8000000000000007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8" t="s">
        <v>146</v>
      </c>
      <c r="AU142" s="248" t="s">
        <v>81</v>
      </c>
      <c r="AV142" s="14" t="s">
        <v>81</v>
      </c>
      <c r="AW142" s="14" t="s">
        <v>33</v>
      </c>
      <c r="AX142" s="14" t="s">
        <v>72</v>
      </c>
      <c r="AY142" s="248" t="s">
        <v>136</v>
      </c>
    </row>
    <row r="143" s="14" customFormat="1">
      <c r="A143" s="14"/>
      <c r="B143" s="238"/>
      <c r="C143" s="239"/>
      <c r="D143" s="229" t="s">
        <v>146</v>
      </c>
      <c r="E143" s="240" t="s">
        <v>19</v>
      </c>
      <c r="F143" s="241" t="s">
        <v>184</v>
      </c>
      <c r="G143" s="239"/>
      <c r="H143" s="242">
        <v>4.2000000000000002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8" t="s">
        <v>146</v>
      </c>
      <c r="AU143" s="248" t="s">
        <v>81</v>
      </c>
      <c r="AV143" s="14" t="s">
        <v>81</v>
      </c>
      <c r="AW143" s="14" t="s">
        <v>33</v>
      </c>
      <c r="AX143" s="14" t="s">
        <v>72</v>
      </c>
      <c r="AY143" s="248" t="s">
        <v>136</v>
      </c>
    </row>
    <row r="144" s="14" customFormat="1">
      <c r="A144" s="14"/>
      <c r="B144" s="238"/>
      <c r="C144" s="239"/>
      <c r="D144" s="229" t="s">
        <v>146</v>
      </c>
      <c r="E144" s="240" t="s">
        <v>19</v>
      </c>
      <c r="F144" s="241" t="s">
        <v>185</v>
      </c>
      <c r="G144" s="239"/>
      <c r="H144" s="242">
        <v>5.2599999999999998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146</v>
      </c>
      <c r="AU144" s="248" t="s">
        <v>81</v>
      </c>
      <c r="AV144" s="14" t="s">
        <v>81</v>
      </c>
      <c r="AW144" s="14" t="s">
        <v>33</v>
      </c>
      <c r="AX144" s="14" t="s">
        <v>72</v>
      </c>
      <c r="AY144" s="248" t="s">
        <v>136</v>
      </c>
    </row>
    <row r="145" s="14" customFormat="1">
      <c r="A145" s="14"/>
      <c r="B145" s="238"/>
      <c r="C145" s="239"/>
      <c r="D145" s="229" t="s">
        <v>146</v>
      </c>
      <c r="E145" s="240" t="s">
        <v>19</v>
      </c>
      <c r="F145" s="241" t="s">
        <v>186</v>
      </c>
      <c r="G145" s="239"/>
      <c r="H145" s="242">
        <v>7.4000000000000004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146</v>
      </c>
      <c r="AU145" s="248" t="s">
        <v>81</v>
      </c>
      <c r="AV145" s="14" t="s">
        <v>81</v>
      </c>
      <c r="AW145" s="14" t="s">
        <v>33</v>
      </c>
      <c r="AX145" s="14" t="s">
        <v>72</v>
      </c>
      <c r="AY145" s="248" t="s">
        <v>136</v>
      </c>
    </row>
    <row r="146" s="14" customFormat="1">
      <c r="A146" s="14"/>
      <c r="B146" s="238"/>
      <c r="C146" s="239"/>
      <c r="D146" s="229" t="s">
        <v>146</v>
      </c>
      <c r="E146" s="240" t="s">
        <v>19</v>
      </c>
      <c r="F146" s="241" t="s">
        <v>187</v>
      </c>
      <c r="G146" s="239"/>
      <c r="H146" s="242">
        <v>4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146</v>
      </c>
      <c r="AU146" s="248" t="s">
        <v>81</v>
      </c>
      <c r="AV146" s="14" t="s">
        <v>81</v>
      </c>
      <c r="AW146" s="14" t="s">
        <v>33</v>
      </c>
      <c r="AX146" s="14" t="s">
        <v>72</v>
      </c>
      <c r="AY146" s="248" t="s">
        <v>136</v>
      </c>
    </row>
    <row r="147" s="15" customFormat="1">
      <c r="A147" s="15"/>
      <c r="B147" s="249"/>
      <c r="C147" s="250"/>
      <c r="D147" s="229" t="s">
        <v>146</v>
      </c>
      <c r="E147" s="251" t="s">
        <v>19</v>
      </c>
      <c r="F147" s="252" t="s">
        <v>153</v>
      </c>
      <c r="G147" s="250"/>
      <c r="H147" s="253">
        <v>38.859999999999999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9" t="s">
        <v>146</v>
      </c>
      <c r="AU147" s="259" t="s">
        <v>81</v>
      </c>
      <c r="AV147" s="15" t="s">
        <v>137</v>
      </c>
      <c r="AW147" s="15" t="s">
        <v>33</v>
      </c>
      <c r="AX147" s="15" t="s">
        <v>72</v>
      </c>
      <c r="AY147" s="259" t="s">
        <v>136</v>
      </c>
    </row>
    <row r="148" s="14" customFormat="1">
      <c r="A148" s="14"/>
      <c r="B148" s="238"/>
      <c r="C148" s="239"/>
      <c r="D148" s="229" t="s">
        <v>146</v>
      </c>
      <c r="E148" s="240" t="s">
        <v>19</v>
      </c>
      <c r="F148" s="241" t="s">
        <v>188</v>
      </c>
      <c r="G148" s="239"/>
      <c r="H148" s="242">
        <v>8.5999999999999996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146</v>
      </c>
      <c r="AU148" s="248" t="s">
        <v>81</v>
      </c>
      <c r="AV148" s="14" t="s">
        <v>81</v>
      </c>
      <c r="AW148" s="14" t="s">
        <v>33</v>
      </c>
      <c r="AX148" s="14" t="s">
        <v>72</v>
      </c>
      <c r="AY148" s="248" t="s">
        <v>136</v>
      </c>
    </row>
    <row r="149" s="14" customFormat="1">
      <c r="A149" s="14"/>
      <c r="B149" s="238"/>
      <c r="C149" s="239"/>
      <c r="D149" s="229" t="s">
        <v>146</v>
      </c>
      <c r="E149" s="240" t="s">
        <v>19</v>
      </c>
      <c r="F149" s="241" t="s">
        <v>189</v>
      </c>
      <c r="G149" s="239"/>
      <c r="H149" s="242">
        <v>8.1999999999999993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8" t="s">
        <v>146</v>
      </c>
      <c r="AU149" s="248" t="s">
        <v>81</v>
      </c>
      <c r="AV149" s="14" t="s">
        <v>81</v>
      </c>
      <c r="AW149" s="14" t="s">
        <v>33</v>
      </c>
      <c r="AX149" s="14" t="s">
        <v>72</v>
      </c>
      <c r="AY149" s="248" t="s">
        <v>136</v>
      </c>
    </row>
    <row r="150" s="14" customFormat="1">
      <c r="A150" s="14"/>
      <c r="B150" s="238"/>
      <c r="C150" s="239"/>
      <c r="D150" s="229" t="s">
        <v>146</v>
      </c>
      <c r="E150" s="240" t="s">
        <v>19</v>
      </c>
      <c r="F150" s="241" t="s">
        <v>190</v>
      </c>
      <c r="G150" s="239"/>
      <c r="H150" s="242">
        <v>14.6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146</v>
      </c>
      <c r="AU150" s="248" t="s">
        <v>81</v>
      </c>
      <c r="AV150" s="14" t="s">
        <v>81</v>
      </c>
      <c r="AW150" s="14" t="s">
        <v>33</v>
      </c>
      <c r="AX150" s="14" t="s">
        <v>72</v>
      </c>
      <c r="AY150" s="248" t="s">
        <v>136</v>
      </c>
    </row>
    <row r="151" s="14" customFormat="1">
      <c r="A151" s="14"/>
      <c r="B151" s="238"/>
      <c r="C151" s="239"/>
      <c r="D151" s="229" t="s">
        <v>146</v>
      </c>
      <c r="E151" s="240" t="s">
        <v>19</v>
      </c>
      <c r="F151" s="241" t="s">
        <v>191</v>
      </c>
      <c r="G151" s="239"/>
      <c r="H151" s="242">
        <v>13.6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8" t="s">
        <v>146</v>
      </c>
      <c r="AU151" s="248" t="s">
        <v>81</v>
      </c>
      <c r="AV151" s="14" t="s">
        <v>81</v>
      </c>
      <c r="AW151" s="14" t="s">
        <v>33</v>
      </c>
      <c r="AX151" s="14" t="s">
        <v>72</v>
      </c>
      <c r="AY151" s="248" t="s">
        <v>136</v>
      </c>
    </row>
    <row r="152" s="15" customFormat="1">
      <c r="A152" s="15"/>
      <c r="B152" s="249"/>
      <c r="C152" s="250"/>
      <c r="D152" s="229" t="s">
        <v>146</v>
      </c>
      <c r="E152" s="251" t="s">
        <v>19</v>
      </c>
      <c r="F152" s="252" t="s">
        <v>156</v>
      </c>
      <c r="G152" s="250"/>
      <c r="H152" s="253">
        <v>45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9" t="s">
        <v>146</v>
      </c>
      <c r="AU152" s="259" t="s">
        <v>81</v>
      </c>
      <c r="AV152" s="15" t="s">
        <v>137</v>
      </c>
      <c r="AW152" s="15" t="s">
        <v>33</v>
      </c>
      <c r="AX152" s="15" t="s">
        <v>72</v>
      </c>
      <c r="AY152" s="259" t="s">
        <v>136</v>
      </c>
    </row>
    <row r="153" s="14" customFormat="1">
      <c r="A153" s="14"/>
      <c r="B153" s="238"/>
      <c r="C153" s="239"/>
      <c r="D153" s="229" t="s">
        <v>146</v>
      </c>
      <c r="E153" s="240" t="s">
        <v>19</v>
      </c>
      <c r="F153" s="241" t="s">
        <v>192</v>
      </c>
      <c r="G153" s="239"/>
      <c r="H153" s="242">
        <v>8.1500000000000004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146</v>
      </c>
      <c r="AU153" s="248" t="s">
        <v>81</v>
      </c>
      <c r="AV153" s="14" t="s">
        <v>81</v>
      </c>
      <c r="AW153" s="14" t="s">
        <v>33</v>
      </c>
      <c r="AX153" s="14" t="s">
        <v>72</v>
      </c>
      <c r="AY153" s="248" t="s">
        <v>136</v>
      </c>
    </row>
    <row r="154" s="14" customFormat="1">
      <c r="A154" s="14"/>
      <c r="B154" s="238"/>
      <c r="C154" s="239"/>
      <c r="D154" s="229" t="s">
        <v>146</v>
      </c>
      <c r="E154" s="240" t="s">
        <v>19</v>
      </c>
      <c r="F154" s="241" t="s">
        <v>193</v>
      </c>
      <c r="G154" s="239"/>
      <c r="H154" s="242">
        <v>9.4600000000000009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8" t="s">
        <v>146</v>
      </c>
      <c r="AU154" s="248" t="s">
        <v>81</v>
      </c>
      <c r="AV154" s="14" t="s">
        <v>81</v>
      </c>
      <c r="AW154" s="14" t="s">
        <v>33</v>
      </c>
      <c r="AX154" s="14" t="s">
        <v>72</v>
      </c>
      <c r="AY154" s="248" t="s">
        <v>136</v>
      </c>
    </row>
    <row r="155" s="14" customFormat="1">
      <c r="A155" s="14"/>
      <c r="B155" s="238"/>
      <c r="C155" s="239"/>
      <c r="D155" s="229" t="s">
        <v>146</v>
      </c>
      <c r="E155" s="240" t="s">
        <v>19</v>
      </c>
      <c r="F155" s="241" t="s">
        <v>194</v>
      </c>
      <c r="G155" s="239"/>
      <c r="H155" s="242">
        <v>4.3399999999999999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8" t="s">
        <v>146</v>
      </c>
      <c r="AU155" s="248" t="s">
        <v>81</v>
      </c>
      <c r="AV155" s="14" t="s">
        <v>81</v>
      </c>
      <c r="AW155" s="14" t="s">
        <v>33</v>
      </c>
      <c r="AX155" s="14" t="s">
        <v>72</v>
      </c>
      <c r="AY155" s="248" t="s">
        <v>136</v>
      </c>
    </row>
    <row r="156" s="14" customFormat="1">
      <c r="A156" s="14"/>
      <c r="B156" s="238"/>
      <c r="C156" s="239"/>
      <c r="D156" s="229" t="s">
        <v>146</v>
      </c>
      <c r="E156" s="240" t="s">
        <v>19</v>
      </c>
      <c r="F156" s="241" t="s">
        <v>195</v>
      </c>
      <c r="G156" s="239"/>
      <c r="H156" s="242">
        <v>8.6400000000000006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146</v>
      </c>
      <c r="AU156" s="248" t="s">
        <v>81</v>
      </c>
      <c r="AV156" s="14" t="s">
        <v>81</v>
      </c>
      <c r="AW156" s="14" t="s">
        <v>33</v>
      </c>
      <c r="AX156" s="14" t="s">
        <v>72</v>
      </c>
      <c r="AY156" s="248" t="s">
        <v>136</v>
      </c>
    </row>
    <row r="157" s="14" customFormat="1">
      <c r="A157" s="14"/>
      <c r="B157" s="238"/>
      <c r="C157" s="239"/>
      <c r="D157" s="229" t="s">
        <v>146</v>
      </c>
      <c r="E157" s="240" t="s">
        <v>19</v>
      </c>
      <c r="F157" s="241" t="s">
        <v>196</v>
      </c>
      <c r="G157" s="239"/>
      <c r="H157" s="242">
        <v>8.8599999999999994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146</v>
      </c>
      <c r="AU157" s="248" t="s">
        <v>81</v>
      </c>
      <c r="AV157" s="14" t="s">
        <v>81</v>
      </c>
      <c r="AW157" s="14" t="s">
        <v>33</v>
      </c>
      <c r="AX157" s="14" t="s">
        <v>72</v>
      </c>
      <c r="AY157" s="248" t="s">
        <v>136</v>
      </c>
    </row>
    <row r="158" s="14" customFormat="1">
      <c r="A158" s="14"/>
      <c r="B158" s="238"/>
      <c r="C158" s="239"/>
      <c r="D158" s="229" t="s">
        <v>146</v>
      </c>
      <c r="E158" s="240" t="s">
        <v>19</v>
      </c>
      <c r="F158" s="241" t="s">
        <v>197</v>
      </c>
      <c r="G158" s="239"/>
      <c r="H158" s="242">
        <v>8.1999999999999993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146</v>
      </c>
      <c r="AU158" s="248" t="s">
        <v>81</v>
      </c>
      <c r="AV158" s="14" t="s">
        <v>81</v>
      </c>
      <c r="AW158" s="14" t="s">
        <v>33</v>
      </c>
      <c r="AX158" s="14" t="s">
        <v>72</v>
      </c>
      <c r="AY158" s="248" t="s">
        <v>136</v>
      </c>
    </row>
    <row r="159" s="14" customFormat="1">
      <c r="A159" s="14"/>
      <c r="B159" s="238"/>
      <c r="C159" s="239"/>
      <c r="D159" s="229" t="s">
        <v>146</v>
      </c>
      <c r="E159" s="240" t="s">
        <v>19</v>
      </c>
      <c r="F159" s="241" t="s">
        <v>198</v>
      </c>
      <c r="G159" s="239"/>
      <c r="H159" s="242">
        <v>11.4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146</v>
      </c>
      <c r="AU159" s="248" t="s">
        <v>81</v>
      </c>
      <c r="AV159" s="14" t="s">
        <v>81</v>
      </c>
      <c r="AW159" s="14" t="s">
        <v>33</v>
      </c>
      <c r="AX159" s="14" t="s">
        <v>72</v>
      </c>
      <c r="AY159" s="248" t="s">
        <v>136</v>
      </c>
    </row>
    <row r="160" s="15" customFormat="1">
      <c r="A160" s="15"/>
      <c r="B160" s="249"/>
      <c r="C160" s="250"/>
      <c r="D160" s="229" t="s">
        <v>146</v>
      </c>
      <c r="E160" s="251" t="s">
        <v>19</v>
      </c>
      <c r="F160" s="252" t="s">
        <v>199</v>
      </c>
      <c r="G160" s="250"/>
      <c r="H160" s="253">
        <v>59.050000000000004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9" t="s">
        <v>146</v>
      </c>
      <c r="AU160" s="259" t="s">
        <v>81</v>
      </c>
      <c r="AV160" s="15" t="s">
        <v>137</v>
      </c>
      <c r="AW160" s="15" t="s">
        <v>33</v>
      </c>
      <c r="AX160" s="15" t="s">
        <v>72</v>
      </c>
      <c r="AY160" s="259" t="s">
        <v>136</v>
      </c>
    </row>
    <row r="161" s="13" customFormat="1">
      <c r="A161" s="13"/>
      <c r="B161" s="227"/>
      <c r="C161" s="228"/>
      <c r="D161" s="229" t="s">
        <v>146</v>
      </c>
      <c r="E161" s="230" t="s">
        <v>19</v>
      </c>
      <c r="F161" s="231" t="s">
        <v>200</v>
      </c>
      <c r="G161" s="228"/>
      <c r="H161" s="230" t="s">
        <v>19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146</v>
      </c>
      <c r="AU161" s="237" t="s">
        <v>81</v>
      </c>
      <c r="AV161" s="13" t="s">
        <v>79</v>
      </c>
      <c r="AW161" s="13" t="s">
        <v>33</v>
      </c>
      <c r="AX161" s="13" t="s">
        <v>72</v>
      </c>
      <c r="AY161" s="237" t="s">
        <v>136</v>
      </c>
    </row>
    <row r="162" s="14" customFormat="1">
      <c r="A162" s="14"/>
      <c r="B162" s="238"/>
      <c r="C162" s="239"/>
      <c r="D162" s="229" t="s">
        <v>146</v>
      </c>
      <c r="E162" s="240" t="s">
        <v>19</v>
      </c>
      <c r="F162" s="241" t="s">
        <v>201</v>
      </c>
      <c r="G162" s="239"/>
      <c r="H162" s="242">
        <v>1.5600000000000001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146</v>
      </c>
      <c r="AU162" s="248" t="s">
        <v>81</v>
      </c>
      <c r="AV162" s="14" t="s">
        <v>81</v>
      </c>
      <c r="AW162" s="14" t="s">
        <v>33</v>
      </c>
      <c r="AX162" s="14" t="s">
        <v>72</v>
      </c>
      <c r="AY162" s="248" t="s">
        <v>136</v>
      </c>
    </row>
    <row r="163" s="14" customFormat="1">
      <c r="A163" s="14"/>
      <c r="B163" s="238"/>
      <c r="C163" s="239"/>
      <c r="D163" s="229" t="s">
        <v>146</v>
      </c>
      <c r="E163" s="240" t="s">
        <v>19</v>
      </c>
      <c r="F163" s="241" t="s">
        <v>202</v>
      </c>
      <c r="G163" s="239"/>
      <c r="H163" s="242">
        <v>1.5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8" t="s">
        <v>146</v>
      </c>
      <c r="AU163" s="248" t="s">
        <v>81</v>
      </c>
      <c r="AV163" s="14" t="s">
        <v>81</v>
      </c>
      <c r="AW163" s="14" t="s">
        <v>33</v>
      </c>
      <c r="AX163" s="14" t="s">
        <v>72</v>
      </c>
      <c r="AY163" s="248" t="s">
        <v>136</v>
      </c>
    </row>
    <row r="164" s="14" customFormat="1">
      <c r="A164" s="14"/>
      <c r="B164" s="238"/>
      <c r="C164" s="239"/>
      <c r="D164" s="229" t="s">
        <v>146</v>
      </c>
      <c r="E164" s="240" t="s">
        <v>19</v>
      </c>
      <c r="F164" s="241" t="s">
        <v>203</v>
      </c>
      <c r="G164" s="239"/>
      <c r="H164" s="242">
        <v>2.9249999999999998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146</v>
      </c>
      <c r="AU164" s="248" t="s">
        <v>81</v>
      </c>
      <c r="AV164" s="14" t="s">
        <v>81</v>
      </c>
      <c r="AW164" s="14" t="s">
        <v>33</v>
      </c>
      <c r="AX164" s="14" t="s">
        <v>72</v>
      </c>
      <c r="AY164" s="248" t="s">
        <v>136</v>
      </c>
    </row>
    <row r="165" s="15" customFormat="1">
      <c r="A165" s="15"/>
      <c r="B165" s="249"/>
      <c r="C165" s="250"/>
      <c r="D165" s="229" t="s">
        <v>146</v>
      </c>
      <c r="E165" s="251" t="s">
        <v>19</v>
      </c>
      <c r="F165" s="252" t="s">
        <v>150</v>
      </c>
      <c r="G165" s="250"/>
      <c r="H165" s="253">
        <v>5.9849999999999994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9" t="s">
        <v>146</v>
      </c>
      <c r="AU165" s="259" t="s">
        <v>81</v>
      </c>
      <c r="AV165" s="15" t="s">
        <v>137</v>
      </c>
      <c r="AW165" s="15" t="s">
        <v>33</v>
      </c>
      <c r="AX165" s="15" t="s">
        <v>72</v>
      </c>
      <c r="AY165" s="259" t="s">
        <v>136</v>
      </c>
    </row>
    <row r="166" s="14" customFormat="1">
      <c r="A166" s="14"/>
      <c r="B166" s="238"/>
      <c r="C166" s="239"/>
      <c r="D166" s="229" t="s">
        <v>146</v>
      </c>
      <c r="E166" s="240" t="s">
        <v>19</v>
      </c>
      <c r="F166" s="241" t="s">
        <v>204</v>
      </c>
      <c r="G166" s="239"/>
      <c r="H166" s="242">
        <v>1.5600000000000001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8" t="s">
        <v>146</v>
      </c>
      <c r="AU166" s="248" t="s">
        <v>81</v>
      </c>
      <c r="AV166" s="14" t="s">
        <v>81</v>
      </c>
      <c r="AW166" s="14" t="s">
        <v>33</v>
      </c>
      <c r="AX166" s="14" t="s">
        <v>72</v>
      </c>
      <c r="AY166" s="248" t="s">
        <v>136</v>
      </c>
    </row>
    <row r="167" s="14" customFormat="1">
      <c r="A167" s="14"/>
      <c r="B167" s="238"/>
      <c r="C167" s="239"/>
      <c r="D167" s="229" t="s">
        <v>146</v>
      </c>
      <c r="E167" s="240" t="s">
        <v>19</v>
      </c>
      <c r="F167" s="241" t="s">
        <v>205</v>
      </c>
      <c r="G167" s="239"/>
      <c r="H167" s="242">
        <v>1.5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146</v>
      </c>
      <c r="AU167" s="248" t="s">
        <v>81</v>
      </c>
      <c r="AV167" s="14" t="s">
        <v>81</v>
      </c>
      <c r="AW167" s="14" t="s">
        <v>33</v>
      </c>
      <c r="AX167" s="14" t="s">
        <v>72</v>
      </c>
      <c r="AY167" s="248" t="s">
        <v>136</v>
      </c>
    </row>
    <row r="168" s="14" customFormat="1">
      <c r="A168" s="14"/>
      <c r="B168" s="238"/>
      <c r="C168" s="239"/>
      <c r="D168" s="229" t="s">
        <v>146</v>
      </c>
      <c r="E168" s="240" t="s">
        <v>19</v>
      </c>
      <c r="F168" s="241" t="s">
        <v>206</v>
      </c>
      <c r="G168" s="239"/>
      <c r="H168" s="242">
        <v>0.63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146</v>
      </c>
      <c r="AU168" s="248" t="s">
        <v>81</v>
      </c>
      <c r="AV168" s="14" t="s">
        <v>81</v>
      </c>
      <c r="AW168" s="14" t="s">
        <v>33</v>
      </c>
      <c r="AX168" s="14" t="s">
        <v>72</v>
      </c>
      <c r="AY168" s="248" t="s">
        <v>136</v>
      </c>
    </row>
    <row r="169" s="14" customFormat="1">
      <c r="A169" s="14"/>
      <c r="B169" s="238"/>
      <c r="C169" s="239"/>
      <c r="D169" s="229" t="s">
        <v>146</v>
      </c>
      <c r="E169" s="240" t="s">
        <v>19</v>
      </c>
      <c r="F169" s="241" t="s">
        <v>207</v>
      </c>
      <c r="G169" s="239"/>
      <c r="H169" s="242">
        <v>0.96899999999999997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8" t="s">
        <v>146</v>
      </c>
      <c r="AU169" s="248" t="s">
        <v>81</v>
      </c>
      <c r="AV169" s="14" t="s">
        <v>81</v>
      </c>
      <c r="AW169" s="14" t="s">
        <v>33</v>
      </c>
      <c r="AX169" s="14" t="s">
        <v>72</v>
      </c>
      <c r="AY169" s="248" t="s">
        <v>136</v>
      </c>
    </row>
    <row r="170" s="14" customFormat="1">
      <c r="A170" s="14"/>
      <c r="B170" s="238"/>
      <c r="C170" s="239"/>
      <c r="D170" s="229" t="s">
        <v>146</v>
      </c>
      <c r="E170" s="240" t="s">
        <v>19</v>
      </c>
      <c r="F170" s="241" t="s">
        <v>208</v>
      </c>
      <c r="G170" s="239"/>
      <c r="H170" s="242">
        <v>1.1100000000000001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8" t="s">
        <v>146</v>
      </c>
      <c r="AU170" s="248" t="s">
        <v>81</v>
      </c>
      <c r="AV170" s="14" t="s">
        <v>81</v>
      </c>
      <c r="AW170" s="14" t="s">
        <v>33</v>
      </c>
      <c r="AX170" s="14" t="s">
        <v>72</v>
      </c>
      <c r="AY170" s="248" t="s">
        <v>136</v>
      </c>
    </row>
    <row r="171" s="14" customFormat="1">
      <c r="A171" s="14"/>
      <c r="B171" s="238"/>
      <c r="C171" s="239"/>
      <c r="D171" s="229" t="s">
        <v>146</v>
      </c>
      <c r="E171" s="240" t="s">
        <v>19</v>
      </c>
      <c r="F171" s="241" t="s">
        <v>209</v>
      </c>
      <c r="G171" s="239"/>
      <c r="H171" s="242">
        <v>0.59999999999999998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146</v>
      </c>
      <c r="AU171" s="248" t="s">
        <v>81</v>
      </c>
      <c r="AV171" s="14" t="s">
        <v>81</v>
      </c>
      <c r="AW171" s="14" t="s">
        <v>33</v>
      </c>
      <c r="AX171" s="14" t="s">
        <v>72</v>
      </c>
      <c r="AY171" s="248" t="s">
        <v>136</v>
      </c>
    </row>
    <row r="172" s="15" customFormat="1">
      <c r="A172" s="15"/>
      <c r="B172" s="249"/>
      <c r="C172" s="250"/>
      <c r="D172" s="229" t="s">
        <v>146</v>
      </c>
      <c r="E172" s="251" t="s">
        <v>19</v>
      </c>
      <c r="F172" s="252" t="s">
        <v>153</v>
      </c>
      <c r="G172" s="250"/>
      <c r="H172" s="253">
        <v>6.3689999999999998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9" t="s">
        <v>146</v>
      </c>
      <c r="AU172" s="259" t="s">
        <v>81</v>
      </c>
      <c r="AV172" s="15" t="s">
        <v>137</v>
      </c>
      <c r="AW172" s="15" t="s">
        <v>33</v>
      </c>
      <c r="AX172" s="15" t="s">
        <v>72</v>
      </c>
      <c r="AY172" s="259" t="s">
        <v>136</v>
      </c>
    </row>
    <row r="173" s="14" customFormat="1">
      <c r="A173" s="14"/>
      <c r="B173" s="238"/>
      <c r="C173" s="239"/>
      <c r="D173" s="229" t="s">
        <v>146</v>
      </c>
      <c r="E173" s="240" t="s">
        <v>19</v>
      </c>
      <c r="F173" s="241" t="s">
        <v>210</v>
      </c>
      <c r="G173" s="239"/>
      <c r="H173" s="242">
        <v>1.47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146</v>
      </c>
      <c r="AU173" s="248" t="s">
        <v>81</v>
      </c>
      <c r="AV173" s="14" t="s">
        <v>81</v>
      </c>
      <c r="AW173" s="14" t="s">
        <v>33</v>
      </c>
      <c r="AX173" s="14" t="s">
        <v>72</v>
      </c>
      <c r="AY173" s="248" t="s">
        <v>136</v>
      </c>
    </row>
    <row r="174" s="14" customFormat="1">
      <c r="A174" s="14"/>
      <c r="B174" s="238"/>
      <c r="C174" s="239"/>
      <c r="D174" s="229" t="s">
        <v>146</v>
      </c>
      <c r="E174" s="240" t="s">
        <v>19</v>
      </c>
      <c r="F174" s="241" t="s">
        <v>211</v>
      </c>
      <c r="G174" s="239"/>
      <c r="H174" s="242">
        <v>1.4099999999999999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8" t="s">
        <v>146</v>
      </c>
      <c r="AU174" s="248" t="s">
        <v>81</v>
      </c>
      <c r="AV174" s="14" t="s">
        <v>81</v>
      </c>
      <c r="AW174" s="14" t="s">
        <v>33</v>
      </c>
      <c r="AX174" s="14" t="s">
        <v>72</v>
      </c>
      <c r="AY174" s="248" t="s">
        <v>136</v>
      </c>
    </row>
    <row r="175" s="14" customFormat="1">
      <c r="A175" s="14"/>
      <c r="B175" s="238"/>
      <c r="C175" s="239"/>
      <c r="D175" s="229" t="s">
        <v>146</v>
      </c>
      <c r="E175" s="240" t="s">
        <v>19</v>
      </c>
      <c r="F175" s="241" t="s">
        <v>212</v>
      </c>
      <c r="G175" s="239"/>
      <c r="H175" s="242">
        <v>2.79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146</v>
      </c>
      <c r="AU175" s="248" t="s">
        <v>81</v>
      </c>
      <c r="AV175" s="14" t="s">
        <v>81</v>
      </c>
      <c r="AW175" s="14" t="s">
        <v>33</v>
      </c>
      <c r="AX175" s="14" t="s">
        <v>72</v>
      </c>
      <c r="AY175" s="248" t="s">
        <v>136</v>
      </c>
    </row>
    <row r="176" s="14" customFormat="1">
      <c r="A176" s="14"/>
      <c r="B176" s="238"/>
      <c r="C176" s="239"/>
      <c r="D176" s="229" t="s">
        <v>146</v>
      </c>
      <c r="E176" s="240" t="s">
        <v>19</v>
      </c>
      <c r="F176" s="241" t="s">
        <v>213</v>
      </c>
      <c r="G176" s="239"/>
      <c r="H176" s="242">
        <v>2.2200000000000002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146</v>
      </c>
      <c r="AU176" s="248" t="s">
        <v>81</v>
      </c>
      <c r="AV176" s="14" t="s">
        <v>81</v>
      </c>
      <c r="AW176" s="14" t="s">
        <v>33</v>
      </c>
      <c r="AX176" s="14" t="s">
        <v>72</v>
      </c>
      <c r="AY176" s="248" t="s">
        <v>136</v>
      </c>
    </row>
    <row r="177" s="15" customFormat="1">
      <c r="A177" s="15"/>
      <c r="B177" s="249"/>
      <c r="C177" s="250"/>
      <c r="D177" s="229" t="s">
        <v>146</v>
      </c>
      <c r="E177" s="251" t="s">
        <v>19</v>
      </c>
      <c r="F177" s="252" t="s">
        <v>156</v>
      </c>
      <c r="G177" s="250"/>
      <c r="H177" s="253">
        <v>7.8900000000000006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9" t="s">
        <v>146</v>
      </c>
      <c r="AU177" s="259" t="s">
        <v>81</v>
      </c>
      <c r="AV177" s="15" t="s">
        <v>137</v>
      </c>
      <c r="AW177" s="15" t="s">
        <v>33</v>
      </c>
      <c r="AX177" s="15" t="s">
        <v>72</v>
      </c>
      <c r="AY177" s="259" t="s">
        <v>136</v>
      </c>
    </row>
    <row r="178" s="14" customFormat="1">
      <c r="A178" s="14"/>
      <c r="B178" s="238"/>
      <c r="C178" s="239"/>
      <c r="D178" s="229" t="s">
        <v>146</v>
      </c>
      <c r="E178" s="240" t="s">
        <v>19</v>
      </c>
      <c r="F178" s="241" t="s">
        <v>214</v>
      </c>
      <c r="G178" s="239"/>
      <c r="H178" s="242">
        <v>1.2230000000000001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8" t="s">
        <v>146</v>
      </c>
      <c r="AU178" s="248" t="s">
        <v>81</v>
      </c>
      <c r="AV178" s="14" t="s">
        <v>81</v>
      </c>
      <c r="AW178" s="14" t="s">
        <v>33</v>
      </c>
      <c r="AX178" s="14" t="s">
        <v>72</v>
      </c>
      <c r="AY178" s="248" t="s">
        <v>136</v>
      </c>
    </row>
    <row r="179" s="14" customFormat="1">
      <c r="A179" s="14"/>
      <c r="B179" s="238"/>
      <c r="C179" s="239"/>
      <c r="D179" s="229" t="s">
        <v>146</v>
      </c>
      <c r="E179" s="240" t="s">
        <v>19</v>
      </c>
      <c r="F179" s="241" t="s">
        <v>215</v>
      </c>
      <c r="G179" s="239"/>
      <c r="H179" s="242">
        <v>1.599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146</v>
      </c>
      <c r="AU179" s="248" t="s">
        <v>81</v>
      </c>
      <c r="AV179" s="14" t="s">
        <v>81</v>
      </c>
      <c r="AW179" s="14" t="s">
        <v>33</v>
      </c>
      <c r="AX179" s="14" t="s">
        <v>72</v>
      </c>
      <c r="AY179" s="248" t="s">
        <v>136</v>
      </c>
    </row>
    <row r="180" s="14" customFormat="1">
      <c r="A180" s="14"/>
      <c r="B180" s="238"/>
      <c r="C180" s="239"/>
      <c r="D180" s="229" t="s">
        <v>146</v>
      </c>
      <c r="E180" s="240" t="s">
        <v>19</v>
      </c>
      <c r="F180" s="241" t="s">
        <v>216</v>
      </c>
      <c r="G180" s="239"/>
      <c r="H180" s="242">
        <v>0.65100000000000002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8" t="s">
        <v>146</v>
      </c>
      <c r="AU180" s="248" t="s">
        <v>81</v>
      </c>
      <c r="AV180" s="14" t="s">
        <v>81</v>
      </c>
      <c r="AW180" s="14" t="s">
        <v>33</v>
      </c>
      <c r="AX180" s="14" t="s">
        <v>72</v>
      </c>
      <c r="AY180" s="248" t="s">
        <v>136</v>
      </c>
    </row>
    <row r="181" s="14" customFormat="1">
      <c r="A181" s="14"/>
      <c r="B181" s="238"/>
      <c r="C181" s="239"/>
      <c r="D181" s="229" t="s">
        <v>146</v>
      </c>
      <c r="E181" s="240" t="s">
        <v>19</v>
      </c>
      <c r="F181" s="241" t="s">
        <v>217</v>
      </c>
      <c r="G181" s="239"/>
      <c r="H181" s="242">
        <v>1.296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146</v>
      </c>
      <c r="AU181" s="248" t="s">
        <v>81</v>
      </c>
      <c r="AV181" s="14" t="s">
        <v>81</v>
      </c>
      <c r="AW181" s="14" t="s">
        <v>33</v>
      </c>
      <c r="AX181" s="14" t="s">
        <v>72</v>
      </c>
      <c r="AY181" s="248" t="s">
        <v>136</v>
      </c>
    </row>
    <row r="182" s="14" customFormat="1">
      <c r="A182" s="14"/>
      <c r="B182" s="238"/>
      <c r="C182" s="239"/>
      <c r="D182" s="229" t="s">
        <v>146</v>
      </c>
      <c r="E182" s="240" t="s">
        <v>19</v>
      </c>
      <c r="F182" s="241" t="s">
        <v>218</v>
      </c>
      <c r="G182" s="239"/>
      <c r="H182" s="242">
        <v>1.5089999999999999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8" t="s">
        <v>146</v>
      </c>
      <c r="AU182" s="248" t="s">
        <v>81</v>
      </c>
      <c r="AV182" s="14" t="s">
        <v>81</v>
      </c>
      <c r="AW182" s="14" t="s">
        <v>33</v>
      </c>
      <c r="AX182" s="14" t="s">
        <v>72</v>
      </c>
      <c r="AY182" s="248" t="s">
        <v>136</v>
      </c>
    </row>
    <row r="183" s="14" customFormat="1">
      <c r="A183" s="14"/>
      <c r="B183" s="238"/>
      <c r="C183" s="239"/>
      <c r="D183" s="229" t="s">
        <v>146</v>
      </c>
      <c r="E183" s="240" t="s">
        <v>19</v>
      </c>
      <c r="F183" s="241" t="s">
        <v>219</v>
      </c>
      <c r="G183" s="239"/>
      <c r="H183" s="242">
        <v>1.4099999999999999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146</v>
      </c>
      <c r="AU183" s="248" t="s">
        <v>81</v>
      </c>
      <c r="AV183" s="14" t="s">
        <v>81</v>
      </c>
      <c r="AW183" s="14" t="s">
        <v>33</v>
      </c>
      <c r="AX183" s="14" t="s">
        <v>72</v>
      </c>
      <c r="AY183" s="248" t="s">
        <v>136</v>
      </c>
    </row>
    <row r="184" s="14" customFormat="1">
      <c r="A184" s="14"/>
      <c r="B184" s="238"/>
      <c r="C184" s="239"/>
      <c r="D184" s="229" t="s">
        <v>146</v>
      </c>
      <c r="E184" s="240" t="s">
        <v>19</v>
      </c>
      <c r="F184" s="241" t="s">
        <v>220</v>
      </c>
      <c r="G184" s="239"/>
      <c r="H184" s="242">
        <v>1.8899999999999999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8" t="s">
        <v>146</v>
      </c>
      <c r="AU184" s="248" t="s">
        <v>81</v>
      </c>
      <c r="AV184" s="14" t="s">
        <v>81</v>
      </c>
      <c r="AW184" s="14" t="s">
        <v>33</v>
      </c>
      <c r="AX184" s="14" t="s">
        <v>72</v>
      </c>
      <c r="AY184" s="248" t="s">
        <v>136</v>
      </c>
    </row>
    <row r="185" s="15" customFormat="1">
      <c r="A185" s="15"/>
      <c r="B185" s="249"/>
      <c r="C185" s="250"/>
      <c r="D185" s="229" t="s">
        <v>146</v>
      </c>
      <c r="E185" s="251" t="s">
        <v>19</v>
      </c>
      <c r="F185" s="252" t="s">
        <v>199</v>
      </c>
      <c r="G185" s="250"/>
      <c r="H185" s="253">
        <v>9.5780000000000012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9" t="s">
        <v>146</v>
      </c>
      <c r="AU185" s="259" t="s">
        <v>81</v>
      </c>
      <c r="AV185" s="15" t="s">
        <v>137</v>
      </c>
      <c r="AW185" s="15" t="s">
        <v>33</v>
      </c>
      <c r="AX185" s="15" t="s">
        <v>72</v>
      </c>
      <c r="AY185" s="259" t="s">
        <v>136</v>
      </c>
    </row>
    <row r="186" s="16" customFormat="1">
      <c r="A186" s="16"/>
      <c r="B186" s="260"/>
      <c r="C186" s="261"/>
      <c r="D186" s="229" t="s">
        <v>146</v>
      </c>
      <c r="E186" s="262" t="s">
        <v>19</v>
      </c>
      <c r="F186" s="263" t="s">
        <v>160</v>
      </c>
      <c r="G186" s="261"/>
      <c r="H186" s="264">
        <v>212.63200000000001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0" t="s">
        <v>146</v>
      </c>
      <c r="AU186" s="270" t="s">
        <v>81</v>
      </c>
      <c r="AV186" s="16" t="s">
        <v>144</v>
      </c>
      <c r="AW186" s="16" t="s">
        <v>33</v>
      </c>
      <c r="AX186" s="16" t="s">
        <v>79</v>
      </c>
      <c r="AY186" s="270" t="s">
        <v>136</v>
      </c>
    </row>
    <row r="187" s="2" customFormat="1">
      <c r="A187" s="40"/>
      <c r="B187" s="41"/>
      <c r="C187" s="214" t="s">
        <v>144</v>
      </c>
      <c r="D187" s="214" t="s">
        <v>139</v>
      </c>
      <c r="E187" s="215" t="s">
        <v>221</v>
      </c>
      <c r="F187" s="216" t="s">
        <v>222</v>
      </c>
      <c r="G187" s="217" t="s">
        <v>142</v>
      </c>
      <c r="H187" s="218">
        <v>182.81</v>
      </c>
      <c r="I187" s="219"/>
      <c r="J187" s="220">
        <f>ROUND(I187*H187,2)</f>
        <v>0</v>
      </c>
      <c r="K187" s="216" t="s">
        <v>143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0.015400000000000001</v>
      </c>
      <c r="R187" s="223">
        <f>Q187*H187</f>
        <v>2.8152740000000001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144</v>
      </c>
      <c r="AT187" s="225" t="s">
        <v>139</v>
      </c>
      <c r="AU187" s="225" t="s">
        <v>81</v>
      </c>
      <c r="AY187" s="19" t="s">
        <v>136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144</v>
      </c>
      <c r="BM187" s="225" t="s">
        <v>223</v>
      </c>
    </row>
    <row r="188" s="13" customFormat="1">
      <c r="A188" s="13"/>
      <c r="B188" s="227"/>
      <c r="C188" s="228"/>
      <c r="D188" s="229" t="s">
        <v>146</v>
      </c>
      <c r="E188" s="230" t="s">
        <v>19</v>
      </c>
      <c r="F188" s="231" t="s">
        <v>224</v>
      </c>
      <c r="G188" s="228"/>
      <c r="H188" s="230" t="s">
        <v>19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146</v>
      </c>
      <c r="AU188" s="237" t="s">
        <v>81</v>
      </c>
      <c r="AV188" s="13" t="s">
        <v>79</v>
      </c>
      <c r="AW188" s="13" t="s">
        <v>33</v>
      </c>
      <c r="AX188" s="13" t="s">
        <v>72</v>
      </c>
      <c r="AY188" s="237" t="s">
        <v>136</v>
      </c>
    </row>
    <row r="189" s="13" customFormat="1">
      <c r="A189" s="13"/>
      <c r="B189" s="227"/>
      <c r="C189" s="228"/>
      <c r="D189" s="229" t="s">
        <v>146</v>
      </c>
      <c r="E189" s="230" t="s">
        <v>19</v>
      </c>
      <c r="F189" s="231" t="s">
        <v>225</v>
      </c>
      <c r="G189" s="228"/>
      <c r="H189" s="230" t="s">
        <v>19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146</v>
      </c>
      <c r="AU189" s="237" t="s">
        <v>81</v>
      </c>
      <c r="AV189" s="13" t="s">
        <v>79</v>
      </c>
      <c r="AW189" s="13" t="s">
        <v>33</v>
      </c>
      <c r="AX189" s="13" t="s">
        <v>72</v>
      </c>
      <c r="AY189" s="237" t="s">
        <v>136</v>
      </c>
    </row>
    <row r="190" s="14" customFormat="1">
      <c r="A190" s="14"/>
      <c r="B190" s="238"/>
      <c r="C190" s="239"/>
      <c r="D190" s="229" t="s">
        <v>146</v>
      </c>
      <c r="E190" s="240" t="s">
        <v>19</v>
      </c>
      <c r="F190" s="241" t="s">
        <v>179</v>
      </c>
      <c r="G190" s="239"/>
      <c r="H190" s="242">
        <v>9.1999999999999993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8" t="s">
        <v>146</v>
      </c>
      <c r="AU190" s="248" t="s">
        <v>81</v>
      </c>
      <c r="AV190" s="14" t="s">
        <v>81</v>
      </c>
      <c r="AW190" s="14" t="s">
        <v>33</v>
      </c>
      <c r="AX190" s="14" t="s">
        <v>72</v>
      </c>
      <c r="AY190" s="248" t="s">
        <v>136</v>
      </c>
    </row>
    <row r="191" s="14" customFormat="1">
      <c r="A191" s="14"/>
      <c r="B191" s="238"/>
      <c r="C191" s="239"/>
      <c r="D191" s="229" t="s">
        <v>146</v>
      </c>
      <c r="E191" s="240" t="s">
        <v>19</v>
      </c>
      <c r="F191" s="241" t="s">
        <v>180</v>
      </c>
      <c r="G191" s="239"/>
      <c r="H191" s="242">
        <v>8.8000000000000007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8" t="s">
        <v>146</v>
      </c>
      <c r="AU191" s="248" t="s">
        <v>81</v>
      </c>
      <c r="AV191" s="14" t="s">
        <v>81</v>
      </c>
      <c r="AW191" s="14" t="s">
        <v>33</v>
      </c>
      <c r="AX191" s="14" t="s">
        <v>72</v>
      </c>
      <c r="AY191" s="248" t="s">
        <v>136</v>
      </c>
    </row>
    <row r="192" s="14" customFormat="1">
      <c r="A192" s="14"/>
      <c r="B192" s="238"/>
      <c r="C192" s="239"/>
      <c r="D192" s="229" t="s">
        <v>146</v>
      </c>
      <c r="E192" s="240" t="s">
        <v>19</v>
      </c>
      <c r="F192" s="241" t="s">
        <v>181</v>
      </c>
      <c r="G192" s="239"/>
      <c r="H192" s="242">
        <v>21.899999999999999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8" t="s">
        <v>146</v>
      </c>
      <c r="AU192" s="248" t="s">
        <v>81</v>
      </c>
      <c r="AV192" s="14" t="s">
        <v>81</v>
      </c>
      <c r="AW192" s="14" t="s">
        <v>33</v>
      </c>
      <c r="AX192" s="14" t="s">
        <v>72</v>
      </c>
      <c r="AY192" s="248" t="s">
        <v>136</v>
      </c>
    </row>
    <row r="193" s="15" customFormat="1">
      <c r="A193" s="15"/>
      <c r="B193" s="249"/>
      <c r="C193" s="250"/>
      <c r="D193" s="229" t="s">
        <v>146</v>
      </c>
      <c r="E193" s="251" t="s">
        <v>19</v>
      </c>
      <c r="F193" s="252" t="s">
        <v>150</v>
      </c>
      <c r="G193" s="250"/>
      <c r="H193" s="253">
        <v>39.899999999999999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9" t="s">
        <v>146</v>
      </c>
      <c r="AU193" s="259" t="s">
        <v>81</v>
      </c>
      <c r="AV193" s="15" t="s">
        <v>137</v>
      </c>
      <c r="AW193" s="15" t="s">
        <v>33</v>
      </c>
      <c r="AX193" s="15" t="s">
        <v>72</v>
      </c>
      <c r="AY193" s="259" t="s">
        <v>136</v>
      </c>
    </row>
    <row r="194" s="14" customFormat="1">
      <c r="A194" s="14"/>
      <c r="B194" s="238"/>
      <c r="C194" s="239"/>
      <c r="D194" s="229" t="s">
        <v>146</v>
      </c>
      <c r="E194" s="240" t="s">
        <v>19</v>
      </c>
      <c r="F194" s="241" t="s">
        <v>182</v>
      </c>
      <c r="G194" s="239"/>
      <c r="H194" s="242">
        <v>9.1999999999999993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8" t="s">
        <v>146</v>
      </c>
      <c r="AU194" s="248" t="s">
        <v>81</v>
      </c>
      <c r="AV194" s="14" t="s">
        <v>81</v>
      </c>
      <c r="AW194" s="14" t="s">
        <v>33</v>
      </c>
      <c r="AX194" s="14" t="s">
        <v>72</v>
      </c>
      <c r="AY194" s="248" t="s">
        <v>136</v>
      </c>
    </row>
    <row r="195" s="14" customFormat="1">
      <c r="A195" s="14"/>
      <c r="B195" s="238"/>
      <c r="C195" s="239"/>
      <c r="D195" s="229" t="s">
        <v>146</v>
      </c>
      <c r="E195" s="240" t="s">
        <v>19</v>
      </c>
      <c r="F195" s="241" t="s">
        <v>183</v>
      </c>
      <c r="G195" s="239"/>
      <c r="H195" s="242">
        <v>8.8000000000000007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8" t="s">
        <v>146</v>
      </c>
      <c r="AU195" s="248" t="s">
        <v>81</v>
      </c>
      <c r="AV195" s="14" t="s">
        <v>81</v>
      </c>
      <c r="AW195" s="14" t="s">
        <v>33</v>
      </c>
      <c r="AX195" s="14" t="s">
        <v>72</v>
      </c>
      <c r="AY195" s="248" t="s">
        <v>136</v>
      </c>
    </row>
    <row r="196" s="14" customFormat="1">
      <c r="A196" s="14"/>
      <c r="B196" s="238"/>
      <c r="C196" s="239"/>
      <c r="D196" s="229" t="s">
        <v>146</v>
      </c>
      <c r="E196" s="240" t="s">
        <v>19</v>
      </c>
      <c r="F196" s="241" t="s">
        <v>184</v>
      </c>
      <c r="G196" s="239"/>
      <c r="H196" s="242">
        <v>4.2000000000000002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8" t="s">
        <v>146</v>
      </c>
      <c r="AU196" s="248" t="s">
        <v>81</v>
      </c>
      <c r="AV196" s="14" t="s">
        <v>81</v>
      </c>
      <c r="AW196" s="14" t="s">
        <v>33</v>
      </c>
      <c r="AX196" s="14" t="s">
        <v>72</v>
      </c>
      <c r="AY196" s="248" t="s">
        <v>136</v>
      </c>
    </row>
    <row r="197" s="14" customFormat="1">
      <c r="A197" s="14"/>
      <c r="B197" s="238"/>
      <c r="C197" s="239"/>
      <c r="D197" s="229" t="s">
        <v>146</v>
      </c>
      <c r="E197" s="240" t="s">
        <v>19</v>
      </c>
      <c r="F197" s="241" t="s">
        <v>185</v>
      </c>
      <c r="G197" s="239"/>
      <c r="H197" s="242">
        <v>5.2599999999999998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8" t="s">
        <v>146</v>
      </c>
      <c r="AU197" s="248" t="s">
        <v>81</v>
      </c>
      <c r="AV197" s="14" t="s">
        <v>81</v>
      </c>
      <c r="AW197" s="14" t="s">
        <v>33</v>
      </c>
      <c r="AX197" s="14" t="s">
        <v>72</v>
      </c>
      <c r="AY197" s="248" t="s">
        <v>136</v>
      </c>
    </row>
    <row r="198" s="14" customFormat="1">
      <c r="A198" s="14"/>
      <c r="B198" s="238"/>
      <c r="C198" s="239"/>
      <c r="D198" s="229" t="s">
        <v>146</v>
      </c>
      <c r="E198" s="240" t="s">
        <v>19</v>
      </c>
      <c r="F198" s="241" t="s">
        <v>186</v>
      </c>
      <c r="G198" s="239"/>
      <c r="H198" s="242">
        <v>7.4000000000000004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146</v>
      </c>
      <c r="AU198" s="248" t="s">
        <v>81</v>
      </c>
      <c r="AV198" s="14" t="s">
        <v>81</v>
      </c>
      <c r="AW198" s="14" t="s">
        <v>33</v>
      </c>
      <c r="AX198" s="14" t="s">
        <v>72</v>
      </c>
      <c r="AY198" s="248" t="s">
        <v>136</v>
      </c>
    </row>
    <row r="199" s="14" customFormat="1">
      <c r="A199" s="14"/>
      <c r="B199" s="238"/>
      <c r="C199" s="239"/>
      <c r="D199" s="229" t="s">
        <v>146</v>
      </c>
      <c r="E199" s="240" t="s">
        <v>19</v>
      </c>
      <c r="F199" s="241" t="s">
        <v>187</v>
      </c>
      <c r="G199" s="239"/>
      <c r="H199" s="242">
        <v>4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8" t="s">
        <v>146</v>
      </c>
      <c r="AU199" s="248" t="s">
        <v>81</v>
      </c>
      <c r="AV199" s="14" t="s">
        <v>81</v>
      </c>
      <c r="AW199" s="14" t="s">
        <v>33</v>
      </c>
      <c r="AX199" s="14" t="s">
        <v>72</v>
      </c>
      <c r="AY199" s="248" t="s">
        <v>136</v>
      </c>
    </row>
    <row r="200" s="15" customFormat="1">
      <c r="A200" s="15"/>
      <c r="B200" s="249"/>
      <c r="C200" s="250"/>
      <c r="D200" s="229" t="s">
        <v>146</v>
      </c>
      <c r="E200" s="251" t="s">
        <v>19</v>
      </c>
      <c r="F200" s="252" t="s">
        <v>153</v>
      </c>
      <c r="G200" s="250"/>
      <c r="H200" s="253">
        <v>38.859999999999999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9" t="s">
        <v>146</v>
      </c>
      <c r="AU200" s="259" t="s">
        <v>81</v>
      </c>
      <c r="AV200" s="15" t="s">
        <v>137</v>
      </c>
      <c r="AW200" s="15" t="s">
        <v>33</v>
      </c>
      <c r="AX200" s="15" t="s">
        <v>72</v>
      </c>
      <c r="AY200" s="259" t="s">
        <v>136</v>
      </c>
    </row>
    <row r="201" s="14" customFormat="1">
      <c r="A201" s="14"/>
      <c r="B201" s="238"/>
      <c r="C201" s="239"/>
      <c r="D201" s="229" t="s">
        <v>146</v>
      </c>
      <c r="E201" s="240" t="s">
        <v>19</v>
      </c>
      <c r="F201" s="241" t="s">
        <v>188</v>
      </c>
      <c r="G201" s="239"/>
      <c r="H201" s="242">
        <v>8.5999999999999996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8" t="s">
        <v>146</v>
      </c>
      <c r="AU201" s="248" t="s">
        <v>81</v>
      </c>
      <c r="AV201" s="14" t="s">
        <v>81</v>
      </c>
      <c r="AW201" s="14" t="s">
        <v>33</v>
      </c>
      <c r="AX201" s="14" t="s">
        <v>72</v>
      </c>
      <c r="AY201" s="248" t="s">
        <v>136</v>
      </c>
    </row>
    <row r="202" s="14" customFormat="1">
      <c r="A202" s="14"/>
      <c r="B202" s="238"/>
      <c r="C202" s="239"/>
      <c r="D202" s="229" t="s">
        <v>146</v>
      </c>
      <c r="E202" s="240" t="s">
        <v>19</v>
      </c>
      <c r="F202" s="241" t="s">
        <v>189</v>
      </c>
      <c r="G202" s="239"/>
      <c r="H202" s="242">
        <v>8.1999999999999993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8" t="s">
        <v>146</v>
      </c>
      <c r="AU202" s="248" t="s">
        <v>81</v>
      </c>
      <c r="AV202" s="14" t="s">
        <v>81</v>
      </c>
      <c r="AW202" s="14" t="s">
        <v>33</v>
      </c>
      <c r="AX202" s="14" t="s">
        <v>72</v>
      </c>
      <c r="AY202" s="248" t="s">
        <v>136</v>
      </c>
    </row>
    <row r="203" s="14" customFormat="1">
      <c r="A203" s="14"/>
      <c r="B203" s="238"/>
      <c r="C203" s="239"/>
      <c r="D203" s="229" t="s">
        <v>146</v>
      </c>
      <c r="E203" s="240" t="s">
        <v>19</v>
      </c>
      <c r="F203" s="241" t="s">
        <v>190</v>
      </c>
      <c r="G203" s="239"/>
      <c r="H203" s="242">
        <v>14.6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146</v>
      </c>
      <c r="AU203" s="248" t="s">
        <v>81</v>
      </c>
      <c r="AV203" s="14" t="s">
        <v>81</v>
      </c>
      <c r="AW203" s="14" t="s">
        <v>33</v>
      </c>
      <c r="AX203" s="14" t="s">
        <v>72</v>
      </c>
      <c r="AY203" s="248" t="s">
        <v>136</v>
      </c>
    </row>
    <row r="204" s="14" customFormat="1">
      <c r="A204" s="14"/>
      <c r="B204" s="238"/>
      <c r="C204" s="239"/>
      <c r="D204" s="229" t="s">
        <v>146</v>
      </c>
      <c r="E204" s="240" t="s">
        <v>19</v>
      </c>
      <c r="F204" s="241" t="s">
        <v>191</v>
      </c>
      <c r="G204" s="239"/>
      <c r="H204" s="242">
        <v>13.6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8" t="s">
        <v>146</v>
      </c>
      <c r="AU204" s="248" t="s">
        <v>81</v>
      </c>
      <c r="AV204" s="14" t="s">
        <v>81</v>
      </c>
      <c r="AW204" s="14" t="s">
        <v>33</v>
      </c>
      <c r="AX204" s="14" t="s">
        <v>72</v>
      </c>
      <c r="AY204" s="248" t="s">
        <v>136</v>
      </c>
    </row>
    <row r="205" s="15" customFormat="1">
      <c r="A205" s="15"/>
      <c r="B205" s="249"/>
      <c r="C205" s="250"/>
      <c r="D205" s="229" t="s">
        <v>146</v>
      </c>
      <c r="E205" s="251" t="s">
        <v>19</v>
      </c>
      <c r="F205" s="252" t="s">
        <v>156</v>
      </c>
      <c r="G205" s="250"/>
      <c r="H205" s="253">
        <v>45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9" t="s">
        <v>146</v>
      </c>
      <c r="AU205" s="259" t="s">
        <v>81</v>
      </c>
      <c r="AV205" s="15" t="s">
        <v>137</v>
      </c>
      <c r="AW205" s="15" t="s">
        <v>33</v>
      </c>
      <c r="AX205" s="15" t="s">
        <v>72</v>
      </c>
      <c r="AY205" s="259" t="s">
        <v>136</v>
      </c>
    </row>
    <row r="206" s="14" customFormat="1">
      <c r="A206" s="14"/>
      <c r="B206" s="238"/>
      <c r="C206" s="239"/>
      <c r="D206" s="229" t="s">
        <v>146</v>
      </c>
      <c r="E206" s="240" t="s">
        <v>19</v>
      </c>
      <c r="F206" s="241" t="s">
        <v>192</v>
      </c>
      <c r="G206" s="239"/>
      <c r="H206" s="242">
        <v>8.1500000000000004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8" t="s">
        <v>146</v>
      </c>
      <c r="AU206" s="248" t="s">
        <v>81</v>
      </c>
      <c r="AV206" s="14" t="s">
        <v>81</v>
      </c>
      <c r="AW206" s="14" t="s">
        <v>33</v>
      </c>
      <c r="AX206" s="14" t="s">
        <v>72</v>
      </c>
      <c r="AY206" s="248" t="s">
        <v>136</v>
      </c>
    </row>
    <row r="207" s="14" customFormat="1">
      <c r="A207" s="14"/>
      <c r="B207" s="238"/>
      <c r="C207" s="239"/>
      <c r="D207" s="229" t="s">
        <v>146</v>
      </c>
      <c r="E207" s="240" t="s">
        <v>19</v>
      </c>
      <c r="F207" s="241" t="s">
        <v>193</v>
      </c>
      <c r="G207" s="239"/>
      <c r="H207" s="242">
        <v>9.4600000000000009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8" t="s">
        <v>146</v>
      </c>
      <c r="AU207" s="248" t="s">
        <v>81</v>
      </c>
      <c r="AV207" s="14" t="s">
        <v>81</v>
      </c>
      <c r="AW207" s="14" t="s">
        <v>33</v>
      </c>
      <c r="AX207" s="14" t="s">
        <v>72</v>
      </c>
      <c r="AY207" s="248" t="s">
        <v>136</v>
      </c>
    </row>
    <row r="208" s="14" customFormat="1">
      <c r="A208" s="14"/>
      <c r="B208" s="238"/>
      <c r="C208" s="239"/>
      <c r="D208" s="229" t="s">
        <v>146</v>
      </c>
      <c r="E208" s="240" t="s">
        <v>19</v>
      </c>
      <c r="F208" s="241" t="s">
        <v>194</v>
      </c>
      <c r="G208" s="239"/>
      <c r="H208" s="242">
        <v>4.3399999999999999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8" t="s">
        <v>146</v>
      </c>
      <c r="AU208" s="248" t="s">
        <v>81</v>
      </c>
      <c r="AV208" s="14" t="s">
        <v>81</v>
      </c>
      <c r="AW208" s="14" t="s">
        <v>33</v>
      </c>
      <c r="AX208" s="14" t="s">
        <v>72</v>
      </c>
      <c r="AY208" s="248" t="s">
        <v>136</v>
      </c>
    </row>
    <row r="209" s="14" customFormat="1">
      <c r="A209" s="14"/>
      <c r="B209" s="238"/>
      <c r="C209" s="239"/>
      <c r="D209" s="229" t="s">
        <v>146</v>
      </c>
      <c r="E209" s="240" t="s">
        <v>19</v>
      </c>
      <c r="F209" s="241" t="s">
        <v>195</v>
      </c>
      <c r="G209" s="239"/>
      <c r="H209" s="242">
        <v>8.6400000000000006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8" t="s">
        <v>146</v>
      </c>
      <c r="AU209" s="248" t="s">
        <v>81</v>
      </c>
      <c r="AV209" s="14" t="s">
        <v>81</v>
      </c>
      <c r="AW209" s="14" t="s">
        <v>33</v>
      </c>
      <c r="AX209" s="14" t="s">
        <v>72</v>
      </c>
      <c r="AY209" s="248" t="s">
        <v>136</v>
      </c>
    </row>
    <row r="210" s="14" customFormat="1">
      <c r="A210" s="14"/>
      <c r="B210" s="238"/>
      <c r="C210" s="239"/>
      <c r="D210" s="229" t="s">
        <v>146</v>
      </c>
      <c r="E210" s="240" t="s">
        <v>19</v>
      </c>
      <c r="F210" s="241" t="s">
        <v>196</v>
      </c>
      <c r="G210" s="239"/>
      <c r="H210" s="242">
        <v>8.8599999999999994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8" t="s">
        <v>146</v>
      </c>
      <c r="AU210" s="248" t="s">
        <v>81</v>
      </c>
      <c r="AV210" s="14" t="s">
        <v>81</v>
      </c>
      <c r="AW210" s="14" t="s">
        <v>33</v>
      </c>
      <c r="AX210" s="14" t="s">
        <v>72</v>
      </c>
      <c r="AY210" s="248" t="s">
        <v>136</v>
      </c>
    </row>
    <row r="211" s="14" customFormat="1">
      <c r="A211" s="14"/>
      <c r="B211" s="238"/>
      <c r="C211" s="239"/>
      <c r="D211" s="229" t="s">
        <v>146</v>
      </c>
      <c r="E211" s="240" t="s">
        <v>19</v>
      </c>
      <c r="F211" s="241" t="s">
        <v>197</v>
      </c>
      <c r="G211" s="239"/>
      <c r="H211" s="242">
        <v>8.1999999999999993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8" t="s">
        <v>146</v>
      </c>
      <c r="AU211" s="248" t="s">
        <v>81</v>
      </c>
      <c r="AV211" s="14" t="s">
        <v>81</v>
      </c>
      <c r="AW211" s="14" t="s">
        <v>33</v>
      </c>
      <c r="AX211" s="14" t="s">
        <v>72</v>
      </c>
      <c r="AY211" s="248" t="s">
        <v>136</v>
      </c>
    </row>
    <row r="212" s="14" customFormat="1">
      <c r="A212" s="14"/>
      <c r="B212" s="238"/>
      <c r="C212" s="239"/>
      <c r="D212" s="229" t="s">
        <v>146</v>
      </c>
      <c r="E212" s="240" t="s">
        <v>19</v>
      </c>
      <c r="F212" s="241" t="s">
        <v>198</v>
      </c>
      <c r="G212" s="239"/>
      <c r="H212" s="242">
        <v>11.4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8" t="s">
        <v>146</v>
      </c>
      <c r="AU212" s="248" t="s">
        <v>81</v>
      </c>
      <c r="AV212" s="14" t="s">
        <v>81</v>
      </c>
      <c r="AW212" s="14" t="s">
        <v>33</v>
      </c>
      <c r="AX212" s="14" t="s">
        <v>72</v>
      </c>
      <c r="AY212" s="248" t="s">
        <v>136</v>
      </c>
    </row>
    <row r="213" s="15" customFormat="1">
      <c r="A213" s="15"/>
      <c r="B213" s="249"/>
      <c r="C213" s="250"/>
      <c r="D213" s="229" t="s">
        <v>146</v>
      </c>
      <c r="E213" s="251" t="s">
        <v>19</v>
      </c>
      <c r="F213" s="252" t="s">
        <v>199</v>
      </c>
      <c r="G213" s="250"/>
      <c r="H213" s="253">
        <v>59.050000000000004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9" t="s">
        <v>146</v>
      </c>
      <c r="AU213" s="259" t="s">
        <v>81</v>
      </c>
      <c r="AV213" s="15" t="s">
        <v>137</v>
      </c>
      <c r="AW213" s="15" t="s">
        <v>33</v>
      </c>
      <c r="AX213" s="15" t="s">
        <v>72</v>
      </c>
      <c r="AY213" s="259" t="s">
        <v>136</v>
      </c>
    </row>
    <row r="214" s="16" customFormat="1">
      <c r="A214" s="16"/>
      <c r="B214" s="260"/>
      <c r="C214" s="261"/>
      <c r="D214" s="229" t="s">
        <v>146</v>
      </c>
      <c r="E214" s="262" t="s">
        <v>19</v>
      </c>
      <c r="F214" s="263" t="s">
        <v>160</v>
      </c>
      <c r="G214" s="261"/>
      <c r="H214" s="264">
        <v>182.81000000000003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0" t="s">
        <v>146</v>
      </c>
      <c r="AU214" s="270" t="s">
        <v>81</v>
      </c>
      <c r="AV214" s="16" t="s">
        <v>144</v>
      </c>
      <c r="AW214" s="16" t="s">
        <v>33</v>
      </c>
      <c r="AX214" s="16" t="s">
        <v>79</v>
      </c>
      <c r="AY214" s="270" t="s">
        <v>136</v>
      </c>
    </row>
    <row r="215" s="2" customFormat="1" ht="44.25" customHeight="1">
      <c r="A215" s="40"/>
      <c r="B215" s="41"/>
      <c r="C215" s="214" t="s">
        <v>226</v>
      </c>
      <c r="D215" s="214" t="s">
        <v>139</v>
      </c>
      <c r="E215" s="215" t="s">
        <v>227</v>
      </c>
      <c r="F215" s="216" t="s">
        <v>228</v>
      </c>
      <c r="G215" s="217" t="s">
        <v>142</v>
      </c>
      <c r="H215" s="218">
        <v>29.821999999999999</v>
      </c>
      <c r="I215" s="219"/>
      <c r="J215" s="220">
        <f>ROUND(I215*H215,2)</f>
        <v>0</v>
      </c>
      <c r="K215" s="216" t="s">
        <v>143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0.018380000000000001</v>
      </c>
      <c r="R215" s="223">
        <f>Q215*H215</f>
        <v>0.54812835999999998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144</v>
      </c>
      <c r="AT215" s="225" t="s">
        <v>139</v>
      </c>
      <c r="AU215" s="225" t="s">
        <v>81</v>
      </c>
      <c r="AY215" s="19" t="s">
        <v>136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144</v>
      </c>
      <c r="BM215" s="225" t="s">
        <v>229</v>
      </c>
    </row>
    <row r="216" s="13" customFormat="1">
      <c r="A216" s="13"/>
      <c r="B216" s="227"/>
      <c r="C216" s="228"/>
      <c r="D216" s="229" t="s">
        <v>146</v>
      </c>
      <c r="E216" s="230" t="s">
        <v>19</v>
      </c>
      <c r="F216" s="231" t="s">
        <v>200</v>
      </c>
      <c r="G216" s="228"/>
      <c r="H216" s="230" t="s">
        <v>19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146</v>
      </c>
      <c r="AU216" s="237" t="s">
        <v>81</v>
      </c>
      <c r="AV216" s="13" t="s">
        <v>79</v>
      </c>
      <c r="AW216" s="13" t="s">
        <v>33</v>
      </c>
      <c r="AX216" s="13" t="s">
        <v>72</v>
      </c>
      <c r="AY216" s="237" t="s">
        <v>136</v>
      </c>
    </row>
    <row r="217" s="14" customFormat="1">
      <c r="A217" s="14"/>
      <c r="B217" s="238"/>
      <c r="C217" s="239"/>
      <c r="D217" s="229" t="s">
        <v>146</v>
      </c>
      <c r="E217" s="240" t="s">
        <v>19</v>
      </c>
      <c r="F217" s="241" t="s">
        <v>201</v>
      </c>
      <c r="G217" s="239"/>
      <c r="H217" s="242">
        <v>1.5600000000000001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8" t="s">
        <v>146</v>
      </c>
      <c r="AU217" s="248" t="s">
        <v>81</v>
      </c>
      <c r="AV217" s="14" t="s">
        <v>81</v>
      </c>
      <c r="AW217" s="14" t="s">
        <v>33</v>
      </c>
      <c r="AX217" s="14" t="s">
        <v>72</v>
      </c>
      <c r="AY217" s="248" t="s">
        <v>136</v>
      </c>
    </row>
    <row r="218" s="14" customFormat="1">
      <c r="A218" s="14"/>
      <c r="B218" s="238"/>
      <c r="C218" s="239"/>
      <c r="D218" s="229" t="s">
        <v>146</v>
      </c>
      <c r="E218" s="240" t="s">
        <v>19</v>
      </c>
      <c r="F218" s="241" t="s">
        <v>202</v>
      </c>
      <c r="G218" s="239"/>
      <c r="H218" s="242">
        <v>1.5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8" t="s">
        <v>146</v>
      </c>
      <c r="AU218" s="248" t="s">
        <v>81</v>
      </c>
      <c r="AV218" s="14" t="s">
        <v>81</v>
      </c>
      <c r="AW218" s="14" t="s">
        <v>33</v>
      </c>
      <c r="AX218" s="14" t="s">
        <v>72</v>
      </c>
      <c r="AY218" s="248" t="s">
        <v>136</v>
      </c>
    </row>
    <row r="219" s="14" customFormat="1">
      <c r="A219" s="14"/>
      <c r="B219" s="238"/>
      <c r="C219" s="239"/>
      <c r="D219" s="229" t="s">
        <v>146</v>
      </c>
      <c r="E219" s="240" t="s">
        <v>19</v>
      </c>
      <c r="F219" s="241" t="s">
        <v>203</v>
      </c>
      <c r="G219" s="239"/>
      <c r="H219" s="242">
        <v>2.9249999999999998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8" t="s">
        <v>146</v>
      </c>
      <c r="AU219" s="248" t="s">
        <v>81</v>
      </c>
      <c r="AV219" s="14" t="s">
        <v>81</v>
      </c>
      <c r="AW219" s="14" t="s">
        <v>33</v>
      </c>
      <c r="AX219" s="14" t="s">
        <v>72</v>
      </c>
      <c r="AY219" s="248" t="s">
        <v>136</v>
      </c>
    </row>
    <row r="220" s="15" customFormat="1">
      <c r="A220" s="15"/>
      <c r="B220" s="249"/>
      <c r="C220" s="250"/>
      <c r="D220" s="229" t="s">
        <v>146</v>
      </c>
      <c r="E220" s="251" t="s">
        <v>19</v>
      </c>
      <c r="F220" s="252" t="s">
        <v>150</v>
      </c>
      <c r="G220" s="250"/>
      <c r="H220" s="253">
        <v>5.9849999999999994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9" t="s">
        <v>146</v>
      </c>
      <c r="AU220" s="259" t="s">
        <v>81</v>
      </c>
      <c r="AV220" s="15" t="s">
        <v>137</v>
      </c>
      <c r="AW220" s="15" t="s">
        <v>33</v>
      </c>
      <c r="AX220" s="15" t="s">
        <v>72</v>
      </c>
      <c r="AY220" s="259" t="s">
        <v>136</v>
      </c>
    </row>
    <row r="221" s="14" customFormat="1">
      <c r="A221" s="14"/>
      <c r="B221" s="238"/>
      <c r="C221" s="239"/>
      <c r="D221" s="229" t="s">
        <v>146</v>
      </c>
      <c r="E221" s="240" t="s">
        <v>19</v>
      </c>
      <c r="F221" s="241" t="s">
        <v>204</v>
      </c>
      <c r="G221" s="239"/>
      <c r="H221" s="242">
        <v>1.5600000000000001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8" t="s">
        <v>146</v>
      </c>
      <c r="AU221" s="248" t="s">
        <v>81</v>
      </c>
      <c r="AV221" s="14" t="s">
        <v>81</v>
      </c>
      <c r="AW221" s="14" t="s">
        <v>33</v>
      </c>
      <c r="AX221" s="14" t="s">
        <v>72</v>
      </c>
      <c r="AY221" s="248" t="s">
        <v>136</v>
      </c>
    </row>
    <row r="222" s="14" customFormat="1">
      <c r="A222" s="14"/>
      <c r="B222" s="238"/>
      <c r="C222" s="239"/>
      <c r="D222" s="229" t="s">
        <v>146</v>
      </c>
      <c r="E222" s="240" t="s">
        <v>19</v>
      </c>
      <c r="F222" s="241" t="s">
        <v>205</v>
      </c>
      <c r="G222" s="239"/>
      <c r="H222" s="242">
        <v>1.5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8" t="s">
        <v>146</v>
      </c>
      <c r="AU222" s="248" t="s">
        <v>81</v>
      </c>
      <c r="AV222" s="14" t="s">
        <v>81</v>
      </c>
      <c r="AW222" s="14" t="s">
        <v>33</v>
      </c>
      <c r="AX222" s="14" t="s">
        <v>72</v>
      </c>
      <c r="AY222" s="248" t="s">
        <v>136</v>
      </c>
    </row>
    <row r="223" s="14" customFormat="1">
      <c r="A223" s="14"/>
      <c r="B223" s="238"/>
      <c r="C223" s="239"/>
      <c r="D223" s="229" t="s">
        <v>146</v>
      </c>
      <c r="E223" s="240" t="s">
        <v>19</v>
      </c>
      <c r="F223" s="241" t="s">
        <v>206</v>
      </c>
      <c r="G223" s="239"/>
      <c r="H223" s="242">
        <v>0.63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8" t="s">
        <v>146</v>
      </c>
      <c r="AU223" s="248" t="s">
        <v>81</v>
      </c>
      <c r="AV223" s="14" t="s">
        <v>81</v>
      </c>
      <c r="AW223" s="14" t="s">
        <v>33</v>
      </c>
      <c r="AX223" s="14" t="s">
        <v>72</v>
      </c>
      <c r="AY223" s="248" t="s">
        <v>136</v>
      </c>
    </row>
    <row r="224" s="14" customFormat="1">
      <c r="A224" s="14"/>
      <c r="B224" s="238"/>
      <c r="C224" s="239"/>
      <c r="D224" s="229" t="s">
        <v>146</v>
      </c>
      <c r="E224" s="240" t="s">
        <v>19</v>
      </c>
      <c r="F224" s="241" t="s">
        <v>207</v>
      </c>
      <c r="G224" s="239"/>
      <c r="H224" s="242">
        <v>0.96899999999999997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8" t="s">
        <v>146</v>
      </c>
      <c r="AU224" s="248" t="s">
        <v>81</v>
      </c>
      <c r="AV224" s="14" t="s">
        <v>81</v>
      </c>
      <c r="AW224" s="14" t="s">
        <v>33</v>
      </c>
      <c r="AX224" s="14" t="s">
        <v>72</v>
      </c>
      <c r="AY224" s="248" t="s">
        <v>136</v>
      </c>
    </row>
    <row r="225" s="14" customFormat="1">
      <c r="A225" s="14"/>
      <c r="B225" s="238"/>
      <c r="C225" s="239"/>
      <c r="D225" s="229" t="s">
        <v>146</v>
      </c>
      <c r="E225" s="240" t="s">
        <v>19</v>
      </c>
      <c r="F225" s="241" t="s">
        <v>208</v>
      </c>
      <c r="G225" s="239"/>
      <c r="H225" s="242">
        <v>1.1100000000000001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8" t="s">
        <v>146</v>
      </c>
      <c r="AU225" s="248" t="s">
        <v>81</v>
      </c>
      <c r="AV225" s="14" t="s">
        <v>81</v>
      </c>
      <c r="AW225" s="14" t="s">
        <v>33</v>
      </c>
      <c r="AX225" s="14" t="s">
        <v>72</v>
      </c>
      <c r="AY225" s="248" t="s">
        <v>136</v>
      </c>
    </row>
    <row r="226" s="14" customFormat="1">
      <c r="A226" s="14"/>
      <c r="B226" s="238"/>
      <c r="C226" s="239"/>
      <c r="D226" s="229" t="s">
        <v>146</v>
      </c>
      <c r="E226" s="240" t="s">
        <v>19</v>
      </c>
      <c r="F226" s="241" t="s">
        <v>209</v>
      </c>
      <c r="G226" s="239"/>
      <c r="H226" s="242">
        <v>0.59999999999999998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8" t="s">
        <v>146</v>
      </c>
      <c r="AU226" s="248" t="s">
        <v>81</v>
      </c>
      <c r="AV226" s="14" t="s">
        <v>81</v>
      </c>
      <c r="AW226" s="14" t="s">
        <v>33</v>
      </c>
      <c r="AX226" s="14" t="s">
        <v>72</v>
      </c>
      <c r="AY226" s="248" t="s">
        <v>136</v>
      </c>
    </row>
    <row r="227" s="15" customFormat="1">
      <c r="A227" s="15"/>
      <c r="B227" s="249"/>
      <c r="C227" s="250"/>
      <c r="D227" s="229" t="s">
        <v>146</v>
      </c>
      <c r="E227" s="251" t="s">
        <v>19</v>
      </c>
      <c r="F227" s="252" t="s">
        <v>153</v>
      </c>
      <c r="G227" s="250"/>
      <c r="H227" s="253">
        <v>6.3689999999999998</v>
      </c>
      <c r="I227" s="254"/>
      <c r="J227" s="250"/>
      <c r="K227" s="250"/>
      <c r="L227" s="255"/>
      <c r="M227" s="256"/>
      <c r="N227" s="257"/>
      <c r="O227" s="257"/>
      <c r="P227" s="257"/>
      <c r="Q227" s="257"/>
      <c r="R227" s="257"/>
      <c r="S227" s="257"/>
      <c r="T227" s="25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9" t="s">
        <v>146</v>
      </c>
      <c r="AU227" s="259" t="s">
        <v>81</v>
      </c>
      <c r="AV227" s="15" t="s">
        <v>137</v>
      </c>
      <c r="AW227" s="15" t="s">
        <v>33</v>
      </c>
      <c r="AX227" s="15" t="s">
        <v>72</v>
      </c>
      <c r="AY227" s="259" t="s">
        <v>136</v>
      </c>
    </row>
    <row r="228" s="14" customFormat="1">
      <c r="A228" s="14"/>
      <c r="B228" s="238"/>
      <c r="C228" s="239"/>
      <c r="D228" s="229" t="s">
        <v>146</v>
      </c>
      <c r="E228" s="240" t="s">
        <v>19</v>
      </c>
      <c r="F228" s="241" t="s">
        <v>210</v>
      </c>
      <c r="G228" s="239"/>
      <c r="H228" s="242">
        <v>1.47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8" t="s">
        <v>146</v>
      </c>
      <c r="AU228" s="248" t="s">
        <v>81</v>
      </c>
      <c r="AV228" s="14" t="s">
        <v>81</v>
      </c>
      <c r="AW228" s="14" t="s">
        <v>33</v>
      </c>
      <c r="AX228" s="14" t="s">
        <v>72</v>
      </c>
      <c r="AY228" s="248" t="s">
        <v>136</v>
      </c>
    </row>
    <row r="229" s="14" customFormat="1">
      <c r="A229" s="14"/>
      <c r="B229" s="238"/>
      <c r="C229" s="239"/>
      <c r="D229" s="229" t="s">
        <v>146</v>
      </c>
      <c r="E229" s="240" t="s">
        <v>19</v>
      </c>
      <c r="F229" s="241" t="s">
        <v>211</v>
      </c>
      <c r="G229" s="239"/>
      <c r="H229" s="242">
        <v>1.4099999999999999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8" t="s">
        <v>146</v>
      </c>
      <c r="AU229" s="248" t="s">
        <v>81</v>
      </c>
      <c r="AV229" s="14" t="s">
        <v>81</v>
      </c>
      <c r="AW229" s="14" t="s">
        <v>33</v>
      </c>
      <c r="AX229" s="14" t="s">
        <v>72</v>
      </c>
      <c r="AY229" s="248" t="s">
        <v>136</v>
      </c>
    </row>
    <row r="230" s="14" customFormat="1">
      <c r="A230" s="14"/>
      <c r="B230" s="238"/>
      <c r="C230" s="239"/>
      <c r="D230" s="229" t="s">
        <v>146</v>
      </c>
      <c r="E230" s="240" t="s">
        <v>19</v>
      </c>
      <c r="F230" s="241" t="s">
        <v>212</v>
      </c>
      <c r="G230" s="239"/>
      <c r="H230" s="242">
        <v>2.79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8" t="s">
        <v>146</v>
      </c>
      <c r="AU230" s="248" t="s">
        <v>81</v>
      </c>
      <c r="AV230" s="14" t="s">
        <v>81</v>
      </c>
      <c r="AW230" s="14" t="s">
        <v>33</v>
      </c>
      <c r="AX230" s="14" t="s">
        <v>72</v>
      </c>
      <c r="AY230" s="248" t="s">
        <v>136</v>
      </c>
    </row>
    <row r="231" s="14" customFormat="1">
      <c r="A231" s="14"/>
      <c r="B231" s="238"/>
      <c r="C231" s="239"/>
      <c r="D231" s="229" t="s">
        <v>146</v>
      </c>
      <c r="E231" s="240" t="s">
        <v>19</v>
      </c>
      <c r="F231" s="241" t="s">
        <v>213</v>
      </c>
      <c r="G231" s="239"/>
      <c r="H231" s="242">
        <v>2.2200000000000002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8" t="s">
        <v>146</v>
      </c>
      <c r="AU231" s="248" t="s">
        <v>81</v>
      </c>
      <c r="AV231" s="14" t="s">
        <v>81</v>
      </c>
      <c r="AW231" s="14" t="s">
        <v>33</v>
      </c>
      <c r="AX231" s="14" t="s">
        <v>72</v>
      </c>
      <c r="AY231" s="248" t="s">
        <v>136</v>
      </c>
    </row>
    <row r="232" s="15" customFormat="1">
      <c r="A232" s="15"/>
      <c r="B232" s="249"/>
      <c r="C232" s="250"/>
      <c r="D232" s="229" t="s">
        <v>146</v>
      </c>
      <c r="E232" s="251" t="s">
        <v>19</v>
      </c>
      <c r="F232" s="252" t="s">
        <v>156</v>
      </c>
      <c r="G232" s="250"/>
      <c r="H232" s="253">
        <v>7.8900000000000006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9" t="s">
        <v>146</v>
      </c>
      <c r="AU232" s="259" t="s">
        <v>81</v>
      </c>
      <c r="AV232" s="15" t="s">
        <v>137</v>
      </c>
      <c r="AW232" s="15" t="s">
        <v>33</v>
      </c>
      <c r="AX232" s="15" t="s">
        <v>72</v>
      </c>
      <c r="AY232" s="259" t="s">
        <v>136</v>
      </c>
    </row>
    <row r="233" s="14" customFormat="1">
      <c r="A233" s="14"/>
      <c r="B233" s="238"/>
      <c r="C233" s="239"/>
      <c r="D233" s="229" t="s">
        <v>146</v>
      </c>
      <c r="E233" s="240" t="s">
        <v>19</v>
      </c>
      <c r="F233" s="241" t="s">
        <v>214</v>
      </c>
      <c r="G233" s="239"/>
      <c r="H233" s="242">
        <v>1.2230000000000001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8" t="s">
        <v>146</v>
      </c>
      <c r="AU233" s="248" t="s">
        <v>81</v>
      </c>
      <c r="AV233" s="14" t="s">
        <v>81</v>
      </c>
      <c r="AW233" s="14" t="s">
        <v>33</v>
      </c>
      <c r="AX233" s="14" t="s">
        <v>72</v>
      </c>
      <c r="AY233" s="248" t="s">
        <v>136</v>
      </c>
    </row>
    <row r="234" s="14" customFormat="1">
      <c r="A234" s="14"/>
      <c r="B234" s="238"/>
      <c r="C234" s="239"/>
      <c r="D234" s="229" t="s">
        <v>146</v>
      </c>
      <c r="E234" s="240" t="s">
        <v>19</v>
      </c>
      <c r="F234" s="241" t="s">
        <v>215</v>
      </c>
      <c r="G234" s="239"/>
      <c r="H234" s="242">
        <v>1.599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8" t="s">
        <v>146</v>
      </c>
      <c r="AU234" s="248" t="s">
        <v>81</v>
      </c>
      <c r="AV234" s="14" t="s">
        <v>81</v>
      </c>
      <c r="AW234" s="14" t="s">
        <v>33</v>
      </c>
      <c r="AX234" s="14" t="s">
        <v>72</v>
      </c>
      <c r="AY234" s="248" t="s">
        <v>136</v>
      </c>
    </row>
    <row r="235" s="14" customFormat="1">
      <c r="A235" s="14"/>
      <c r="B235" s="238"/>
      <c r="C235" s="239"/>
      <c r="D235" s="229" t="s">
        <v>146</v>
      </c>
      <c r="E235" s="240" t="s">
        <v>19</v>
      </c>
      <c r="F235" s="241" t="s">
        <v>216</v>
      </c>
      <c r="G235" s="239"/>
      <c r="H235" s="242">
        <v>0.65100000000000002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8" t="s">
        <v>146</v>
      </c>
      <c r="AU235" s="248" t="s">
        <v>81</v>
      </c>
      <c r="AV235" s="14" t="s">
        <v>81</v>
      </c>
      <c r="AW235" s="14" t="s">
        <v>33</v>
      </c>
      <c r="AX235" s="14" t="s">
        <v>72</v>
      </c>
      <c r="AY235" s="248" t="s">
        <v>136</v>
      </c>
    </row>
    <row r="236" s="14" customFormat="1">
      <c r="A236" s="14"/>
      <c r="B236" s="238"/>
      <c r="C236" s="239"/>
      <c r="D236" s="229" t="s">
        <v>146</v>
      </c>
      <c r="E236" s="240" t="s">
        <v>19</v>
      </c>
      <c r="F236" s="241" t="s">
        <v>217</v>
      </c>
      <c r="G236" s="239"/>
      <c r="H236" s="242">
        <v>1.296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8" t="s">
        <v>146</v>
      </c>
      <c r="AU236" s="248" t="s">
        <v>81</v>
      </c>
      <c r="AV236" s="14" t="s">
        <v>81</v>
      </c>
      <c r="AW236" s="14" t="s">
        <v>33</v>
      </c>
      <c r="AX236" s="14" t="s">
        <v>72</v>
      </c>
      <c r="AY236" s="248" t="s">
        <v>136</v>
      </c>
    </row>
    <row r="237" s="14" customFormat="1">
      <c r="A237" s="14"/>
      <c r="B237" s="238"/>
      <c r="C237" s="239"/>
      <c r="D237" s="229" t="s">
        <v>146</v>
      </c>
      <c r="E237" s="240" t="s">
        <v>19</v>
      </c>
      <c r="F237" s="241" t="s">
        <v>218</v>
      </c>
      <c r="G237" s="239"/>
      <c r="H237" s="242">
        <v>1.5089999999999999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146</v>
      </c>
      <c r="AU237" s="248" t="s">
        <v>81</v>
      </c>
      <c r="AV237" s="14" t="s">
        <v>81</v>
      </c>
      <c r="AW237" s="14" t="s">
        <v>33</v>
      </c>
      <c r="AX237" s="14" t="s">
        <v>72</v>
      </c>
      <c r="AY237" s="248" t="s">
        <v>136</v>
      </c>
    </row>
    <row r="238" s="14" customFormat="1">
      <c r="A238" s="14"/>
      <c r="B238" s="238"/>
      <c r="C238" s="239"/>
      <c r="D238" s="229" t="s">
        <v>146</v>
      </c>
      <c r="E238" s="240" t="s">
        <v>19</v>
      </c>
      <c r="F238" s="241" t="s">
        <v>219</v>
      </c>
      <c r="G238" s="239"/>
      <c r="H238" s="242">
        <v>1.4099999999999999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8" t="s">
        <v>146</v>
      </c>
      <c r="AU238" s="248" t="s">
        <v>81</v>
      </c>
      <c r="AV238" s="14" t="s">
        <v>81</v>
      </c>
      <c r="AW238" s="14" t="s">
        <v>33</v>
      </c>
      <c r="AX238" s="14" t="s">
        <v>72</v>
      </c>
      <c r="AY238" s="248" t="s">
        <v>136</v>
      </c>
    </row>
    <row r="239" s="14" customFormat="1">
      <c r="A239" s="14"/>
      <c r="B239" s="238"/>
      <c r="C239" s="239"/>
      <c r="D239" s="229" t="s">
        <v>146</v>
      </c>
      <c r="E239" s="240" t="s">
        <v>19</v>
      </c>
      <c r="F239" s="241" t="s">
        <v>220</v>
      </c>
      <c r="G239" s="239"/>
      <c r="H239" s="242">
        <v>1.8899999999999999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8" t="s">
        <v>146</v>
      </c>
      <c r="AU239" s="248" t="s">
        <v>81</v>
      </c>
      <c r="AV239" s="14" t="s">
        <v>81</v>
      </c>
      <c r="AW239" s="14" t="s">
        <v>33</v>
      </c>
      <c r="AX239" s="14" t="s">
        <v>72</v>
      </c>
      <c r="AY239" s="248" t="s">
        <v>136</v>
      </c>
    </row>
    <row r="240" s="15" customFormat="1">
      <c r="A240" s="15"/>
      <c r="B240" s="249"/>
      <c r="C240" s="250"/>
      <c r="D240" s="229" t="s">
        <v>146</v>
      </c>
      <c r="E240" s="251" t="s">
        <v>19</v>
      </c>
      <c r="F240" s="252" t="s">
        <v>199</v>
      </c>
      <c r="G240" s="250"/>
      <c r="H240" s="253">
        <v>9.5780000000000012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9" t="s">
        <v>146</v>
      </c>
      <c r="AU240" s="259" t="s">
        <v>81</v>
      </c>
      <c r="AV240" s="15" t="s">
        <v>137</v>
      </c>
      <c r="AW240" s="15" t="s">
        <v>33</v>
      </c>
      <c r="AX240" s="15" t="s">
        <v>72</v>
      </c>
      <c r="AY240" s="259" t="s">
        <v>136</v>
      </c>
    </row>
    <row r="241" s="16" customFormat="1">
      <c r="A241" s="16"/>
      <c r="B241" s="260"/>
      <c r="C241" s="261"/>
      <c r="D241" s="229" t="s">
        <v>146</v>
      </c>
      <c r="E241" s="262" t="s">
        <v>19</v>
      </c>
      <c r="F241" s="263" t="s">
        <v>160</v>
      </c>
      <c r="G241" s="261"/>
      <c r="H241" s="264">
        <v>29.821999999999999</v>
      </c>
      <c r="I241" s="265"/>
      <c r="J241" s="261"/>
      <c r="K241" s="261"/>
      <c r="L241" s="266"/>
      <c r="M241" s="267"/>
      <c r="N241" s="268"/>
      <c r="O241" s="268"/>
      <c r="P241" s="268"/>
      <c r="Q241" s="268"/>
      <c r="R241" s="268"/>
      <c r="S241" s="268"/>
      <c r="T241" s="269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0" t="s">
        <v>146</v>
      </c>
      <c r="AU241" s="270" t="s">
        <v>81</v>
      </c>
      <c r="AV241" s="16" t="s">
        <v>144</v>
      </c>
      <c r="AW241" s="16" t="s">
        <v>33</v>
      </c>
      <c r="AX241" s="16" t="s">
        <v>79</v>
      </c>
      <c r="AY241" s="270" t="s">
        <v>136</v>
      </c>
    </row>
    <row r="242" s="12" customFormat="1" ht="22.8" customHeight="1">
      <c r="A242" s="12"/>
      <c r="B242" s="198"/>
      <c r="C242" s="199"/>
      <c r="D242" s="200" t="s">
        <v>71</v>
      </c>
      <c r="E242" s="212" t="s">
        <v>230</v>
      </c>
      <c r="F242" s="212" t="s">
        <v>231</v>
      </c>
      <c r="G242" s="199"/>
      <c r="H242" s="199"/>
      <c r="I242" s="202"/>
      <c r="J242" s="213">
        <f>BK242</f>
        <v>0</v>
      </c>
      <c r="K242" s="199"/>
      <c r="L242" s="204"/>
      <c r="M242" s="205"/>
      <c r="N242" s="206"/>
      <c r="O242" s="206"/>
      <c r="P242" s="207">
        <f>SUM(P243:P347)</f>
        <v>0</v>
      </c>
      <c r="Q242" s="206"/>
      <c r="R242" s="207">
        <f>SUM(R243:R347)</f>
        <v>0.0055036000000000009</v>
      </c>
      <c r="S242" s="206"/>
      <c r="T242" s="208">
        <f>SUM(T243:T347)</f>
        <v>17.549808000000002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9" t="s">
        <v>79</v>
      </c>
      <c r="AT242" s="210" t="s">
        <v>71</v>
      </c>
      <c r="AU242" s="210" t="s">
        <v>79</v>
      </c>
      <c r="AY242" s="209" t="s">
        <v>136</v>
      </c>
      <c r="BK242" s="211">
        <f>SUM(BK243:BK347)</f>
        <v>0</v>
      </c>
    </row>
    <row r="243" s="2" customFormat="1">
      <c r="A243" s="40"/>
      <c r="B243" s="41"/>
      <c r="C243" s="214" t="s">
        <v>173</v>
      </c>
      <c r="D243" s="214" t="s">
        <v>139</v>
      </c>
      <c r="E243" s="215" t="s">
        <v>232</v>
      </c>
      <c r="F243" s="216" t="s">
        <v>233</v>
      </c>
      <c r="G243" s="217" t="s">
        <v>142</v>
      </c>
      <c r="H243" s="218">
        <v>137.59</v>
      </c>
      <c r="I243" s="219"/>
      <c r="J243" s="220">
        <f>ROUND(I243*H243,2)</f>
        <v>0</v>
      </c>
      <c r="K243" s="216" t="s">
        <v>143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4.0000000000000003E-05</v>
      </c>
      <c r="R243" s="223">
        <f>Q243*H243</f>
        <v>0.0055036000000000009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144</v>
      </c>
      <c r="AT243" s="225" t="s">
        <v>139</v>
      </c>
      <c r="AU243" s="225" t="s">
        <v>81</v>
      </c>
      <c r="AY243" s="19" t="s">
        <v>136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79</v>
      </c>
      <c r="BK243" s="226">
        <f>ROUND(I243*H243,2)</f>
        <v>0</v>
      </c>
      <c r="BL243" s="19" t="s">
        <v>144</v>
      </c>
      <c r="BM243" s="225" t="s">
        <v>234</v>
      </c>
    </row>
    <row r="244" s="14" customFormat="1">
      <c r="A244" s="14"/>
      <c r="B244" s="238"/>
      <c r="C244" s="239"/>
      <c r="D244" s="229" t="s">
        <v>146</v>
      </c>
      <c r="E244" s="240" t="s">
        <v>19</v>
      </c>
      <c r="F244" s="241" t="s">
        <v>235</v>
      </c>
      <c r="G244" s="239"/>
      <c r="H244" s="242">
        <v>53.107999999999997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8" t="s">
        <v>146</v>
      </c>
      <c r="AU244" s="248" t="s">
        <v>81</v>
      </c>
      <c r="AV244" s="14" t="s">
        <v>81</v>
      </c>
      <c r="AW244" s="14" t="s">
        <v>33</v>
      </c>
      <c r="AX244" s="14" t="s">
        <v>72</v>
      </c>
      <c r="AY244" s="248" t="s">
        <v>136</v>
      </c>
    </row>
    <row r="245" s="15" customFormat="1">
      <c r="A245" s="15"/>
      <c r="B245" s="249"/>
      <c r="C245" s="250"/>
      <c r="D245" s="229" t="s">
        <v>146</v>
      </c>
      <c r="E245" s="251" t="s">
        <v>19</v>
      </c>
      <c r="F245" s="252" t="s">
        <v>236</v>
      </c>
      <c r="G245" s="250"/>
      <c r="H245" s="253">
        <v>53.107999999999997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9" t="s">
        <v>146</v>
      </c>
      <c r="AU245" s="259" t="s">
        <v>81</v>
      </c>
      <c r="AV245" s="15" t="s">
        <v>137</v>
      </c>
      <c r="AW245" s="15" t="s">
        <v>33</v>
      </c>
      <c r="AX245" s="15" t="s">
        <v>72</v>
      </c>
      <c r="AY245" s="259" t="s">
        <v>136</v>
      </c>
    </row>
    <row r="246" s="14" customFormat="1">
      <c r="A246" s="14"/>
      <c r="B246" s="238"/>
      <c r="C246" s="239"/>
      <c r="D246" s="229" t="s">
        <v>146</v>
      </c>
      <c r="E246" s="240" t="s">
        <v>19</v>
      </c>
      <c r="F246" s="241" t="s">
        <v>237</v>
      </c>
      <c r="G246" s="239"/>
      <c r="H246" s="242">
        <v>1.53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8" t="s">
        <v>146</v>
      </c>
      <c r="AU246" s="248" t="s">
        <v>81</v>
      </c>
      <c r="AV246" s="14" t="s">
        <v>81</v>
      </c>
      <c r="AW246" s="14" t="s">
        <v>33</v>
      </c>
      <c r="AX246" s="14" t="s">
        <v>72</v>
      </c>
      <c r="AY246" s="248" t="s">
        <v>136</v>
      </c>
    </row>
    <row r="247" s="14" customFormat="1">
      <c r="A247" s="14"/>
      <c r="B247" s="238"/>
      <c r="C247" s="239"/>
      <c r="D247" s="229" t="s">
        <v>146</v>
      </c>
      <c r="E247" s="240" t="s">
        <v>19</v>
      </c>
      <c r="F247" s="241" t="s">
        <v>238</v>
      </c>
      <c r="G247" s="239"/>
      <c r="H247" s="242">
        <v>1.3600000000000001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8" t="s">
        <v>146</v>
      </c>
      <c r="AU247" s="248" t="s">
        <v>81</v>
      </c>
      <c r="AV247" s="14" t="s">
        <v>81</v>
      </c>
      <c r="AW247" s="14" t="s">
        <v>33</v>
      </c>
      <c r="AX247" s="14" t="s">
        <v>72</v>
      </c>
      <c r="AY247" s="248" t="s">
        <v>136</v>
      </c>
    </row>
    <row r="248" s="14" customFormat="1">
      <c r="A248" s="14"/>
      <c r="B248" s="238"/>
      <c r="C248" s="239"/>
      <c r="D248" s="229" t="s">
        <v>146</v>
      </c>
      <c r="E248" s="240" t="s">
        <v>19</v>
      </c>
      <c r="F248" s="241" t="s">
        <v>239</v>
      </c>
      <c r="G248" s="239"/>
      <c r="H248" s="242">
        <v>2.7549999999999999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8" t="s">
        <v>146</v>
      </c>
      <c r="AU248" s="248" t="s">
        <v>81</v>
      </c>
      <c r="AV248" s="14" t="s">
        <v>81</v>
      </c>
      <c r="AW248" s="14" t="s">
        <v>33</v>
      </c>
      <c r="AX248" s="14" t="s">
        <v>72</v>
      </c>
      <c r="AY248" s="248" t="s">
        <v>136</v>
      </c>
    </row>
    <row r="249" s="14" customFormat="1">
      <c r="A249" s="14"/>
      <c r="B249" s="238"/>
      <c r="C249" s="239"/>
      <c r="D249" s="229" t="s">
        <v>146</v>
      </c>
      <c r="E249" s="240" t="s">
        <v>19</v>
      </c>
      <c r="F249" s="241" t="s">
        <v>240</v>
      </c>
      <c r="G249" s="239"/>
      <c r="H249" s="242">
        <v>3.3999999999999999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8" t="s">
        <v>146</v>
      </c>
      <c r="AU249" s="248" t="s">
        <v>81</v>
      </c>
      <c r="AV249" s="14" t="s">
        <v>81</v>
      </c>
      <c r="AW249" s="14" t="s">
        <v>33</v>
      </c>
      <c r="AX249" s="14" t="s">
        <v>72</v>
      </c>
      <c r="AY249" s="248" t="s">
        <v>136</v>
      </c>
    </row>
    <row r="250" s="14" customFormat="1">
      <c r="A250" s="14"/>
      <c r="B250" s="238"/>
      <c r="C250" s="239"/>
      <c r="D250" s="229" t="s">
        <v>146</v>
      </c>
      <c r="E250" s="240" t="s">
        <v>19</v>
      </c>
      <c r="F250" s="241" t="s">
        <v>241</v>
      </c>
      <c r="G250" s="239"/>
      <c r="H250" s="242">
        <v>5.5350000000000001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8" t="s">
        <v>146</v>
      </c>
      <c r="AU250" s="248" t="s">
        <v>81</v>
      </c>
      <c r="AV250" s="14" t="s">
        <v>81</v>
      </c>
      <c r="AW250" s="14" t="s">
        <v>33</v>
      </c>
      <c r="AX250" s="14" t="s">
        <v>72</v>
      </c>
      <c r="AY250" s="248" t="s">
        <v>136</v>
      </c>
    </row>
    <row r="251" s="14" customFormat="1">
      <c r="A251" s="14"/>
      <c r="B251" s="238"/>
      <c r="C251" s="239"/>
      <c r="D251" s="229" t="s">
        <v>146</v>
      </c>
      <c r="E251" s="240" t="s">
        <v>19</v>
      </c>
      <c r="F251" s="241" t="s">
        <v>242</v>
      </c>
      <c r="G251" s="239"/>
      <c r="H251" s="242">
        <v>5.1299999999999999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8" t="s">
        <v>146</v>
      </c>
      <c r="AU251" s="248" t="s">
        <v>81</v>
      </c>
      <c r="AV251" s="14" t="s">
        <v>81</v>
      </c>
      <c r="AW251" s="14" t="s">
        <v>33</v>
      </c>
      <c r="AX251" s="14" t="s">
        <v>72</v>
      </c>
      <c r="AY251" s="248" t="s">
        <v>136</v>
      </c>
    </row>
    <row r="252" s="15" customFormat="1">
      <c r="A252" s="15"/>
      <c r="B252" s="249"/>
      <c r="C252" s="250"/>
      <c r="D252" s="229" t="s">
        <v>146</v>
      </c>
      <c r="E252" s="251" t="s">
        <v>19</v>
      </c>
      <c r="F252" s="252" t="s">
        <v>150</v>
      </c>
      <c r="G252" s="250"/>
      <c r="H252" s="253">
        <v>19.710000000000001</v>
      </c>
      <c r="I252" s="254"/>
      <c r="J252" s="250"/>
      <c r="K252" s="250"/>
      <c r="L252" s="255"/>
      <c r="M252" s="256"/>
      <c r="N252" s="257"/>
      <c r="O252" s="257"/>
      <c r="P252" s="257"/>
      <c r="Q252" s="257"/>
      <c r="R252" s="257"/>
      <c r="S252" s="257"/>
      <c r="T252" s="25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9" t="s">
        <v>146</v>
      </c>
      <c r="AU252" s="259" t="s">
        <v>81</v>
      </c>
      <c r="AV252" s="15" t="s">
        <v>137</v>
      </c>
      <c r="AW252" s="15" t="s">
        <v>33</v>
      </c>
      <c r="AX252" s="15" t="s">
        <v>72</v>
      </c>
      <c r="AY252" s="259" t="s">
        <v>136</v>
      </c>
    </row>
    <row r="253" s="14" customFormat="1">
      <c r="A253" s="14"/>
      <c r="B253" s="238"/>
      <c r="C253" s="239"/>
      <c r="D253" s="229" t="s">
        <v>146</v>
      </c>
      <c r="E253" s="240" t="s">
        <v>19</v>
      </c>
      <c r="F253" s="241" t="s">
        <v>243</v>
      </c>
      <c r="G253" s="239"/>
      <c r="H253" s="242">
        <v>1.53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8" t="s">
        <v>146</v>
      </c>
      <c r="AU253" s="248" t="s">
        <v>81</v>
      </c>
      <c r="AV253" s="14" t="s">
        <v>81</v>
      </c>
      <c r="AW253" s="14" t="s">
        <v>33</v>
      </c>
      <c r="AX253" s="14" t="s">
        <v>72</v>
      </c>
      <c r="AY253" s="248" t="s">
        <v>136</v>
      </c>
    </row>
    <row r="254" s="14" customFormat="1">
      <c r="A254" s="14"/>
      <c r="B254" s="238"/>
      <c r="C254" s="239"/>
      <c r="D254" s="229" t="s">
        <v>146</v>
      </c>
      <c r="E254" s="240" t="s">
        <v>19</v>
      </c>
      <c r="F254" s="241" t="s">
        <v>244</v>
      </c>
      <c r="G254" s="239"/>
      <c r="H254" s="242">
        <v>1.3600000000000001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8" t="s">
        <v>146</v>
      </c>
      <c r="AU254" s="248" t="s">
        <v>81</v>
      </c>
      <c r="AV254" s="14" t="s">
        <v>81</v>
      </c>
      <c r="AW254" s="14" t="s">
        <v>33</v>
      </c>
      <c r="AX254" s="14" t="s">
        <v>72</v>
      </c>
      <c r="AY254" s="248" t="s">
        <v>136</v>
      </c>
    </row>
    <row r="255" s="14" customFormat="1">
      <c r="A255" s="14"/>
      <c r="B255" s="238"/>
      <c r="C255" s="239"/>
      <c r="D255" s="229" t="s">
        <v>146</v>
      </c>
      <c r="E255" s="240" t="s">
        <v>19</v>
      </c>
      <c r="F255" s="241" t="s">
        <v>245</v>
      </c>
      <c r="G255" s="239"/>
      <c r="H255" s="242">
        <v>1.1399999999999999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8" t="s">
        <v>146</v>
      </c>
      <c r="AU255" s="248" t="s">
        <v>81</v>
      </c>
      <c r="AV255" s="14" t="s">
        <v>81</v>
      </c>
      <c r="AW255" s="14" t="s">
        <v>33</v>
      </c>
      <c r="AX255" s="14" t="s">
        <v>72</v>
      </c>
      <c r="AY255" s="248" t="s">
        <v>136</v>
      </c>
    </row>
    <row r="256" s="14" customFormat="1">
      <c r="A256" s="14"/>
      <c r="B256" s="238"/>
      <c r="C256" s="239"/>
      <c r="D256" s="229" t="s">
        <v>146</v>
      </c>
      <c r="E256" s="240" t="s">
        <v>19</v>
      </c>
      <c r="F256" s="241" t="s">
        <v>246</v>
      </c>
      <c r="G256" s="239"/>
      <c r="H256" s="242">
        <v>1.615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8" t="s">
        <v>146</v>
      </c>
      <c r="AU256" s="248" t="s">
        <v>81</v>
      </c>
      <c r="AV256" s="14" t="s">
        <v>81</v>
      </c>
      <c r="AW256" s="14" t="s">
        <v>33</v>
      </c>
      <c r="AX256" s="14" t="s">
        <v>72</v>
      </c>
      <c r="AY256" s="248" t="s">
        <v>136</v>
      </c>
    </row>
    <row r="257" s="14" customFormat="1">
      <c r="A257" s="14"/>
      <c r="B257" s="238"/>
      <c r="C257" s="239"/>
      <c r="D257" s="229" t="s">
        <v>146</v>
      </c>
      <c r="E257" s="240" t="s">
        <v>19</v>
      </c>
      <c r="F257" s="241" t="s">
        <v>247</v>
      </c>
      <c r="G257" s="239"/>
      <c r="H257" s="242">
        <v>3.3999999999999999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8" t="s">
        <v>146</v>
      </c>
      <c r="AU257" s="248" t="s">
        <v>81</v>
      </c>
      <c r="AV257" s="14" t="s">
        <v>81</v>
      </c>
      <c r="AW257" s="14" t="s">
        <v>33</v>
      </c>
      <c r="AX257" s="14" t="s">
        <v>72</v>
      </c>
      <c r="AY257" s="248" t="s">
        <v>136</v>
      </c>
    </row>
    <row r="258" s="14" customFormat="1">
      <c r="A258" s="14"/>
      <c r="B258" s="238"/>
      <c r="C258" s="239"/>
      <c r="D258" s="229" t="s">
        <v>146</v>
      </c>
      <c r="E258" s="240" t="s">
        <v>19</v>
      </c>
      <c r="F258" s="241" t="s">
        <v>248</v>
      </c>
      <c r="G258" s="239"/>
      <c r="H258" s="242">
        <v>7.4699999999999998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8" t="s">
        <v>146</v>
      </c>
      <c r="AU258" s="248" t="s">
        <v>81</v>
      </c>
      <c r="AV258" s="14" t="s">
        <v>81</v>
      </c>
      <c r="AW258" s="14" t="s">
        <v>33</v>
      </c>
      <c r="AX258" s="14" t="s">
        <v>72</v>
      </c>
      <c r="AY258" s="248" t="s">
        <v>136</v>
      </c>
    </row>
    <row r="259" s="14" customFormat="1">
      <c r="A259" s="14"/>
      <c r="B259" s="238"/>
      <c r="C259" s="239"/>
      <c r="D259" s="229" t="s">
        <v>146</v>
      </c>
      <c r="E259" s="240" t="s">
        <v>19</v>
      </c>
      <c r="F259" s="241" t="s">
        <v>249</v>
      </c>
      <c r="G259" s="239"/>
      <c r="H259" s="242">
        <v>3.1949999999999998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8" t="s">
        <v>146</v>
      </c>
      <c r="AU259" s="248" t="s">
        <v>81</v>
      </c>
      <c r="AV259" s="14" t="s">
        <v>81</v>
      </c>
      <c r="AW259" s="14" t="s">
        <v>33</v>
      </c>
      <c r="AX259" s="14" t="s">
        <v>72</v>
      </c>
      <c r="AY259" s="248" t="s">
        <v>136</v>
      </c>
    </row>
    <row r="260" s="15" customFormat="1">
      <c r="A260" s="15"/>
      <c r="B260" s="249"/>
      <c r="C260" s="250"/>
      <c r="D260" s="229" t="s">
        <v>146</v>
      </c>
      <c r="E260" s="251" t="s">
        <v>19</v>
      </c>
      <c r="F260" s="252" t="s">
        <v>153</v>
      </c>
      <c r="G260" s="250"/>
      <c r="H260" s="253">
        <v>19.710000000000001</v>
      </c>
      <c r="I260" s="254"/>
      <c r="J260" s="250"/>
      <c r="K260" s="250"/>
      <c r="L260" s="255"/>
      <c r="M260" s="256"/>
      <c r="N260" s="257"/>
      <c r="O260" s="257"/>
      <c r="P260" s="257"/>
      <c r="Q260" s="257"/>
      <c r="R260" s="257"/>
      <c r="S260" s="257"/>
      <c r="T260" s="25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9" t="s">
        <v>146</v>
      </c>
      <c r="AU260" s="259" t="s">
        <v>81</v>
      </c>
      <c r="AV260" s="15" t="s">
        <v>137</v>
      </c>
      <c r="AW260" s="15" t="s">
        <v>33</v>
      </c>
      <c r="AX260" s="15" t="s">
        <v>72</v>
      </c>
      <c r="AY260" s="259" t="s">
        <v>136</v>
      </c>
    </row>
    <row r="261" s="14" customFormat="1">
      <c r="A261" s="14"/>
      <c r="B261" s="238"/>
      <c r="C261" s="239"/>
      <c r="D261" s="229" t="s">
        <v>146</v>
      </c>
      <c r="E261" s="240" t="s">
        <v>19</v>
      </c>
      <c r="F261" s="241" t="s">
        <v>250</v>
      </c>
      <c r="G261" s="239"/>
      <c r="H261" s="242">
        <v>1.53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8" t="s">
        <v>146</v>
      </c>
      <c r="AU261" s="248" t="s">
        <v>81</v>
      </c>
      <c r="AV261" s="14" t="s">
        <v>81</v>
      </c>
      <c r="AW261" s="14" t="s">
        <v>33</v>
      </c>
      <c r="AX261" s="14" t="s">
        <v>72</v>
      </c>
      <c r="AY261" s="248" t="s">
        <v>136</v>
      </c>
    </row>
    <row r="262" s="14" customFormat="1">
      <c r="A262" s="14"/>
      <c r="B262" s="238"/>
      <c r="C262" s="239"/>
      <c r="D262" s="229" t="s">
        <v>146</v>
      </c>
      <c r="E262" s="240" t="s">
        <v>19</v>
      </c>
      <c r="F262" s="241" t="s">
        <v>251</v>
      </c>
      <c r="G262" s="239"/>
      <c r="H262" s="242">
        <v>1.3600000000000001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8" t="s">
        <v>146</v>
      </c>
      <c r="AU262" s="248" t="s">
        <v>81</v>
      </c>
      <c r="AV262" s="14" t="s">
        <v>81</v>
      </c>
      <c r="AW262" s="14" t="s">
        <v>33</v>
      </c>
      <c r="AX262" s="14" t="s">
        <v>72</v>
      </c>
      <c r="AY262" s="248" t="s">
        <v>136</v>
      </c>
    </row>
    <row r="263" s="14" customFormat="1">
      <c r="A263" s="14"/>
      <c r="B263" s="238"/>
      <c r="C263" s="239"/>
      <c r="D263" s="229" t="s">
        <v>146</v>
      </c>
      <c r="E263" s="240" t="s">
        <v>19</v>
      </c>
      <c r="F263" s="241" t="s">
        <v>252</v>
      </c>
      <c r="G263" s="239"/>
      <c r="H263" s="242">
        <v>5.1299999999999999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8" t="s">
        <v>146</v>
      </c>
      <c r="AU263" s="248" t="s">
        <v>81</v>
      </c>
      <c r="AV263" s="14" t="s">
        <v>81</v>
      </c>
      <c r="AW263" s="14" t="s">
        <v>33</v>
      </c>
      <c r="AX263" s="14" t="s">
        <v>72</v>
      </c>
      <c r="AY263" s="248" t="s">
        <v>136</v>
      </c>
    </row>
    <row r="264" s="14" customFormat="1">
      <c r="A264" s="14"/>
      <c r="B264" s="238"/>
      <c r="C264" s="239"/>
      <c r="D264" s="229" t="s">
        <v>146</v>
      </c>
      <c r="E264" s="240" t="s">
        <v>19</v>
      </c>
      <c r="F264" s="241" t="s">
        <v>253</v>
      </c>
      <c r="G264" s="239"/>
      <c r="H264" s="242">
        <v>2.5750000000000002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8" t="s">
        <v>146</v>
      </c>
      <c r="AU264" s="248" t="s">
        <v>81</v>
      </c>
      <c r="AV264" s="14" t="s">
        <v>81</v>
      </c>
      <c r="AW264" s="14" t="s">
        <v>33</v>
      </c>
      <c r="AX264" s="14" t="s">
        <v>72</v>
      </c>
      <c r="AY264" s="248" t="s">
        <v>136</v>
      </c>
    </row>
    <row r="265" s="14" customFormat="1">
      <c r="A265" s="14"/>
      <c r="B265" s="238"/>
      <c r="C265" s="239"/>
      <c r="D265" s="229" t="s">
        <v>146</v>
      </c>
      <c r="E265" s="240" t="s">
        <v>19</v>
      </c>
      <c r="F265" s="241" t="s">
        <v>254</v>
      </c>
      <c r="G265" s="239"/>
      <c r="H265" s="242">
        <v>3.3999999999999999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8" t="s">
        <v>146</v>
      </c>
      <c r="AU265" s="248" t="s">
        <v>81</v>
      </c>
      <c r="AV265" s="14" t="s">
        <v>81</v>
      </c>
      <c r="AW265" s="14" t="s">
        <v>33</v>
      </c>
      <c r="AX265" s="14" t="s">
        <v>72</v>
      </c>
      <c r="AY265" s="248" t="s">
        <v>136</v>
      </c>
    </row>
    <row r="266" s="14" customFormat="1">
      <c r="A266" s="14"/>
      <c r="B266" s="238"/>
      <c r="C266" s="239"/>
      <c r="D266" s="229" t="s">
        <v>146</v>
      </c>
      <c r="E266" s="240" t="s">
        <v>19</v>
      </c>
      <c r="F266" s="241" t="s">
        <v>255</v>
      </c>
      <c r="G266" s="239"/>
      <c r="H266" s="242">
        <v>5.5350000000000001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8" t="s">
        <v>146</v>
      </c>
      <c r="AU266" s="248" t="s">
        <v>81</v>
      </c>
      <c r="AV266" s="14" t="s">
        <v>81</v>
      </c>
      <c r="AW266" s="14" t="s">
        <v>33</v>
      </c>
      <c r="AX266" s="14" t="s">
        <v>72</v>
      </c>
      <c r="AY266" s="248" t="s">
        <v>136</v>
      </c>
    </row>
    <row r="267" s="15" customFormat="1">
      <c r="A267" s="15"/>
      <c r="B267" s="249"/>
      <c r="C267" s="250"/>
      <c r="D267" s="229" t="s">
        <v>146</v>
      </c>
      <c r="E267" s="251" t="s">
        <v>19</v>
      </c>
      <c r="F267" s="252" t="s">
        <v>156</v>
      </c>
      <c r="G267" s="250"/>
      <c r="H267" s="253">
        <v>19.530000000000001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9" t="s">
        <v>146</v>
      </c>
      <c r="AU267" s="259" t="s">
        <v>81</v>
      </c>
      <c r="AV267" s="15" t="s">
        <v>137</v>
      </c>
      <c r="AW267" s="15" t="s">
        <v>33</v>
      </c>
      <c r="AX267" s="15" t="s">
        <v>72</v>
      </c>
      <c r="AY267" s="259" t="s">
        <v>136</v>
      </c>
    </row>
    <row r="268" s="14" customFormat="1">
      <c r="A268" s="14"/>
      <c r="B268" s="238"/>
      <c r="C268" s="239"/>
      <c r="D268" s="229" t="s">
        <v>146</v>
      </c>
      <c r="E268" s="240" t="s">
        <v>19</v>
      </c>
      <c r="F268" s="241" t="s">
        <v>256</v>
      </c>
      <c r="G268" s="239"/>
      <c r="H268" s="242">
        <v>7.2450000000000001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8" t="s">
        <v>146</v>
      </c>
      <c r="AU268" s="248" t="s">
        <v>81</v>
      </c>
      <c r="AV268" s="14" t="s">
        <v>81</v>
      </c>
      <c r="AW268" s="14" t="s">
        <v>33</v>
      </c>
      <c r="AX268" s="14" t="s">
        <v>72</v>
      </c>
      <c r="AY268" s="248" t="s">
        <v>136</v>
      </c>
    </row>
    <row r="269" s="14" customFormat="1">
      <c r="A269" s="14"/>
      <c r="B269" s="238"/>
      <c r="C269" s="239"/>
      <c r="D269" s="229" t="s">
        <v>146</v>
      </c>
      <c r="E269" s="240" t="s">
        <v>19</v>
      </c>
      <c r="F269" s="241" t="s">
        <v>257</v>
      </c>
      <c r="G269" s="239"/>
      <c r="H269" s="242">
        <v>4.3650000000000002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8" t="s">
        <v>146</v>
      </c>
      <c r="AU269" s="248" t="s">
        <v>81</v>
      </c>
      <c r="AV269" s="14" t="s">
        <v>81</v>
      </c>
      <c r="AW269" s="14" t="s">
        <v>33</v>
      </c>
      <c r="AX269" s="14" t="s">
        <v>72</v>
      </c>
      <c r="AY269" s="248" t="s">
        <v>136</v>
      </c>
    </row>
    <row r="270" s="14" customFormat="1">
      <c r="A270" s="14"/>
      <c r="B270" s="238"/>
      <c r="C270" s="239"/>
      <c r="D270" s="229" t="s">
        <v>146</v>
      </c>
      <c r="E270" s="240" t="s">
        <v>19</v>
      </c>
      <c r="F270" s="241" t="s">
        <v>258</v>
      </c>
      <c r="G270" s="239"/>
      <c r="H270" s="242">
        <v>3.8250000000000002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8" t="s">
        <v>146</v>
      </c>
      <c r="AU270" s="248" t="s">
        <v>81</v>
      </c>
      <c r="AV270" s="14" t="s">
        <v>81</v>
      </c>
      <c r="AW270" s="14" t="s">
        <v>33</v>
      </c>
      <c r="AX270" s="14" t="s">
        <v>72</v>
      </c>
      <c r="AY270" s="248" t="s">
        <v>136</v>
      </c>
    </row>
    <row r="271" s="14" customFormat="1">
      <c r="A271" s="14"/>
      <c r="B271" s="238"/>
      <c r="C271" s="239"/>
      <c r="D271" s="229" t="s">
        <v>146</v>
      </c>
      <c r="E271" s="240" t="s">
        <v>19</v>
      </c>
      <c r="F271" s="241" t="s">
        <v>259</v>
      </c>
      <c r="G271" s="239"/>
      <c r="H271" s="242">
        <v>1.496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8" t="s">
        <v>146</v>
      </c>
      <c r="AU271" s="248" t="s">
        <v>81</v>
      </c>
      <c r="AV271" s="14" t="s">
        <v>81</v>
      </c>
      <c r="AW271" s="14" t="s">
        <v>33</v>
      </c>
      <c r="AX271" s="14" t="s">
        <v>72</v>
      </c>
      <c r="AY271" s="248" t="s">
        <v>136</v>
      </c>
    </row>
    <row r="272" s="14" customFormat="1">
      <c r="A272" s="14"/>
      <c r="B272" s="238"/>
      <c r="C272" s="239"/>
      <c r="D272" s="229" t="s">
        <v>146</v>
      </c>
      <c r="E272" s="240" t="s">
        <v>19</v>
      </c>
      <c r="F272" s="241" t="s">
        <v>260</v>
      </c>
      <c r="G272" s="239"/>
      <c r="H272" s="242">
        <v>1.649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8" t="s">
        <v>146</v>
      </c>
      <c r="AU272" s="248" t="s">
        <v>81</v>
      </c>
      <c r="AV272" s="14" t="s">
        <v>81</v>
      </c>
      <c r="AW272" s="14" t="s">
        <v>33</v>
      </c>
      <c r="AX272" s="14" t="s">
        <v>72</v>
      </c>
      <c r="AY272" s="248" t="s">
        <v>136</v>
      </c>
    </row>
    <row r="273" s="14" customFormat="1">
      <c r="A273" s="14"/>
      <c r="B273" s="238"/>
      <c r="C273" s="239"/>
      <c r="D273" s="229" t="s">
        <v>146</v>
      </c>
      <c r="E273" s="240" t="s">
        <v>19</v>
      </c>
      <c r="F273" s="241" t="s">
        <v>261</v>
      </c>
      <c r="G273" s="239"/>
      <c r="H273" s="242">
        <v>1.6319999999999999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8" t="s">
        <v>146</v>
      </c>
      <c r="AU273" s="248" t="s">
        <v>81</v>
      </c>
      <c r="AV273" s="14" t="s">
        <v>81</v>
      </c>
      <c r="AW273" s="14" t="s">
        <v>33</v>
      </c>
      <c r="AX273" s="14" t="s">
        <v>72</v>
      </c>
      <c r="AY273" s="248" t="s">
        <v>136</v>
      </c>
    </row>
    <row r="274" s="14" customFormat="1">
      <c r="A274" s="14"/>
      <c r="B274" s="238"/>
      <c r="C274" s="239"/>
      <c r="D274" s="229" t="s">
        <v>146</v>
      </c>
      <c r="E274" s="240" t="s">
        <v>19</v>
      </c>
      <c r="F274" s="241" t="s">
        <v>262</v>
      </c>
      <c r="G274" s="239"/>
      <c r="H274" s="242">
        <v>1.3600000000000001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8" t="s">
        <v>146</v>
      </c>
      <c r="AU274" s="248" t="s">
        <v>81</v>
      </c>
      <c r="AV274" s="14" t="s">
        <v>81</v>
      </c>
      <c r="AW274" s="14" t="s">
        <v>33</v>
      </c>
      <c r="AX274" s="14" t="s">
        <v>72</v>
      </c>
      <c r="AY274" s="248" t="s">
        <v>136</v>
      </c>
    </row>
    <row r="275" s="14" customFormat="1">
      <c r="A275" s="14"/>
      <c r="B275" s="238"/>
      <c r="C275" s="239"/>
      <c r="D275" s="229" t="s">
        <v>146</v>
      </c>
      <c r="E275" s="240" t="s">
        <v>19</v>
      </c>
      <c r="F275" s="241" t="s">
        <v>263</v>
      </c>
      <c r="G275" s="239"/>
      <c r="H275" s="242">
        <v>1.24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8" t="s">
        <v>146</v>
      </c>
      <c r="AU275" s="248" t="s">
        <v>81</v>
      </c>
      <c r="AV275" s="14" t="s">
        <v>81</v>
      </c>
      <c r="AW275" s="14" t="s">
        <v>33</v>
      </c>
      <c r="AX275" s="14" t="s">
        <v>72</v>
      </c>
      <c r="AY275" s="248" t="s">
        <v>136</v>
      </c>
    </row>
    <row r="276" s="14" customFormat="1">
      <c r="A276" s="14"/>
      <c r="B276" s="238"/>
      <c r="C276" s="239"/>
      <c r="D276" s="229" t="s">
        <v>146</v>
      </c>
      <c r="E276" s="240" t="s">
        <v>19</v>
      </c>
      <c r="F276" s="241" t="s">
        <v>264</v>
      </c>
      <c r="G276" s="239"/>
      <c r="H276" s="242">
        <v>2.7200000000000002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8" t="s">
        <v>146</v>
      </c>
      <c r="AU276" s="248" t="s">
        <v>81</v>
      </c>
      <c r="AV276" s="14" t="s">
        <v>81</v>
      </c>
      <c r="AW276" s="14" t="s">
        <v>33</v>
      </c>
      <c r="AX276" s="14" t="s">
        <v>72</v>
      </c>
      <c r="AY276" s="248" t="s">
        <v>136</v>
      </c>
    </row>
    <row r="277" s="15" customFormat="1">
      <c r="A277" s="15"/>
      <c r="B277" s="249"/>
      <c r="C277" s="250"/>
      <c r="D277" s="229" t="s">
        <v>146</v>
      </c>
      <c r="E277" s="251" t="s">
        <v>19</v>
      </c>
      <c r="F277" s="252" t="s">
        <v>265</v>
      </c>
      <c r="G277" s="250"/>
      <c r="H277" s="253">
        <v>25.531999999999996</v>
      </c>
      <c r="I277" s="254"/>
      <c r="J277" s="250"/>
      <c r="K277" s="250"/>
      <c r="L277" s="255"/>
      <c r="M277" s="256"/>
      <c r="N277" s="257"/>
      <c r="O277" s="257"/>
      <c r="P277" s="257"/>
      <c r="Q277" s="257"/>
      <c r="R277" s="257"/>
      <c r="S277" s="257"/>
      <c r="T277" s="25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9" t="s">
        <v>146</v>
      </c>
      <c r="AU277" s="259" t="s">
        <v>81</v>
      </c>
      <c r="AV277" s="15" t="s">
        <v>137</v>
      </c>
      <c r="AW277" s="15" t="s">
        <v>33</v>
      </c>
      <c r="AX277" s="15" t="s">
        <v>72</v>
      </c>
      <c r="AY277" s="259" t="s">
        <v>136</v>
      </c>
    </row>
    <row r="278" s="16" customFormat="1">
      <c r="A278" s="16"/>
      <c r="B278" s="260"/>
      <c r="C278" s="261"/>
      <c r="D278" s="229" t="s">
        <v>146</v>
      </c>
      <c r="E278" s="262" t="s">
        <v>19</v>
      </c>
      <c r="F278" s="263" t="s">
        <v>160</v>
      </c>
      <c r="G278" s="261"/>
      <c r="H278" s="264">
        <v>137.59000000000003</v>
      </c>
      <c r="I278" s="265"/>
      <c r="J278" s="261"/>
      <c r="K278" s="261"/>
      <c r="L278" s="266"/>
      <c r="M278" s="267"/>
      <c r="N278" s="268"/>
      <c r="O278" s="268"/>
      <c r="P278" s="268"/>
      <c r="Q278" s="268"/>
      <c r="R278" s="268"/>
      <c r="S278" s="268"/>
      <c r="T278" s="269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0" t="s">
        <v>146</v>
      </c>
      <c r="AU278" s="270" t="s">
        <v>81</v>
      </c>
      <c r="AV278" s="16" t="s">
        <v>144</v>
      </c>
      <c r="AW278" s="16" t="s">
        <v>33</v>
      </c>
      <c r="AX278" s="16" t="s">
        <v>79</v>
      </c>
      <c r="AY278" s="270" t="s">
        <v>136</v>
      </c>
    </row>
    <row r="279" s="2" customFormat="1" ht="44.25" customHeight="1">
      <c r="A279" s="40"/>
      <c r="B279" s="41"/>
      <c r="C279" s="214" t="s">
        <v>266</v>
      </c>
      <c r="D279" s="214" t="s">
        <v>139</v>
      </c>
      <c r="E279" s="215" t="s">
        <v>267</v>
      </c>
      <c r="F279" s="216" t="s">
        <v>268</v>
      </c>
      <c r="G279" s="217" t="s">
        <v>142</v>
      </c>
      <c r="H279" s="218">
        <v>14.356</v>
      </c>
      <c r="I279" s="219"/>
      <c r="J279" s="220">
        <f>ROUND(I279*H279,2)</f>
        <v>0</v>
      </c>
      <c r="K279" s="216" t="s">
        <v>143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0.26100000000000001</v>
      </c>
      <c r="T279" s="224">
        <f>S279*H279</f>
        <v>3.7469160000000001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144</v>
      </c>
      <c r="AT279" s="225" t="s">
        <v>139</v>
      </c>
      <c r="AU279" s="225" t="s">
        <v>81</v>
      </c>
      <c r="AY279" s="19" t="s">
        <v>136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79</v>
      </c>
      <c r="BK279" s="226">
        <f>ROUND(I279*H279,2)</f>
        <v>0</v>
      </c>
      <c r="BL279" s="19" t="s">
        <v>144</v>
      </c>
      <c r="BM279" s="225" t="s">
        <v>269</v>
      </c>
    </row>
    <row r="280" s="13" customFormat="1">
      <c r="A280" s="13"/>
      <c r="B280" s="227"/>
      <c r="C280" s="228"/>
      <c r="D280" s="229" t="s">
        <v>146</v>
      </c>
      <c r="E280" s="230" t="s">
        <v>19</v>
      </c>
      <c r="F280" s="231" t="s">
        <v>147</v>
      </c>
      <c r="G280" s="228"/>
      <c r="H280" s="230" t="s">
        <v>19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146</v>
      </c>
      <c r="AU280" s="237" t="s">
        <v>81</v>
      </c>
      <c r="AV280" s="13" t="s">
        <v>79</v>
      </c>
      <c r="AW280" s="13" t="s">
        <v>33</v>
      </c>
      <c r="AX280" s="13" t="s">
        <v>72</v>
      </c>
      <c r="AY280" s="237" t="s">
        <v>136</v>
      </c>
    </row>
    <row r="281" s="14" customFormat="1">
      <c r="A281" s="14"/>
      <c r="B281" s="238"/>
      <c r="C281" s="239"/>
      <c r="D281" s="229" t="s">
        <v>146</v>
      </c>
      <c r="E281" s="240" t="s">
        <v>19</v>
      </c>
      <c r="F281" s="241" t="s">
        <v>148</v>
      </c>
      <c r="G281" s="239"/>
      <c r="H281" s="242">
        <v>1.3200000000000001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8" t="s">
        <v>146</v>
      </c>
      <c r="AU281" s="248" t="s">
        <v>81</v>
      </c>
      <c r="AV281" s="14" t="s">
        <v>81</v>
      </c>
      <c r="AW281" s="14" t="s">
        <v>33</v>
      </c>
      <c r="AX281" s="14" t="s">
        <v>72</v>
      </c>
      <c r="AY281" s="248" t="s">
        <v>136</v>
      </c>
    </row>
    <row r="282" s="14" customFormat="1">
      <c r="A282" s="14"/>
      <c r="B282" s="238"/>
      <c r="C282" s="239"/>
      <c r="D282" s="229" t="s">
        <v>146</v>
      </c>
      <c r="E282" s="240" t="s">
        <v>19</v>
      </c>
      <c r="F282" s="241" t="s">
        <v>149</v>
      </c>
      <c r="G282" s="239"/>
      <c r="H282" s="242">
        <v>2.3100000000000001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8" t="s">
        <v>146</v>
      </c>
      <c r="AU282" s="248" t="s">
        <v>81</v>
      </c>
      <c r="AV282" s="14" t="s">
        <v>81</v>
      </c>
      <c r="AW282" s="14" t="s">
        <v>33</v>
      </c>
      <c r="AX282" s="14" t="s">
        <v>72</v>
      </c>
      <c r="AY282" s="248" t="s">
        <v>136</v>
      </c>
    </row>
    <row r="283" s="15" customFormat="1">
      <c r="A283" s="15"/>
      <c r="B283" s="249"/>
      <c r="C283" s="250"/>
      <c r="D283" s="229" t="s">
        <v>146</v>
      </c>
      <c r="E283" s="251" t="s">
        <v>19</v>
      </c>
      <c r="F283" s="252" t="s">
        <v>150</v>
      </c>
      <c r="G283" s="250"/>
      <c r="H283" s="253">
        <v>3.6299999999999999</v>
      </c>
      <c r="I283" s="254"/>
      <c r="J283" s="250"/>
      <c r="K283" s="250"/>
      <c r="L283" s="255"/>
      <c r="M283" s="256"/>
      <c r="N283" s="257"/>
      <c r="O283" s="257"/>
      <c r="P283" s="257"/>
      <c r="Q283" s="257"/>
      <c r="R283" s="257"/>
      <c r="S283" s="257"/>
      <c r="T283" s="25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9" t="s">
        <v>146</v>
      </c>
      <c r="AU283" s="259" t="s">
        <v>81</v>
      </c>
      <c r="AV283" s="15" t="s">
        <v>137</v>
      </c>
      <c r="AW283" s="15" t="s">
        <v>33</v>
      </c>
      <c r="AX283" s="15" t="s">
        <v>72</v>
      </c>
      <c r="AY283" s="259" t="s">
        <v>136</v>
      </c>
    </row>
    <row r="284" s="14" customFormat="1">
      <c r="A284" s="14"/>
      <c r="B284" s="238"/>
      <c r="C284" s="239"/>
      <c r="D284" s="229" t="s">
        <v>146</v>
      </c>
      <c r="E284" s="240" t="s">
        <v>19</v>
      </c>
      <c r="F284" s="241" t="s">
        <v>151</v>
      </c>
      <c r="G284" s="239"/>
      <c r="H284" s="242">
        <v>1.6499999999999999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8" t="s">
        <v>146</v>
      </c>
      <c r="AU284" s="248" t="s">
        <v>81</v>
      </c>
      <c r="AV284" s="14" t="s">
        <v>81</v>
      </c>
      <c r="AW284" s="14" t="s">
        <v>33</v>
      </c>
      <c r="AX284" s="14" t="s">
        <v>72</v>
      </c>
      <c r="AY284" s="248" t="s">
        <v>136</v>
      </c>
    </row>
    <row r="285" s="14" customFormat="1">
      <c r="A285" s="14"/>
      <c r="B285" s="238"/>
      <c r="C285" s="239"/>
      <c r="D285" s="229" t="s">
        <v>146</v>
      </c>
      <c r="E285" s="240" t="s">
        <v>19</v>
      </c>
      <c r="F285" s="241" t="s">
        <v>152</v>
      </c>
      <c r="G285" s="239"/>
      <c r="H285" s="242">
        <v>2.3100000000000001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8" t="s">
        <v>146</v>
      </c>
      <c r="AU285" s="248" t="s">
        <v>81</v>
      </c>
      <c r="AV285" s="14" t="s">
        <v>81</v>
      </c>
      <c r="AW285" s="14" t="s">
        <v>33</v>
      </c>
      <c r="AX285" s="14" t="s">
        <v>72</v>
      </c>
      <c r="AY285" s="248" t="s">
        <v>136</v>
      </c>
    </row>
    <row r="286" s="15" customFormat="1">
      <c r="A286" s="15"/>
      <c r="B286" s="249"/>
      <c r="C286" s="250"/>
      <c r="D286" s="229" t="s">
        <v>146</v>
      </c>
      <c r="E286" s="251" t="s">
        <v>19</v>
      </c>
      <c r="F286" s="252" t="s">
        <v>153</v>
      </c>
      <c r="G286" s="250"/>
      <c r="H286" s="253">
        <v>3.96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9" t="s">
        <v>146</v>
      </c>
      <c r="AU286" s="259" t="s">
        <v>81</v>
      </c>
      <c r="AV286" s="15" t="s">
        <v>137</v>
      </c>
      <c r="AW286" s="15" t="s">
        <v>33</v>
      </c>
      <c r="AX286" s="15" t="s">
        <v>72</v>
      </c>
      <c r="AY286" s="259" t="s">
        <v>136</v>
      </c>
    </row>
    <row r="287" s="14" customFormat="1">
      <c r="A287" s="14"/>
      <c r="B287" s="238"/>
      <c r="C287" s="239"/>
      <c r="D287" s="229" t="s">
        <v>146</v>
      </c>
      <c r="E287" s="240" t="s">
        <v>19</v>
      </c>
      <c r="F287" s="241" t="s">
        <v>154</v>
      </c>
      <c r="G287" s="239"/>
      <c r="H287" s="242">
        <v>2.6400000000000001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8" t="s">
        <v>146</v>
      </c>
      <c r="AU287" s="248" t="s">
        <v>81</v>
      </c>
      <c r="AV287" s="14" t="s">
        <v>81</v>
      </c>
      <c r="AW287" s="14" t="s">
        <v>33</v>
      </c>
      <c r="AX287" s="14" t="s">
        <v>72</v>
      </c>
      <c r="AY287" s="248" t="s">
        <v>136</v>
      </c>
    </row>
    <row r="288" s="14" customFormat="1">
      <c r="A288" s="14"/>
      <c r="B288" s="238"/>
      <c r="C288" s="239"/>
      <c r="D288" s="229" t="s">
        <v>146</v>
      </c>
      <c r="E288" s="240" t="s">
        <v>19</v>
      </c>
      <c r="F288" s="241" t="s">
        <v>155</v>
      </c>
      <c r="G288" s="239"/>
      <c r="H288" s="242">
        <v>2.3100000000000001</v>
      </c>
      <c r="I288" s="243"/>
      <c r="J288" s="239"/>
      <c r="K288" s="239"/>
      <c r="L288" s="244"/>
      <c r="M288" s="245"/>
      <c r="N288" s="246"/>
      <c r="O288" s="246"/>
      <c r="P288" s="246"/>
      <c r="Q288" s="246"/>
      <c r="R288" s="246"/>
      <c r="S288" s="246"/>
      <c r="T288" s="24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8" t="s">
        <v>146</v>
      </c>
      <c r="AU288" s="248" t="s">
        <v>81</v>
      </c>
      <c r="AV288" s="14" t="s">
        <v>81</v>
      </c>
      <c r="AW288" s="14" t="s">
        <v>33</v>
      </c>
      <c r="AX288" s="14" t="s">
        <v>72</v>
      </c>
      <c r="AY288" s="248" t="s">
        <v>136</v>
      </c>
    </row>
    <row r="289" s="15" customFormat="1">
      <c r="A289" s="15"/>
      <c r="B289" s="249"/>
      <c r="C289" s="250"/>
      <c r="D289" s="229" t="s">
        <v>146</v>
      </c>
      <c r="E289" s="251" t="s">
        <v>19</v>
      </c>
      <c r="F289" s="252" t="s">
        <v>156</v>
      </c>
      <c r="G289" s="250"/>
      <c r="H289" s="253">
        <v>4.9500000000000002</v>
      </c>
      <c r="I289" s="254"/>
      <c r="J289" s="250"/>
      <c r="K289" s="250"/>
      <c r="L289" s="255"/>
      <c r="M289" s="256"/>
      <c r="N289" s="257"/>
      <c r="O289" s="257"/>
      <c r="P289" s="257"/>
      <c r="Q289" s="257"/>
      <c r="R289" s="257"/>
      <c r="S289" s="257"/>
      <c r="T289" s="25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9" t="s">
        <v>146</v>
      </c>
      <c r="AU289" s="259" t="s">
        <v>81</v>
      </c>
      <c r="AV289" s="15" t="s">
        <v>137</v>
      </c>
      <c r="AW289" s="15" t="s">
        <v>33</v>
      </c>
      <c r="AX289" s="15" t="s">
        <v>72</v>
      </c>
      <c r="AY289" s="259" t="s">
        <v>136</v>
      </c>
    </row>
    <row r="290" s="14" customFormat="1">
      <c r="A290" s="14"/>
      <c r="B290" s="238"/>
      <c r="C290" s="239"/>
      <c r="D290" s="229" t="s">
        <v>146</v>
      </c>
      <c r="E290" s="240" t="s">
        <v>19</v>
      </c>
      <c r="F290" s="241" t="s">
        <v>157</v>
      </c>
      <c r="G290" s="239"/>
      <c r="H290" s="242">
        <v>1.073</v>
      </c>
      <c r="I290" s="243"/>
      <c r="J290" s="239"/>
      <c r="K290" s="239"/>
      <c r="L290" s="244"/>
      <c r="M290" s="245"/>
      <c r="N290" s="246"/>
      <c r="O290" s="246"/>
      <c r="P290" s="246"/>
      <c r="Q290" s="246"/>
      <c r="R290" s="246"/>
      <c r="S290" s="246"/>
      <c r="T290" s="24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8" t="s">
        <v>146</v>
      </c>
      <c r="AU290" s="248" t="s">
        <v>81</v>
      </c>
      <c r="AV290" s="14" t="s">
        <v>81</v>
      </c>
      <c r="AW290" s="14" t="s">
        <v>33</v>
      </c>
      <c r="AX290" s="14" t="s">
        <v>72</v>
      </c>
      <c r="AY290" s="248" t="s">
        <v>136</v>
      </c>
    </row>
    <row r="291" s="14" customFormat="1">
      <c r="A291" s="14"/>
      <c r="B291" s="238"/>
      <c r="C291" s="239"/>
      <c r="D291" s="229" t="s">
        <v>146</v>
      </c>
      <c r="E291" s="240" t="s">
        <v>19</v>
      </c>
      <c r="F291" s="241" t="s">
        <v>158</v>
      </c>
      <c r="G291" s="239"/>
      <c r="H291" s="242">
        <v>0.74299999999999999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8" t="s">
        <v>146</v>
      </c>
      <c r="AU291" s="248" t="s">
        <v>81</v>
      </c>
      <c r="AV291" s="14" t="s">
        <v>81</v>
      </c>
      <c r="AW291" s="14" t="s">
        <v>33</v>
      </c>
      <c r="AX291" s="14" t="s">
        <v>72</v>
      </c>
      <c r="AY291" s="248" t="s">
        <v>136</v>
      </c>
    </row>
    <row r="292" s="15" customFormat="1">
      <c r="A292" s="15"/>
      <c r="B292" s="249"/>
      <c r="C292" s="250"/>
      <c r="D292" s="229" t="s">
        <v>146</v>
      </c>
      <c r="E292" s="251" t="s">
        <v>19</v>
      </c>
      <c r="F292" s="252" t="s">
        <v>159</v>
      </c>
      <c r="G292" s="250"/>
      <c r="H292" s="253">
        <v>1.8159999999999998</v>
      </c>
      <c r="I292" s="254"/>
      <c r="J292" s="250"/>
      <c r="K292" s="250"/>
      <c r="L292" s="255"/>
      <c r="M292" s="256"/>
      <c r="N292" s="257"/>
      <c r="O292" s="257"/>
      <c r="P292" s="257"/>
      <c r="Q292" s="257"/>
      <c r="R292" s="257"/>
      <c r="S292" s="257"/>
      <c r="T292" s="25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9" t="s">
        <v>146</v>
      </c>
      <c r="AU292" s="259" t="s">
        <v>81</v>
      </c>
      <c r="AV292" s="15" t="s">
        <v>137</v>
      </c>
      <c r="AW292" s="15" t="s">
        <v>33</v>
      </c>
      <c r="AX292" s="15" t="s">
        <v>72</v>
      </c>
      <c r="AY292" s="259" t="s">
        <v>136</v>
      </c>
    </row>
    <row r="293" s="16" customFormat="1">
      <c r="A293" s="16"/>
      <c r="B293" s="260"/>
      <c r="C293" s="261"/>
      <c r="D293" s="229" t="s">
        <v>146</v>
      </c>
      <c r="E293" s="262" t="s">
        <v>270</v>
      </c>
      <c r="F293" s="263" t="s">
        <v>160</v>
      </c>
      <c r="G293" s="261"/>
      <c r="H293" s="264">
        <v>14.356000000000002</v>
      </c>
      <c r="I293" s="265"/>
      <c r="J293" s="261"/>
      <c r="K293" s="261"/>
      <c r="L293" s="266"/>
      <c r="M293" s="267"/>
      <c r="N293" s="268"/>
      <c r="O293" s="268"/>
      <c r="P293" s="268"/>
      <c r="Q293" s="268"/>
      <c r="R293" s="268"/>
      <c r="S293" s="268"/>
      <c r="T293" s="269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0" t="s">
        <v>146</v>
      </c>
      <c r="AU293" s="270" t="s">
        <v>81</v>
      </c>
      <c r="AV293" s="16" t="s">
        <v>144</v>
      </c>
      <c r="AW293" s="16" t="s">
        <v>33</v>
      </c>
      <c r="AX293" s="16" t="s">
        <v>79</v>
      </c>
      <c r="AY293" s="270" t="s">
        <v>136</v>
      </c>
    </row>
    <row r="294" s="2" customFormat="1">
      <c r="A294" s="40"/>
      <c r="B294" s="41"/>
      <c r="C294" s="214" t="s">
        <v>271</v>
      </c>
      <c r="D294" s="214" t="s">
        <v>139</v>
      </c>
      <c r="E294" s="215" t="s">
        <v>272</v>
      </c>
      <c r="F294" s="216" t="s">
        <v>273</v>
      </c>
      <c r="G294" s="217" t="s">
        <v>142</v>
      </c>
      <c r="H294" s="218">
        <v>29.821999999999999</v>
      </c>
      <c r="I294" s="219"/>
      <c r="J294" s="220">
        <f>ROUND(I294*H294,2)</f>
        <v>0</v>
      </c>
      <c r="K294" s="216" t="s">
        <v>143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0.045999999999999999</v>
      </c>
      <c r="T294" s="224">
        <f>S294*H294</f>
        <v>1.371812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144</v>
      </c>
      <c r="AT294" s="225" t="s">
        <v>139</v>
      </c>
      <c r="AU294" s="225" t="s">
        <v>81</v>
      </c>
      <c r="AY294" s="19" t="s">
        <v>136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79</v>
      </c>
      <c r="BK294" s="226">
        <f>ROUND(I294*H294,2)</f>
        <v>0</v>
      </c>
      <c r="BL294" s="19" t="s">
        <v>144</v>
      </c>
      <c r="BM294" s="225" t="s">
        <v>274</v>
      </c>
    </row>
    <row r="295" s="13" customFormat="1">
      <c r="A295" s="13"/>
      <c r="B295" s="227"/>
      <c r="C295" s="228"/>
      <c r="D295" s="229" t="s">
        <v>146</v>
      </c>
      <c r="E295" s="230" t="s">
        <v>19</v>
      </c>
      <c r="F295" s="231" t="s">
        <v>200</v>
      </c>
      <c r="G295" s="228"/>
      <c r="H295" s="230" t="s">
        <v>19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146</v>
      </c>
      <c r="AU295" s="237" t="s">
        <v>81</v>
      </c>
      <c r="AV295" s="13" t="s">
        <v>79</v>
      </c>
      <c r="AW295" s="13" t="s">
        <v>33</v>
      </c>
      <c r="AX295" s="13" t="s">
        <v>72</v>
      </c>
      <c r="AY295" s="237" t="s">
        <v>136</v>
      </c>
    </row>
    <row r="296" s="14" customFormat="1">
      <c r="A296" s="14"/>
      <c r="B296" s="238"/>
      <c r="C296" s="239"/>
      <c r="D296" s="229" t="s">
        <v>146</v>
      </c>
      <c r="E296" s="240" t="s">
        <v>19</v>
      </c>
      <c r="F296" s="241" t="s">
        <v>201</v>
      </c>
      <c r="G296" s="239"/>
      <c r="H296" s="242">
        <v>1.5600000000000001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8" t="s">
        <v>146</v>
      </c>
      <c r="AU296" s="248" t="s">
        <v>81</v>
      </c>
      <c r="AV296" s="14" t="s">
        <v>81</v>
      </c>
      <c r="AW296" s="14" t="s">
        <v>33</v>
      </c>
      <c r="AX296" s="14" t="s">
        <v>72</v>
      </c>
      <c r="AY296" s="248" t="s">
        <v>136</v>
      </c>
    </row>
    <row r="297" s="14" customFormat="1">
      <c r="A297" s="14"/>
      <c r="B297" s="238"/>
      <c r="C297" s="239"/>
      <c r="D297" s="229" t="s">
        <v>146</v>
      </c>
      <c r="E297" s="240" t="s">
        <v>19</v>
      </c>
      <c r="F297" s="241" t="s">
        <v>202</v>
      </c>
      <c r="G297" s="239"/>
      <c r="H297" s="242">
        <v>1.5</v>
      </c>
      <c r="I297" s="243"/>
      <c r="J297" s="239"/>
      <c r="K297" s="239"/>
      <c r="L297" s="244"/>
      <c r="M297" s="245"/>
      <c r="N297" s="246"/>
      <c r="O297" s="246"/>
      <c r="P297" s="246"/>
      <c r="Q297" s="246"/>
      <c r="R297" s="246"/>
      <c r="S297" s="246"/>
      <c r="T297" s="24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8" t="s">
        <v>146</v>
      </c>
      <c r="AU297" s="248" t="s">
        <v>81</v>
      </c>
      <c r="AV297" s="14" t="s">
        <v>81</v>
      </c>
      <c r="AW297" s="14" t="s">
        <v>33</v>
      </c>
      <c r="AX297" s="14" t="s">
        <v>72</v>
      </c>
      <c r="AY297" s="248" t="s">
        <v>136</v>
      </c>
    </row>
    <row r="298" s="14" customFormat="1">
      <c r="A298" s="14"/>
      <c r="B298" s="238"/>
      <c r="C298" s="239"/>
      <c r="D298" s="229" t="s">
        <v>146</v>
      </c>
      <c r="E298" s="240" t="s">
        <v>19</v>
      </c>
      <c r="F298" s="241" t="s">
        <v>203</v>
      </c>
      <c r="G298" s="239"/>
      <c r="H298" s="242">
        <v>2.9249999999999998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8" t="s">
        <v>146</v>
      </c>
      <c r="AU298" s="248" t="s">
        <v>81</v>
      </c>
      <c r="AV298" s="14" t="s">
        <v>81</v>
      </c>
      <c r="AW298" s="14" t="s">
        <v>33</v>
      </c>
      <c r="AX298" s="14" t="s">
        <v>72</v>
      </c>
      <c r="AY298" s="248" t="s">
        <v>136</v>
      </c>
    </row>
    <row r="299" s="15" customFormat="1">
      <c r="A299" s="15"/>
      <c r="B299" s="249"/>
      <c r="C299" s="250"/>
      <c r="D299" s="229" t="s">
        <v>146</v>
      </c>
      <c r="E299" s="251" t="s">
        <v>19</v>
      </c>
      <c r="F299" s="252" t="s">
        <v>150</v>
      </c>
      <c r="G299" s="250"/>
      <c r="H299" s="253">
        <v>5.9849999999999994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9" t="s">
        <v>146</v>
      </c>
      <c r="AU299" s="259" t="s">
        <v>81</v>
      </c>
      <c r="AV299" s="15" t="s">
        <v>137</v>
      </c>
      <c r="AW299" s="15" t="s">
        <v>33</v>
      </c>
      <c r="AX299" s="15" t="s">
        <v>72</v>
      </c>
      <c r="AY299" s="259" t="s">
        <v>136</v>
      </c>
    </row>
    <row r="300" s="14" customFormat="1">
      <c r="A300" s="14"/>
      <c r="B300" s="238"/>
      <c r="C300" s="239"/>
      <c r="D300" s="229" t="s">
        <v>146</v>
      </c>
      <c r="E300" s="240" t="s">
        <v>19</v>
      </c>
      <c r="F300" s="241" t="s">
        <v>204</v>
      </c>
      <c r="G300" s="239"/>
      <c r="H300" s="242">
        <v>1.5600000000000001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8" t="s">
        <v>146</v>
      </c>
      <c r="AU300" s="248" t="s">
        <v>81</v>
      </c>
      <c r="AV300" s="14" t="s">
        <v>81</v>
      </c>
      <c r="AW300" s="14" t="s">
        <v>33</v>
      </c>
      <c r="AX300" s="14" t="s">
        <v>72</v>
      </c>
      <c r="AY300" s="248" t="s">
        <v>136</v>
      </c>
    </row>
    <row r="301" s="14" customFormat="1">
      <c r="A301" s="14"/>
      <c r="B301" s="238"/>
      <c r="C301" s="239"/>
      <c r="D301" s="229" t="s">
        <v>146</v>
      </c>
      <c r="E301" s="240" t="s">
        <v>19</v>
      </c>
      <c r="F301" s="241" t="s">
        <v>205</v>
      </c>
      <c r="G301" s="239"/>
      <c r="H301" s="242">
        <v>1.5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8" t="s">
        <v>146</v>
      </c>
      <c r="AU301" s="248" t="s">
        <v>81</v>
      </c>
      <c r="AV301" s="14" t="s">
        <v>81</v>
      </c>
      <c r="AW301" s="14" t="s">
        <v>33</v>
      </c>
      <c r="AX301" s="14" t="s">
        <v>72</v>
      </c>
      <c r="AY301" s="248" t="s">
        <v>136</v>
      </c>
    </row>
    <row r="302" s="14" customFormat="1">
      <c r="A302" s="14"/>
      <c r="B302" s="238"/>
      <c r="C302" s="239"/>
      <c r="D302" s="229" t="s">
        <v>146</v>
      </c>
      <c r="E302" s="240" t="s">
        <v>19</v>
      </c>
      <c r="F302" s="241" t="s">
        <v>206</v>
      </c>
      <c r="G302" s="239"/>
      <c r="H302" s="242">
        <v>0.63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8" t="s">
        <v>146</v>
      </c>
      <c r="AU302" s="248" t="s">
        <v>81</v>
      </c>
      <c r="AV302" s="14" t="s">
        <v>81</v>
      </c>
      <c r="AW302" s="14" t="s">
        <v>33</v>
      </c>
      <c r="AX302" s="14" t="s">
        <v>72</v>
      </c>
      <c r="AY302" s="248" t="s">
        <v>136</v>
      </c>
    </row>
    <row r="303" s="14" customFormat="1">
      <c r="A303" s="14"/>
      <c r="B303" s="238"/>
      <c r="C303" s="239"/>
      <c r="D303" s="229" t="s">
        <v>146</v>
      </c>
      <c r="E303" s="240" t="s">
        <v>19</v>
      </c>
      <c r="F303" s="241" t="s">
        <v>207</v>
      </c>
      <c r="G303" s="239"/>
      <c r="H303" s="242">
        <v>0.96899999999999997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8" t="s">
        <v>146</v>
      </c>
      <c r="AU303" s="248" t="s">
        <v>81</v>
      </c>
      <c r="AV303" s="14" t="s">
        <v>81</v>
      </c>
      <c r="AW303" s="14" t="s">
        <v>33</v>
      </c>
      <c r="AX303" s="14" t="s">
        <v>72</v>
      </c>
      <c r="AY303" s="248" t="s">
        <v>136</v>
      </c>
    </row>
    <row r="304" s="14" customFormat="1">
      <c r="A304" s="14"/>
      <c r="B304" s="238"/>
      <c r="C304" s="239"/>
      <c r="D304" s="229" t="s">
        <v>146</v>
      </c>
      <c r="E304" s="240" t="s">
        <v>19</v>
      </c>
      <c r="F304" s="241" t="s">
        <v>208</v>
      </c>
      <c r="G304" s="239"/>
      <c r="H304" s="242">
        <v>1.1100000000000001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8" t="s">
        <v>146</v>
      </c>
      <c r="AU304" s="248" t="s">
        <v>81</v>
      </c>
      <c r="AV304" s="14" t="s">
        <v>81</v>
      </c>
      <c r="AW304" s="14" t="s">
        <v>33</v>
      </c>
      <c r="AX304" s="14" t="s">
        <v>72</v>
      </c>
      <c r="AY304" s="248" t="s">
        <v>136</v>
      </c>
    </row>
    <row r="305" s="14" customFormat="1">
      <c r="A305" s="14"/>
      <c r="B305" s="238"/>
      <c r="C305" s="239"/>
      <c r="D305" s="229" t="s">
        <v>146</v>
      </c>
      <c r="E305" s="240" t="s">
        <v>19</v>
      </c>
      <c r="F305" s="241" t="s">
        <v>209</v>
      </c>
      <c r="G305" s="239"/>
      <c r="H305" s="242">
        <v>0.59999999999999998</v>
      </c>
      <c r="I305" s="243"/>
      <c r="J305" s="239"/>
      <c r="K305" s="239"/>
      <c r="L305" s="244"/>
      <c r="M305" s="245"/>
      <c r="N305" s="246"/>
      <c r="O305" s="246"/>
      <c r="P305" s="246"/>
      <c r="Q305" s="246"/>
      <c r="R305" s="246"/>
      <c r="S305" s="246"/>
      <c r="T305" s="24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8" t="s">
        <v>146</v>
      </c>
      <c r="AU305" s="248" t="s">
        <v>81</v>
      </c>
      <c r="AV305" s="14" t="s">
        <v>81</v>
      </c>
      <c r="AW305" s="14" t="s">
        <v>33</v>
      </c>
      <c r="AX305" s="14" t="s">
        <v>72</v>
      </c>
      <c r="AY305" s="248" t="s">
        <v>136</v>
      </c>
    </row>
    <row r="306" s="15" customFormat="1">
      <c r="A306" s="15"/>
      <c r="B306" s="249"/>
      <c r="C306" s="250"/>
      <c r="D306" s="229" t="s">
        <v>146</v>
      </c>
      <c r="E306" s="251" t="s">
        <v>19</v>
      </c>
      <c r="F306" s="252" t="s">
        <v>153</v>
      </c>
      <c r="G306" s="250"/>
      <c r="H306" s="253">
        <v>6.3689999999999998</v>
      </c>
      <c r="I306" s="254"/>
      <c r="J306" s="250"/>
      <c r="K306" s="250"/>
      <c r="L306" s="255"/>
      <c r="M306" s="256"/>
      <c r="N306" s="257"/>
      <c r="O306" s="257"/>
      <c r="P306" s="257"/>
      <c r="Q306" s="257"/>
      <c r="R306" s="257"/>
      <c r="S306" s="257"/>
      <c r="T306" s="25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9" t="s">
        <v>146</v>
      </c>
      <c r="AU306" s="259" t="s">
        <v>81</v>
      </c>
      <c r="AV306" s="15" t="s">
        <v>137</v>
      </c>
      <c r="AW306" s="15" t="s">
        <v>33</v>
      </c>
      <c r="AX306" s="15" t="s">
        <v>72</v>
      </c>
      <c r="AY306" s="259" t="s">
        <v>136</v>
      </c>
    </row>
    <row r="307" s="14" customFormat="1">
      <c r="A307" s="14"/>
      <c r="B307" s="238"/>
      <c r="C307" s="239"/>
      <c r="D307" s="229" t="s">
        <v>146</v>
      </c>
      <c r="E307" s="240" t="s">
        <v>19</v>
      </c>
      <c r="F307" s="241" t="s">
        <v>210</v>
      </c>
      <c r="G307" s="239"/>
      <c r="H307" s="242">
        <v>1.47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8" t="s">
        <v>146</v>
      </c>
      <c r="AU307" s="248" t="s">
        <v>81</v>
      </c>
      <c r="AV307" s="14" t="s">
        <v>81</v>
      </c>
      <c r="AW307" s="14" t="s">
        <v>33</v>
      </c>
      <c r="AX307" s="14" t="s">
        <v>72</v>
      </c>
      <c r="AY307" s="248" t="s">
        <v>136</v>
      </c>
    </row>
    <row r="308" s="14" customFormat="1">
      <c r="A308" s="14"/>
      <c r="B308" s="238"/>
      <c r="C308" s="239"/>
      <c r="D308" s="229" t="s">
        <v>146</v>
      </c>
      <c r="E308" s="240" t="s">
        <v>19</v>
      </c>
      <c r="F308" s="241" t="s">
        <v>211</v>
      </c>
      <c r="G308" s="239"/>
      <c r="H308" s="242">
        <v>1.4099999999999999</v>
      </c>
      <c r="I308" s="243"/>
      <c r="J308" s="239"/>
      <c r="K308" s="239"/>
      <c r="L308" s="244"/>
      <c r="M308" s="245"/>
      <c r="N308" s="246"/>
      <c r="O308" s="246"/>
      <c r="P308" s="246"/>
      <c r="Q308" s="246"/>
      <c r="R308" s="246"/>
      <c r="S308" s="246"/>
      <c r="T308" s="24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8" t="s">
        <v>146</v>
      </c>
      <c r="AU308" s="248" t="s">
        <v>81</v>
      </c>
      <c r="AV308" s="14" t="s">
        <v>81</v>
      </c>
      <c r="AW308" s="14" t="s">
        <v>33</v>
      </c>
      <c r="AX308" s="14" t="s">
        <v>72</v>
      </c>
      <c r="AY308" s="248" t="s">
        <v>136</v>
      </c>
    </row>
    <row r="309" s="14" customFormat="1">
      <c r="A309" s="14"/>
      <c r="B309" s="238"/>
      <c r="C309" s="239"/>
      <c r="D309" s="229" t="s">
        <v>146</v>
      </c>
      <c r="E309" s="240" t="s">
        <v>19</v>
      </c>
      <c r="F309" s="241" t="s">
        <v>212</v>
      </c>
      <c r="G309" s="239"/>
      <c r="H309" s="242">
        <v>2.79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8" t="s">
        <v>146</v>
      </c>
      <c r="AU309" s="248" t="s">
        <v>81</v>
      </c>
      <c r="AV309" s="14" t="s">
        <v>81</v>
      </c>
      <c r="AW309" s="14" t="s">
        <v>33</v>
      </c>
      <c r="AX309" s="14" t="s">
        <v>72</v>
      </c>
      <c r="AY309" s="248" t="s">
        <v>136</v>
      </c>
    </row>
    <row r="310" s="14" customFormat="1">
      <c r="A310" s="14"/>
      <c r="B310" s="238"/>
      <c r="C310" s="239"/>
      <c r="D310" s="229" t="s">
        <v>146</v>
      </c>
      <c r="E310" s="240" t="s">
        <v>19</v>
      </c>
      <c r="F310" s="241" t="s">
        <v>213</v>
      </c>
      <c r="G310" s="239"/>
      <c r="H310" s="242">
        <v>2.2200000000000002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8" t="s">
        <v>146</v>
      </c>
      <c r="AU310" s="248" t="s">
        <v>81</v>
      </c>
      <c r="AV310" s="14" t="s">
        <v>81</v>
      </c>
      <c r="AW310" s="14" t="s">
        <v>33</v>
      </c>
      <c r="AX310" s="14" t="s">
        <v>72</v>
      </c>
      <c r="AY310" s="248" t="s">
        <v>136</v>
      </c>
    </row>
    <row r="311" s="15" customFormat="1">
      <c r="A311" s="15"/>
      <c r="B311" s="249"/>
      <c r="C311" s="250"/>
      <c r="D311" s="229" t="s">
        <v>146</v>
      </c>
      <c r="E311" s="251" t="s">
        <v>19</v>
      </c>
      <c r="F311" s="252" t="s">
        <v>156</v>
      </c>
      <c r="G311" s="250"/>
      <c r="H311" s="253">
        <v>7.8900000000000006</v>
      </c>
      <c r="I311" s="254"/>
      <c r="J311" s="250"/>
      <c r="K311" s="250"/>
      <c r="L311" s="255"/>
      <c r="M311" s="256"/>
      <c r="N311" s="257"/>
      <c r="O311" s="257"/>
      <c r="P311" s="257"/>
      <c r="Q311" s="257"/>
      <c r="R311" s="257"/>
      <c r="S311" s="257"/>
      <c r="T311" s="25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9" t="s">
        <v>146</v>
      </c>
      <c r="AU311" s="259" t="s">
        <v>81</v>
      </c>
      <c r="AV311" s="15" t="s">
        <v>137</v>
      </c>
      <c r="AW311" s="15" t="s">
        <v>33</v>
      </c>
      <c r="AX311" s="15" t="s">
        <v>72</v>
      </c>
      <c r="AY311" s="259" t="s">
        <v>136</v>
      </c>
    </row>
    <row r="312" s="14" customFormat="1">
      <c r="A312" s="14"/>
      <c r="B312" s="238"/>
      <c r="C312" s="239"/>
      <c r="D312" s="229" t="s">
        <v>146</v>
      </c>
      <c r="E312" s="240" t="s">
        <v>19</v>
      </c>
      <c r="F312" s="241" t="s">
        <v>214</v>
      </c>
      <c r="G312" s="239"/>
      <c r="H312" s="242">
        <v>1.2230000000000001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8" t="s">
        <v>146</v>
      </c>
      <c r="AU312" s="248" t="s">
        <v>81</v>
      </c>
      <c r="AV312" s="14" t="s">
        <v>81</v>
      </c>
      <c r="AW312" s="14" t="s">
        <v>33</v>
      </c>
      <c r="AX312" s="14" t="s">
        <v>72</v>
      </c>
      <c r="AY312" s="248" t="s">
        <v>136</v>
      </c>
    </row>
    <row r="313" s="14" customFormat="1">
      <c r="A313" s="14"/>
      <c r="B313" s="238"/>
      <c r="C313" s="239"/>
      <c r="D313" s="229" t="s">
        <v>146</v>
      </c>
      <c r="E313" s="240" t="s">
        <v>19</v>
      </c>
      <c r="F313" s="241" t="s">
        <v>215</v>
      </c>
      <c r="G313" s="239"/>
      <c r="H313" s="242">
        <v>1.599</v>
      </c>
      <c r="I313" s="243"/>
      <c r="J313" s="239"/>
      <c r="K313" s="239"/>
      <c r="L313" s="244"/>
      <c r="M313" s="245"/>
      <c r="N313" s="246"/>
      <c r="O313" s="246"/>
      <c r="P313" s="246"/>
      <c r="Q313" s="246"/>
      <c r="R313" s="246"/>
      <c r="S313" s="246"/>
      <c r="T313" s="24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8" t="s">
        <v>146</v>
      </c>
      <c r="AU313" s="248" t="s">
        <v>81</v>
      </c>
      <c r="AV313" s="14" t="s">
        <v>81</v>
      </c>
      <c r="AW313" s="14" t="s">
        <v>33</v>
      </c>
      <c r="AX313" s="14" t="s">
        <v>72</v>
      </c>
      <c r="AY313" s="248" t="s">
        <v>136</v>
      </c>
    </row>
    <row r="314" s="14" customFormat="1">
      <c r="A314" s="14"/>
      <c r="B314" s="238"/>
      <c r="C314" s="239"/>
      <c r="D314" s="229" t="s">
        <v>146</v>
      </c>
      <c r="E314" s="240" t="s">
        <v>19</v>
      </c>
      <c r="F314" s="241" t="s">
        <v>216</v>
      </c>
      <c r="G314" s="239"/>
      <c r="H314" s="242">
        <v>0.65100000000000002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8" t="s">
        <v>146</v>
      </c>
      <c r="AU314" s="248" t="s">
        <v>81</v>
      </c>
      <c r="AV314" s="14" t="s">
        <v>81</v>
      </c>
      <c r="AW314" s="14" t="s">
        <v>33</v>
      </c>
      <c r="AX314" s="14" t="s">
        <v>72</v>
      </c>
      <c r="AY314" s="248" t="s">
        <v>136</v>
      </c>
    </row>
    <row r="315" s="14" customFormat="1">
      <c r="A315" s="14"/>
      <c r="B315" s="238"/>
      <c r="C315" s="239"/>
      <c r="D315" s="229" t="s">
        <v>146</v>
      </c>
      <c r="E315" s="240" t="s">
        <v>19</v>
      </c>
      <c r="F315" s="241" t="s">
        <v>217</v>
      </c>
      <c r="G315" s="239"/>
      <c r="H315" s="242">
        <v>1.296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8" t="s">
        <v>146</v>
      </c>
      <c r="AU315" s="248" t="s">
        <v>81</v>
      </c>
      <c r="AV315" s="14" t="s">
        <v>81</v>
      </c>
      <c r="AW315" s="14" t="s">
        <v>33</v>
      </c>
      <c r="AX315" s="14" t="s">
        <v>72</v>
      </c>
      <c r="AY315" s="248" t="s">
        <v>136</v>
      </c>
    </row>
    <row r="316" s="14" customFormat="1">
      <c r="A316" s="14"/>
      <c r="B316" s="238"/>
      <c r="C316" s="239"/>
      <c r="D316" s="229" t="s">
        <v>146</v>
      </c>
      <c r="E316" s="240" t="s">
        <v>19</v>
      </c>
      <c r="F316" s="241" t="s">
        <v>218</v>
      </c>
      <c r="G316" s="239"/>
      <c r="H316" s="242">
        <v>1.5089999999999999</v>
      </c>
      <c r="I316" s="243"/>
      <c r="J316" s="239"/>
      <c r="K316" s="239"/>
      <c r="L316" s="244"/>
      <c r="M316" s="245"/>
      <c r="N316" s="246"/>
      <c r="O316" s="246"/>
      <c r="P316" s="246"/>
      <c r="Q316" s="246"/>
      <c r="R316" s="246"/>
      <c r="S316" s="246"/>
      <c r="T316" s="24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8" t="s">
        <v>146</v>
      </c>
      <c r="AU316" s="248" t="s">
        <v>81</v>
      </c>
      <c r="AV316" s="14" t="s">
        <v>81</v>
      </c>
      <c r="AW316" s="14" t="s">
        <v>33</v>
      </c>
      <c r="AX316" s="14" t="s">
        <v>72</v>
      </c>
      <c r="AY316" s="248" t="s">
        <v>136</v>
      </c>
    </row>
    <row r="317" s="14" customFormat="1">
      <c r="A317" s="14"/>
      <c r="B317" s="238"/>
      <c r="C317" s="239"/>
      <c r="D317" s="229" t="s">
        <v>146</v>
      </c>
      <c r="E317" s="240" t="s">
        <v>19</v>
      </c>
      <c r="F317" s="241" t="s">
        <v>219</v>
      </c>
      <c r="G317" s="239"/>
      <c r="H317" s="242">
        <v>1.4099999999999999</v>
      </c>
      <c r="I317" s="243"/>
      <c r="J317" s="239"/>
      <c r="K317" s="239"/>
      <c r="L317" s="244"/>
      <c r="M317" s="245"/>
      <c r="N317" s="246"/>
      <c r="O317" s="246"/>
      <c r="P317" s="246"/>
      <c r="Q317" s="246"/>
      <c r="R317" s="246"/>
      <c r="S317" s="246"/>
      <c r="T317" s="24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8" t="s">
        <v>146</v>
      </c>
      <c r="AU317" s="248" t="s">
        <v>81</v>
      </c>
      <c r="AV317" s="14" t="s">
        <v>81</v>
      </c>
      <c r="AW317" s="14" t="s">
        <v>33</v>
      </c>
      <c r="AX317" s="14" t="s">
        <v>72</v>
      </c>
      <c r="AY317" s="248" t="s">
        <v>136</v>
      </c>
    </row>
    <row r="318" s="14" customFormat="1">
      <c r="A318" s="14"/>
      <c r="B318" s="238"/>
      <c r="C318" s="239"/>
      <c r="D318" s="229" t="s">
        <v>146</v>
      </c>
      <c r="E318" s="240" t="s">
        <v>19</v>
      </c>
      <c r="F318" s="241" t="s">
        <v>220</v>
      </c>
      <c r="G318" s="239"/>
      <c r="H318" s="242">
        <v>1.8899999999999999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8" t="s">
        <v>146</v>
      </c>
      <c r="AU318" s="248" t="s">
        <v>81</v>
      </c>
      <c r="AV318" s="14" t="s">
        <v>81</v>
      </c>
      <c r="AW318" s="14" t="s">
        <v>33</v>
      </c>
      <c r="AX318" s="14" t="s">
        <v>72</v>
      </c>
      <c r="AY318" s="248" t="s">
        <v>136</v>
      </c>
    </row>
    <row r="319" s="15" customFormat="1">
      <c r="A319" s="15"/>
      <c r="B319" s="249"/>
      <c r="C319" s="250"/>
      <c r="D319" s="229" t="s">
        <v>146</v>
      </c>
      <c r="E319" s="251" t="s">
        <v>19</v>
      </c>
      <c r="F319" s="252" t="s">
        <v>199</v>
      </c>
      <c r="G319" s="250"/>
      <c r="H319" s="253">
        <v>9.5780000000000012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9" t="s">
        <v>146</v>
      </c>
      <c r="AU319" s="259" t="s">
        <v>81</v>
      </c>
      <c r="AV319" s="15" t="s">
        <v>137</v>
      </c>
      <c r="AW319" s="15" t="s">
        <v>33</v>
      </c>
      <c r="AX319" s="15" t="s">
        <v>72</v>
      </c>
      <c r="AY319" s="259" t="s">
        <v>136</v>
      </c>
    </row>
    <row r="320" s="16" customFormat="1">
      <c r="A320" s="16"/>
      <c r="B320" s="260"/>
      <c r="C320" s="261"/>
      <c r="D320" s="229" t="s">
        <v>146</v>
      </c>
      <c r="E320" s="262" t="s">
        <v>19</v>
      </c>
      <c r="F320" s="263" t="s">
        <v>160</v>
      </c>
      <c r="G320" s="261"/>
      <c r="H320" s="264">
        <v>29.821999999999999</v>
      </c>
      <c r="I320" s="265"/>
      <c r="J320" s="261"/>
      <c r="K320" s="261"/>
      <c r="L320" s="266"/>
      <c r="M320" s="267"/>
      <c r="N320" s="268"/>
      <c r="O320" s="268"/>
      <c r="P320" s="268"/>
      <c r="Q320" s="268"/>
      <c r="R320" s="268"/>
      <c r="S320" s="268"/>
      <c r="T320" s="269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0" t="s">
        <v>146</v>
      </c>
      <c r="AU320" s="270" t="s">
        <v>81</v>
      </c>
      <c r="AV320" s="16" t="s">
        <v>144</v>
      </c>
      <c r="AW320" s="16" t="s">
        <v>33</v>
      </c>
      <c r="AX320" s="16" t="s">
        <v>79</v>
      </c>
      <c r="AY320" s="270" t="s">
        <v>136</v>
      </c>
    </row>
    <row r="321" s="2" customFormat="1">
      <c r="A321" s="40"/>
      <c r="B321" s="41"/>
      <c r="C321" s="214" t="s">
        <v>230</v>
      </c>
      <c r="D321" s="214" t="s">
        <v>139</v>
      </c>
      <c r="E321" s="215" t="s">
        <v>275</v>
      </c>
      <c r="F321" s="216" t="s">
        <v>276</v>
      </c>
      <c r="G321" s="217" t="s">
        <v>142</v>
      </c>
      <c r="H321" s="218">
        <v>182.81</v>
      </c>
      <c r="I321" s="219"/>
      <c r="J321" s="220">
        <f>ROUND(I321*H321,2)</f>
        <v>0</v>
      </c>
      <c r="K321" s="216" t="s">
        <v>143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0.068000000000000005</v>
      </c>
      <c r="T321" s="224">
        <f>S321*H321</f>
        <v>12.431080000000002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144</v>
      </c>
      <c r="AT321" s="225" t="s">
        <v>139</v>
      </c>
      <c r="AU321" s="225" t="s">
        <v>81</v>
      </c>
      <c r="AY321" s="19" t="s">
        <v>136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79</v>
      </c>
      <c r="BK321" s="226">
        <f>ROUND(I321*H321,2)</f>
        <v>0</v>
      </c>
      <c r="BL321" s="19" t="s">
        <v>144</v>
      </c>
      <c r="BM321" s="225" t="s">
        <v>277</v>
      </c>
    </row>
    <row r="322" s="13" customFormat="1">
      <c r="A322" s="13"/>
      <c r="B322" s="227"/>
      <c r="C322" s="228"/>
      <c r="D322" s="229" t="s">
        <v>146</v>
      </c>
      <c r="E322" s="230" t="s">
        <v>19</v>
      </c>
      <c r="F322" s="231" t="s">
        <v>225</v>
      </c>
      <c r="G322" s="228"/>
      <c r="H322" s="230" t="s">
        <v>19</v>
      </c>
      <c r="I322" s="232"/>
      <c r="J322" s="228"/>
      <c r="K322" s="228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146</v>
      </c>
      <c r="AU322" s="237" t="s">
        <v>81</v>
      </c>
      <c r="AV322" s="13" t="s">
        <v>79</v>
      </c>
      <c r="AW322" s="13" t="s">
        <v>33</v>
      </c>
      <c r="AX322" s="13" t="s">
        <v>72</v>
      </c>
      <c r="AY322" s="237" t="s">
        <v>136</v>
      </c>
    </row>
    <row r="323" s="14" customFormat="1">
      <c r="A323" s="14"/>
      <c r="B323" s="238"/>
      <c r="C323" s="239"/>
      <c r="D323" s="229" t="s">
        <v>146</v>
      </c>
      <c r="E323" s="240" t="s">
        <v>19</v>
      </c>
      <c r="F323" s="241" t="s">
        <v>179</v>
      </c>
      <c r="G323" s="239"/>
      <c r="H323" s="242">
        <v>9.1999999999999993</v>
      </c>
      <c r="I323" s="243"/>
      <c r="J323" s="239"/>
      <c r="K323" s="239"/>
      <c r="L323" s="244"/>
      <c r="M323" s="245"/>
      <c r="N323" s="246"/>
      <c r="O323" s="246"/>
      <c r="P323" s="246"/>
      <c r="Q323" s="246"/>
      <c r="R323" s="246"/>
      <c r="S323" s="246"/>
      <c r="T323" s="24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8" t="s">
        <v>146</v>
      </c>
      <c r="AU323" s="248" t="s">
        <v>81</v>
      </c>
      <c r="AV323" s="14" t="s">
        <v>81</v>
      </c>
      <c r="AW323" s="14" t="s">
        <v>33</v>
      </c>
      <c r="AX323" s="14" t="s">
        <v>72</v>
      </c>
      <c r="AY323" s="248" t="s">
        <v>136</v>
      </c>
    </row>
    <row r="324" s="14" customFormat="1">
      <c r="A324" s="14"/>
      <c r="B324" s="238"/>
      <c r="C324" s="239"/>
      <c r="D324" s="229" t="s">
        <v>146</v>
      </c>
      <c r="E324" s="240" t="s">
        <v>19</v>
      </c>
      <c r="F324" s="241" t="s">
        <v>180</v>
      </c>
      <c r="G324" s="239"/>
      <c r="H324" s="242">
        <v>8.8000000000000007</v>
      </c>
      <c r="I324" s="243"/>
      <c r="J324" s="239"/>
      <c r="K324" s="239"/>
      <c r="L324" s="244"/>
      <c r="M324" s="245"/>
      <c r="N324" s="246"/>
      <c r="O324" s="246"/>
      <c r="P324" s="246"/>
      <c r="Q324" s="246"/>
      <c r="R324" s="246"/>
      <c r="S324" s="246"/>
      <c r="T324" s="24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8" t="s">
        <v>146</v>
      </c>
      <c r="AU324" s="248" t="s">
        <v>81</v>
      </c>
      <c r="AV324" s="14" t="s">
        <v>81</v>
      </c>
      <c r="AW324" s="14" t="s">
        <v>33</v>
      </c>
      <c r="AX324" s="14" t="s">
        <v>72</v>
      </c>
      <c r="AY324" s="248" t="s">
        <v>136</v>
      </c>
    </row>
    <row r="325" s="14" customFormat="1">
      <c r="A325" s="14"/>
      <c r="B325" s="238"/>
      <c r="C325" s="239"/>
      <c r="D325" s="229" t="s">
        <v>146</v>
      </c>
      <c r="E325" s="240" t="s">
        <v>19</v>
      </c>
      <c r="F325" s="241" t="s">
        <v>181</v>
      </c>
      <c r="G325" s="239"/>
      <c r="H325" s="242">
        <v>21.899999999999999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8" t="s">
        <v>146</v>
      </c>
      <c r="AU325" s="248" t="s">
        <v>81</v>
      </c>
      <c r="AV325" s="14" t="s">
        <v>81</v>
      </c>
      <c r="AW325" s="14" t="s">
        <v>33</v>
      </c>
      <c r="AX325" s="14" t="s">
        <v>72</v>
      </c>
      <c r="AY325" s="248" t="s">
        <v>136</v>
      </c>
    </row>
    <row r="326" s="15" customFormat="1">
      <c r="A326" s="15"/>
      <c r="B326" s="249"/>
      <c r="C326" s="250"/>
      <c r="D326" s="229" t="s">
        <v>146</v>
      </c>
      <c r="E326" s="251" t="s">
        <v>19</v>
      </c>
      <c r="F326" s="252" t="s">
        <v>150</v>
      </c>
      <c r="G326" s="250"/>
      <c r="H326" s="253">
        <v>39.899999999999999</v>
      </c>
      <c r="I326" s="254"/>
      <c r="J326" s="250"/>
      <c r="K326" s="250"/>
      <c r="L326" s="255"/>
      <c r="M326" s="256"/>
      <c r="N326" s="257"/>
      <c r="O326" s="257"/>
      <c r="P326" s="257"/>
      <c r="Q326" s="257"/>
      <c r="R326" s="257"/>
      <c r="S326" s="257"/>
      <c r="T326" s="25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9" t="s">
        <v>146</v>
      </c>
      <c r="AU326" s="259" t="s">
        <v>81</v>
      </c>
      <c r="AV326" s="15" t="s">
        <v>137</v>
      </c>
      <c r="AW326" s="15" t="s">
        <v>33</v>
      </c>
      <c r="AX326" s="15" t="s">
        <v>72</v>
      </c>
      <c r="AY326" s="259" t="s">
        <v>136</v>
      </c>
    </row>
    <row r="327" s="14" customFormat="1">
      <c r="A327" s="14"/>
      <c r="B327" s="238"/>
      <c r="C327" s="239"/>
      <c r="D327" s="229" t="s">
        <v>146</v>
      </c>
      <c r="E327" s="240" t="s">
        <v>19</v>
      </c>
      <c r="F327" s="241" t="s">
        <v>182</v>
      </c>
      <c r="G327" s="239"/>
      <c r="H327" s="242">
        <v>9.1999999999999993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8" t="s">
        <v>146</v>
      </c>
      <c r="AU327" s="248" t="s">
        <v>81</v>
      </c>
      <c r="AV327" s="14" t="s">
        <v>81</v>
      </c>
      <c r="AW327" s="14" t="s">
        <v>33</v>
      </c>
      <c r="AX327" s="14" t="s">
        <v>72</v>
      </c>
      <c r="AY327" s="248" t="s">
        <v>136</v>
      </c>
    </row>
    <row r="328" s="14" customFormat="1">
      <c r="A328" s="14"/>
      <c r="B328" s="238"/>
      <c r="C328" s="239"/>
      <c r="D328" s="229" t="s">
        <v>146</v>
      </c>
      <c r="E328" s="240" t="s">
        <v>19</v>
      </c>
      <c r="F328" s="241" t="s">
        <v>183</v>
      </c>
      <c r="G328" s="239"/>
      <c r="H328" s="242">
        <v>8.8000000000000007</v>
      </c>
      <c r="I328" s="243"/>
      <c r="J328" s="239"/>
      <c r="K328" s="239"/>
      <c r="L328" s="244"/>
      <c r="M328" s="245"/>
      <c r="N328" s="246"/>
      <c r="O328" s="246"/>
      <c r="P328" s="246"/>
      <c r="Q328" s="246"/>
      <c r="R328" s="246"/>
      <c r="S328" s="246"/>
      <c r="T328" s="24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8" t="s">
        <v>146</v>
      </c>
      <c r="AU328" s="248" t="s">
        <v>81</v>
      </c>
      <c r="AV328" s="14" t="s">
        <v>81</v>
      </c>
      <c r="AW328" s="14" t="s">
        <v>33</v>
      </c>
      <c r="AX328" s="14" t="s">
        <v>72</v>
      </c>
      <c r="AY328" s="248" t="s">
        <v>136</v>
      </c>
    </row>
    <row r="329" s="14" customFormat="1">
      <c r="A329" s="14"/>
      <c r="B329" s="238"/>
      <c r="C329" s="239"/>
      <c r="D329" s="229" t="s">
        <v>146</v>
      </c>
      <c r="E329" s="240" t="s">
        <v>19</v>
      </c>
      <c r="F329" s="241" t="s">
        <v>184</v>
      </c>
      <c r="G329" s="239"/>
      <c r="H329" s="242">
        <v>4.2000000000000002</v>
      </c>
      <c r="I329" s="243"/>
      <c r="J329" s="239"/>
      <c r="K329" s="239"/>
      <c r="L329" s="244"/>
      <c r="M329" s="245"/>
      <c r="N329" s="246"/>
      <c r="O329" s="246"/>
      <c r="P329" s="246"/>
      <c r="Q329" s="246"/>
      <c r="R329" s="246"/>
      <c r="S329" s="246"/>
      <c r="T329" s="24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8" t="s">
        <v>146</v>
      </c>
      <c r="AU329" s="248" t="s">
        <v>81</v>
      </c>
      <c r="AV329" s="14" t="s">
        <v>81</v>
      </c>
      <c r="AW329" s="14" t="s">
        <v>33</v>
      </c>
      <c r="AX329" s="14" t="s">
        <v>72</v>
      </c>
      <c r="AY329" s="248" t="s">
        <v>136</v>
      </c>
    </row>
    <row r="330" s="14" customFormat="1">
      <c r="A330" s="14"/>
      <c r="B330" s="238"/>
      <c r="C330" s="239"/>
      <c r="D330" s="229" t="s">
        <v>146</v>
      </c>
      <c r="E330" s="240" t="s">
        <v>19</v>
      </c>
      <c r="F330" s="241" t="s">
        <v>185</v>
      </c>
      <c r="G330" s="239"/>
      <c r="H330" s="242">
        <v>5.2599999999999998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8" t="s">
        <v>146</v>
      </c>
      <c r="AU330" s="248" t="s">
        <v>81</v>
      </c>
      <c r="AV330" s="14" t="s">
        <v>81</v>
      </c>
      <c r="AW330" s="14" t="s">
        <v>33</v>
      </c>
      <c r="AX330" s="14" t="s">
        <v>72</v>
      </c>
      <c r="AY330" s="248" t="s">
        <v>136</v>
      </c>
    </row>
    <row r="331" s="14" customFormat="1">
      <c r="A331" s="14"/>
      <c r="B331" s="238"/>
      <c r="C331" s="239"/>
      <c r="D331" s="229" t="s">
        <v>146</v>
      </c>
      <c r="E331" s="240" t="s">
        <v>19</v>
      </c>
      <c r="F331" s="241" t="s">
        <v>186</v>
      </c>
      <c r="G331" s="239"/>
      <c r="H331" s="242">
        <v>7.4000000000000004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8" t="s">
        <v>146</v>
      </c>
      <c r="AU331" s="248" t="s">
        <v>81</v>
      </c>
      <c r="AV331" s="14" t="s">
        <v>81</v>
      </c>
      <c r="AW331" s="14" t="s">
        <v>33</v>
      </c>
      <c r="AX331" s="14" t="s">
        <v>72</v>
      </c>
      <c r="AY331" s="248" t="s">
        <v>136</v>
      </c>
    </row>
    <row r="332" s="14" customFormat="1">
      <c r="A332" s="14"/>
      <c r="B332" s="238"/>
      <c r="C332" s="239"/>
      <c r="D332" s="229" t="s">
        <v>146</v>
      </c>
      <c r="E332" s="240" t="s">
        <v>19</v>
      </c>
      <c r="F332" s="241" t="s">
        <v>187</v>
      </c>
      <c r="G332" s="239"/>
      <c r="H332" s="242">
        <v>4</v>
      </c>
      <c r="I332" s="243"/>
      <c r="J332" s="239"/>
      <c r="K332" s="239"/>
      <c r="L332" s="244"/>
      <c r="M332" s="245"/>
      <c r="N332" s="246"/>
      <c r="O332" s="246"/>
      <c r="P332" s="246"/>
      <c r="Q332" s="246"/>
      <c r="R332" s="246"/>
      <c r="S332" s="246"/>
      <c r="T332" s="24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8" t="s">
        <v>146</v>
      </c>
      <c r="AU332" s="248" t="s">
        <v>81</v>
      </c>
      <c r="AV332" s="14" t="s">
        <v>81</v>
      </c>
      <c r="AW332" s="14" t="s">
        <v>33</v>
      </c>
      <c r="AX332" s="14" t="s">
        <v>72</v>
      </c>
      <c r="AY332" s="248" t="s">
        <v>136</v>
      </c>
    </row>
    <row r="333" s="15" customFormat="1">
      <c r="A333" s="15"/>
      <c r="B333" s="249"/>
      <c r="C333" s="250"/>
      <c r="D333" s="229" t="s">
        <v>146</v>
      </c>
      <c r="E333" s="251" t="s">
        <v>19</v>
      </c>
      <c r="F333" s="252" t="s">
        <v>153</v>
      </c>
      <c r="G333" s="250"/>
      <c r="H333" s="253">
        <v>38.859999999999999</v>
      </c>
      <c r="I333" s="254"/>
      <c r="J333" s="250"/>
      <c r="K333" s="250"/>
      <c r="L333" s="255"/>
      <c r="M333" s="256"/>
      <c r="N333" s="257"/>
      <c r="O333" s="257"/>
      <c r="P333" s="257"/>
      <c r="Q333" s="257"/>
      <c r="R333" s="257"/>
      <c r="S333" s="257"/>
      <c r="T333" s="25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9" t="s">
        <v>146</v>
      </c>
      <c r="AU333" s="259" t="s">
        <v>81</v>
      </c>
      <c r="AV333" s="15" t="s">
        <v>137</v>
      </c>
      <c r="AW333" s="15" t="s">
        <v>33</v>
      </c>
      <c r="AX333" s="15" t="s">
        <v>72</v>
      </c>
      <c r="AY333" s="259" t="s">
        <v>136</v>
      </c>
    </row>
    <row r="334" s="14" customFormat="1">
      <c r="A334" s="14"/>
      <c r="B334" s="238"/>
      <c r="C334" s="239"/>
      <c r="D334" s="229" t="s">
        <v>146</v>
      </c>
      <c r="E334" s="240" t="s">
        <v>19</v>
      </c>
      <c r="F334" s="241" t="s">
        <v>188</v>
      </c>
      <c r="G334" s="239"/>
      <c r="H334" s="242">
        <v>8.5999999999999996</v>
      </c>
      <c r="I334" s="243"/>
      <c r="J334" s="239"/>
      <c r="K334" s="239"/>
      <c r="L334" s="244"/>
      <c r="M334" s="245"/>
      <c r="N334" s="246"/>
      <c r="O334" s="246"/>
      <c r="P334" s="246"/>
      <c r="Q334" s="246"/>
      <c r="R334" s="246"/>
      <c r="S334" s="246"/>
      <c r="T334" s="24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8" t="s">
        <v>146</v>
      </c>
      <c r="AU334" s="248" t="s">
        <v>81</v>
      </c>
      <c r="AV334" s="14" t="s">
        <v>81</v>
      </c>
      <c r="AW334" s="14" t="s">
        <v>33</v>
      </c>
      <c r="AX334" s="14" t="s">
        <v>72</v>
      </c>
      <c r="AY334" s="248" t="s">
        <v>136</v>
      </c>
    </row>
    <row r="335" s="14" customFormat="1">
      <c r="A335" s="14"/>
      <c r="B335" s="238"/>
      <c r="C335" s="239"/>
      <c r="D335" s="229" t="s">
        <v>146</v>
      </c>
      <c r="E335" s="240" t="s">
        <v>19</v>
      </c>
      <c r="F335" s="241" t="s">
        <v>189</v>
      </c>
      <c r="G335" s="239"/>
      <c r="H335" s="242">
        <v>8.1999999999999993</v>
      </c>
      <c r="I335" s="243"/>
      <c r="J335" s="239"/>
      <c r="K335" s="239"/>
      <c r="L335" s="244"/>
      <c r="M335" s="245"/>
      <c r="N335" s="246"/>
      <c r="O335" s="246"/>
      <c r="P335" s="246"/>
      <c r="Q335" s="246"/>
      <c r="R335" s="246"/>
      <c r="S335" s="246"/>
      <c r="T335" s="24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8" t="s">
        <v>146</v>
      </c>
      <c r="AU335" s="248" t="s">
        <v>81</v>
      </c>
      <c r="AV335" s="14" t="s">
        <v>81</v>
      </c>
      <c r="AW335" s="14" t="s">
        <v>33</v>
      </c>
      <c r="AX335" s="14" t="s">
        <v>72</v>
      </c>
      <c r="AY335" s="248" t="s">
        <v>136</v>
      </c>
    </row>
    <row r="336" s="14" customFormat="1">
      <c r="A336" s="14"/>
      <c r="B336" s="238"/>
      <c r="C336" s="239"/>
      <c r="D336" s="229" t="s">
        <v>146</v>
      </c>
      <c r="E336" s="240" t="s">
        <v>19</v>
      </c>
      <c r="F336" s="241" t="s">
        <v>190</v>
      </c>
      <c r="G336" s="239"/>
      <c r="H336" s="242">
        <v>14.6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8" t="s">
        <v>146</v>
      </c>
      <c r="AU336" s="248" t="s">
        <v>81</v>
      </c>
      <c r="AV336" s="14" t="s">
        <v>81</v>
      </c>
      <c r="AW336" s="14" t="s">
        <v>33</v>
      </c>
      <c r="AX336" s="14" t="s">
        <v>72</v>
      </c>
      <c r="AY336" s="248" t="s">
        <v>136</v>
      </c>
    </row>
    <row r="337" s="14" customFormat="1">
      <c r="A337" s="14"/>
      <c r="B337" s="238"/>
      <c r="C337" s="239"/>
      <c r="D337" s="229" t="s">
        <v>146</v>
      </c>
      <c r="E337" s="240" t="s">
        <v>19</v>
      </c>
      <c r="F337" s="241" t="s">
        <v>191</v>
      </c>
      <c r="G337" s="239"/>
      <c r="H337" s="242">
        <v>13.6</v>
      </c>
      <c r="I337" s="243"/>
      <c r="J337" s="239"/>
      <c r="K337" s="239"/>
      <c r="L337" s="244"/>
      <c r="M337" s="245"/>
      <c r="N337" s="246"/>
      <c r="O337" s="246"/>
      <c r="P337" s="246"/>
      <c r="Q337" s="246"/>
      <c r="R337" s="246"/>
      <c r="S337" s="246"/>
      <c r="T337" s="24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8" t="s">
        <v>146</v>
      </c>
      <c r="AU337" s="248" t="s">
        <v>81</v>
      </c>
      <c r="AV337" s="14" t="s">
        <v>81</v>
      </c>
      <c r="AW337" s="14" t="s">
        <v>33</v>
      </c>
      <c r="AX337" s="14" t="s">
        <v>72</v>
      </c>
      <c r="AY337" s="248" t="s">
        <v>136</v>
      </c>
    </row>
    <row r="338" s="15" customFormat="1">
      <c r="A338" s="15"/>
      <c r="B338" s="249"/>
      <c r="C338" s="250"/>
      <c r="D338" s="229" t="s">
        <v>146</v>
      </c>
      <c r="E338" s="251" t="s">
        <v>19</v>
      </c>
      <c r="F338" s="252" t="s">
        <v>156</v>
      </c>
      <c r="G338" s="250"/>
      <c r="H338" s="253">
        <v>45</v>
      </c>
      <c r="I338" s="254"/>
      <c r="J338" s="250"/>
      <c r="K338" s="250"/>
      <c r="L338" s="255"/>
      <c r="M338" s="256"/>
      <c r="N338" s="257"/>
      <c r="O338" s="257"/>
      <c r="P338" s="257"/>
      <c r="Q338" s="257"/>
      <c r="R338" s="257"/>
      <c r="S338" s="257"/>
      <c r="T338" s="25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9" t="s">
        <v>146</v>
      </c>
      <c r="AU338" s="259" t="s">
        <v>81</v>
      </c>
      <c r="AV338" s="15" t="s">
        <v>137</v>
      </c>
      <c r="AW338" s="15" t="s">
        <v>33</v>
      </c>
      <c r="AX338" s="15" t="s">
        <v>72</v>
      </c>
      <c r="AY338" s="259" t="s">
        <v>136</v>
      </c>
    </row>
    <row r="339" s="14" customFormat="1">
      <c r="A339" s="14"/>
      <c r="B339" s="238"/>
      <c r="C339" s="239"/>
      <c r="D339" s="229" t="s">
        <v>146</v>
      </c>
      <c r="E339" s="240" t="s">
        <v>19</v>
      </c>
      <c r="F339" s="241" t="s">
        <v>192</v>
      </c>
      <c r="G339" s="239"/>
      <c r="H339" s="242">
        <v>8.1500000000000004</v>
      </c>
      <c r="I339" s="243"/>
      <c r="J339" s="239"/>
      <c r="K339" s="239"/>
      <c r="L339" s="244"/>
      <c r="M339" s="245"/>
      <c r="N339" s="246"/>
      <c r="O339" s="246"/>
      <c r="P339" s="246"/>
      <c r="Q339" s="246"/>
      <c r="R339" s="246"/>
      <c r="S339" s="246"/>
      <c r="T339" s="24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8" t="s">
        <v>146</v>
      </c>
      <c r="AU339" s="248" t="s">
        <v>81</v>
      </c>
      <c r="AV339" s="14" t="s">
        <v>81</v>
      </c>
      <c r="AW339" s="14" t="s">
        <v>33</v>
      </c>
      <c r="AX339" s="14" t="s">
        <v>72</v>
      </c>
      <c r="AY339" s="248" t="s">
        <v>136</v>
      </c>
    </row>
    <row r="340" s="14" customFormat="1">
      <c r="A340" s="14"/>
      <c r="B340" s="238"/>
      <c r="C340" s="239"/>
      <c r="D340" s="229" t="s">
        <v>146</v>
      </c>
      <c r="E340" s="240" t="s">
        <v>19</v>
      </c>
      <c r="F340" s="241" t="s">
        <v>193</v>
      </c>
      <c r="G340" s="239"/>
      <c r="H340" s="242">
        <v>9.4600000000000009</v>
      </c>
      <c r="I340" s="243"/>
      <c r="J340" s="239"/>
      <c r="K340" s="239"/>
      <c r="L340" s="244"/>
      <c r="M340" s="245"/>
      <c r="N340" s="246"/>
      <c r="O340" s="246"/>
      <c r="P340" s="246"/>
      <c r="Q340" s="246"/>
      <c r="R340" s="246"/>
      <c r="S340" s="246"/>
      <c r="T340" s="24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8" t="s">
        <v>146</v>
      </c>
      <c r="AU340" s="248" t="s">
        <v>81</v>
      </c>
      <c r="AV340" s="14" t="s">
        <v>81</v>
      </c>
      <c r="AW340" s="14" t="s">
        <v>33</v>
      </c>
      <c r="AX340" s="14" t="s">
        <v>72</v>
      </c>
      <c r="AY340" s="248" t="s">
        <v>136</v>
      </c>
    </row>
    <row r="341" s="14" customFormat="1">
      <c r="A341" s="14"/>
      <c r="B341" s="238"/>
      <c r="C341" s="239"/>
      <c r="D341" s="229" t="s">
        <v>146</v>
      </c>
      <c r="E341" s="240" t="s">
        <v>19</v>
      </c>
      <c r="F341" s="241" t="s">
        <v>194</v>
      </c>
      <c r="G341" s="239"/>
      <c r="H341" s="242">
        <v>4.3399999999999999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8" t="s">
        <v>146</v>
      </c>
      <c r="AU341" s="248" t="s">
        <v>81</v>
      </c>
      <c r="AV341" s="14" t="s">
        <v>81</v>
      </c>
      <c r="AW341" s="14" t="s">
        <v>33</v>
      </c>
      <c r="AX341" s="14" t="s">
        <v>72</v>
      </c>
      <c r="AY341" s="248" t="s">
        <v>136</v>
      </c>
    </row>
    <row r="342" s="14" customFormat="1">
      <c r="A342" s="14"/>
      <c r="B342" s="238"/>
      <c r="C342" s="239"/>
      <c r="D342" s="229" t="s">
        <v>146</v>
      </c>
      <c r="E342" s="240" t="s">
        <v>19</v>
      </c>
      <c r="F342" s="241" t="s">
        <v>195</v>
      </c>
      <c r="G342" s="239"/>
      <c r="H342" s="242">
        <v>8.6400000000000006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8" t="s">
        <v>146</v>
      </c>
      <c r="AU342" s="248" t="s">
        <v>81</v>
      </c>
      <c r="AV342" s="14" t="s">
        <v>81</v>
      </c>
      <c r="AW342" s="14" t="s">
        <v>33</v>
      </c>
      <c r="AX342" s="14" t="s">
        <v>72</v>
      </c>
      <c r="AY342" s="248" t="s">
        <v>136</v>
      </c>
    </row>
    <row r="343" s="14" customFormat="1">
      <c r="A343" s="14"/>
      <c r="B343" s="238"/>
      <c r="C343" s="239"/>
      <c r="D343" s="229" t="s">
        <v>146</v>
      </c>
      <c r="E343" s="240" t="s">
        <v>19</v>
      </c>
      <c r="F343" s="241" t="s">
        <v>196</v>
      </c>
      <c r="G343" s="239"/>
      <c r="H343" s="242">
        <v>8.8599999999999994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8" t="s">
        <v>146</v>
      </c>
      <c r="AU343" s="248" t="s">
        <v>81</v>
      </c>
      <c r="AV343" s="14" t="s">
        <v>81</v>
      </c>
      <c r="AW343" s="14" t="s">
        <v>33</v>
      </c>
      <c r="AX343" s="14" t="s">
        <v>72</v>
      </c>
      <c r="AY343" s="248" t="s">
        <v>136</v>
      </c>
    </row>
    <row r="344" s="14" customFormat="1">
      <c r="A344" s="14"/>
      <c r="B344" s="238"/>
      <c r="C344" s="239"/>
      <c r="D344" s="229" t="s">
        <v>146</v>
      </c>
      <c r="E344" s="240" t="s">
        <v>19</v>
      </c>
      <c r="F344" s="241" t="s">
        <v>197</v>
      </c>
      <c r="G344" s="239"/>
      <c r="H344" s="242">
        <v>8.1999999999999993</v>
      </c>
      <c r="I344" s="243"/>
      <c r="J344" s="239"/>
      <c r="K344" s="239"/>
      <c r="L344" s="244"/>
      <c r="M344" s="245"/>
      <c r="N344" s="246"/>
      <c r="O344" s="246"/>
      <c r="P344" s="246"/>
      <c r="Q344" s="246"/>
      <c r="R344" s="246"/>
      <c r="S344" s="246"/>
      <c r="T344" s="24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8" t="s">
        <v>146</v>
      </c>
      <c r="AU344" s="248" t="s">
        <v>81</v>
      </c>
      <c r="AV344" s="14" t="s">
        <v>81</v>
      </c>
      <c r="AW344" s="14" t="s">
        <v>33</v>
      </c>
      <c r="AX344" s="14" t="s">
        <v>72</v>
      </c>
      <c r="AY344" s="248" t="s">
        <v>136</v>
      </c>
    </row>
    <row r="345" s="14" customFormat="1">
      <c r="A345" s="14"/>
      <c r="B345" s="238"/>
      <c r="C345" s="239"/>
      <c r="D345" s="229" t="s">
        <v>146</v>
      </c>
      <c r="E345" s="240" t="s">
        <v>19</v>
      </c>
      <c r="F345" s="241" t="s">
        <v>198</v>
      </c>
      <c r="G345" s="239"/>
      <c r="H345" s="242">
        <v>11.4</v>
      </c>
      <c r="I345" s="243"/>
      <c r="J345" s="239"/>
      <c r="K345" s="239"/>
      <c r="L345" s="244"/>
      <c r="M345" s="245"/>
      <c r="N345" s="246"/>
      <c r="O345" s="246"/>
      <c r="P345" s="246"/>
      <c r="Q345" s="246"/>
      <c r="R345" s="246"/>
      <c r="S345" s="246"/>
      <c r="T345" s="24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8" t="s">
        <v>146</v>
      </c>
      <c r="AU345" s="248" t="s">
        <v>81</v>
      </c>
      <c r="AV345" s="14" t="s">
        <v>81</v>
      </c>
      <c r="AW345" s="14" t="s">
        <v>33</v>
      </c>
      <c r="AX345" s="14" t="s">
        <v>72</v>
      </c>
      <c r="AY345" s="248" t="s">
        <v>136</v>
      </c>
    </row>
    <row r="346" s="15" customFormat="1">
      <c r="A346" s="15"/>
      <c r="B346" s="249"/>
      <c r="C346" s="250"/>
      <c r="D346" s="229" t="s">
        <v>146</v>
      </c>
      <c r="E346" s="251" t="s">
        <v>19</v>
      </c>
      <c r="F346" s="252" t="s">
        <v>199</v>
      </c>
      <c r="G346" s="250"/>
      <c r="H346" s="253">
        <v>59.049999999999997</v>
      </c>
      <c r="I346" s="254"/>
      <c r="J346" s="250"/>
      <c r="K346" s="250"/>
      <c r="L346" s="255"/>
      <c r="M346" s="256"/>
      <c r="N346" s="257"/>
      <c r="O346" s="257"/>
      <c r="P346" s="257"/>
      <c r="Q346" s="257"/>
      <c r="R346" s="257"/>
      <c r="S346" s="257"/>
      <c r="T346" s="25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9" t="s">
        <v>146</v>
      </c>
      <c r="AU346" s="259" t="s">
        <v>81</v>
      </c>
      <c r="AV346" s="15" t="s">
        <v>137</v>
      </c>
      <c r="AW346" s="15" t="s">
        <v>33</v>
      </c>
      <c r="AX346" s="15" t="s">
        <v>72</v>
      </c>
      <c r="AY346" s="259" t="s">
        <v>136</v>
      </c>
    </row>
    <row r="347" s="16" customFormat="1">
      <c r="A347" s="16"/>
      <c r="B347" s="260"/>
      <c r="C347" s="261"/>
      <c r="D347" s="229" t="s">
        <v>146</v>
      </c>
      <c r="E347" s="262" t="s">
        <v>278</v>
      </c>
      <c r="F347" s="263" t="s">
        <v>160</v>
      </c>
      <c r="G347" s="261"/>
      <c r="H347" s="264">
        <v>182.81</v>
      </c>
      <c r="I347" s="265"/>
      <c r="J347" s="261"/>
      <c r="K347" s="261"/>
      <c r="L347" s="266"/>
      <c r="M347" s="267"/>
      <c r="N347" s="268"/>
      <c r="O347" s="268"/>
      <c r="P347" s="268"/>
      <c r="Q347" s="268"/>
      <c r="R347" s="268"/>
      <c r="S347" s="268"/>
      <c r="T347" s="269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70" t="s">
        <v>146</v>
      </c>
      <c r="AU347" s="270" t="s">
        <v>81</v>
      </c>
      <c r="AV347" s="16" t="s">
        <v>144</v>
      </c>
      <c r="AW347" s="16" t="s">
        <v>33</v>
      </c>
      <c r="AX347" s="16" t="s">
        <v>79</v>
      </c>
      <c r="AY347" s="270" t="s">
        <v>136</v>
      </c>
    </row>
    <row r="348" s="12" customFormat="1" ht="22.8" customHeight="1">
      <c r="A348" s="12"/>
      <c r="B348" s="198"/>
      <c r="C348" s="199"/>
      <c r="D348" s="200" t="s">
        <v>71</v>
      </c>
      <c r="E348" s="212" t="s">
        <v>279</v>
      </c>
      <c r="F348" s="212" t="s">
        <v>280</v>
      </c>
      <c r="G348" s="199"/>
      <c r="H348" s="199"/>
      <c r="I348" s="202"/>
      <c r="J348" s="213">
        <f>BK348</f>
        <v>0</v>
      </c>
      <c r="K348" s="199"/>
      <c r="L348" s="204"/>
      <c r="M348" s="205"/>
      <c r="N348" s="206"/>
      <c r="O348" s="206"/>
      <c r="P348" s="207">
        <f>SUM(P349:P384)</f>
        <v>0</v>
      </c>
      <c r="Q348" s="206"/>
      <c r="R348" s="207">
        <f>SUM(R349:R384)</f>
        <v>0.017886699999999998</v>
      </c>
      <c r="S348" s="206"/>
      <c r="T348" s="208">
        <f>SUM(T349:T384)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9" t="s">
        <v>79</v>
      </c>
      <c r="AT348" s="210" t="s">
        <v>71</v>
      </c>
      <c r="AU348" s="210" t="s">
        <v>79</v>
      </c>
      <c r="AY348" s="209" t="s">
        <v>136</v>
      </c>
      <c r="BK348" s="211">
        <f>SUM(BK349:BK384)</f>
        <v>0</v>
      </c>
    </row>
    <row r="349" s="2" customFormat="1">
      <c r="A349" s="40"/>
      <c r="B349" s="41"/>
      <c r="C349" s="214" t="s">
        <v>281</v>
      </c>
      <c r="D349" s="214" t="s">
        <v>139</v>
      </c>
      <c r="E349" s="215" t="s">
        <v>282</v>
      </c>
      <c r="F349" s="216" t="s">
        <v>283</v>
      </c>
      <c r="G349" s="217" t="s">
        <v>142</v>
      </c>
      <c r="H349" s="218">
        <v>137.59</v>
      </c>
      <c r="I349" s="219"/>
      <c r="J349" s="220">
        <f>ROUND(I349*H349,2)</f>
        <v>0</v>
      </c>
      <c r="K349" s="216" t="s">
        <v>143</v>
      </c>
      <c r="L349" s="46"/>
      <c r="M349" s="221" t="s">
        <v>19</v>
      </c>
      <c r="N349" s="222" t="s">
        <v>43</v>
      </c>
      <c r="O349" s="86"/>
      <c r="P349" s="223">
        <f>O349*H349</f>
        <v>0</v>
      </c>
      <c r="Q349" s="223">
        <v>0.00012999999999999999</v>
      </c>
      <c r="R349" s="223">
        <f>Q349*H349</f>
        <v>0.017886699999999998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144</v>
      </c>
      <c r="AT349" s="225" t="s">
        <v>139</v>
      </c>
      <c r="AU349" s="225" t="s">
        <v>81</v>
      </c>
      <c r="AY349" s="19" t="s">
        <v>136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79</v>
      </c>
      <c r="BK349" s="226">
        <f>ROUND(I349*H349,2)</f>
        <v>0</v>
      </c>
      <c r="BL349" s="19" t="s">
        <v>144</v>
      </c>
      <c r="BM349" s="225" t="s">
        <v>284</v>
      </c>
    </row>
    <row r="350" s="14" customFormat="1">
      <c r="A350" s="14"/>
      <c r="B350" s="238"/>
      <c r="C350" s="239"/>
      <c r="D350" s="229" t="s">
        <v>146</v>
      </c>
      <c r="E350" s="240" t="s">
        <v>19</v>
      </c>
      <c r="F350" s="241" t="s">
        <v>235</v>
      </c>
      <c r="G350" s="239"/>
      <c r="H350" s="242">
        <v>53.107999999999997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8" t="s">
        <v>146</v>
      </c>
      <c r="AU350" s="248" t="s">
        <v>81</v>
      </c>
      <c r="AV350" s="14" t="s">
        <v>81</v>
      </c>
      <c r="AW350" s="14" t="s">
        <v>33</v>
      </c>
      <c r="AX350" s="14" t="s">
        <v>72</v>
      </c>
      <c r="AY350" s="248" t="s">
        <v>136</v>
      </c>
    </row>
    <row r="351" s="15" customFormat="1">
      <c r="A351" s="15"/>
      <c r="B351" s="249"/>
      <c r="C351" s="250"/>
      <c r="D351" s="229" t="s">
        <v>146</v>
      </c>
      <c r="E351" s="251" t="s">
        <v>19</v>
      </c>
      <c r="F351" s="252" t="s">
        <v>236</v>
      </c>
      <c r="G351" s="250"/>
      <c r="H351" s="253">
        <v>53.107999999999997</v>
      </c>
      <c r="I351" s="254"/>
      <c r="J351" s="250"/>
      <c r="K351" s="250"/>
      <c r="L351" s="255"/>
      <c r="M351" s="256"/>
      <c r="N351" s="257"/>
      <c r="O351" s="257"/>
      <c r="P351" s="257"/>
      <c r="Q351" s="257"/>
      <c r="R351" s="257"/>
      <c r="S351" s="257"/>
      <c r="T351" s="258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9" t="s">
        <v>146</v>
      </c>
      <c r="AU351" s="259" t="s">
        <v>81</v>
      </c>
      <c r="AV351" s="15" t="s">
        <v>137</v>
      </c>
      <c r="AW351" s="15" t="s">
        <v>33</v>
      </c>
      <c r="AX351" s="15" t="s">
        <v>72</v>
      </c>
      <c r="AY351" s="259" t="s">
        <v>136</v>
      </c>
    </row>
    <row r="352" s="14" customFormat="1">
      <c r="A352" s="14"/>
      <c r="B352" s="238"/>
      <c r="C352" s="239"/>
      <c r="D352" s="229" t="s">
        <v>146</v>
      </c>
      <c r="E352" s="240" t="s">
        <v>19</v>
      </c>
      <c r="F352" s="241" t="s">
        <v>237</v>
      </c>
      <c r="G352" s="239"/>
      <c r="H352" s="242">
        <v>1.53</v>
      </c>
      <c r="I352" s="243"/>
      <c r="J352" s="239"/>
      <c r="K352" s="239"/>
      <c r="L352" s="244"/>
      <c r="M352" s="245"/>
      <c r="N352" s="246"/>
      <c r="O352" s="246"/>
      <c r="P352" s="246"/>
      <c r="Q352" s="246"/>
      <c r="R352" s="246"/>
      <c r="S352" s="246"/>
      <c r="T352" s="24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8" t="s">
        <v>146</v>
      </c>
      <c r="AU352" s="248" t="s">
        <v>81</v>
      </c>
      <c r="AV352" s="14" t="s">
        <v>81</v>
      </c>
      <c r="AW352" s="14" t="s">
        <v>33</v>
      </c>
      <c r="AX352" s="14" t="s">
        <v>72</v>
      </c>
      <c r="AY352" s="248" t="s">
        <v>136</v>
      </c>
    </row>
    <row r="353" s="14" customFormat="1">
      <c r="A353" s="14"/>
      <c r="B353" s="238"/>
      <c r="C353" s="239"/>
      <c r="D353" s="229" t="s">
        <v>146</v>
      </c>
      <c r="E353" s="240" t="s">
        <v>19</v>
      </c>
      <c r="F353" s="241" t="s">
        <v>238</v>
      </c>
      <c r="G353" s="239"/>
      <c r="H353" s="242">
        <v>1.3600000000000001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8" t="s">
        <v>146</v>
      </c>
      <c r="AU353" s="248" t="s">
        <v>81</v>
      </c>
      <c r="AV353" s="14" t="s">
        <v>81</v>
      </c>
      <c r="AW353" s="14" t="s">
        <v>33</v>
      </c>
      <c r="AX353" s="14" t="s">
        <v>72</v>
      </c>
      <c r="AY353" s="248" t="s">
        <v>136</v>
      </c>
    </row>
    <row r="354" s="14" customFormat="1">
      <c r="A354" s="14"/>
      <c r="B354" s="238"/>
      <c r="C354" s="239"/>
      <c r="D354" s="229" t="s">
        <v>146</v>
      </c>
      <c r="E354" s="240" t="s">
        <v>19</v>
      </c>
      <c r="F354" s="241" t="s">
        <v>239</v>
      </c>
      <c r="G354" s="239"/>
      <c r="H354" s="242">
        <v>2.7549999999999999</v>
      </c>
      <c r="I354" s="243"/>
      <c r="J354" s="239"/>
      <c r="K354" s="239"/>
      <c r="L354" s="244"/>
      <c r="M354" s="245"/>
      <c r="N354" s="246"/>
      <c r="O354" s="246"/>
      <c r="P354" s="246"/>
      <c r="Q354" s="246"/>
      <c r="R354" s="246"/>
      <c r="S354" s="246"/>
      <c r="T354" s="24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8" t="s">
        <v>146</v>
      </c>
      <c r="AU354" s="248" t="s">
        <v>81</v>
      </c>
      <c r="AV354" s="14" t="s">
        <v>81</v>
      </c>
      <c r="AW354" s="14" t="s">
        <v>33</v>
      </c>
      <c r="AX354" s="14" t="s">
        <v>72</v>
      </c>
      <c r="AY354" s="248" t="s">
        <v>136</v>
      </c>
    </row>
    <row r="355" s="14" customFormat="1">
      <c r="A355" s="14"/>
      <c r="B355" s="238"/>
      <c r="C355" s="239"/>
      <c r="D355" s="229" t="s">
        <v>146</v>
      </c>
      <c r="E355" s="240" t="s">
        <v>19</v>
      </c>
      <c r="F355" s="241" t="s">
        <v>240</v>
      </c>
      <c r="G355" s="239"/>
      <c r="H355" s="242">
        <v>3.3999999999999999</v>
      </c>
      <c r="I355" s="243"/>
      <c r="J355" s="239"/>
      <c r="K355" s="239"/>
      <c r="L355" s="244"/>
      <c r="M355" s="245"/>
      <c r="N355" s="246"/>
      <c r="O355" s="246"/>
      <c r="P355" s="246"/>
      <c r="Q355" s="246"/>
      <c r="R355" s="246"/>
      <c r="S355" s="246"/>
      <c r="T355" s="24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8" t="s">
        <v>146</v>
      </c>
      <c r="AU355" s="248" t="s">
        <v>81</v>
      </c>
      <c r="AV355" s="14" t="s">
        <v>81</v>
      </c>
      <c r="AW355" s="14" t="s">
        <v>33</v>
      </c>
      <c r="AX355" s="14" t="s">
        <v>72</v>
      </c>
      <c r="AY355" s="248" t="s">
        <v>136</v>
      </c>
    </row>
    <row r="356" s="14" customFormat="1">
      <c r="A356" s="14"/>
      <c r="B356" s="238"/>
      <c r="C356" s="239"/>
      <c r="D356" s="229" t="s">
        <v>146</v>
      </c>
      <c r="E356" s="240" t="s">
        <v>19</v>
      </c>
      <c r="F356" s="241" t="s">
        <v>241</v>
      </c>
      <c r="G356" s="239"/>
      <c r="H356" s="242">
        <v>5.5350000000000001</v>
      </c>
      <c r="I356" s="243"/>
      <c r="J356" s="239"/>
      <c r="K356" s="239"/>
      <c r="L356" s="244"/>
      <c r="M356" s="245"/>
      <c r="N356" s="246"/>
      <c r="O356" s="246"/>
      <c r="P356" s="246"/>
      <c r="Q356" s="246"/>
      <c r="R356" s="246"/>
      <c r="S356" s="246"/>
      <c r="T356" s="24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8" t="s">
        <v>146</v>
      </c>
      <c r="AU356" s="248" t="s">
        <v>81</v>
      </c>
      <c r="AV356" s="14" t="s">
        <v>81</v>
      </c>
      <c r="AW356" s="14" t="s">
        <v>33</v>
      </c>
      <c r="AX356" s="14" t="s">
        <v>72</v>
      </c>
      <c r="AY356" s="248" t="s">
        <v>136</v>
      </c>
    </row>
    <row r="357" s="14" customFormat="1">
      <c r="A357" s="14"/>
      <c r="B357" s="238"/>
      <c r="C357" s="239"/>
      <c r="D357" s="229" t="s">
        <v>146</v>
      </c>
      <c r="E357" s="240" t="s">
        <v>19</v>
      </c>
      <c r="F357" s="241" t="s">
        <v>242</v>
      </c>
      <c r="G357" s="239"/>
      <c r="H357" s="242">
        <v>5.1299999999999999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8" t="s">
        <v>146</v>
      </c>
      <c r="AU357" s="248" t="s">
        <v>81</v>
      </c>
      <c r="AV357" s="14" t="s">
        <v>81</v>
      </c>
      <c r="AW357" s="14" t="s">
        <v>33</v>
      </c>
      <c r="AX357" s="14" t="s">
        <v>72</v>
      </c>
      <c r="AY357" s="248" t="s">
        <v>136</v>
      </c>
    </row>
    <row r="358" s="15" customFormat="1">
      <c r="A358" s="15"/>
      <c r="B358" s="249"/>
      <c r="C358" s="250"/>
      <c r="D358" s="229" t="s">
        <v>146</v>
      </c>
      <c r="E358" s="251" t="s">
        <v>19</v>
      </c>
      <c r="F358" s="252" t="s">
        <v>150</v>
      </c>
      <c r="G358" s="250"/>
      <c r="H358" s="253">
        <v>19.710000000000001</v>
      </c>
      <c r="I358" s="254"/>
      <c r="J358" s="250"/>
      <c r="K358" s="250"/>
      <c r="L358" s="255"/>
      <c r="M358" s="256"/>
      <c r="N358" s="257"/>
      <c r="O358" s="257"/>
      <c r="P358" s="257"/>
      <c r="Q358" s="257"/>
      <c r="R358" s="257"/>
      <c r="S358" s="257"/>
      <c r="T358" s="25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9" t="s">
        <v>146</v>
      </c>
      <c r="AU358" s="259" t="s">
        <v>81</v>
      </c>
      <c r="AV358" s="15" t="s">
        <v>137</v>
      </c>
      <c r="AW358" s="15" t="s">
        <v>33</v>
      </c>
      <c r="AX358" s="15" t="s">
        <v>72</v>
      </c>
      <c r="AY358" s="259" t="s">
        <v>136</v>
      </c>
    </row>
    <row r="359" s="14" customFormat="1">
      <c r="A359" s="14"/>
      <c r="B359" s="238"/>
      <c r="C359" s="239"/>
      <c r="D359" s="229" t="s">
        <v>146</v>
      </c>
      <c r="E359" s="240" t="s">
        <v>19</v>
      </c>
      <c r="F359" s="241" t="s">
        <v>243</v>
      </c>
      <c r="G359" s="239"/>
      <c r="H359" s="242">
        <v>1.53</v>
      </c>
      <c r="I359" s="243"/>
      <c r="J359" s="239"/>
      <c r="K359" s="239"/>
      <c r="L359" s="244"/>
      <c r="M359" s="245"/>
      <c r="N359" s="246"/>
      <c r="O359" s="246"/>
      <c r="P359" s="246"/>
      <c r="Q359" s="246"/>
      <c r="R359" s="246"/>
      <c r="S359" s="246"/>
      <c r="T359" s="24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8" t="s">
        <v>146</v>
      </c>
      <c r="AU359" s="248" t="s">
        <v>81</v>
      </c>
      <c r="AV359" s="14" t="s">
        <v>81</v>
      </c>
      <c r="AW359" s="14" t="s">
        <v>33</v>
      </c>
      <c r="AX359" s="14" t="s">
        <v>72</v>
      </c>
      <c r="AY359" s="248" t="s">
        <v>136</v>
      </c>
    </row>
    <row r="360" s="14" customFormat="1">
      <c r="A360" s="14"/>
      <c r="B360" s="238"/>
      <c r="C360" s="239"/>
      <c r="D360" s="229" t="s">
        <v>146</v>
      </c>
      <c r="E360" s="240" t="s">
        <v>19</v>
      </c>
      <c r="F360" s="241" t="s">
        <v>244</v>
      </c>
      <c r="G360" s="239"/>
      <c r="H360" s="242">
        <v>1.3600000000000001</v>
      </c>
      <c r="I360" s="243"/>
      <c r="J360" s="239"/>
      <c r="K360" s="239"/>
      <c r="L360" s="244"/>
      <c r="M360" s="245"/>
      <c r="N360" s="246"/>
      <c r="O360" s="246"/>
      <c r="P360" s="246"/>
      <c r="Q360" s="246"/>
      <c r="R360" s="246"/>
      <c r="S360" s="246"/>
      <c r="T360" s="24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8" t="s">
        <v>146</v>
      </c>
      <c r="AU360" s="248" t="s">
        <v>81</v>
      </c>
      <c r="AV360" s="14" t="s">
        <v>81</v>
      </c>
      <c r="AW360" s="14" t="s">
        <v>33</v>
      </c>
      <c r="AX360" s="14" t="s">
        <v>72</v>
      </c>
      <c r="AY360" s="248" t="s">
        <v>136</v>
      </c>
    </row>
    <row r="361" s="14" customFormat="1">
      <c r="A361" s="14"/>
      <c r="B361" s="238"/>
      <c r="C361" s="239"/>
      <c r="D361" s="229" t="s">
        <v>146</v>
      </c>
      <c r="E361" s="240" t="s">
        <v>19</v>
      </c>
      <c r="F361" s="241" t="s">
        <v>245</v>
      </c>
      <c r="G361" s="239"/>
      <c r="H361" s="242">
        <v>1.1399999999999999</v>
      </c>
      <c r="I361" s="243"/>
      <c r="J361" s="239"/>
      <c r="K361" s="239"/>
      <c r="L361" s="244"/>
      <c r="M361" s="245"/>
      <c r="N361" s="246"/>
      <c r="O361" s="246"/>
      <c r="P361" s="246"/>
      <c r="Q361" s="246"/>
      <c r="R361" s="246"/>
      <c r="S361" s="246"/>
      <c r="T361" s="24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8" t="s">
        <v>146</v>
      </c>
      <c r="AU361" s="248" t="s">
        <v>81</v>
      </c>
      <c r="AV361" s="14" t="s">
        <v>81</v>
      </c>
      <c r="AW361" s="14" t="s">
        <v>33</v>
      </c>
      <c r="AX361" s="14" t="s">
        <v>72</v>
      </c>
      <c r="AY361" s="248" t="s">
        <v>136</v>
      </c>
    </row>
    <row r="362" s="14" customFormat="1">
      <c r="A362" s="14"/>
      <c r="B362" s="238"/>
      <c r="C362" s="239"/>
      <c r="D362" s="229" t="s">
        <v>146</v>
      </c>
      <c r="E362" s="240" t="s">
        <v>19</v>
      </c>
      <c r="F362" s="241" t="s">
        <v>246</v>
      </c>
      <c r="G362" s="239"/>
      <c r="H362" s="242">
        <v>1.615</v>
      </c>
      <c r="I362" s="243"/>
      <c r="J362" s="239"/>
      <c r="K362" s="239"/>
      <c r="L362" s="244"/>
      <c r="M362" s="245"/>
      <c r="N362" s="246"/>
      <c r="O362" s="246"/>
      <c r="P362" s="246"/>
      <c r="Q362" s="246"/>
      <c r="R362" s="246"/>
      <c r="S362" s="246"/>
      <c r="T362" s="24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8" t="s">
        <v>146</v>
      </c>
      <c r="AU362" s="248" t="s">
        <v>81</v>
      </c>
      <c r="AV362" s="14" t="s">
        <v>81</v>
      </c>
      <c r="AW362" s="14" t="s">
        <v>33</v>
      </c>
      <c r="AX362" s="14" t="s">
        <v>72</v>
      </c>
      <c r="AY362" s="248" t="s">
        <v>136</v>
      </c>
    </row>
    <row r="363" s="14" customFormat="1">
      <c r="A363" s="14"/>
      <c r="B363" s="238"/>
      <c r="C363" s="239"/>
      <c r="D363" s="229" t="s">
        <v>146</v>
      </c>
      <c r="E363" s="240" t="s">
        <v>19</v>
      </c>
      <c r="F363" s="241" t="s">
        <v>247</v>
      </c>
      <c r="G363" s="239"/>
      <c r="H363" s="242">
        <v>3.3999999999999999</v>
      </c>
      <c r="I363" s="243"/>
      <c r="J363" s="239"/>
      <c r="K363" s="239"/>
      <c r="L363" s="244"/>
      <c r="M363" s="245"/>
      <c r="N363" s="246"/>
      <c r="O363" s="246"/>
      <c r="P363" s="246"/>
      <c r="Q363" s="246"/>
      <c r="R363" s="246"/>
      <c r="S363" s="246"/>
      <c r="T363" s="24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8" t="s">
        <v>146</v>
      </c>
      <c r="AU363" s="248" t="s">
        <v>81</v>
      </c>
      <c r="AV363" s="14" t="s">
        <v>81</v>
      </c>
      <c r="AW363" s="14" t="s">
        <v>33</v>
      </c>
      <c r="AX363" s="14" t="s">
        <v>72</v>
      </c>
      <c r="AY363" s="248" t="s">
        <v>136</v>
      </c>
    </row>
    <row r="364" s="14" customFormat="1">
      <c r="A364" s="14"/>
      <c r="B364" s="238"/>
      <c r="C364" s="239"/>
      <c r="D364" s="229" t="s">
        <v>146</v>
      </c>
      <c r="E364" s="240" t="s">
        <v>19</v>
      </c>
      <c r="F364" s="241" t="s">
        <v>248</v>
      </c>
      <c r="G364" s="239"/>
      <c r="H364" s="242">
        <v>7.4699999999999998</v>
      </c>
      <c r="I364" s="243"/>
      <c r="J364" s="239"/>
      <c r="K364" s="239"/>
      <c r="L364" s="244"/>
      <c r="M364" s="245"/>
      <c r="N364" s="246"/>
      <c r="O364" s="246"/>
      <c r="P364" s="246"/>
      <c r="Q364" s="246"/>
      <c r="R364" s="246"/>
      <c r="S364" s="246"/>
      <c r="T364" s="24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8" t="s">
        <v>146</v>
      </c>
      <c r="AU364" s="248" t="s">
        <v>81</v>
      </c>
      <c r="AV364" s="14" t="s">
        <v>81</v>
      </c>
      <c r="AW364" s="14" t="s">
        <v>33</v>
      </c>
      <c r="AX364" s="14" t="s">
        <v>72</v>
      </c>
      <c r="AY364" s="248" t="s">
        <v>136</v>
      </c>
    </row>
    <row r="365" s="14" customFormat="1">
      <c r="A365" s="14"/>
      <c r="B365" s="238"/>
      <c r="C365" s="239"/>
      <c r="D365" s="229" t="s">
        <v>146</v>
      </c>
      <c r="E365" s="240" t="s">
        <v>19</v>
      </c>
      <c r="F365" s="241" t="s">
        <v>249</v>
      </c>
      <c r="G365" s="239"/>
      <c r="H365" s="242">
        <v>3.1949999999999998</v>
      </c>
      <c r="I365" s="243"/>
      <c r="J365" s="239"/>
      <c r="K365" s="239"/>
      <c r="L365" s="244"/>
      <c r="M365" s="245"/>
      <c r="N365" s="246"/>
      <c r="O365" s="246"/>
      <c r="P365" s="246"/>
      <c r="Q365" s="246"/>
      <c r="R365" s="246"/>
      <c r="S365" s="246"/>
      <c r="T365" s="24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8" t="s">
        <v>146</v>
      </c>
      <c r="AU365" s="248" t="s">
        <v>81</v>
      </c>
      <c r="AV365" s="14" t="s">
        <v>81</v>
      </c>
      <c r="AW365" s="14" t="s">
        <v>33</v>
      </c>
      <c r="AX365" s="14" t="s">
        <v>72</v>
      </c>
      <c r="AY365" s="248" t="s">
        <v>136</v>
      </c>
    </row>
    <row r="366" s="15" customFormat="1">
      <c r="A366" s="15"/>
      <c r="B366" s="249"/>
      <c r="C366" s="250"/>
      <c r="D366" s="229" t="s">
        <v>146</v>
      </c>
      <c r="E366" s="251" t="s">
        <v>19</v>
      </c>
      <c r="F366" s="252" t="s">
        <v>153</v>
      </c>
      <c r="G366" s="250"/>
      <c r="H366" s="253">
        <v>19.710000000000001</v>
      </c>
      <c r="I366" s="254"/>
      <c r="J366" s="250"/>
      <c r="K366" s="250"/>
      <c r="L366" s="255"/>
      <c r="M366" s="256"/>
      <c r="N366" s="257"/>
      <c r="O366" s="257"/>
      <c r="P366" s="257"/>
      <c r="Q366" s="257"/>
      <c r="R366" s="257"/>
      <c r="S366" s="257"/>
      <c r="T366" s="258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9" t="s">
        <v>146</v>
      </c>
      <c r="AU366" s="259" t="s">
        <v>81</v>
      </c>
      <c r="AV366" s="15" t="s">
        <v>137</v>
      </c>
      <c r="AW366" s="15" t="s">
        <v>33</v>
      </c>
      <c r="AX366" s="15" t="s">
        <v>72</v>
      </c>
      <c r="AY366" s="259" t="s">
        <v>136</v>
      </c>
    </row>
    <row r="367" s="14" customFormat="1">
      <c r="A367" s="14"/>
      <c r="B367" s="238"/>
      <c r="C367" s="239"/>
      <c r="D367" s="229" t="s">
        <v>146</v>
      </c>
      <c r="E367" s="240" t="s">
        <v>19</v>
      </c>
      <c r="F367" s="241" t="s">
        <v>250</v>
      </c>
      <c r="G367" s="239"/>
      <c r="H367" s="242">
        <v>1.53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8" t="s">
        <v>146</v>
      </c>
      <c r="AU367" s="248" t="s">
        <v>81</v>
      </c>
      <c r="AV367" s="14" t="s">
        <v>81</v>
      </c>
      <c r="AW367" s="14" t="s">
        <v>33</v>
      </c>
      <c r="AX367" s="14" t="s">
        <v>72</v>
      </c>
      <c r="AY367" s="248" t="s">
        <v>136</v>
      </c>
    </row>
    <row r="368" s="14" customFormat="1">
      <c r="A368" s="14"/>
      <c r="B368" s="238"/>
      <c r="C368" s="239"/>
      <c r="D368" s="229" t="s">
        <v>146</v>
      </c>
      <c r="E368" s="240" t="s">
        <v>19</v>
      </c>
      <c r="F368" s="241" t="s">
        <v>251</v>
      </c>
      <c r="G368" s="239"/>
      <c r="H368" s="242">
        <v>1.3600000000000001</v>
      </c>
      <c r="I368" s="243"/>
      <c r="J368" s="239"/>
      <c r="K368" s="239"/>
      <c r="L368" s="244"/>
      <c r="M368" s="245"/>
      <c r="N368" s="246"/>
      <c r="O368" s="246"/>
      <c r="P368" s="246"/>
      <c r="Q368" s="246"/>
      <c r="R368" s="246"/>
      <c r="S368" s="246"/>
      <c r="T368" s="24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8" t="s">
        <v>146</v>
      </c>
      <c r="AU368" s="248" t="s">
        <v>81</v>
      </c>
      <c r="AV368" s="14" t="s">
        <v>81</v>
      </c>
      <c r="AW368" s="14" t="s">
        <v>33</v>
      </c>
      <c r="AX368" s="14" t="s">
        <v>72</v>
      </c>
      <c r="AY368" s="248" t="s">
        <v>136</v>
      </c>
    </row>
    <row r="369" s="14" customFormat="1">
      <c r="A369" s="14"/>
      <c r="B369" s="238"/>
      <c r="C369" s="239"/>
      <c r="D369" s="229" t="s">
        <v>146</v>
      </c>
      <c r="E369" s="240" t="s">
        <v>19</v>
      </c>
      <c r="F369" s="241" t="s">
        <v>252</v>
      </c>
      <c r="G369" s="239"/>
      <c r="H369" s="242">
        <v>5.1299999999999999</v>
      </c>
      <c r="I369" s="243"/>
      <c r="J369" s="239"/>
      <c r="K369" s="239"/>
      <c r="L369" s="244"/>
      <c r="M369" s="245"/>
      <c r="N369" s="246"/>
      <c r="O369" s="246"/>
      <c r="P369" s="246"/>
      <c r="Q369" s="246"/>
      <c r="R369" s="246"/>
      <c r="S369" s="246"/>
      <c r="T369" s="24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8" t="s">
        <v>146</v>
      </c>
      <c r="AU369" s="248" t="s">
        <v>81</v>
      </c>
      <c r="AV369" s="14" t="s">
        <v>81</v>
      </c>
      <c r="AW369" s="14" t="s">
        <v>33</v>
      </c>
      <c r="AX369" s="14" t="s">
        <v>72</v>
      </c>
      <c r="AY369" s="248" t="s">
        <v>136</v>
      </c>
    </row>
    <row r="370" s="14" customFormat="1">
      <c r="A370" s="14"/>
      <c r="B370" s="238"/>
      <c r="C370" s="239"/>
      <c r="D370" s="229" t="s">
        <v>146</v>
      </c>
      <c r="E370" s="240" t="s">
        <v>19</v>
      </c>
      <c r="F370" s="241" t="s">
        <v>253</v>
      </c>
      <c r="G370" s="239"/>
      <c r="H370" s="242">
        <v>2.5750000000000002</v>
      </c>
      <c r="I370" s="243"/>
      <c r="J370" s="239"/>
      <c r="K370" s="239"/>
      <c r="L370" s="244"/>
      <c r="M370" s="245"/>
      <c r="N370" s="246"/>
      <c r="O370" s="246"/>
      <c r="P370" s="246"/>
      <c r="Q370" s="246"/>
      <c r="R370" s="246"/>
      <c r="S370" s="246"/>
      <c r="T370" s="24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8" t="s">
        <v>146</v>
      </c>
      <c r="AU370" s="248" t="s">
        <v>81</v>
      </c>
      <c r="AV370" s="14" t="s">
        <v>81</v>
      </c>
      <c r="AW370" s="14" t="s">
        <v>33</v>
      </c>
      <c r="AX370" s="14" t="s">
        <v>72</v>
      </c>
      <c r="AY370" s="248" t="s">
        <v>136</v>
      </c>
    </row>
    <row r="371" s="14" customFormat="1">
      <c r="A371" s="14"/>
      <c r="B371" s="238"/>
      <c r="C371" s="239"/>
      <c r="D371" s="229" t="s">
        <v>146</v>
      </c>
      <c r="E371" s="240" t="s">
        <v>19</v>
      </c>
      <c r="F371" s="241" t="s">
        <v>254</v>
      </c>
      <c r="G371" s="239"/>
      <c r="H371" s="242">
        <v>3.3999999999999999</v>
      </c>
      <c r="I371" s="243"/>
      <c r="J371" s="239"/>
      <c r="K371" s="239"/>
      <c r="L371" s="244"/>
      <c r="M371" s="245"/>
      <c r="N371" s="246"/>
      <c r="O371" s="246"/>
      <c r="P371" s="246"/>
      <c r="Q371" s="246"/>
      <c r="R371" s="246"/>
      <c r="S371" s="246"/>
      <c r="T371" s="24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8" t="s">
        <v>146</v>
      </c>
      <c r="AU371" s="248" t="s">
        <v>81</v>
      </c>
      <c r="AV371" s="14" t="s">
        <v>81</v>
      </c>
      <c r="AW371" s="14" t="s">
        <v>33</v>
      </c>
      <c r="AX371" s="14" t="s">
        <v>72</v>
      </c>
      <c r="AY371" s="248" t="s">
        <v>136</v>
      </c>
    </row>
    <row r="372" s="14" customFormat="1">
      <c r="A372" s="14"/>
      <c r="B372" s="238"/>
      <c r="C372" s="239"/>
      <c r="D372" s="229" t="s">
        <v>146</v>
      </c>
      <c r="E372" s="240" t="s">
        <v>19</v>
      </c>
      <c r="F372" s="241" t="s">
        <v>255</v>
      </c>
      <c r="G372" s="239"/>
      <c r="H372" s="242">
        <v>5.5350000000000001</v>
      </c>
      <c r="I372" s="243"/>
      <c r="J372" s="239"/>
      <c r="K372" s="239"/>
      <c r="L372" s="244"/>
      <c r="M372" s="245"/>
      <c r="N372" s="246"/>
      <c r="O372" s="246"/>
      <c r="P372" s="246"/>
      <c r="Q372" s="246"/>
      <c r="R372" s="246"/>
      <c r="S372" s="246"/>
      <c r="T372" s="24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8" t="s">
        <v>146</v>
      </c>
      <c r="AU372" s="248" t="s">
        <v>81</v>
      </c>
      <c r="AV372" s="14" t="s">
        <v>81</v>
      </c>
      <c r="AW372" s="14" t="s">
        <v>33</v>
      </c>
      <c r="AX372" s="14" t="s">
        <v>72</v>
      </c>
      <c r="AY372" s="248" t="s">
        <v>136</v>
      </c>
    </row>
    <row r="373" s="15" customFormat="1">
      <c r="A373" s="15"/>
      <c r="B373" s="249"/>
      <c r="C373" s="250"/>
      <c r="D373" s="229" t="s">
        <v>146</v>
      </c>
      <c r="E373" s="251" t="s">
        <v>19</v>
      </c>
      <c r="F373" s="252" t="s">
        <v>156</v>
      </c>
      <c r="G373" s="250"/>
      <c r="H373" s="253">
        <v>19.530000000000001</v>
      </c>
      <c r="I373" s="254"/>
      <c r="J373" s="250"/>
      <c r="K373" s="250"/>
      <c r="L373" s="255"/>
      <c r="M373" s="256"/>
      <c r="N373" s="257"/>
      <c r="O373" s="257"/>
      <c r="P373" s="257"/>
      <c r="Q373" s="257"/>
      <c r="R373" s="257"/>
      <c r="S373" s="257"/>
      <c r="T373" s="258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9" t="s">
        <v>146</v>
      </c>
      <c r="AU373" s="259" t="s">
        <v>81</v>
      </c>
      <c r="AV373" s="15" t="s">
        <v>137</v>
      </c>
      <c r="AW373" s="15" t="s">
        <v>33</v>
      </c>
      <c r="AX373" s="15" t="s">
        <v>72</v>
      </c>
      <c r="AY373" s="259" t="s">
        <v>136</v>
      </c>
    </row>
    <row r="374" s="14" customFormat="1">
      <c r="A374" s="14"/>
      <c r="B374" s="238"/>
      <c r="C374" s="239"/>
      <c r="D374" s="229" t="s">
        <v>146</v>
      </c>
      <c r="E374" s="240" t="s">
        <v>19</v>
      </c>
      <c r="F374" s="241" t="s">
        <v>256</v>
      </c>
      <c r="G374" s="239"/>
      <c r="H374" s="242">
        <v>7.2450000000000001</v>
      </c>
      <c r="I374" s="243"/>
      <c r="J374" s="239"/>
      <c r="K374" s="239"/>
      <c r="L374" s="244"/>
      <c r="M374" s="245"/>
      <c r="N374" s="246"/>
      <c r="O374" s="246"/>
      <c r="P374" s="246"/>
      <c r="Q374" s="246"/>
      <c r="R374" s="246"/>
      <c r="S374" s="246"/>
      <c r="T374" s="24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8" t="s">
        <v>146</v>
      </c>
      <c r="AU374" s="248" t="s">
        <v>81</v>
      </c>
      <c r="AV374" s="14" t="s">
        <v>81</v>
      </c>
      <c r="AW374" s="14" t="s">
        <v>33</v>
      </c>
      <c r="AX374" s="14" t="s">
        <v>72</v>
      </c>
      <c r="AY374" s="248" t="s">
        <v>136</v>
      </c>
    </row>
    <row r="375" s="14" customFormat="1">
      <c r="A375" s="14"/>
      <c r="B375" s="238"/>
      <c r="C375" s="239"/>
      <c r="D375" s="229" t="s">
        <v>146</v>
      </c>
      <c r="E375" s="240" t="s">
        <v>19</v>
      </c>
      <c r="F375" s="241" t="s">
        <v>257</v>
      </c>
      <c r="G375" s="239"/>
      <c r="H375" s="242">
        <v>4.3650000000000002</v>
      </c>
      <c r="I375" s="243"/>
      <c r="J375" s="239"/>
      <c r="K375" s="239"/>
      <c r="L375" s="244"/>
      <c r="M375" s="245"/>
      <c r="N375" s="246"/>
      <c r="O375" s="246"/>
      <c r="P375" s="246"/>
      <c r="Q375" s="246"/>
      <c r="R375" s="246"/>
      <c r="S375" s="246"/>
      <c r="T375" s="24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8" t="s">
        <v>146</v>
      </c>
      <c r="AU375" s="248" t="s">
        <v>81</v>
      </c>
      <c r="AV375" s="14" t="s">
        <v>81</v>
      </c>
      <c r="AW375" s="14" t="s">
        <v>33</v>
      </c>
      <c r="AX375" s="14" t="s">
        <v>72</v>
      </c>
      <c r="AY375" s="248" t="s">
        <v>136</v>
      </c>
    </row>
    <row r="376" s="14" customFormat="1">
      <c r="A376" s="14"/>
      <c r="B376" s="238"/>
      <c r="C376" s="239"/>
      <c r="D376" s="229" t="s">
        <v>146</v>
      </c>
      <c r="E376" s="240" t="s">
        <v>19</v>
      </c>
      <c r="F376" s="241" t="s">
        <v>258</v>
      </c>
      <c r="G376" s="239"/>
      <c r="H376" s="242">
        <v>3.8250000000000002</v>
      </c>
      <c r="I376" s="243"/>
      <c r="J376" s="239"/>
      <c r="K376" s="239"/>
      <c r="L376" s="244"/>
      <c r="M376" s="245"/>
      <c r="N376" s="246"/>
      <c r="O376" s="246"/>
      <c r="P376" s="246"/>
      <c r="Q376" s="246"/>
      <c r="R376" s="246"/>
      <c r="S376" s="246"/>
      <c r="T376" s="24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8" t="s">
        <v>146</v>
      </c>
      <c r="AU376" s="248" t="s">
        <v>81</v>
      </c>
      <c r="AV376" s="14" t="s">
        <v>81</v>
      </c>
      <c r="AW376" s="14" t="s">
        <v>33</v>
      </c>
      <c r="AX376" s="14" t="s">
        <v>72</v>
      </c>
      <c r="AY376" s="248" t="s">
        <v>136</v>
      </c>
    </row>
    <row r="377" s="14" customFormat="1">
      <c r="A377" s="14"/>
      <c r="B377" s="238"/>
      <c r="C377" s="239"/>
      <c r="D377" s="229" t="s">
        <v>146</v>
      </c>
      <c r="E377" s="240" t="s">
        <v>19</v>
      </c>
      <c r="F377" s="241" t="s">
        <v>259</v>
      </c>
      <c r="G377" s="239"/>
      <c r="H377" s="242">
        <v>1.496</v>
      </c>
      <c r="I377" s="243"/>
      <c r="J377" s="239"/>
      <c r="K377" s="239"/>
      <c r="L377" s="244"/>
      <c r="M377" s="245"/>
      <c r="N377" s="246"/>
      <c r="O377" s="246"/>
      <c r="P377" s="246"/>
      <c r="Q377" s="246"/>
      <c r="R377" s="246"/>
      <c r="S377" s="246"/>
      <c r="T377" s="24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8" t="s">
        <v>146</v>
      </c>
      <c r="AU377" s="248" t="s">
        <v>81</v>
      </c>
      <c r="AV377" s="14" t="s">
        <v>81</v>
      </c>
      <c r="AW377" s="14" t="s">
        <v>33</v>
      </c>
      <c r="AX377" s="14" t="s">
        <v>72</v>
      </c>
      <c r="AY377" s="248" t="s">
        <v>136</v>
      </c>
    </row>
    <row r="378" s="14" customFormat="1">
      <c r="A378" s="14"/>
      <c r="B378" s="238"/>
      <c r="C378" s="239"/>
      <c r="D378" s="229" t="s">
        <v>146</v>
      </c>
      <c r="E378" s="240" t="s">
        <v>19</v>
      </c>
      <c r="F378" s="241" t="s">
        <v>260</v>
      </c>
      <c r="G378" s="239"/>
      <c r="H378" s="242">
        <v>1.649</v>
      </c>
      <c r="I378" s="243"/>
      <c r="J378" s="239"/>
      <c r="K378" s="239"/>
      <c r="L378" s="244"/>
      <c r="M378" s="245"/>
      <c r="N378" s="246"/>
      <c r="O378" s="246"/>
      <c r="P378" s="246"/>
      <c r="Q378" s="246"/>
      <c r="R378" s="246"/>
      <c r="S378" s="246"/>
      <c r="T378" s="24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8" t="s">
        <v>146</v>
      </c>
      <c r="AU378" s="248" t="s">
        <v>81</v>
      </c>
      <c r="AV378" s="14" t="s">
        <v>81</v>
      </c>
      <c r="AW378" s="14" t="s">
        <v>33</v>
      </c>
      <c r="AX378" s="14" t="s">
        <v>72</v>
      </c>
      <c r="AY378" s="248" t="s">
        <v>136</v>
      </c>
    </row>
    <row r="379" s="14" customFormat="1">
      <c r="A379" s="14"/>
      <c r="B379" s="238"/>
      <c r="C379" s="239"/>
      <c r="D379" s="229" t="s">
        <v>146</v>
      </c>
      <c r="E379" s="240" t="s">
        <v>19</v>
      </c>
      <c r="F379" s="241" t="s">
        <v>261</v>
      </c>
      <c r="G379" s="239"/>
      <c r="H379" s="242">
        <v>1.6319999999999999</v>
      </c>
      <c r="I379" s="243"/>
      <c r="J379" s="239"/>
      <c r="K379" s="239"/>
      <c r="L379" s="244"/>
      <c r="M379" s="245"/>
      <c r="N379" s="246"/>
      <c r="O379" s="246"/>
      <c r="P379" s="246"/>
      <c r="Q379" s="246"/>
      <c r="R379" s="246"/>
      <c r="S379" s="246"/>
      <c r="T379" s="24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8" t="s">
        <v>146</v>
      </c>
      <c r="AU379" s="248" t="s">
        <v>81</v>
      </c>
      <c r="AV379" s="14" t="s">
        <v>81</v>
      </c>
      <c r="AW379" s="14" t="s">
        <v>33</v>
      </c>
      <c r="AX379" s="14" t="s">
        <v>72</v>
      </c>
      <c r="AY379" s="248" t="s">
        <v>136</v>
      </c>
    </row>
    <row r="380" s="14" customFormat="1">
      <c r="A380" s="14"/>
      <c r="B380" s="238"/>
      <c r="C380" s="239"/>
      <c r="D380" s="229" t="s">
        <v>146</v>
      </c>
      <c r="E380" s="240" t="s">
        <v>19</v>
      </c>
      <c r="F380" s="241" t="s">
        <v>262</v>
      </c>
      <c r="G380" s="239"/>
      <c r="H380" s="242">
        <v>1.3600000000000001</v>
      </c>
      <c r="I380" s="243"/>
      <c r="J380" s="239"/>
      <c r="K380" s="239"/>
      <c r="L380" s="244"/>
      <c r="M380" s="245"/>
      <c r="N380" s="246"/>
      <c r="O380" s="246"/>
      <c r="P380" s="246"/>
      <c r="Q380" s="246"/>
      <c r="R380" s="246"/>
      <c r="S380" s="246"/>
      <c r="T380" s="24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8" t="s">
        <v>146</v>
      </c>
      <c r="AU380" s="248" t="s">
        <v>81</v>
      </c>
      <c r="AV380" s="14" t="s">
        <v>81</v>
      </c>
      <c r="AW380" s="14" t="s">
        <v>33</v>
      </c>
      <c r="AX380" s="14" t="s">
        <v>72</v>
      </c>
      <c r="AY380" s="248" t="s">
        <v>136</v>
      </c>
    </row>
    <row r="381" s="14" customFormat="1">
      <c r="A381" s="14"/>
      <c r="B381" s="238"/>
      <c r="C381" s="239"/>
      <c r="D381" s="229" t="s">
        <v>146</v>
      </c>
      <c r="E381" s="240" t="s">
        <v>19</v>
      </c>
      <c r="F381" s="241" t="s">
        <v>263</v>
      </c>
      <c r="G381" s="239"/>
      <c r="H381" s="242">
        <v>1.24</v>
      </c>
      <c r="I381" s="243"/>
      <c r="J381" s="239"/>
      <c r="K381" s="239"/>
      <c r="L381" s="244"/>
      <c r="M381" s="245"/>
      <c r="N381" s="246"/>
      <c r="O381" s="246"/>
      <c r="P381" s="246"/>
      <c r="Q381" s="246"/>
      <c r="R381" s="246"/>
      <c r="S381" s="246"/>
      <c r="T381" s="24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8" t="s">
        <v>146</v>
      </c>
      <c r="AU381" s="248" t="s">
        <v>81</v>
      </c>
      <c r="AV381" s="14" t="s">
        <v>81</v>
      </c>
      <c r="AW381" s="14" t="s">
        <v>33</v>
      </c>
      <c r="AX381" s="14" t="s">
        <v>72</v>
      </c>
      <c r="AY381" s="248" t="s">
        <v>136</v>
      </c>
    </row>
    <row r="382" s="14" customFormat="1">
      <c r="A382" s="14"/>
      <c r="B382" s="238"/>
      <c r="C382" s="239"/>
      <c r="D382" s="229" t="s">
        <v>146</v>
      </c>
      <c r="E382" s="240" t="s">
        <v>19</v>
      </c>
      <c r="F382" s="241" t="s">
        <v>264</v>
      </c>
      <c r="G382" s="239"/>
      <c r="H382" s="242">
        <v>2.7200000000000002</v>
      </c>
      <c r="I382" s="243"/>
      <c r="J382" s="239"/>
      <c r="K382" s="239"/>
      <c r="L382" s="244"/>
      <c r="M382" s="245"/>
      <c r="N382" s="246"/>
      <c r="O382" s="246"/>
      <c r="P382" s="246"/>
      <c r="Q382" s="246"/>
      <c r="R382" s="246"/>
      <c r="S382" s="246"/>
      <c r="T382" s="24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8" t="s">
        <v>146</v>
      </c>
      <c r="AU382" s="248" t="s">
        <v>81</v>
      </c>
      <c r="AV382" s="14" t="s">
        <v>81</v>
      </c>
      <c r="AW382" s="14" t="s">
        <v>33</v>
      </c>
      <c r="AX382" s="14" t="s">
        <v>72</v>
      </c>
      <c r="AY382" s="248" t="s">
        <v>136</v>
      </c>
    </row>
    <row r="383" s="15" customFormat="1">
      <c r="A383" s="15"/>
      <c r="B383" s="249"/>
      <c r="C383" s="250"/>
      <c r="D383" s="229" t="s">
        <v>146</v>
      </c>
      <c r="E383" s="251" t="s">
        <v>19</v>
      </c>
      <c r="F383" s="252" t="s">
        <v>265</v>
      </c>
      <c r="G383" s="250"/>
      <c r="H383" s="253">
        <v>25.532</v>
      </c>
      <c r="I383" s="254"/>
      <c r="J383" s="250"/>
      <c r="K383" s="250"/>
      <c r="L383" s="255"/>
      <c r="M383" s="256"/>
      <c r="N383" s="257"/>
      <c r="O383" s="257"/>
      <c r="P383" s="257"/>
      <c r="Q383" s="257"/>
      <c r="R383" s="257"/>
      <c r="S383" s="257"/>
      <c r="T383" s="25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9" t="s">
        <v>146</v>
      </c>
      <c r="AU383" s="259" t="s">
        <v>81</v>
      </c>
      <c r="AV383" s="15" t="s">
        <v>137</v>
      </c>
      <c r="AW383" s="15" t="s">
        <v>33</v>
      </c>
      <c r="AX383" s="15" t="s">
        <v>72</v>
      </c>
      <c r="AY383" s="259" t="s">
        <v>136</v>
      </c>
    </row>
    <row r="384" s="16" customFormat="1">
      <c r="A384" s="16"/>
      <c r="B384" s="260"/>
      <c r="C384" s="261"/>
      <c r="D384" s="229" t="s">
        <v>146</v>
      </c>
      <c r="E384" s="262" t="s">
        <v>19</v>
      </c>
      <c r="F384" s="263" t="s">
        <v>160</v>
      </c>
      <c r="G384" s="261"/>
      <c r="H384" s="264">
        <v>137.59</v>
      </c>
      <c r="I384" s="265"/>
      <c r="J384" s="261"/>
      <c r="K384" s="261"/>
      <c r="L384" s="266"/>
      <c r="M384" s="267"/>
      <c r="N384" s="268"/>
      <c r="O384" s="268"/>
      <c r="P384" s="268"/>
      <c r="Q384" s="268"/>
      <c r="R384" s="268"/>
      <c r="S384" s="268"/>
      <c r="T384" s="269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70" t="s">
        <v>146</v>
      </c>
      <c r="AU384" s="270" t="s">
        <v>81</v>
      </c>
      <c r="AV384" s="16" t="s">
        <v>144</v>
      </c>
      <c r="AW384" s="16" t="s">
        <v>33</v>
      </c>
      <c r="AX384" s="16" t="s">
        <v>79</v>
      </c>
      <c r="AY384" s="270" t="s">
        <v>136</v>
      </c>
    </row>
    <row r="385" s="12" customFormat="1" ht="22.8" customHeight="1">
      <c r="A385" s="12"/>
      <c r="B385" s="198"/>
      <c r="C385" s="199"/>
      <c r="D385" s="200" t="s">
        <v>71</v>
      </c>
      <c r="E385" s="212" t="s">
        <v>285</v>
      </c>
      <c r="F385" s="212" t="s">
        <v>286</v>
      </c>
      <c r="G385" s="199"/>
      <c r="H385" s="199"/>
      <c r="I385" s="202"/>
      <c r="J385" s="213">
        <f>BK385</f>
        <v>0</v>
      </c>
      <c r="K385" s="199"/>
      <c r="L385" s="204"/>
      <c r="M385" s="205"/>
      <c r="N385" s="206"/>
      <c r="O385" s="206"/>
      <c r="P385" s="207">
        <f>SUM(P386:P390)</f>
        <v>0</v>
      </c>
      <c r="Q385" s="206"/>
      <c r="R385" s="207">
        <f>SUM(R386:R390)</f>
        <v>0</v>
      </c>
      <c r="S385" s="206"/>
      <c r="T385" s="208">
        <f>SUM(T386:T390)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9" t="s">
        <v>79</v>
      </c>
      <c r="AT385" s="210" t="s">
        <v>71</v>
      </c>
      <c r="AU385" s="210" t="s">
        <v>79</v>
      </c>
      <c r="AY385" s="209" t="s">
        <v>136</v>
      </c>
      <c r="BK385" s="211">
        <f>SUM(BK386:BK390)</f>
        <v>0</v>
      </c>
    </row>
    <row r="386" s="2" customFormat="1" ht="44.25" customHeight="1">
      <c r="A386" s="40"/>
      <c r="B386" s="41"/>
      <c r="C386" s="214" t="s">
        <v>287</v>
      </c>
      <c r="D386" s="214" t="s">
        <v>139</v>
      </c>
      <c r="E386" s="215" t="s">
        <v>288</v>
      </c>
      <c r="F386" s="216" t="s">
        <v>289</v>
      </c>
      <c r="G386" s="217" t="s">
        <v>290</v>
      </c>
      <c r="H386" s="218">
        <v>27.434000000000001</v>
      </c>
      <c r="I386" s="219"/>
      <c r="J386" s="220">
        <f>ROUND(I386*H386,2)</f>
        <v>0</v>
      </c>
      <c r="K386" s="216" t="s">
        <v>143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144</v>
      </c>
      <c r="AT386" s="225" t="s">
        <v>139</v>
      </c>
      <c r="AU386" s="225" t="s">
        <v>81</v>
      </c>
      <c r="AY386" s="19" t="s">
        <v>136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79</v>
      </c>
      <c r="BK386" s="226">
        <f>ROUND(I386*H386,2)</f>
        <v>0</v>
      </c>
      <c r="BL386" s="19" t="s">
        <v>144</v>
      </c>
      <c r="BM386" s="225" t="s">
        <v>291</v>
      </c>
    </row>
    <row r="387" s="2" customFormat="1" ht="33" customHeight="1">
      <c r="A387" s="40"/>
      <c r="B387" s="41"/>
      <c r="C387" s="214" t="s">
        <v>292</v>
      </c>
      <c r="D387" s="214" t="s">
        <v>139</v>
      </c>
      <c r="E387" s="215" t="s">
        <v>293</v>
      </c>
      <c r="F387" s="216" t="s">
        <v>294</v>
      </c>
      <c r="G387" s="217" t="s">
        <v>290</v>
      </c>
      <c r="H387" s="218">
        <v>27.434000000000001</v>
      </c>
      <c r="I387" s="219"/>
      <c r="J387" s="220">
        <f>ROUND(I387*H387,2)</f>
        <v>0</v>
      </c>
      <c r="K387" s="216" t="s">
        <v>143</v>
      </c>
      <c r="L387" s="46"/>
      <c r="M387" s="221" t="s">
        <v>19</v>
      </c>
      <c r="N387" s="222" t="s">
        <v>43</v>
      </c>
      <c r="O387" s="86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144</v>
      </c>
      <c r="AT387" s="225" t="s">
        <v>139</v>
      </c>
      <c r="AU387" s="225" t="s">
        <v>81</v>
      </c>
      <c r="AY387" s="19" t="s">
        <v>136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79</v>
      </c>
      <c r="BK387" s="226">
        <f>ROUND(I387*H387,2)</f>
        <v>0</v>
      </c>
      <c r="BL387" s="19" t="s">
        <v>144</v>
      </c>
      <c r="BM387" s="225" t="s">
        <v>295</v>
      </c>
    </row>
    <row r="388" s="2" customFormat="1" ht="44.25" customHeight="1">
      <c r="A388" s="40"/>
      <c r="B388" s="41"/>
      <c r="C388" s="214" t="s">
        <v>296</v>
      </c>
      <c r="D388" s="214" t="s">
        <v>139</v>
      </c>
      <c r="E388" s="215" t="s">
        <v>297</v>
      </c>
      <c r="F388" s="216" t="s">
        <v>298</v>
      </c>
      <c r="G388" s="217" t="s">
        <v>290</v>
      </c>
      <c r="H388" s="218">
        <v>246.90600000000001</v>
      </c>
      <c r="I388" s="219"/>
      <c r="J388" s="220">
        <f>ROUND(I388*H388,2)</f>
        <v>0</v>
      </c>
      <c r="K388" s="216" t="s">
        <v>143</v>
      </c>
      <c r="L388" s="46"/>
      <c r="M388" s="221" t="s">
        <v>19</v>
      </c>
      <c r="N388" s="222" t="s">
        <v>43</v>
      </c>
      <c r="O388" s="86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144</v>
      </c>
      <c r="AT388" s="225" t="s">
        <v>139</v>
      </c>
      <c r="AU388" s="225" t="s">
        <v>81</v>
      </c>
      <c r="AY388" s="19" t="s">
        <v>136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79</v>
      </c>
      <c r="BK388" s="226">
        <f>ROUND(I388*H388,2)</f>
        <v>0</v>
      </c>
      <c r="BL388" s="19" t="s">
        <v>144</v>
      </c>
      <c r="BM388" s="225" t="s">
        <v>299</v>
      </c>
    </row>
    <row r="389" s="14" customFormat="1">
      <c r="A389" s="14"/>
      <c r="B389" s="238"/>
      <c r="C389" s="239"/>
      <c r="D389" s="229" t="s">
        <v>146</v>
      </c>
      <c r="E389" s="240" t="s">
        <v>19</v>
      </c>
      <c r="F389" s="241" t="s">
        <v>300</v>
      </c>
      <c r="G389" s="239"/>
      <c r="H389" s="242">
        <v>246.90600000000001</v>
      </c>
      <c r="I389" s="243"/>
      <c r="J389" s="239"/>
      <c r="K389" s="239"/>
      <c r="L389" s="244"/>
      <c r="M389" s="245"/>
      <c r="N389" s="246"/>
      <c r="O389" s="246"/>
      <c r="P389" s="246"/>
      <c r="Q389" s="246"/>
      <c r="R389" s="246"/>
      <c r="S389" s="246"/>
      <c r="T389" s="24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8" t="s">
        <v>146</v>
      </c>
      <c r="AU389" s="248" t="s">
        <v>81</v>
      </c>
      <c r="AV389" s="14" t="s">
        <v>81</v>
      </c>
      <c r="AW389" s="14" t="s">
        <v>33</v>
      </c>
      <c r="AX389" s="14" t="s">
        <v>79</v>
      </c>
      <c r="AY389" s="248" t="s">
        <v>136</v>
      </c>
    </row>
    <row r="390" s="2" customFormat="1">
      <c r="A390" s="40"/>
      <c r="B390" s="41"/>
      <c r="C390" s="214" t="s">
        <v>301</v>
      </c>
      <c r="D390" s="214" t="s">
        <v>139</v>
      </c>
      <c r="E390" s="215" t="s">
        <v>302</v>
      </c>
      <c r="F390" s="216" t="s">
        <v>303</v>
      </c>
      <c r="G390" s="217" t="s">
        <v>290</v>
      </c>
      <c r="H390" s="218">
        <v>27.434000000000001</v>
      </c>
      <c r="I390" s="219"/>
      <c r="J390" s="220">
        <f>ROUND(I390*H390,2)</f>
        <v>0</v>
      </c>
      <c r="K390" s="216" t="s">
        <v>143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144</v>
      </c>
      <c r="AT390" s="225" t="s">
        <v>139</v>
      </c>
      <c r="AU390" s="225" t="s">
        <v>81</v>
      </c>
      <c r="AY390" s="19" t="s">
        <v>136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79</v>
      </c>
      <c r="BK390" s="226">
        <f>ROUND(I390*H390,2)</f>
        <v>0</v>
      </c>
      <c r="BL390" s="19" t="s">
        <v>144</v>
      </c>
      <c r="BM390" s="225" t="s">
        <v>304</v>
      </c>
    </row>
    <row r="391" s="12" customFormat="1" ht="22.8" customHeight="1">
      <c r="A391" s="12"/>
      <c r="B391" s="198"/>
      <c r="C391" s="199"/>
      <c r="D391" s="200" t="s">
        <v>71</v>
      </c>
      <c r="E391" s="212" t="s">
        <v>305</v>
      </c>
      <c r="F391" s="212" t="s">
        <v>306</v>
      </c>
      <c r="G391" s="199"/>
      <c r="H391" s="199"/>
      <c r="I391" s="202"/>
      <c r="J391" s="213">
        <f>BK391</f>
        <v>0</v>
      </c>
      <c r="K391" s="199"/>
      <c r="L391" s="204"/>
      <c r="M391" s="205"/>
      <c r="N391" s="206"/>
      <c r="O391" s="206"/>
      <c r="P391" s="207">
        <f>P392</f>
        <v>0</v>
      </c>
      <c r="Q391" s="206"/>
      <c r="R391" s="207">
        <f>R392</f>
        <v>0</v>
      </c>
      <c r="S391" s="206"/>
      <c r="T391" s="208">
        <f>T392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9" t="s">
        <v>79</v>
      </c>
      <c r="AT391" s="210" t="s">
        <v>71</v>
      </c>
      <c r="AU391" s="210" t="s">
        <v>79</v>
      </c>
      <c r="AY391" s="209" t="s">
        <v>136</v>
      </c>
      <c r="BK391" s="211">
        <f>BK392</f>
        <v>0</v>
      </c>
    </row>
    <row r="392" s="2" customFormat="1" ht="55.5" customHeight="1">
      <c r="A392" s="40"/>
      <c r="B392" s="41"/>
      <c r="C392" s="214" t="s">
        <v>8</v>
      </c>
      <c r="D392" s="214" t="s">
        <v>139</v>
      </c>
      <c r="E392" s="215" t="s">
        <v>307</v>
      </c>
      <c r="F392" s="216" t="s">
        <v>308</v>
      </c>
      <c r="G392" s="217" t="s">
        <v>290</v>
      </c>
      <c r="H392" s="218">
        <v>5.7380000000000004</v>
      </c>
      <c r="I392" s="219"/>
      <c r="J392" s="220">
        <f>ROUND(I392*H392,2)</f>
        <v>0</v>
      </c>
      <c r="K392" s="216" t="s">
        <v>143</v>
      </c>
      <c r="L392" s="46"/>
      <c r="M392" s="221" t="s">
        <v>19</v>
      </c>
      <c r="N392" s="222" t="s">
        <v>43</v>
      </c>
      <c r="O392" s="86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144</v>
      </c>
      <c r="AT392" s="225" t="s">
        <v>139</v>
      </c>
      <c r="AU392" s="225" t="s">
        <v>81</v>
      </c>
      <c r="AY392" s="19" t="s">
        <v>136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79</v>
      </c>
      <c r="BK392" s="226">
        <f>ROUND(I392*H392,2)</f>
        <v>0</v>
      </c>
      <c r="BL392" s="19" t="s">
        <v>144</v>
      </c>
      <c r="BM392" s="225" t="s">
        <v>309</v>
      </c>
    </row>
    <row r="393" s="12" customFormat="1" ht="25.92" customHeight="1">
      <c r="A393" s="12"/>
      <c r="B393" s="198"/>
      <c r="C393" s="199"/>
      <c r="D393" s="200" t="s">
        <v>71</v>
      </c>
      <c r="E393" s="201" t="s">
        <v>310</v>
      </c>
      <c r="F393" s="201" t="s">
        <v>311</v>
      </c>
      <c r="G393" s="199"/>
      <c r="H393" s="199"/>
      <c r="I393" s="202"/>
      <c r="J393" s="203">
        <f>BK393</f>
        <v>0</v>
      </c>
      <c r="K393" s="199"/>
      <c r="L393" s="204"/>
      <c r="M393" s="205"/>
      <c r="N393" s="206"/>
      <c r="O393" s="206"/>
      <c r="P393" s="207">
        <f>P394+P410+P498+P558+P740+P825+P854</f>
        <v>0</v>
      </c>
      <c r="Q393" s="206"/>
      <c r="R393" s="207">
        <f>R394+R410+R498+R558+R740+R825+R854</f>
        <v>10.059983800000001</v>
      </c>
      <c r="S393" s="206"/>
      <c r="T393" s="208">
        <f>T394+T410+T498+T558+T740+T825+T854</f>
        <v>9.8842238400000006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9" t="s">
        <v>81</v>
      </c>
      <c r="AT393" s="210" t="s">
        <v>71</v>
      </c>
      <c r="AU393" s="210" t="s">
        <v>72</v>
      </c>
      <c r="AY393" s="209" t="s">
        <v>136</v>
      </c>
      <c r="BK393" s="211">
        <f>BK394+BK410+BK498+BK558+BK740+BK825+BK854</f>
        <v>0</v>
      </c>
    </row>
    <row r="394" s="12" customFormat="1" ht="22.8" customHeight="1">
      <c r="A394" s="12"/>
      <c r="B394" s="198"/>
      <c r="C394" s="199"/>
      <c r="D394" s="200" t="s">
        <v>71</v>
      </c>
      <c r="E394" s="212" t="s">
        <v>312</v>
      </c>
      <c r="F394" s="212" t="s">
        <v>313</v>
      </c>
      <c r="G394" s="199"/>
      <c r="H394" s="199"/>
      <c r="I394" s="202"/>
      <c r="J394" s="213">
        <f>BK394</f>
        <v>0</v>
      </c>
      <c r="K394" s="199"/>
      <c r="L394" s="204"/>
      <c r="M394" s="205"/>
      <c r="N394" s="206"/>
      <c r="O394" s="206"/>
      <c r="P394" s="207">
        <f>SUM(P395:P409)</f>
        <v>0</v>
      </c>
      <c r="Q394" s="206"/>
      <c r="R394" s="207">
        <f>SUM(R395:R409)</f>
        <v>0.0077999999999999988</v>
      </c>
      <c r="S394" s="206"/>
      <c r="T394" s="208">
        <f>SUM(T395:T409)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9" t="s">
        <v>81</v>
      </c>
      <c r="AT394" s="210" t="s">
        <v>71</v>
      </c>
      <c r="AU394" s="210" t="s">
        <v>79</v>
      </c>
      <c r="AY394" s="209" t="s">
        <v>136</v>
      </c>
      <c r="BK394" s="211">
        <f>SUM(BK395:BK409)</f>
        <v>0</v>
      </c>
    </row>
    <row r="395" s="2" customFormat="1" ht="16.5" customHeight="1">
      <c r="A395" s="40"/>
      <c r="B395" s="41"/>
      <c r="C395" s="214" t="s">
        <v>314</v>
      </c>
      <c r="D395" s="214" t="s">
        <v>139</v>
      </c>
      <c r="E395" s="215" t="s">
        <v>315</v>
      </c>
      <c r="F395" s="216" t="s">
        <v>316</v>
      </c>
      <c r="G395" s="217" t="s">
        <v>317</v>
      </c>
      <c r="H395" s="218">
        <v>6</v>
      </c>
      <c r="I395" s="219"/>
      <c r="J395" s="220">
        <f>ROUND(I395*H395,2)</f>
        <v>0</v>
      </c>
      <c r="K395" s="216" t="s">
        <v>19</v>
      </c>
      <c r="L395" s="46"/>
      <c r="M395" s="221" t="s">
        <v>19</v>
      </c>
      <c r="N395" s="222" t="s">
        <v>43</v>
      </c>
      <c r="O395" s="86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314</v>
      </c>
      <c r="AT395" s="225" t="s">
        <v>139</v>
      </c>
      <c r="AU395" s="225" t="s">
        <v>81</v>
      </c>
      <c r="AY395" s="19" t="s">
        <v>136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79</v>
      </c>
      <c r="BK395" s="226">
        <f>ROUND(I395*H395,2)</f>
        <v>0</v>
      </c>
      <c r="BL395" s="19" t="s">
        <v>314</v>
      </c>
      <c r="BM395" s="225" t="s">
        <v>318</v>
      </c>
    </row>
    <row r="396" s="14" customFormat="1">
      <c r="A396" s="14"/>
      <c r="B396" s="238"/>
      <c r="C396" s="239"/>
      <c r="D396" s="229" t="s">
        <v>146</v>
      </c>
      <c r="E396" s="240" t="s">
        <v>19</v>
      </c>
      <c r="F396" s="241" t="s">
        <v>319</v>
      </c>
      <c r="G396" s="239"/>
      <c r="H396" s="242">
        <v>6</v>
      </c>
      <c r="I396" s="243"/>
      <c r="J396" s="239"/>
      <c r="K396" s="239"/>
      <c r="L396" s="244"/>
      <c r="M396" s="245"/>
      <c r="N396" s="246"/>
      <c r="O396" s="246"/>
      <c r="P396" s="246"/>
      <c r="Q396" s="246"/>
      <c r="R396" s="246"/>
      <c r="S396" s="246"/>
      <c r="T396" s="247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8" t="s">
        <v>146</v>
      </c>
      <c r="AU396" s="248" t="s">
        <v>81</v>
      </c>
      <c r="AV396" s="14" t="s">
        <v>81</v>
      </c>
      <c r="AW396" s="14" t="s">
        <v>33</v>
      </c>
      <c r="AX396" s="14" t="s">
        <v>79</v>
      </c>
      <c r="AY396" s="248" t="s">
        <v>136</v>
      </c>
    </row>
    <row r="397" s="2" customFormat="1" ht="16.5" customHeight="1">
      <c r="A397" s="40"/>
      <c r="B397" s="41"/>
      <c r="C397" s="214" t="s">
        <v>320</v>
      </c>
      <c r="D397" s="214" t="s">
        <v>139</v>
      </c>
      <c r="E397" s="215" t="s">
        <v>321</v>
      </c>
      <c r="F397" s="216" t="s">
        <v>322</v>
      </c>
      <c r="G397" s="217" t="s">
        <v>317</v>
      </c>
      <c r="H397" s="218">
        <v>9</v>
      </c>
      <c r="I397" s="219"/>
      <c r="J397" s="220">
        <f>ROUND(I397*H397,2)</f>
        <v>0</v>
      </c>
      <c r="K397" s="216" t="s">
        <v>19</v>
      </c>
      <c r="L397" s="46"/>
      <c r="M397" s="221" t="s">
        <v>19</v>
      </c>
      <c r="N397" s="222" t="s">
        <v>43</v>
      </c>
      <c r="O397" s="86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314</v>
      </c>
      <c r="AT397" s="225" t="s">
        <v>139</v>
      </c>
      <c r="AU397" s="225" t="s">
        <v>81</v>
      </c>
      <c r="AY397" s="19" t="s">
        <v>136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79</v>
      </c>
      <c r="BK397" s="226">
        <f>ROUND(I397*H397,2)</f>
        <v>0</v>
      </c>
      <c r="BL397" s="19" t="s">
        <v>314</v>
      </c>
      <c r="BM397" s="225" t="s">
        <v>323</v>
      </c>
    </row>
    <row r="398" s="14" customFormat="1">
      <c r="A398" s="14"/>
      <c r="B398" s="238"/>
      <c r="C398" s="239"/>
      <c r="D398" s="229" t="s">
        <v>146</v>
      </c>
      <c r="E398" s="240" t="s">
        <v>19</v>
      </c>
      <c r="F398" s="241" t="s">
        <v>324</v>
      </c>
      <c r="G398" s="239"/>
      <c r="H398" s="242">
        <v>9</v>
      </c>
      <c r="I398" s="243"/>
      <c r="J398" s="239"/>
      <c r="K398" s="239"/>
      <c r="L398" s="244"/>
      <c r="M398" s="245"/>
      <c r="N398" s="246"/>
      <c r="O398" s="246"/>
      <c r="P398" s="246"/>
      <c r="Q398" s="246"/>
      <c r="R398" s="246"/>
      <c r="S398" s="246"/>
      <c r="T398" s="24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8" t="s">
        <v>146</v>
      </c>
      <c r="AU398" s="248" t="s">
        <v>81</v>
      </c>
      <c r="AV398" s="14" t="s">
        <v>81</v>
      </c>
      <c r="AW398" s="14" t="s">
        <v>33</v>
      </c>
      <c r="AX398" s="14" t="s">
        <v>79</v>
      </c>
      <c r="AY398" s="248" t="s">
        <v>136</v>
      </c>
    </row>
    <row r="399" s="2" customFormat="1" ht="16.5" customHeight="1">
      <c r="A399" s="40"/>
      <c r="B399" s="41"/>
      <c r="C399" s="214" t="s">
        <v>325</v>
      </c>
      <c r="D399" s="214" t="s">
        <v>139</v>
      </c>
      <c r="E399" s="215" t="s">
        <v>326</v>
      </c>
      <c r="F399" s="216" t="s">
        <v>327</v>
      </c>
      <c r="G399" s="217" t="s">
        <v>317</v>
      </c>
      <c r="H399" s="218">
        <v>13</v>
      </c>
      <c r="I399" s="219"/>
      <c r="J399" s="220">
        <f>ROUND(I399*H399,2)</f>
        <v>0</v>
      </c>
      <c r="K399" s="216" t="s">
        <v>19</v>
      </c>
      <c r="L399" s="46"/>
      <c r="M399" s="221" t="s">
        <v>19</v>
      </c>
      <c r="N399" s="222" t="s">
        <v>43</v>
      </c>
      <c r="O399" s="86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314</v>
      </c>
      <c r="AT399" s="225" t="s">
        <v>139</v>
      </c>
      <c r="AU399" s="225" t="s">
        <v>81</v>
      </c>
      <c r="AY399" s="19" t="s">
        <v>136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79</v>
      </c>
      <c r="BK399" s="226">
        <f>ROUND(I399*H399,2)</f>
        <v>0</v>
      </c>
      <c r="BL399" s="19" t="s">
        <v>314</v>
      </c>
      <c r="BM399" s="225" t="s">
        <v>328</v>
      </c>
    </row>
    <row r="400" s="14" customFormat="1">
      <c r="A400" s="14"/>
      <c r="B400" s="238"/>
      <c r="C400" s="239"/>
      <c r="D400" s="229" t="s">
        <v>146</v>
      </c>
      <c r="E400" s="240" t="s">
        <v>19</v>
      </c>
      <c r="F400" s="241" t="s">
        <v>329</v>
      </c>
      <c r="G400" s="239"/>
      <c r="H400" s="242">
        <v>13</v>
      </c>
      <c r="I400" s="243"/>
      <c r="J400" s="239"/>
      <c r="K400" s="239"/>
      <c r="L400" s="244"/>
      <c r="M400" s="245"/>
      <c r="N400" s="246"/>
      <c r="O400" s="246"/>
      <c r="P400" s="246"/>
      <c r="Q400" s="246"/>
      <c r="R400" s="246"/>
      <c r="S400" s="246"/>
      <c r="T400" s="24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8" t="s">
        <v>146</v>
      </c>
      <c r="AU400" s="248" t="s">
        <v>81</v>
      </c>
      <c r="AV400" s="14" t="s">
        <v>81</v>
      </c>
      <c r="AW400" s="14" t="s">
        <v>33</v>
      </c>
      <c r="AX400" s="14" t="s">
        <v>79</v>
      </c>
      <c r="AY400" s="248" t="s">
        <v>136</v>
      </c>
    </row>
    <row r="401" s="2" customFormat="1" ht="16.5" customHeight="1">
      <c r="A401" s="40"/>
      <c r="B401" s="41"/>
      <c r="C401" s="214" t="s">
        <v>330</v>
      </c>
      <c r="D401" s="214" t="s">
        <v>139</v>
      </c>
      <c r="E401" s="215" t="s">
        <v>331</v>
      </c>
      <c r="F401" s="216" t="s">
        <v>332</v>
      </c>
      <c r="G401" s="217" t="s">
        <v>317</v>
      </c>
      <c r="H401" s="218">
        <v>7</v>
      </c>
      <c r="I401" s="219"/>
      <c r="J401" s="220">
        <f>ROUND(I401*H401,2)</f>
        <v>0</v>
      </c>
      <c r="K401" s="216" t="s">
        <v>19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314</v>
      </c>
      <c r="AT401" s="225" t="s">
        <v>139</v>
      </c>
      <c r="AU401" s="225" t="s">
        <v>81</v>
      </c>
      <c r="AY401" s="19" t="s">
        <v>136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79</v>
      </c>
      <c r="BK401" s="226">
        <f>ROUND(I401*H401,2)</f>
        <v>0</v>
      </c>
      <c r="BL401" s="19" t="s">
        <v>314</v>
      </c>
      <c r="BM401" s="225" t="s">
        <v>333</v>
      </c>
    </row>
    <row r="402" s="14" customFormat="1">
      <c r="A402" s="14"/>
      <c r="B402" s="238"/>
      <c r="C402" s="239"/>
      <c r="D402" s="229" t="s">
        <v>146</v>
      </c>
      <c r="E402" s="240" t="s">
        <v>19</v>
      </c>
      <c r="F402" s="241" t="s">
        <v>334</v>
      </c>
      <c r="G402" s="239"/>
      <c r="H402" s="242">
        <v>7</v>
      </c>
      <c r="I402" s="243"/>
      <c r="J402" s="239"/>
      <c r="K402" s="239"/>
      <c r="L402" s="244"/>
      <c r="M402" s="245"/>
      <c r="N402" s="246"/>
      <c r="O402" s="246"/>
      <c r="P402" s="246"/>
      <c r="Q402" s="246"/>
      <c r="R402" s="246"/>
      <c r="S402" s="246"/>
      <c r="T402" s="24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8" t="s">
        <v>146</v>
      </c>
      <c r="AU402" s="248" t="s">
        <v>81</v>
      </c>
      <c r="AV402" s="14" t="s">
        <v>81</v>
      </c>
      <c r="AW402" s="14" t="s">
        <v>33</v>
      </c>
      <c r="AX402" s="14" t="s">
        <v>79</v>
      </c>
      <c r="AY402" s="248" t="s">
        <v>136</v>
      </c>
    </row>
    <row r="403" s="2" customFormat="1" ht="16.5" customHeight="1">
      <c r="A403" s="40"/>
      <c r="B403" s="41"/>
      <c r="C403" s="214" t="s">
        <v>335</v>
      </c>
      <c r="D403" s="214" t="s">
        <v>139</v>
      </c>
      <c r="E403" s="215" t="s">
        <v>336</v>
      </c>
      <c r="F403" s="216" t="s">
        <v>337</v>
      </c>
      <c r="G403" s="217" t="s">
        <v>317</v>
      </c>
      <c r="H403" s="218">
        <v>3</v>
      </c>
      <c r="I403" s="219"/>
      <c r="J403" s="220">
        <f>ROUND(I403*H403,2)</f>
        <v>0</v>
      </c>
      <c r="K403" s="216" t="s">
        <v>19</v>
      </c>
      <c r="L403" s="46"/>
      <c r="M403" s="221" t="s">
        <v>19</v>
      </c>
      <c r="N403" s="222" t="s">
        <v>43</v>
      </c>
      <c r="O403" s="86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314</v>
      </c>
      <c r="AT403" s="225" t="s">
        <v>139</v>
      </c>
      <c r="AU403" s="225" t="s">
        <v>81</v>
      </c>
      <c r="AY403" s="19" t="s">
        <v>136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79</v>
      </c>
      <c r="BK403" s="226">
        <f>ROUND(I403*H403,2)</f>
        <v>0</v>
      </c>
      <c r="BL403" s="19" t="s">
        <v>314</v>
      </c>
      <c r="BM403" s="225" t="s">
        <v>338</v>
      </c>
    </row>
    <row r="404" s="14" customFormat="1">
      <c r="A404" s="14"/>
      <c r="B404" s="238"/>
      <c r="C404" s="239"/>
      <c r="D404" s="229" t="s">
        <v>146</v>
      </c>
      <c r="E404" s="240" t="s">
        <v>19</v>
      </c>
      <c r="F404" s="241" t="s">
        <v>339</v>
      </c>
      <c r="G404" s="239"/>
      <c r="H404" s="242">
        <v>3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8" t="s">
        <v>146</v>
      </c>
      <c r="AU404" s="248" t="s">
        <v>81</v>
      </c>
      <c r="AV404" s="14" t="s">
        <v>81</v>
      </c>
      <c r="AW404" s="14" t="s">
        <v>33</v>
      </c>
      <c r="AX404" s="14" t="s">
        <v>79</v>
      </c>
      <c r="AY404" s="248" t="s">
        <v>136</v>
      </c>
    </row>
    <row r="405" s="2" customFormat="1">
      <c r="A405" s="40"/>
      <c r="B405" s="41"/>
      <c r="C405" s="214" t="s">
        <v>7</v>
      </c>
      <c r="D405" s="214" t="s">
        <v>139</v>
      </c>
      <c r="E405" s="215" t="s">
        <v>340</v>
      </c>
      <c r="F405" s="216" t="s">
        <v>341</v>
      </c>
      <c r="G405" s="217" t="s">
        <v>342</v>
      </c>
      <c r="H405" s="218">
        <v>9</v>
      </c>
      <c r="I405" s="219"/>
      <c r="J405" s="220">
        <f>ROUND(I405*H405,2)</f>
        <v>0</v>
      </c>
      <c r="K405" s="216" t="s">
        <v>143</v>
      </c>
      <c r="L405" s="46"/>
      <c r="M405" s="221" t="s">
        <v>19</v>
      </c>
      <c r="N405" s="222" t="s">
        <v>43</v>
      </c>
      <c r="O405" s="86"/>
      <c r="P405" s="223">
        <f>O405*H405</f>
        <v>0</v>
      </c>
      <c r="Q405" s="223">
        <v>0.00051999999999999995</v>
      </c>
      <c r="R405" s="223">
        <f>Q405*H405</f>
        <v>0.0046799999999999993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314</v>
      </c>
      <c r="AT405" s="225" t="s">
        <v>139</v>
      </c>
      <c r="AU405" s="225" t="s">
        <v>81</v>
      </c>
      <c r="AY405" s="19" t="s">
        <v>136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79</v>
      </c>
      <c r="BK405" s="226">
        <f>ROUND(I405*H405,2)</f>
        <v>0</v>
      </c>
      <c r="BL405" s="19" t="s">
        <v>314</v>
      </c>
      <c r="BM405" s="225" t="s">
        <v>343</v>
      </c>
    </row>
    <row r="406" s="14" customFormat="1">
      <c r="A406" s="14"/>
      <c r="B406" s="238"/>
      <c r="C406" s="239"/>
      <c r="D406" s="229" t="s">
        <v>146</v>
      </c>
      <c r="E406" s="240" t="s">
        <v>19</v>
      </c>
      <c r="F406" s="241" t="s">
        <v>344</v>
      </c>
      <c r="G406" s="239"/>
      <c r="H406" s="242">
        <v>9</v>
      </c>
      <c r="I406" s="243"/>
      <c r="J406" s="239"/>
      <c r="K406" s="239"/>
      <c r="L406" s="244"/>
      <c r="M406" s="245"/>
      <c r="N406" s="246"/>
      <c r="O406" s="246"/>
      <c r="P406" s="246"/>
      <c r="Q406" s="246"/>
      <c r="R406" s="246"/>
      <c r="S406" s="246"/>
      <c r="T406" s="24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8" t="s">
        <v>146</v>
      </c>
      <c r="AU406" s="248" t="s">
        <v>81</v>
      </c>
      <c r="AV406" s="14" t="s">
        <v>81</v>
      </c>
      <c r="AW406" s="14" t="s">
        <v>33</v>
      </c>
      <c r="AX406" s="14" t="s">
        <v>79</v>
      </c>
      <c r="AY406" s="248" t="s">
        <v>136</v>
      </c>
    </row>
    <row r="407" s="2" customFormat="1">
      <c r="A407" s="40"/>
      <c r="B407" s="41"/>
      <c r="C407" s="214" t="s">
        <v>345</v>
      </c>
      <c r="D407" s="214" t="s">
        <v>139</v>
      </c>
      <c r="E407" s="215" t="s">
        <v>346</v>
      </c>
      <c r="F407" s="216" t="s">
        <v>347</v>
      </c>
      <c r="G407" s="217" t="s">
        <v>342</v>
      </c>
      <c r="H407" s="218">
        <v>6</v>
      </c>
      <c r="I407" s="219"/>
      <c r="J407" s="220">
        <f>ROUND(I407*H407,2)</f>
        <v>0</v>
      </c>
      <c r="K407" s="216" t="s">
        <v>143</v>
      </c>
      <c r="L407" s="46"/>
      <c r="M407" s="221" t="s">
        <v>19</v>
      </c>
      <c r="N407" s="222" t="s">
        <v>43</v>
      </c>
      <c r="O407" s="86"/>
      <c r="P407" s="223">
        <f>O407*H407</f>
        <v>0</v>
      </c>
      <c r="Q407" s="223">
        <v>0.00051999999999999995</v>
      </c>
      <c r="R407" s="223">
        <f>Q407*H407</f>
        <v>0.0031199999999999995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314</v>
      </c>
      <c r="AT407" s="225" t="s">
        <v>139</v>
      </c>
      <c r="AU407" s="225" t="s">
        <v>81</v>
      </c>
      <c r="AY407" s="19" t="s">
        <v>136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79</v>
      </c>
      <c r="BK407" s="226">
        <f>ROUND(I407*H407,2)</f>
        <v>0</v>
      </c>
      <c r="BL407" s="19" t="s">
        <v>314</v>
      </c>
      <c r="BM407" s="225" t="s">
        <v>348</v>
      </c>
    </row>
    <row r="408" s="14" customFormat="1">
      <c r="A408" s="14"/>
      <c r="B408" s="238"/>
      <c r="C408" s="239"/>
      <c r="D408" s="229" t="s">
        <v>146</v>
      </c>
      <c r="E408" s="240" t="s">
        <v>19</v>
      </c>
      <c r="F408" s="241" t="s">
        <v>349</v>
      </c>
      <c r="G408" s="239"/>
      <c r="H408" s="242">
        <v>6</v>
      </c>
      <c r="I408" s="243"/>
      <c r="J408" s="239"/>
      <c r="K408" s="239"/>
      <c r="L408" s="244"/>
      <c r="M408" s="245"/>
      <c r="N408" s="246"/>
      <c r="O408" s="246"/>
      <c r="P408" s="246"/>
      <c r="Q408" s="246"/>
      <c r="R408" s="246"/>
      <c r="S408" s="246"/>
      <c r="T408" s="24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8" t="s">
        <v>146</v>
      </c>
      <c r="AU408" s="248" t="s">
        <v>81</v>
      </c>
      <c r="AV408" s="14" t="s">
        <v>81</v>
      </c>
      <c r="AW408" s="14" t="s">
        <v>33</v>
      </c>
      <c r="AX408" s="14" t="s">
        <v>79</v>
      </c>
      <c r="AY408" s="248" t="s">
        <v>136</v>
      </c>
    </row>
    <row r="409" s="2" customFormat="1" ht="44.25" customHeight="1">
      <c r="A409" s="40"/>
      <c r="B409" s="41"/>
      <c r="C409" s="214" t="s">
        <v>350</v>
      </c>
      <c r="D409" s="214" t="s">
        <v>139</v>
      </c>
      <c r="E409" s="215" t="s">
        <v>351</v>
      </c>
      <c r="F409" s="216" t="s">
        <v>352</v>
      </c>
      <c r="G409" s="217" t="s">
        <v>353</v>
      </c>
      <c r="H409" s="271"/>
      <c r="I409" s="219"/>
      <c r="J409" s="220">
        <f>ROUND(I409*H409,2)</f>
        <v>0</v>
      </c>
      <c r="K409" s="216" t="s">
        <v>143</v>
      </c>
      <c r="L409" s="46"/>
      <c r="M409" s="221" t="s">
        <v>19</v>
      </c>
      <c r="N409" s="222" t="s">
        <v>43</v>
      </c>
      <c r="O409" s="86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314</v>
      </c>
      <c r="AT409" s="225" t="s">
        <v>139</v>
      </c>
      <c r="AU409" s="225" t="s">
        <v>81</v>
      </c>
      <c r="AY409" s="19" t="s">
        <v>136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79</v>
      </c>
      <c r="BK409" s="226">
        <f>ROUND(I409*H409,2)</f>
        <v>0</v>
      </c>
      <c r="BL409" s="19" t="s">
        <v>314</v>
      </c>
      <c r="BM409" s="225" t="s">
        <v>354</v>
      </c>
    </row>
    <row r="410" s="12" customFormat="1" ht="22.8" customHeight="1">
      <c r="A410" s="12"/>
      <c r="B410" s="198"/>
      <c r="C410" s="199"/>
      <c r="D410" s="200" t="s">
        <v>71</v>
      </c>
      <c r="E410" s="212" t="s">
        <v>355</v>
      </c>
      <c r="F410" s="212" t="s">
        <v>356</v>
      </c>
      <c r="G410" s="199"/>
      <c r="H410" s="199"/>
      <c r="I410" s="202"/>
      <c r="J410" s="213">
        <f>BK410</f>
        <v>0</v>
      </c>
      <c r="K410" s="199"/>
      <c r="L410" s="204"/>
      <c r="M410" s="205"/>
      <c r="N410" s="206"/>
      <c r="O410" s="206"/>
      <c r="P410" s="207">
        <f>SUM(P411:P497)</f>
        <v>0</v>
      </c>
      <c r="Q410" s="206"/>
      <c r="R410" s="207">
        <f>SUM(R411:R497)</f>
        <v>1.5370788000000002</v>
      </c>
      <c r="S410" s="206"/>
      <c r="T410" s="208">
        <f>SUM(T411:T497)</f>
        <v>1.0625162500000001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9" t="s">
        <v>81</v>
      </c>
      <c r="AT410" s="210" t="s">
        <v>71</v>
      </c>
      <c r="AU410" s="210" t="s">
        <v>79</v>
      </c>
      <c r="AY410" s="209" t="s">
        <v>136</v>
      </c>
      <c r="BK410" s="211">
        <f>SUM(BK411:BK497)</f>
        <v>0</v>
      </c>
    </row>
    <row r="411" s="2" customFormat="1" ht="55.5" customHeight="1">
      <c r="A411" s="40"/>
      <c r="B411" s="41"/>
      <c r="C411" s="214" t="s">
        <v>357</v>
      </c>
      <c r="D411" s="214" t="s">
        <v>139</v>
      </c>
      <c r="E411" s="215" t="s">
        <v>358</v>
      </c>
      <c r="F411" s="216" t="s">
        <v>359</v>
      </c>
      <c r="G411" s="217" t="s">
        <v>142</v>
      </c>
      <c r="H411" s="218">
        <v>14.19</v>
      </c>
      <c r="I411" s="219"/>
      <c r="J411" s="220">
        <f>ROUND(I411*H411,2)</f>
        <v>0</v>
      </c>
      <c r="K411" s="216" t="s">
        <v>143</v>
      </c>
      <c r="L411" s="46"/>
      <c r="M411" s="221" t="s">
        <v>19</v>
      </c>
      <c r="N411" s="222" t="s">
        <v>43</v>
      </c>
      <c r="O411" s="86"/>
      <c r="P411" s="223">
        <f>O411*H411</f>
        <v>0</v>
      </c>
      <c r="Q411" s="223">
        <v>0.028549999999999999</v>
      </c>
      <c r="R411" s="223">
        <f>Q411*H411</f>
        <v>0.4051245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314</v>
      </c>
      <c r="AT411" s="225" t="s">
        <v>139</v>
      </c>
      <c r="AU411" s="225" t="s">
        <v>81</v>
      </c>
      <c r="AY411" s="19" t="s">
        <v>136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79</v>
      </c>
      <c r="BK411" s="226">
        <f>ROUND(I411*H411,2)</f>
        <v>0</v>
      </c>
      <c r="BL411" s="19" t="s">
        <v>314</v>
      </c>
      <c r="BM411" s="225" t="s">
        <v>360</v>
      </c>
    </row>
    <row r="412" s="13" customFormat="1">
      <c r="A412" s="13"/>
      <c r="B412" s="227"/>
      <c r="C412" s="228"/>
      <c r="D412" s="229" t="s">
        <v>146</v>
      </c>
      <c r="E412" s="230" t="s">
        <v>19</v>
      </c>
      <c r="F412" s="231" t="s">
        <v>361</v>
      </c>
      <c r="G412" s="228"/>
      <c r="H412" s="230" t="s">
        <v>19</v>
      </c>
      <c r="I412" s="232"/>
      <c r="J412" s="228"/>
      <c r="K412" s="228"/>
      <c r="L412" s="233"/>
      <c r="M412" s="234"/>
      <c r="N412" s="235"/>
      <c r="O412" s="235"/>
      <c r="P412" s="235"/>
      <c r="Q412" s="235"/>
      <c r="R412" s="235"/>
      <c r="S412" s="235"/>
      <c r="T412" s="23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7" t="s">
        <v>146</v>
      </c>
      <c r="AU412" s="237" t="s">
        <v>81</v>
      </c>
      <c r="AV412" s="13" t="s">
        <v>79</v>
      </c>
      <c r="AW412" s="13" t="s">
        <v>33</v>
      </c>
      <c r="AX412" s="13" t="s">
        <v>72</v>
      </c>
      <c r="AY412" s="237" t="s">
        <v>136</v>
      </c>
    </row>
    <row r="413" s="14" customFormat="1">
      <c r="A413" s="14"/>
      <c r="B413" s="238"/>
      <c r="C413" s="239"/>
      <c r="D413" s="229" t="s">
        <v>146</v>
      </c>
      <c r="E413" s="240" t="s">
        <v>19</v>
      </c>
      <c r="F413" s="241" t="s">
        <v>362</v>
      </c>
      <c r="G413" s="239"/>
      <c r="H413" s="242">
        <v>1.1699999999999999</v>
      </c>
      <c r="I413" s="243"/>
      <c r="J413" s="239"/>
      <c r="K413" s="239"/>
      <c r="L413" s="244"/>
      <c r="M413" s="245"/>
      <c r="N413" s="246"/>
      <c r="O413" s="246"/>
      <c r="P413" s="246"/>
      <c r="Q413" s="246"/>
      <c r="R413" s="246"/>
      <c r="S413" s="246"/>
      <c r="T413" s="24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8" t="s">
        <v>146</v>
      </c>
      <c r="AU413" s="248" t="s">
        <v>81</v>
      </c>
      <c r="AV413" s="14" t="s">
        <v>81</v>
      </c>
      <c r="AW413" s="14" t="s">
        <v>33</v>
      </c>
      <c r="AX413" s="14" t="s">
        <v>72</v>
      </c>
      <c r="AY413" s="248" t="s">
        <v>136</v>
      </c>
    </row>
    <row r="414" s="14" customFormat="1">
      <c r="A414" s="14"/>
      <c r="B414" s="238"/>
      <c r="C414" s="239"/>
      <c r="D414" s="229" t="s">
        <v>146</v>
      </c>
      <c r="E414" s="240" t="s">
        <v>19</v>
      </c>
      <c r="F414" s="241" t="s">
        <v>363</v>
      </c>
      <c r="G414" s="239"/>
      <c r="H414" s="242">
        <v>1.04</v>
      </c>
      <c r="I414" s="243"/>
      <c r="J414" s="239"/>
      <c r="K414" s="239"/>
      <c r="L414" s="244"/>
      <c r="M414" s="245"/>
      <c r="N414" s="246"/>
      <c r="O414" s="246"/>
      <c r="P414" s="246"/>
      <c r="Q414" s="246"/>
      <c r="R414" s="246"/>
      <c r="S414" s="246"/>
      <c r="T414" s="24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8" t="s">
        <v>146</v>
      </c>
      <c r="AU414" s="248" t="s">
        <v>81</v>
      </c>
      <c r="AV414" s="14" t="s">
        <v>81</v>
      </c>
      <c r="AW414" s="14" t="s">
        <v>33</v>
      </c>
      <c r="AX414" s="14" t="s">
        <v>72</v>
      </c>
      <c r="AY414" s="248" t="s">
        <v>136</v>
      </c>
    </row>
    <row r="415" s="14" customFormat="1">
      <c r="A415" s="14"/>
      <c r="B415" s="238"/>
      <c r="C415" s="239"/>
      <c r="D415" s="229" t="s">
        <v>146</v>
      </c>
      <c r="E415" s="240" t="s">
        <v>19</v>
      </c>
      <c r="F415" s="241" t="s">
        <v>364</v>
      </c>
      <c r="G415" s="239"/>
      <c r="H415" s="242">
        <v>1.2350000000000001</v>
      </c>
      <c r="I415" s="243"/>
      <c r="J415" s="239"/>
      <c r="K415" s="239"/>
      <c r="L415" s="244"/>
      <c r="M415" s="245"/>
      <c r="N415" s="246"/>
      <c r="O415" s="246"/>
      <c r="P415" s="246"/>
      <c r="Q415" s="246"/>
      <c r="R415" s="246"/>
      <c r="S415" s="246"/>
      <c r="T415" s="24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8" t="s">
        <v>146</v>
      </c>
      <c r="AU415" s="248" t="s">
        <v>81</v>
      </c>
      <c r="AV415" s="14" t="s">
        <v>81</v>
      </c>
      <c r="AW415" s="14" t="s">
        <v>33</v>
      </c>
      <c r="AX415" s="14" t="s">
        <v>72</v>
      </c>
      <c r="AY415" s="248" t="s">
        <v>136</v>
      </c>
    </row>
    <row r="416" s="15" customFormat="1">
      <c r="A416" s="15"/>
      <c r="B416" s="249"/>
      <c r="C416" s="250"/>
      <c r="D416" s="229" t="s">
        <v>146</v>
      </c>
      <c r="E416" s="251" t="s">
        <v>19</v>
      </c>
      <c r="F416" s="252" t="s">
        <v>150</v>
      </c>
      <c r="G416" s="250"/>
      <c r="H416" s="253">
        <v>3.4449999999999998</v>
      </c>
      <c r="I416" s="254"/>
      <c r="J416" s="250"/>
      <c r="K416" s="250"/>
      <c r="L416" s="255"/>
      <c r="M416" s="256"/>
      <c r="N416" s="257"/>
      <c r="O416" s="257"/>
      <c r="P416" s="257"/>
      <c r="Q416" s="257"/>
      <c r="R416" s="257"/>
      <c r="S416" s="257"/>
      <c r="T416" s="25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9" t="s">
        <v>146</v>
      </c>
      <c r="AU416" s="259" t="s">
        <v>81</v>
      </c>
      <c r="AV416" s="15" t="s">
        <v>137</v>
      </c>
      <c r="AW416" s="15" t="s">
        <v>33</v>
      </c>
      <c r="AX416" s="15" t="s">
        <v>72</v>
      </c>
      <c r="AY416" s="259" t="s">
        <v>136</v>
      </c>
    </row>
    <row r="417" s="14" customFormat="1">
      <c r="A417" s="14"/>
      <c r="B417" s="238"/>
      <c r="C417" s="239"/>
      <c r="D417" s="229" t="s">
        <v>146</v>
      </c>
      <c r="E417" s="240" t="s">
        <v>19</v>
      </c>
      <c r="F417" s="241" t="s">
        <v>365</v>
      </c>
      <c r="G417" s="239"/>
      <c r="H417" s="242">
        <v>1.1699999999999999</v>
      </c>
      <c r="I417" s="243"/>
      <c r="J417" s="239"/>
      <c r="K417" s="239"/>
      <c r="L417" s="244"/>
      <c r="M417" s="245"/>
      <c r="N417" s="246"/>
      <c r="O417" s="246"/>
      <c r="P417" s="246"/>
      <c r="Q417" s="246"/>
      <c r="R417" s="246"/>
      <c r="S417" s="246"/>
      <c r="T417" s="24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8" t="s">
        <v>146</v>
      </c>
      <c r="AU417" s="248" t="s">
        <v>81</v>
      </c>
      <c r="AV417" s="14" t="s">
        <v>81</v>
      </c>
      <c r="AW417" s="14" t="s">
        <v>33</v>
      </c>
      <c r="AX417" s="14" t="s">
        <v>72</v>
      </c>
      <c r="AY417" s="248" t="s">
        <v>136</v>
      </c>
    </row>
    <row r="418" s="14" customFormat="1">
      <c r="A418" s="14"/>
      <c r="B418" s="238"/>
      <c r="C418" s="239"/>
      <c r="D418" s="229" t="s">
        <v>146</v>
      </c>
      <c r="E418" s="240" t="s">
        <v>19</v>
      </c>
      <c r="F418" s="241" t="s">
        <v>366</v>
      </c>
      <c r="G418" s="239"/>
      <c r="H418" s="242">
        <v>1.04</v>
      </c>
      <c r="I418" s="243"/>
      <c r="J418" s="239"/>
      <c r="K418" s="239"/>
      <c r="L418" s="244"/>
      <c r="M418" s="245"/>
      <c r="N418" s="246"/>
      <c r="O418" s="246"/>
      <c r="P418" s="246"/>
      <c r="Q418" s="246"/>
      <c r="R418" s="246"/>
      <c r="S418" s="246"/>
      <c r="T418" s="24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8" t="s">
        <v>146</v>
      </c>
      <c r="AU418" s="248" t="s">
        <v>81</v>
      </c>
      <c r="AV418" s="14" t="s">
        <v>81</v>
      </c>
      <c r="AW418" s="14" t="s">
        <v>33</v>
      </c>
      <c r="AX418" s="14" t="s">
        <v>72</v>
      </c>
      <c r="AY418" s="248" t="s">
        <v>136</v>
      </c>
    </row>
    <row r="419" s="14" customFormat="1">
      <c r="A419" s="14"/>
      <c r="B419" s="238"/>
      <c r="C419" s="239"/>
      <c r="D419" s="229" t="s">
        <v>146</v>
      </c>
      <c r="E419" s="240" t="s">
        <v>19</v>
      </c>
      <c r="F419" s="241" t="s">
        <v>367</v>
      </c>
      <c r="G419" s="239"/>
      <c r="H419" s="242">
        <v>1.2350000000000001</v>
      </c>
      <c r="I419" s="243"/>
      <c r="J419" s="239"/>
      <c r="K419" s="239"/>
      <c r="L419" s="244"/>
      <c r="M419" s="245"/>
      <c r="N419" s="246"/>
      <c r="O419" s="246"/>
      <c r="P419" s="246"/>
      <c r="Q419" s="246"/>
      <c r="R419" s="246"/>
      <c r="S419" s="246"/>
      <c r="T419" s="24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8" t="s">
        <v>146</v>
      </c>
      <c r="AU419" s="248" t="s">
        <v>81</v>
      </c>
      <c r="AV419" s="14" t="s">
        <v>81</v>
      </c>
      <c r="AW419" s="14" t="s">
        <v>33</v>
      </c>
      <c r="AX419" s="14" t="s">
        <v>72</v>
      </c>
      <c r="AY419" s="248" t="s">
        <v>136</v>
      </c>
    </row>
    <row r="420" s="14" customFormat="1">
      <c r="A420" s="14"/>
      <c r="B420" s="238"/>
      <c r="C420" s="239"/>
      <c r="D420" s="229" t="s">
        <v>146</v>
      </c>
      <c r="E420" s="240" t="s">
        <v>19</v>
      </c>
      <c r="F420" s="241" t="s">
        <v>368</v>
      </c>
      <c r="G420" s="239"/>
      <c r="H420" s="242">
        <v>1.7549999999999999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8" t="s">
        <v>146</v>
      </c>
      <c r="AU420" s="248" t="s">
        <v>81</v>
      </c>
      <c r="AV420" s="14" t="s">
        <v>81</v>
      </c>
      <c r="AW420" s="14" t="s">
        <v>33</v>
      </c>
      <c r="AX420" s="14" t="s">
        <v>72</v>
      </c>
      <c r="AY420" s="248" t="s">
        <v>136</v>
      </c>
    </row>
    <row r="421" s="15" customFormat="1">
      <c r="A421" s="15"/>
      <c r="B421" s="249"/>
      <c r="C421" s="250"/>
      <c r="D421" s="229" t="s">
        <v>146</v>
      </c>
      <c r="E421" s="251" t="s">
        <v>19</v>
      </c>
      <c r="F421" s="252" t="s">
        <v>153</v>
      </c>
      <c r="G421" s="250"/>
      <c r="H421" s="253">
        <v>5.2000000000000002</v>
      </c>
      <c r="I421" s="254"/>
      <c r="J421" s="250"/>
      <c r="K421" s="250"/>
      <c r="L421" s="255"/>
      <c r="M421" s="256"/>
      <c r="N421" s="257"/>
      <c r="O421" s="257"/>
      <c r="P421" s="257"/>
      <c r="Q421" s="257"/>
      <c r="R421" s="257"/>
      <c r="S421" s="257"/>
      <c r="T421" s="258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9" t="s">
        <v>146</v>
      </c>
      <c r="AU421" s="259" t="s">
        <v>81</v>
      </c>
      <c r="AV421" s="15" t="s">
        <v>137</v>
      </c>
      <c r="AW421" s="15" t="s">
        <v>33</v>
      </c>
      <c r="AX421" s="15" t="s">
        <v>72</v>
      </c>
      <c r="AY421" s="259" t="s">
        <v>136</v>
      </c>
    </row>
    <row r="422" s="14" customFormat="1">
      <c r="A422" s="14"/>
      <c r="B422" s="238"/>
      <c r="C422" s="239"/>
      <c r="D422" s="229" t="s">
        <v>146</v>
      </c>
      <c r="E422" s="240" t="s">
        <v>19</v>
      </c>
      <c r="F422" s="241" t="s">
        <v>369</v>
      </c>
      <c r="G422" s="239"/>
      <c r="H422" s="242">
        <v>1.1699999999999999</v>
      </c>
      <c r="I422" s="243"/>
      <c r="J422" s="239"/>
      <c r="K422" s="239"/>
      <c r="L422" s="244"/>
      <c r="M422" s="245"/>
      <c r="N422" s="246"/>
      <c r="O422" s="246"/>
      <c r="P422" s="246"/>
      <c r="Q422" s="246"/>
      <c r="R422" s="246"/>
      <c r="S422" s="246"/>
      <c r="T422" s="24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8" t="s">
        <v>146</v>
      </c>
      <c r="AU422" s="248" t="s">
        <v>81</v>
      </c>
      <c r="AV422" s="14" t="s">
        <v>81</v>
      </c>
      <c r="AW422" s="14" t="s">
        <v>33</v>
      </c>
      <c r="AX422" s="14" t="s">
        <v>72</v>
      </c>
      <c r="AY422" s="248" t="s">
        <v>136</v>
      </c>
    </row>
    <row r="423" s="14" customFormat="1">
      <c r="A423" s="14"/>
      <c r="B423" s="238"/>
      <c r="C423" s="239"/>
      <c r="D423" s="229" t="s">
        <v>146</v>
      </c>
      <c r="E423" s="240" t="s">
        <v>19</v>
      </c>
      <c r="F423" s="241" t="s">
        <v>370</v>
      </c>
      <c r="G423" s="239"/>
      <c r="H423" s="242">
        <v>1.04</v>
      </c>
      <c r="I423" s="243"/>
      <c r="J423" s="239"/>
      <c r="K423" s="239"/>
      <c r="L423" s="244"/>
      <c r="M423" s="245"/>
      <c r="N423" s="246"/>
      <c r="O423" s="246"/>
      <c r="P423" s="246"/>
      <c r="Q423" s="246"/>
      <c r="R423" s="246"/>
      <c r="S423" s="246"/>
      <c r="T423" s="24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8" t="s">
        <v>146</v>
      </c>
      <c r="AU423" s="248" t="s">
        <v>81</v>
      </c>
      <c r="AV423" s="14" t="s">
        <v>81</v>
      </c>
      <c r="AW423" s="14" t="s">
        <v>33</v>
      </c>
      <c r="AX423" s="14" t="s">
        <v>72</v>
      </c>
      <c r="AY423" s="248" t="s">
        <v>136</v>
      </c>
    </row>
    <row r="424" s="15" customFormat="1">
      <c r="A424" s="15"/>
      <c r="B424" s="249"/>
      <c r="C424" s="250"/>
      <c r="D424" s="229" t="s">
        <v>146</v>
      </c>
      <c r="E424" s="251" t="s">
        <v>19</v>
      </c>
      <c r="F424" s="252" t="s">
        <v>156</v>
      </c>
      <c r="G424" s="250"/>
      <c r="H424" s="253">
        <v>2.21</v>
      </c>
      <c r="I424" s="254"/>
      <c r="J424" s="250"/>
      <c r="K424" s="250"/>
      <c r="L424" s="255"/>
      <c r="M424" s="256"/>
      <c r="N424" s="257"/>
      <c r="O424" s="257"/>
      <c r="P424" s="257"/>
      <c r="Q424" s="257"/>
      <c r="R424" s="257"/>
      <c r="S424" s="257"/>
      <c r="T424" s="25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9" t="s">
        <v>146</v>
      </c>
      <c r="AU424" s="259" t="s">
        <v>81</v>
      </c>
      <c r="AV424" s="15" t="s">
        <v>137</v>
      </c>
      <c r="AW424" s="15" t="s">
        <v>33</v>
      </c>
      <c r="AX424" s="15" t="s">
        <v>72</v>
      </c>
      <c r="AY424" s="259" t="s">
        <v>136</v>
      </c>
    </row>
    <row r="425" s="14" customFormat="1">
      <c r="A425" s="14"/>
      <c r="B425" s="238"/>
      <c r="C425" s="239"/>
      <c r="D425" s="229" t="s">
        <v>146</v>
      </c>
      <c r="E425" s="240" t="s">
        <v>19</v>
      </c>
      <c r="F425" s="241" t="s">
        <v>371</v>
      </c>
      <c r="G425" s="239"/>
      <c r="H425" s="242">
        <v>1.2549999999999999</v>
      </c>
      <c r="I425" s="243"/>
      <c r="J425" s="239"/>
      <c r="K425" s="239"/>
      <c r="L425" s="244"/>
      <c r="M425" s="245"/>
      <c r="N425" s="246"/>
      <c r="O425" s="246"/>
      <c r="P425" s="246"/>
      <c r="Q425" s="246"/>
      <c r="R425" s="246"/>
      <c r="S425" s="246"/>
      <c r="T425" s="24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8" t="s">
        <v>146</v>
      </c>
      <c r="AU425" s="248" t="s">
        <v>81</v>
      </c>
      <c r="AV425" s="14" t="s">
        <v>81</v>
      </c>
      <c r="AW425" s="14" t="s">
        <v>33</v>
      </c>
      <c r="AX425" s="14" t="s">
        <v>72</v>
      </c>
      <c r="AY425" s="248" t="s">
        <v>136</v>
      </c>
    </row>
    <row r="426" s="14" customFormat="1">
      <c r="A426" s="14"/>
      <c r="B426" s="238"/>
      <c r="C426" s="239"/>
      <c r="D426" s="229" t="s">
        <v>146</v>
      </c>
      <c r="E426" s="240" t="s">
        <v>19</v>
      </c>
      <c r="F426" s="241" t="s">
        <v>372</v>
      </c>
      <c r="G426" s="239"/>
      <c r="H426" s="242">
        <v>1.04</v>
      </c>
      <c r="I426" s="243"/>
      <c r="J426" s="239"/>
      <c r="K426" s="239"/>
      <c r="L426" s="244"/>
      <c r="M426" s="245"/>
      <c r="N426" s="246"/>
      <c r="O426" s="246"/>
      <c r="P426" s="246"/>
      <c r="Q426" s="246"/>
      <c r="R426" s="246"/>
      <c r="S426" s="246"/>
      <c r="T426" s="24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8" t="s">
        <v>146</v>
      </c>
      <c r="AU426" s="248" t="s">
        <v>81</v>
      </c>
      <c r="AV426" s="14" t="s">
        <v>81</v>
      </c>
      <c r="AW426" s="14" t="s">
        <v>33</v>
      </c>
      <c r="AX426" s="14" t="s">
        <v>72</v>
      </c>
      <c r="AY426" s="248" t="s">
        <v>136</v>
      </c>
    </row>
    <row r="427" s="14" customFormat="1">
      <c r="A427" s="14"/>
      <c r="B427" s="238"/>
      <c r="C427" s="239"/>
      <c r="D427" s="229" t="s">
        <v>146</v>
      </c>
      <c r="E427" s="240" t="s">
        <v>19</v>
      </c>
      <c r="F427" s="241" t="s">
        <v>373</v>
      </c>
      <c r="G427" s="239"/>
      <c r="H427" s="242">
        <v>1.04</v>
      </c>
      <c r="I427" s="243"/>
      <c r="J427" s="239"/>
      <c r="K427" s="239"/>
      <c r="L427" s="244"/>
      <c r="M427" s="245"/>
      <c r="N427" s="246"/>
      <c r="O427" s="246"/>
      <c r="P427" s="246"/>
      <c r="Q427" s="246"/>
      <c r="R427" s="246"/>
      <c r="S427" s="246"/>
      <c r="T427" s="24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8" t="s">
        <v>146</v>
      </c>
      <c r="AU427" s="248" t="s">
        <v>81</v>
      </c>
      <c r="AV427" s="14" t="s">
        <v>81</v>
      </c>
      <c r="AW427" s="14" t="s">
        <v>33</v>
      </c>
      <c r="AX427" s="14" t="s">
        <v>72</v>
      </c>
      <c r="AY427" s="248" t="s">
        <v>136</v>
      </c>
    </row>
    <row r="428" s="15" customFormat="1">
      <c r="A428" s="15"/>
      <c r="B428" s="249"/>
      <c r="C428" s="250"/>
      <c r="D428" s="229" t="s">
        <v>146</v>
      </c>
      <c r="E428" s="251" t="s">
        <v>19</v>
      </c>
      <c r="F428" s="252" t="s">
        <v>265</v>
      </c>
      <c r="G428" s="250"/>
      <c r="H428" s="253">
        <v>3.335</v>
      </c>
      <c r="I428" s="254"/>
      <c r="J428" s="250"/>
      <c r="K428" s="250"/>
      <c r="L428" s="255"/>
      <c r="M428" s="256"/>
      <c r="N428" s="257"/>
      <c r="O428" s="257"/>
      <c r="P428" s="257"/>
      <c r="Q428" s="257"/>
      <c r="R428" s="257"/>
      <c r="S428" s="257"/>
      <c r="T428" s="25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9" t="s">
        <v>146</v>
      </c>
      <c r="AU428" s="259" t="s">
        <v>81</v>
      </c>
      <c r="AV428" s="15" t="s">
        <v>137</v>
      </c>
      <c r="AW428" s="15" t="s">
        <v>33</v>
      </c>
      <c r="AX428" s="15" t="s">
        <v>72</v>
      </c>
      <c r="AY428" s="259" t="s">
        <v>136</v>
      </c>
    </row>
    <row r="429" s="16" customFormat="1">
      <c r="A429" s="16"/>
      <c r="B429" s="260"/>
      <c r="C429" s="261"/>
      <c r="D429" s="229" t="s">
        <v>146</v>
      </c>
      <c r="E429" s="262" t="s">
        <v>19</v>
      </c>
      <c r="F429" s="263" t="s">
        <v>160</v>
      </c>
      <c r="G429" s="261"/>
      <c r="H429" s="264">
        <v>14.19</v>
      </c>
      <c r="I429" s="265"/>
      <c r="J429" s="261"/>
      <c r="K429" s="261"/>
      <c r="L429" s="266"/>
      <c r="M429" s="267"/>
      <c r="N429" s="268"/>
      <c r="O429" s="268"/>
      <c r="P429" s="268"/>
      <c r="Q429" s="268"/>
      <c r="R429" s="268"/>
      <c r="S429" s="268"/>
      <c r="T429" s="269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70" t="s">
        <v>146</v>
      </c>
      <c r="AU429" s="270" t="s">
        <v>81</v>
      </c>
      <c r="AV429" s="16" t="s">
        <v>144</v>
      </c>
      <c r="AW429" s="16" t="s">
        <v>33</v>
      </c>
      <c r="AX429" s="16" t="s">
        <v>79</v>
      </c>
      <c r="AY429" s="270" t="s">
        <v>136</v>
      </c>
    </row>
    <row r="430" s="2" customFormat="1" ht="55.5" customHeight="1">
      <c r="A430" s="40"/>
      <c r="B430" s="41"/>
      <c r="C430" s="214" t="s">
        <v>374</v>
      </c>
      <c r="D430" s="214" t="s">
        <v>139</v>
      </c>
      <c r="E430" s="215" t="s">
        <v>375</v>
      </c>
      <c r="F430" s="216" t="s">
        <v>376</v>
      </c>
      <c r="G430" s="217" t="s">
        <v>142</v>
      </c>
      <c r="H430" s="218">
        <v>53.600000000000001</v>
      </c>
      <c r="I430" s="219"/>
      <c r="J430" s="220">
        <f>ROUND(I430*H430,2)</f>
        <v>0</v>
      </c>
      <c r="K430" s="216" t="s">
        <v>143</v>
      </c>
      <c r="L430" s="46"/>
      <c r="M430" s="221" t="s">
        <v>19</v>
      </c>
      <c r="N430" s="222" t="s">
        <v>43</v>
      </c>
      <c r="O430" s="86"/>
      <c r="P430" s="223">
        <f>O430*H430</f>
        <v>0</v>
      </c>
      <c r="Q430" s="223">
        <v>0.01385</v>
      </c>
      <c r="R430" s="223">
        <f>Q430*H430</f>
        <v>0.74236000000000002</v>
      </c>
      <c r="S430" s="223">
        <v>0</v>
      </c>
      <c r="T430" s="224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5" t="s">
        <v>314</v>
      </c>
      <c r="AT430" s="225" t="s">
        <v>139</v>
      </c>
      <c r="AU430" s="225" t="s">
        <v>81</v>
      </c>
      <c r="AY430" s="19" t="s">
        <v>136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9" t="s">
        <v>79</v>
      </c>
      <c r="BK430" s="226">
        <f>ROUND(I430*H430,2)</f>
        <v>0</v>
      </c>
      <c r="BL430" s="19" t="s">
        <v>314</v>
      </c>
      <c r="BM430" s="225" t="s">
        <v>377</v>
      </c>
    </row>
    <row r="431" s="13" customFormat="1">
      <c r="A431" s="13"/>
      <c r="B431" s="227"/>
      <c r="C431" s="228"/>
      <c r="D431" s="229" t="s">
        <v>146</v>
      </c>
      <c r="E431" s="230" t="s">
        <v>19</v>
      </c>
      <c r="F431" s="231" t="s">
        <v>378</v>
      </c>
      <c r="G431" s="228"/>
      <c r="H431" s="230" t="s">
        <v>19</v>
      </c>
      <c r="I431" s="232"/>
      <c r="J431" s="228"/>
      <c r="K431" s="228"/>
      <c r="L431" s="233"/>
      <c r="M431" s="234"/>
      <c r="N431" s="235"/>
      <c r="O431" s="235"/>
      <c r="P431" s="235"/>
      <c r="Q431" s="235"/>
      <c r="R431" s="235"/>
      <c r="S431" s="235"/>
      <c r="T431" s="23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7" t="s">
        <v>146</v>
      </c>
      <c r="AU431" s="237" t="s">
        <v>81</v>
      </c>
      <c r="AV431" s="13" t="s">
        <v>79</v>
      </c>
      <c r="AW431" s="13" t="s">
        <v>33</v>
      </c>
      <c r="AX431" s="13" t="s">
        <v>72</v>
      </c>
      <c r="AY431" s="237" t="s">
        <v>136</v>
      </c>
    </row>
    <row r="432" s="14" customFormat="1">
      <c r="A432" s="14"/>
      <c r="B432" s="238"/>
      <c r="C432" s="239"/>
      <c r="D432" s="229" t="s">
        <v>146</v>
      </c>
      <c r="E432" s="240" t="s">
        <v>19</v>
      </c>
      <c r="F432" s="241" t="s">
        <v>379</v>
      </c>
      <c r="G432" s="239"/>
      <c r="H432" s="242">
        <v>53.600000000000001</v>
      </c>
      <c r="I432" s="243"/>
      <c r="J432" s="239"/>
      <c r="K432" s="239"/>
      <c r="L432" s="244"/>
      <c r="M432" s="245"/>
      <c r="N432" s="246"/>
      <c r="O432" s="246"/>
      <c r="P432" s="246"/>
      <c r="Q432" s="246"/>
      <c r="R432" s="246"/>
      <c r="S432" s="246"/>
      <c r="T432" s="24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8" t="s">
        <v>146</v>
      </c>
      <c r="AU432" s="248" t="s">
        <v>81</v>
      </c>
      <c r="AV432" s="14" t="s">
        <v>81</v>
      </c>
      <c r="AW432" s="14" t="s">
        <v>33</v>
      </c>
      <c r="AX432" s="14" t="s">
        <v>72</v>
      </c>
      <c r="AY432" s="248" t="s">
        <v>136</v>
      </c>
    </row>
    <row r="433" s="16" customFormat="1">
      <c r="A433" s="16"/>
      <c r="B433" s="260"/>
      <c r="C433" s="261"/>
      <c r="D433" s="229" t="s">
        <v>146</v>
      </c>
      <c r="E433" s="262" t="s">
        <v>19</v>
      </c>
      <c r="F433" s="263" t="s">
        <v>160</v>
      </c>
      <c r="G433" s="261"/>
      <c r="H433" s="264">
        <v>53.600000000000001</v>
      </c>
      <c r="I433" s="265"/>
      <c r="J433" s="261"/>
      <c r="K433" s="261"/>
      <c r="L433" s="266"/>
      <c r="M433" s="267"/>
      <c r="N433" s="268"/>
      <c r="O433" s="268"/>
      <c r="P433" s="268"/>
      <c r="Q433" s="268"/>
      <c r="R433" s="268"/>
      <c r="S433" s="268"/>
      <c r="T433" s="269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270" t="s">
        <v>146</v>
      </c>
      <c r="AU433" s="270" t="s">
        <v>81</v>
      </c>
      <c r="AV433" s="16" t="s">
        <v>144</v>
      </c>
      <c r="AW433" s="16" t="s">
        <v>33</v>
      </c>
      <c r="AX433" s="16" t="s">
        <v>79</v>
      </c>
      <c r="AY433" s="270" t="s">
        <v>136</v>
      </c>
    </row>
    <row r="434" s="2" customFormat="1">
      <c r="A434" s="40"/>
      <c r="B434" s="41"/>
      <c r="C434" s="214" t="s">
        <v>380</v>
      </c>
      <c r="D434" s="214" t="s">
        <v>139</v>
      </c>
      <c r="E434" s="215" t="s">
        <v>381</v>
      </c>
      <c r="F434" s="216" t="s">
        <v>382</v>
      </c>
      <c r="G434" s="217" t="s">
        <v>142</v>
      </c>
      <c r="H434" s="218">
        <v>53.600000000000001</v>
      </c>
      <c r="I434" s="219"/>
      <c r="J434" s="220">
        <f>ROUND(I434*H434,2)</f>
        <v>0</v>
      </c>
      <c r="K434" s="216" t="s">
        <v>143</v>
      </c>
      <c r="L434" s="46"/>
      <c r="M434" s="221" t="s">
        <v>19</v>
      </c>
      <c r="N434" s="222" t="s">
        <v>43</v>
      </c>
      <c r="O434" s="86"/>
      <c r="P434" s="223">
        <f>O434*H434</f>
        <v>0</v>
      </c>
      <c r="Q434" s="223">
        <v>0.00010000000000000001</v>
      </c>
      <c r="R434" s="223">
        <f>Q434*H434</f>
        <v>0.0053600000000000002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314</v>
      </c>
      <c r="AT434" s="225" t="s">
        <v>139</v>
      </c>
      <c r="AU434" s="225" t="s">
        <v>81</v>
      </c>
      <c r="AY434" s="19" t="s">
        <v>136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79</v>
      </c>
      <c r="BK434" s="226">
        <f>ROUND(I434*H434,2)</f>
        <v>0</v>
      </c>
      <c r="BL434" s="19" t="s">
        <v>314</v>
      </c>
      <c r="BM434" s="225" t="s">
        <v>383</v>
      </c>
    </row>
    <row r="435" s="13" customFormat="1">
      <c r="A435" s="13"/>
      <c r="B435" s="227"/>
      <c r="C435" s="228"/>
      <c r="D435" s="229" t="s">
        <v>146</v>
      </c>
      <c r="E435" s="230" t="s">
        <v>19</v>
      </c>
      <c r="F435" s="231" t="s">
        <v>378</v>
      </c>
      <c r="G435" s="228"/>
      <c r="H435" s="230" t="s">
        <v>19</v>
      </c>
      <c r="I435" s="232"/>
      <c r="J435" s="228"/>
      <c r="K435" s="228"/>
      <c r="L435" s="233"/>
      <c r="M435" s="234"/>
      <c r="N435" s="235"/>
      <c r="O435" s="235"/>
      <c r="P435" s="235"/>
      <c r="Q435" s="235"/>
      <c r="R435" s="235"/>
      <c r="S435" s="235"/>
      <c r="T435" s="23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7" t="s">
        <v>146</v>
      </c>
      <c r="AU435" s="237" t="s">
        <v>81</v>
      </c>
      <c r="AV435" s="13" t="s">
        <v>79</v>
      </c>
      <c r="AW435" s="13" t="s">
        <v>33</v>
      </c>
      <c r="AX435" s="13" t="s">
        <v>72</v>
      </c>
      <c r="AY435" s="237" t="s">
        <v>136</v>
      </c>
    </row>
    <row r="436" s="14" customFormat="1">
      <c r="A436" s="14"/>
      <c r="B436" s="238"/>
      <c r="C436" s="239"/>
      <c r="D436" s="229" t="s">
        <v>146</v>
      </c>
      <c r="E436" s="240" t="s">
        <v>19</v>
      </c>
      <c r="F436" s="241" t="s">
        <v>379</v>
      </c>
      <c r="G436" s="239"/>
      <c r="H436" s="242">
        <v>53.600000000000001</v>
      </c>
      <c r="I436" s="243"/>
      <c r="J436" s="239"/>
      <c r="K436" s="239"/>
      <c r="L436" s="244"/>
      <c r="M436" s="245"/>
      <c r="N436" s="246"/>
      <c r="O436" s="246"/>
      <c r="P436" s="246"/>
      <c r="Q436" s="246"/>
      <c r="R436" s="246"/>
      <c r="S436" s="246"/>
      <c r="T436" s="24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8" t="s">
        <v>146</v>
      </c>
      <c r="AU436" s="248" t="s">
        <v>81</v>
      </c>
      <c r="AV436" s="14" t="s">
        <v>81</v>
      </c>
      <c r="AW436" s="14" t="s">
        <v>33</v>
      </c>
      <c r="AX436" s="14" t="s">
        <v>72</v>
      </c>
      <c r="AY436" s="248" t="s">
        <v>136</v>
      </c>
    </row>
    <row r="437" s="16" customFormat="1">
      <c r="A437" s="16"/>
      <c r="B437" s="260"/>
      <c r="C437" s="261"/>
      <c r="D437" s="229" t="s">
        <v>146</v>
      </c>
      <c r="E437" s="262" t="s">
        <v>19</v>
      </c>
      <c r="F437" s="263" t="s">
        <v>160</v>
      </c>
      <c r="G437" s="261"/>
      <c r="H437" s="264">
        <v>53.600000000000001</v>
      </c>
      <c r="I437" s="265"/>
      <c r="J437" s="261"/>
      <c r="K437" s="261"/>
      <c r="L437" s="266"/>
      <c r="M437" s="267"/>
      <c r="N437" s="268"/>
      <c r="O437" s="268"/>
      <c r="P437" s="268"/>
      <c r="Q437" s="268"/>
      <c r="R437" s="268"/>
      <c r="S437" s="268"/>
      <c r="T437" s="269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70" t="s">
        <v>146</v>
      </c>
      <c r="AU437" s="270" t="s">
        <v>81</v>
      </c>
      <c r="AV437" s="16" t="s">
        <v>144</v>
      </c>
      <c r="AW437" s="16" t="s">
        <v>33</v>
      </c>
      <c r="AX437" s="16" t="s">
        <v>79</v>
      </c>
      <c r="AY437" s="270" t="s">
        <v>136</v>
      </c>
    </row>
    <row r="438" s="2" customFormat="1">
      <c r="A438" s="40"/>
      <c r="B438" s="41"/>
      <c r="C438" s="214" t="s">
        <v>384</v>
      </c>
      <c r="D438" s="214" t="s">
        <v>139</v>
      </c>
      <c r="E438" s="215" t="s">
        <v>385</v>
      </c>
      <c r="F438" s="216" t="s">
        <v>386</v>
      </c>
      <c r="G438" s="217" t="s">
        <v>142</v>
      </c>
      <c r="H438" s="218">
        <v>53.600000000000001</v>
      </c>
      <c r="I438" s="219"/>
      <c r="J438" s="220">
        <f>ROUND(I438*H438,2)</f>
        <v>0</v>
      </c>
      <c r="K438" s="216" t="s">
        <v>143</v>
      </c>
      <c r="L438" s="46"/>
      <c r="M438" s="221" t="s">
        <v>19</v>
      </c>
      <c r="N438" s="222" t="s">
        <v>43</v>
      </c>
      <c r="O438" s="86"/>
      <c r="P438" s="223">
        <f>O438*H438</f>
        <v>0</v>
      </c>
      <c r="Q438" s="223">
        <v>0</v>
      </c>
      <c r="R438" s="223">
        <f>Q438*H438</f>
        <v>0</v>
      </c>
      <c r="S438" s="223">
        <v>0.010999999999999999</v>
      </c>
      <c r="T438" s="224">
        <f>S438*H438</f>
        <v>0.58960000000000001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5" t="s">
        <v>314</v>
      </c>
      <c r="AT438" s="225" t="s">
        <v>139</v>
      </c>
      <c r="AU438" s="225" t="s">
        <v>81</v>
      </c>
      <c r="AY438" s="19" t="s">
        <v>136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9" t="s">
        <v>79</v>
      </c>
      <c r="BK438" s="226">
        <f>ROUND(I438*H438,2)</f>
        <v>0</v>
      </c>
      <c r="BL438" s="19" t="s">
        <v>314</v>
      </c>
      <c r="BM438" s="225" t="s">
        <v>387</v>
      </c>
    </row>
    <row r="439" s="13" customFormat="1">
      <c r="A439" s="13"/>
      <c r="B439" s="227"/>
      <c r="C439" s="228"/>
      <c r="D439" s="229" t="s">
        <v>146</v>
      </c>
      <c r="E439" s="230" t="s">
        <v>19</v>
      </c>
      <c r="F439" s="231" t="s">
        <v>378</v>
      </c>
      <c r="G439" s="228"/>
      <c r="H439" s="230" t="s">
        <v>19</v>
      </c>
      <c r="I439" s="232"/>
      <c r="J439" s="228"/>
      <c r="K439" s="228"/>
      <c r="L439" s="233"/>
      <c r="M439" s="234"/>
      <c r="N439" s="235"/>
      <c r="O439" s="235"/>
      <c r="P439" s="235"/>
      <c r="Q439" s="235"/>
      <c r="R439" s="235"/>
      <c r="S439" s="235"/>
      <c r="T439" s="23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7" t="s">
        <v>146</v>
      </c>
      <c r="AU439" s="237" t="s">
        <v>81</v>
      </c>
      <c r="AV439" s="13" t="s">
        <v>79</v>
      </c>
      <c r="AW439" s="13" t="s">
        <v>33</v>
      </c>
      <c r="AX439" s="13" t="s">
        <v>72</v>
      </c>
      <c r="AY439" s="237" t="s">
        <v>136</v>
      </c>
    </row>
    <row r="440" s="14" customFormat="1">
      <c r="A440" s="14"/>
      <c r="B440" s="238"/>
      <c r="C440" s="239"/>
      <c r="D440" s="229" t="s">
        <v>146</v>
      </c>
      <c r="E440" s="240" t="s">
        <v>19</v>
      </c>
      <c r="F440" s="241" t="s">
        <v>379</v>
      </c>
      <c r="G440" s="239"/>
      <c r="H440" s="242">
        <v>53.600000000000001</v>
      </c>
      <c r="I440" s="243"/>
      <c r="J440" s="239"/>
      <c r="K440" s="239"/>
      <c r="L440" s="244"/>
      <c r="M440" s="245"/>
      <c r="N440" s="246"/>
      <c r="O440" s="246"/>
      <c r="P440" s="246"/>
      <c r="Q440" s="246"/>
      <c r="R440" s="246"/>
      <c r="S440" s="246"/>
      <c r="T440" s="24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8" t="s">
        <v>146</v>
      </c>
      <c r="AU440" s="248" t="s">
        <v>81</v>
      </c>
      <c r="AV440" s="14" t="s">
        <v>81</v>
      </c>
      <c r="AW440" s="14" t="s">
        <v>33</v>
      </c>
      <c r="AX440" s="14" t="s">
        <v>72</v>
      </c>
      <c r="AY440" s="248" t="s">
        <v>136</v>
      </c>
    </row>
    <row r="441" s="16" customFormat="1">
      <c r="A441" s="16"/>
      <c r="B441" s="260"/>
      <c r="C441" s="261"/>
      <c r="D441" s="229" t="s">
        <v>146</v>
      </c>
      <c r="E441" s="262" t="s">
        <v>388</v>
      </c>
      <c r="F441" s="263" t="s">
        <v>160</v>
      </c>
      <c r="G441" s="261"/>
      <c r="H441" s="264">
        <v>53.600000000000001</v>
      </c>
      <c r="I441" s="265"/>
      <c r="J441" s="261"/>
      <c r="K441" s="261"/>
      <c r="L441" s="266"/>
      <c r="M441" s="267"/>
      <c r="N441" s="268"/>
      <c r="O441" s="268"/>
      <c r="P441" s="268"/>
      <c r="Q441" s="268"/>
      <c r="R441" s="268"/>
      <c r="S441" s="268"/>
      <c r="T441" s="269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70" t="s">
        <v>146</v>
      </c>
      <c r="AU441" s="270" t="s">
        <v>81</v>
      </c>
      <c r="AV441" s="16" t="s">
        <v>144</v>
      </c>
      <c r="AW441" s="16" t="s">
        <v>33</v>
      </c>
      <c r="AX441" s="16" t="s">
        <v>79</v>
      </c>
      <c r="AY441" s="270" t="s">
        <v>136</v>
      </c>
    </row>
    <row r="442" s="2" customFormat="1" ht="55.5" customHeight="1">
      <c r="A442" s="40"/>
      <c r="B442" s="41"/>
      <c r="C442" s="214" t="s">
        <v>389</v>
      </c>
      <c r="D442" s="214" t="s">
        <v>139</v>
      </c>
      <c r="E442" s="215" t="s">
        <v>390</v>
      </c>
      <c r="F442" s="216" t="s">
        <v>391</v>
      </c>
      <c r="G442" s="217" t="s">
        <v>163</v>
      </c>
      <c r="H442" s="218">
        <v>10.949999999999999</v>
      </c>
      <c r="I442" s="219"/>
      <c r="J442" s="220">
        <f>ROUND(I442*H442,2)</f>
        <v>0</v>
      </c>
      <c r="K442" s="216" t="s">
        <v>143</v>
      </c>
      <c r="L442" s="46"/>
      <c r="M442" s="221" t="s">
        <v>19</v>
      </c>
      <c r="N442" s="222" t="s">
        <v>43</v>
      </c>
      <c r="O442" s="86"/>
      <c r="P442" s="223">
        <f>O442*H442</f>
        <v>0</v>
      </c>
      <c r="Q442" s="223">
        <v>0.01874</v>
      </c>
      <c r="R442" s="223">
        <f>Q442*H442</f>
        <v>0.205203</v>
      </c>
      <c r="S442" s="223">
        <v>0</v>
      </c>
      <c r="T442" s="224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5" t="s">
        <v>314</v>
      </c>
      <c r="AT442" s="225" t="s">
        <v>139</v>
      </c>
      <c r="AU442" s="225" t="s">
        <v>81</v>
      </c>
      <c r="AY442" s="19" t="s">
        <v>136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9" t="s">
        <v>79</v>
      </c>
      <c r="BK442" s="226">
        <f>ROUND(I442*H442,2)</f>
        <v>0</v>
      </c>
      <c r="BL442" s="19" t="s">
        <v>314</v>
      </c>
      <c r="BM442" s="225" t="s">
        <v>392</v>
      </c>
    </row>
    <row r="443" s="13" customFormat="1">
      <c r="A443" s="13"/>
      <c r="B443" s="227"/>
      <c r="C443" s="228"/>
      <c r="D443" s="229" t="s">
        <v>146</v>
      </c>
      <c r="E443" s="230" t="s">
        <v>19</v>
      </c>
      <c r="F443" s="231" t="s">
        <v>393</v>
      </c>
      <c r="G443" s="228"/>
      <c r="H443" s="230" t="s">
        <v>19</v>
      </c>
      <c r="I443" s="232"/>
      <c r="J443" s="228"/>
      <c r="K443" s="228"/>
      <c r="L443" s="233"/>
      <c r="M443" s="234"/>
      <c r="N443" s="235"/>
      <c r="O443" s="235"/>
      <c r="P443" s="235"/>
      <c r="Q443" s="235"/>
      <c r="R443" s="235"/>
      <c r="S443" s="235"/>
      <c r="T443" s="23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7" t="s">
        <v>146</v>
      </c>
      <c r="AU443" s="237" t="s">
        <v>81</v>
      </c>
      <c r="AV443" s="13" t="s">
        <v>79</v>
      </c>
      <c r="AW443" s="13" t="s">
        <v>33</v>
      </c>
      <c r="AX443" s="13" t="s">
        <v>72</v>
      </c>
      <c r="AY443" s="237" t="s">
        <v>136</v>
      </c>
    </row>
    <row r="444" s="14" customFormat="1">
      <c r="A444" s="14"/>
      <c r="B444" s="238"/>
      <c r="C444" s="239"/>
      <c r="D444" s="229" t="s">
        <v>146</v>
      </c>
      <c r="E444" s="240" t="s">
        <v>19</v>
      </c>
      <c r="F444" s="241" t="s">
        <v>394</v>
      </c>
      <c r="G444" s="239"/>
      <c r="H444" s="242">
        <v>4.3499999999999996</v>
      </c>
      <c r="I444" s="243"/>
      <c r="J444" s="239"/>
      <c r="K444" s="239"/>
      <c r="L444" s="244"/>
      <c r="M444" s="245"/>
      <c r="N444" s="246"/>
      <c r="O444" s="246"/>
      <c r="P444" s="246"/>
      <c r="Q444" s="246"/>
      <c r="R444" s="246"/>
      <c r="S444" s="246"/>
      <c r="T444" s="24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8" t="s">
        <v>146</v>
      </c>
      <c r="AU444" s="248" t="s">
        <v>81</v>
      </c>
      <c r="AV444" s="14" t="s">
        <v>81</v>
      </c>
      <c r="AW444" s="14" t="s">
        <v>33</v>
      </c>
      <c r="AX444" s="14" t="s">
        <v>72</v>
      </c>
      <c r="AY444" s="248" t="s">
        <v>136</v>
      </c>
    </row>
    <row r="445" s="15" customFormat="1">
      <c r="A445" s="15"/>
      <c r="B445" s="249"/>
      <c r="C445" s="250"/>
      <c r="D445" s="229" t="s">
        <v>146</v>
      </c>
      <c r="E445" s="251" t="s">
        <v>19</v>
      </c>
      <c r="F445" s="252" t="s">
        <v>395</v>
      </c>
      <c r="G445" s="250"/>
      <c r="H445" s="253">
        <v>4.3499999999999996</v>
      </c>
      <c r="I445" s="254"/>
      <c r="J445" s="250"/>
      <c r="K445" s="250"/>
      <c r="L445" s="255"/>
      <c r="M445" s="256"/>
      <c r="N445" s="257"/>
      <c r="O445" s="257"/>
      <c r="P445" s="257"/>
      <c r="Q445" s="257"/>
      <c r="R445" s="257"/>
      <c r="S445" s="257"/>
      <c r="T445" s="258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9" t="s">
        <v>146</v>
      </c>
      <c r="AU445" s="259" t="s">
        <v>81</v>
      </c>
      <c r="AV445" s="15" t="s">
        <v>137</v>
      </c>
      <c r="AW445" s="15" t="s">
        <v>33</v>
      </c>
      <c r="AX445" s="15" t="s">
        <v>72</v>
      </c>
      <c r="AY445" s="259" t="s">
        <v>136</v>
      </c>
    </row>
    <row r="446" s="14" customFormat="1">
      <c r="A446" s="14"/>
      <c r="B446" s="238"/>
      <c r="C446" s="239"/>
      <c r="D446" s="229" t="s">
        <v>146</v>
      </c>
      <c r="E446" s="240" t="s">
        <v>19</v>
      </c>
      <c r="F446" s="241" t="s">
        <v>396</v>
      </c>
      <c r="G446" s="239"/>
      <c r="H446" s="242">
        <v>3.2999999999999998</v>
      </c>
      <c r="I446" s="243"/>
      <c r="J446" s="239"/>
      <c r="K446" s="239"/>
      <c r="L446" s="244"/>
      <c r="M446" s="245"/>
      <c r="N446" s="246"/>
      <c r="O446" s="246"/>
      <c r="P446" s="246"/>
      <c r="Q446" s="246"/>
      <c r="R446" s="246"/>
      <c r="S446" s="246"/>
      <c r="T446" s="24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8" t="s">
        <v>146</v>
      </c>
      <c r="AU446" s="248" t="s">
        <v>81</v>
      </c>
      <c r="AV446" s="14" t="s">
        <v>81</v>
      </c>
      <c r="AW446" s="14" t="s">
        <v>33</v>
      </c>
      <c r="AX446" s="14" t="s">
        <v>72</v>
      </c>
      <c r="AY446" s="248" t="s">
        <v>136</v>
      </c>
    </row>
    <row r="447" s="14" customFormat="1">
      <c r="A447" s="14"/>
      <c r="B447" s="238"/>
      <c r="C447" s="239"/>
      <c r="D447" s="229" t="s">
        <v>146</v>
      </c>
      <c r="E447" s="240" t="s">
        <v>19</v>
      </c>
      <c r="F447" s="241" t="s">
        <v>397</v>
      </c>
      <c r="G447" s="239"/>
      <c r="H447" s="242">
        <v>3.2999999999999998</v>
      </c>
      <c r="I447" s="243"/>
      <c r="J447" s="239"/>
      <c r="K447" s="239"/>
      <c r="L447" s="244"/>
      <c r="M447" s="245"/>
      <c r="N447" s="246"/>
      <c r="O447" s="246"/>
      <c r="P447" s="246"/>
      <c r="Q447" s="246"/>
      <c r="R447" s="246"/>
      <c r="S447" s="246"/>
      <c r="T447" s="24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8" t="s">
        <v>146</v>
      </c>
      <c r="AU447" s="248" t="s">
        <v>81</v>
      </c>
      <c r="AV447" s="14" t="s">
        <v>81</v>
      </c>
      <c r="AW447" s="14" t="s">
        <v>33</v>
      </c>
      <c r="AX447" s="14" t="s">
        <v>72</v>
      </c>
      <c r="AY447" s="248" t="s">
        <v>136</v>
      </c>
    </row>
    <row r="448" s="15" customFormat="1">
      <c r="A448" s="15"/>
      <c r="B448" s="249"/>
      <c r="C448" s="250"/>
      <c r="D448" s="229" t="s">
        <v>146</v>
      </c>
      <c r="E448" s="251" t="s">
        <v>19</v>
      </c>
      <c r="F448" s="252" t="s">
        <v>199</v>
      </c>
      <c r="G448" s="250"/>
      <c r="H448" s="253">
        <v>6.5999999999999996</v>
      </c>
      <c r="I448" s="254"/>
      <c r="J448" s="250"/>
      <c r="K448" s="250"/>
      <c r="L448" s="255"/>
      <c r="M448" s="256"/>
      <c r="N448" s="257"/>
      <c r="O448" s="257"/>
      <c r="P448" s="257"/>
      <c r="Q448" s="257"/>
      <c r="R448" s="257"/>
      <c r="S448" s="257"/>
      <c r="T448" s="258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9" t="s">
        <v>146</v>
      </c>
      <c r="AU448" s="259" t="s">
        <v>81</v>
      </c>
      <c r="AV448" s="15" t="s">
        <v>137</v>
      </c>
      <c r="AW448" s="15" t="s">
        <v>33</v>
      </c>
      <c r="AX448" s="15" t="s">
        <v>72</v>
      </c>
      <c r="AY448" s="259" t="s">
        <v>136</v>
      </c>
    </row>
    <row r="449" s="16" customFormat="1">
      <c r="A449" s="16"/>
      <c r="B449" s="260"/>
      <c r="C449" s="261"/>
      <c r="D449" s="229" t="s">
        <v>146</v>
      </c>
      <c r="E449" s="262" t="s">
        <v>19</v>
      </c>
      <c r="F449" s="263" t="s">
        <v>160</v>
      </c>
      <c r="G449" s="261"/>
      <c r="H449" s="264">
        <v>10.949999999999999</v>
      </c>
      <c r="I449" s="265"/>
      <c r="J449" s="261"/>
      <c r="K449" s="261"/>
      <c r="L449" s="266"/>
      <c r="M449" s="267"/>
      <c r="N449" s="268"/>
      <c r="O449" s="268"/>
      <c r="P449" s="268"/>
      <c r="Q449" s="268"/>
      <c r="R449" s="268"/>
      <c r="S449" s="268"/>
      <c r="T449" s="269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70" t="s">
        <v>146</v>
      </c>
      <c r="AU449" s="270" t="s">
        <v>81</v>
      </c>
      <c r="AV449" s="16" t="s">
        <v>144</v>
      </c>
      <c r="AW449" s="16" t="s">
        <v>33</v>
      </c>
      <c r="AX449" s="16" t="s">
        <v>79</v>
      </c>
      <c r="AY449" s="270" t="s">
        <v>136</v>
      </c>
    </row>
    <row r="450" s="2" customFormat="1" ht="55.5" customHeight="1">
      <c r="A450" s="40"/>
      <c r="B450" s="41"/>
      <c r="C450" s="214" t="s">
        <v>398</v>
      </c>
      <c r="D450" s="214" t="s">
        <v>139</v>
      </c>
      <c r="E450" s="215" t="s">
        <v>399</v>
      </c>
      <c r="F450" s="216" t="s">
        <v>400</v>
      </c>
      <c r="G450" s="217" t="s">
        <v>163</v>
      </c>
      <c r="H450" s="218">
        <v>6.4100000000000001</v>
      </c>
      <c r="I450" s="219"/>
      <c r="J450" s="220">
        <f>ROUND(I450*H450,2)</f>
        <v>0</v>
      </c>
      <c r="K450" s="216" t="s">
        <v>143</v>
      </c>
      <c r="L450" s="46"/>
      <c r="M450" s="221" t="s">
        <v>19</v>
      </c>
      <c r="N450" s="222" t="s">
        <v>43</v>
      </c>
      <c r="O450" s="86"/>
      <c r="P450" s="223">
        <f>O450*H450</f>
        <v>0</v>
      </c>
      <c r="Q450" s="223">
        <v>0.02793</v>
      </c>
      <c r="R450" s="223">
        <f>Q450*H450</f>
        <v>0.1790313</v>
      </c>
      <c r="S450" s="223">
        <v>0</v>
      </c>
      <c r="T450" s="224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5" t="s">
        <v>314</v>
      </c>
      <c r="AT450" s="225" t="s">
        <v>139</v>
      </c>
      <c r="AU450" s="225" t="s">
        <v>81</v>
      </c>
      <c r="AY450" s="19" t="s">
        <v>136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9" t="s">
        <v>79</v>
      </c>
      <c r="BK450" s="226">
        <f>ROUND(I450*H450,2)</f>
        <v>0</v>
      </c>
      <c r="BL450" s="19" t="s">
        <v>314</v>
      </c>
      <c r="BM450" s="225" t="s">
        <v>401</v>
      </c>
    </row>
    <row r="451" s="13" customFormat="1">
      <c r="A451" s="13"/>
      <c r="B451" s="227"/>
      <c r="C451" s="228"/>
      <c r="D451" s="229" t="s">
        <v>146</v>
      </c>
      <c r="E451" s="230" t="s">
        <v>19</v>
      </c>
      <c r="F451" s="231" t="s">
        <v>402</v>
      </c>
      <c r="G451" s="228"/>
      <c r="H451" s="230" t="s">
        <v>19</v>
      </c>
      <c r="I451" s="232"/>
      <c r="J451" s="228"/>
      <c r="K451" s="228"/>
      <c r="L451" s="233"/>
      <c r="M451" s="234"/>
      <c r="N451" s="235"/>
      <c r="O451" s="235"/>
      <c r="P451" s="235"/>
      <c r="Q451" s="235"/>
      <c r="R451" s="235"/>
      <c r="S451" s="235"/>
      <c r="T451" s="23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7" t="s">
        <v>146</v>
      </c>
      <c r="AU451" s="237" t="s">
        <v>81</v>
      </c>
      <c r="AV451" s="13" t="s">
        <v>79</v>
      </c>
      <c r="AW451" s="13" t="s">
        <v>33</v>
      </c>
      <c r="AX451" s="13" t="s">
        <v>72</v>
      </c>
      <c r="AY451" s="237" t="s">
        <v>136</v>
      </c>
    </row>
    <row r="452" s="14" customFormat="1">
      <c r="A452" s="14"/>
      <c r="B452" s="238"/>
      <c r="C452" s="239"/>
      <c r="D452" s="229" t="s">
        <v>146</v>
      </c>
      <c r="E452" s="240" t="s">
        <v>19</v>
      </c>
      <c r="F452" s="241" t="s">
        <v>403</v>
      </c>
      <c r="G452" s="239"/>
      <c r="H452" s="242">
        <v>1</v>
      </c>
      <c r="I452" s="243"/>
      <c r="J452" s="239"/>
      <c r="K452" s="239"/>
      <c r="L452" s="244"/>
      <c r="M452" s="245"/>
      <c r="N452" s="246"/>
      <c r="O452" s="246"/>
      <c r="P452" s="246"/>
      <c r="Q452" s="246"/>
      <c r="R452" s="246"/>
      <c r="S452" s="246"/>
      <c r="T452" s="24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8" t="s">
        <v>146</v>
      </c>
      <c r="AU452" s="248" t="s">
        <v>81</v>
      </c>
      <c r="AV452" s="14" t="s">
        <v>81</v>
      </c>
      <c r="AW452" s="14" t="s">
        <v>33</v>
      </c>
      <c r="AX452" s="14" t="s">
        <v>72</v>
      </c>
      <c r="AY452" s="248" t="s">
        <v>136</v>
      </c>
    </row>
    <row r="453" s="14" customFormat="1">
      <c r="A453" s="14"/>
      <c r="B453" s="238"/>
      <c r="C453" s="239"/>
      <c r="D453" s="229" t="s">
        <v>146</v>
      </c>
      <c r="E453" s="240" t="s">
        <v>19</v>
      </c>
      <c r="F453" s="241" t="s">
        <v>404</v>
      </c>
      <c r="G453" s="239"/>
      <c r="H453" s="242">
        <v>1</v>
      </c>
      <c r="I453" s="243"/>
      <c r="J453" s="239"/>
      <c r="K453" s="239"/>
      <c r="L453" s="244"/>
      <c r="M453" s="245"/>
      <c r="N453" s="246"/>
      <c r="O453" s="246"/>
      <c r="P453" s="246"/>
      <c r="Q453" s="246"/>
      <c r="R453" s="246"/>
      <c r="S453" s="246"/>
      <c r="T453" s="24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8" t="s">
        <v>146</v>
      </c>
      <c r="AU453" s="248" t="s">
        <v>81</v>
      </c>
      <c r="AV453" s="14" t="s">
        <v>81</v>
      </c>
      <c r="AW453" s="14" t="s">
        <v>33</v>
      </c>
      <c r="AX453" s="14" t="s">
        <v>72</v>
      </c>
      <c r="AY453" s="248" t="s">
        <v>136</v>
      </c>
    </row>
    <row r="454" s="15" customFormat="1">
      <c r="A454" s="15"/>
      <c r="B454" s="249"/>
      <c r="C454" s="250"/>
      <c r="D454" s="229" t="s">
        <v>146</v>
      </c>
      <c r="E454" s="251" t="s">
        <v>19</v>
      </c>
      <c r="F454" s="252" t="s">
        <v>150</v>
      </c>
      <c r="G454" s="250"/>
      <c r="H454" s="253">
        <v>2</v>
      </c>
      <c r="I454" s="254"/>
      <c r="J454" s="250"/>
      <c r="K454" s="250"/>
      <c r="L454" s="255"/>
      <c r="M454" s="256"/>
      <c r="N454" s="257"/>
      <c r="O454" s="257"/>
      <c r="P454" s="257"/>
      <c r="Q454" s="257"/>
      <c r="R454" s="257"/>
      <c r="S454" s="257"/>
      <c r="T454" s="258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59" t="s">
        <v>146</v>
      </c>
      <c r="AU454" s="259" t="s">
        <v>81</v>
      </c>
      <c r="AV454" s="15" t="s">
        <v>137</v>
      </c>
      <c r="AW454" s="15" t="s">
        <v>33</v>
      </c>
      <c r="AX454" s="15" t="s">
        <v>72</v>
      </c>
      <c r="AY454" s="259" t="s">
        <v>136</v>
      </c>
    </row>
    <row r="455" s="14" customFormat="1">
      <c r="A455" s="14"/>
      <c r="B455" s="238"/>
      <c r="C455" s="239"/>
      <c r="D455" s="229" t="s">
        <v>146</v>
      </c>
      <c r="E455" s="240" t="s">
        <v>19</v>
      </c>
      <c r="F455" s="241" t="s">
        <v>405</v>
      </c>
      <c r="G455" s="239"/>
      <c r="H455" s="242">
        <v>1.7</v>
      </c>
      <c r="I455" s="243"/>
      <c r="J455" s="239"/>
      <c r="K455" s="239"/>
      <c r="L455" s="244"/>
      <c r="M455" s="245"/>
      <c r="N455" s="246"/>
      <c r="O455" s="246"/>
      <c r="P455" s="246"/>
      <c r="Q455" s="246"/>
      <c r="R455" s="246"/>
      <c r="S455" s="246"/>
      <c r="T455" s="24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8" t="s">
        <v>146</v>
      </c>
      <c r="AU455" s="248" t="s">
        <v>81</v>
      </c>
      <c r="AV455" s="14" t="s">
        <v>81</v>
      </c>
      <c r="AW455" s="14" t="s">
        <v>33</v>
      </c>
      <c r="AX455" s="14" t="s">
        <v>72</v>
      </c>
      <c r="AY455" s="248" t="s">
        <v>136</v>
      </c>
    </row>
    <row r="456" s="14" customFormat="1">
      <c r="A456" s="14"/>
      <c r="B456" s="238"/>
      <c r="C456" s="239"/>
      <c r="D456" s="229" t="s">
        <v>146</v>
      </c>
      <c r="E456" s="240" t="s">
        <v>19</v>
      </c>
      <c r="F456" s="241" t="s">
        <v>406</v>
      </c>
      <c r="G456" s="239"/>
      <c r="H456" s="242">
        <v>0.94999999999999996</v>
      </c>
      <c r="I456" s="243"/>
      <c r="J456" s="239"/>
      <c r="K456" s="239"/>
      <c r="L456" s="244"/>
      <c r="M456" s="245"/>
      <c r="N456" s="246"/>
      <c r="O456" s="246"/>
      <c r="P456" s="246"/>
      <c r="Q456" s="246"/>
      <c r="R456" s="246"/>
      <c r="S456" s="246"/>
      <c r="T456" s="24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8" t="s">
        <v>146</v>
      </c>
      <c r="AU456" s="248" t="s">
        <v>81</v>
      </c>
      <c r="AV456" s="14" t="s">
        <v>81</v>
      </c>
      <c r="AW456" s="14" t="s">
        <v>33</v>
      </c>
      <c r="AX456" s="14" t="s">
        <v>72</v>
      </c>
      <c r="AY456" s="248" t="s">
        <v>136</v>
      </c>
    </row>
    <row r="457" s="15" customFormat="1">
      <c r="A457" s="15"/>
      <c r="B457" s="249"/>
      <c r="C457" s="250"/>
      <c r="D457" s="229" t="s">
        <v>146</v>
      </c>
      <c r="E457" s="251" t="s">
        <v>19</v>
      </c>
      <c r="F457" s="252" t="s">
        <v>153</v>
      </c>
      <c r="G457" s="250"/>
      <c r="H457" s="253">
        <v>2.6499999999999999</v>
      </c>
      <c r="I457" s="254"/>
      <c r="J457" s="250"/>
      <c r="K457" s="250"/>
      <c r="L457" s="255"/>
      <c r="M457" s="256"/>
      <c r="N457" s="257"/>
      <c r="O457" s="257"/>
      <c r="P457" s="257"/>
      <c r="Q457" s="257"/>
      <c r="R457" s="257"/>
      <c r="S457" s="257"/>
      <c r="T457" s="258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9" t="s">
        <v>146</v>
      </c>
      <c r="AU457" s="259" t="s">
        <v>81</v>
      </c>
      <c r="AV457" s="15" t="s">
        <v>137</v>
      </c>
      <c r="AW457" s="15" t="s">
        <v>33</v>
      </c>
      <c r="AX457" s="15" t="s">
        <v>72</v>
      </c>
      <c r="AY457" s="259" t="s">
        <v>136</v>
      </c>
    </row>
    <row r="458" s="14" customFormat="1">
      <c r="A458" s="14"/>
      <c r="B458" s="238"/>
      <c r="C458" s="239"/>
      <c r="D458" s="229" t="s">
        <v>146</v>
      </c>
      <c r="E458" s="240" t="s">
        <v>19</v>
      </c>
      <c r="F458" s="241" t="s">
        <v>407</v>
      </c>
      <c r="G458" s="239"/>
      <c r="H458" s="242">
        <v>1.76</v>
      </c>
      <c r="I458" s="243"/>
      <c r="J458" s="239"/>
      <c r="K458" s="239"/>
      <c r="L458" s="244"/>
      <c r="M458" s="245"/>
      <c r="N458" s="246"/>
      <c r="O458" s="246"/>
      <c r="P458" s="246"/>
      <c r="Q458" s="246"/>
      <c r="R458" s="246"/>
      <c r="S458" s="246"/>
      <c r="T458" s="24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8" t="s">
        <v>146</v>
      </c>
      <c r="AU458" s="248" t="s">
        <v>81</v>
      </c>
      <c r="AV458" s="14" t="s">
        <v>81</v>
      </c>
      <c r="AW458" s="14" t="s">
        <v>33</v>
      </c>
      <c r="AX458" s="14" t="s">
        <v>72</v>
      </c>
      <c r="AY458" s="248" t="s">
        <v>136</v>
      </c>
    </row>
    <row r="459" s="16" customFormat="1">
      <c r="A459" s="16"/>
      <c r="B459" s="260"/>
      <c r="C459" s="261"/>
      <c r="D459" s="229" t="s">
        <v>146</v>
      </c>
      <c r="E459" s="262" t="s">
        <v>19</v>
      </c>
      <c r="F459" s="263" t="s">
        <v>160</v>
      </c>
      <c r="G459" s="261"/>
      <c r="H459" s="264">
        <v>6.4100000000000001</v>
      </c>
      <c r="I459" s="265"/>
      <c r="J459" s="261"/>
      <c r="K459" s="261"/>
      <c r="L459" s="266"/>
      <c r="M459" s="267"/>
      <c r="N459" s="268"/>
      <c r="O459" s="268"/>
      <c r="P459" s="268"/>
      <c r="Q459" s="268"/>
      <c r="R459" s="268"/>
      <c r="S459" s="268"/>
      <c r="T459" s="269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270" t="s">
        <v>146</v>
      </c>
      <c r="AU459" s="270" t="s">
        <v>81</v>
      </c>
      <c r="AV459" s="16" t="s">
        <v>144</v>
      </c>
      <c r="AW459" s="16" t="s">
        <v>33</v>
      </c>
      <c r="AX459" s="16" t="s">
        <v>79</v>
      </c>
      <c r="AY459" s="270" t="s">
        <v>136</v>
      </c>
    </row>
    <row r="460" s="2" customFormat="1">
      <c r="A460" s="40"/>
      <c r="B460" s="41"/>
      <c r="C460" s="214" t="s">
        <v>408</v>
      </c>
      <c r="D460" s="214" t="s">
        <v>139</v>
      </c>
      <c r="E460" s="215" t="s">
        <v>409</v>
      </c>
      <c r="F460" s="216" t="s">
        <v>410</v>
      </c>
      <c r="G460" s="217" t="s">
        <v>142</v>
      </c>
      <c r="H460" s="218">
        <v>4.218</v>
      </c>
      <c r="I460" s="219"/>
      <c r="J460" s="220">
        <f>ROUND(I460*H460,2)</f>
        <v>0</v>
      </c>
      <c r="K460" s="216" t="s">
        <v>19</v>
      </c>
      <c r="L460" s="46"/>
      <c r="M460" s="221" t="s">
        <v>19</v>
      </c>
      <c r="N460" s="222" t="s">
        <v>43</v>
      </c>
      <c r="O460" s="86"/>
      <c r="P460" s="223">
        <f>O460*H460</f>
        <v>0</v>
      </c>
      <c r="Q460" s="223">
        <v>0</v>
      </c>
      <c r="R460" s="223">
        <f>Q460*H460</f>
        <v>0</v>
      </c>
      <c r="S460" s="223">
        <v>0.03175</v>
      </c>
      <c r="T460" s="224">
        <f>S460*H460</f>
        <v>0.1339215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5" t="s">
        <v>314</v>
      </c>
      <c r="AT460" s="225" t="s">
        <v>139</v>
      </c>
      <c r="AU460" s="225" t="s">
        <v>81</v>
      </c>
      <c r="AY460" s="19" t="s">
        <v>136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9" t="s">
        <v>79</v>
      </c>
      <c r="BK460" s="226">
        <f>ROUND(I460*H460,2)</f>
        <v>0</v>
      </c>
      <c r="BL460" s="19" t="s">
        <v>314</v>
      </c>
      <c r="BM460" s="225" t="s">
        <v>411</v>
      </c>
    </row>
    <row r="461" s="13" customFormat="1">
      <c r="A461" s="13"/>
      <c r="B461" s="227"/>
      <c r="C461" s="228"/>
      <c r="D461" s="229" t="s">
        <v>146</v>
      </c>
      <c r="E461" s="230" t="s">
        <v>19</v>
      </c>
      <c r="F461" s="231" t="s">
        <v>412</v>
      </c>
      <c r="G461" s="228"/>
      <c r="H461" s="230" t="s">
        <v>19</v>
      </c>
      <c r="I461" s="232"/>
      <c r="J461" s="228"/>
      <c r="K461" s="228"/>
      <c r="L461" s="233"/>
      <c r="M461" s="234"/>
      <c r="N461" s="235"/>
      <c r="O461" s="235"/>
      <c r="P461" s="235"/>
      <c r="Q461" s="235"/>
      <c r="R461" s="235"/>
      <c r="S461" s="235"/>
      <c r="T461" s="23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7" t="s">
        <v>146</v>
      </c>
      <c r="AU461" s="237" t="s">
        <v>81</v>
      </c>
      <c r="AV461" s="13" t="s">
        <v>79</v>
      </c>
      <c r="AW461" s="13" t="s">
        <v>33</v>
      </c>
      <c r="AX461" s="13" t="s">
        <v>72</v>
      </c>
      <c r="AY461" s="237" t="s">
        <v>136</v>
      </c>
    </row>
    <row r="462" s="14" customFormat="1">
      <c r="A462" s="14"/>
      <c r="B462" s="238"/>
      <c r="C462" s="239"/>
      <c r="D462" s="229" t="s">
        <v>146</v>
      </c>
      <c r="E462" s="240" t="s">
        <v>19</v>
      </c>
      <c r="F462" s="241" t="s">
        <v>413</v>
      </c>
      <c r="G462" s="239"/>
      <c r="H462" s="242">
        <v>0.35999999999999999</v>
      </c>
      <c r="I462" s="243"/>
      <c r="J462" s="239"/>
      <c r="K462" s="239"/>
      <c r="L462" s="244"/>
      <c r="M462" s="245"/>
      <c r="N462" s="246"/>
      <c r="O462" s="246"/>
      <c r="P462" s="246"/>
      <c r="Q462" s="246"/>
      <c r="R462" s="246"/>
      <c r="S462" s="246"/>
      <c r="T462" s="24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8" t="s">
        <v>146</v>
      </c>
      <c r="AU462" s="248" t="s">
        <v>81</v>
      </c>
      <c r="AV462" s="14" t="s">
        <v>81</v>
      </c>
      <c r="AW462" s="14" t="s">
        <v>33</v>
      </c>
      <c r="AX462" s="14" t="s">
        <v>72</v>
      </c>
      <c r="AY462" s="248" t="s">
        <v>136</v>
      </c>
    </row>
    <row r="463" s="14" customFormat="1">
      <c r="A463" s="14"/>
      <c r="B463" s="238"/>
      <c r="C463" s="239"/>
      <c r="D463" s="229" t="s">
        <v>146</v>
      </c>
      <c r="E463" s="240" t="s">
        <v>19</v>
      </c>
      <c r="F463" s="241" t="s">
        <v>414</v>
      </c>
      <c r="G463" s="239"/>
      <c r="H463" s="242">
        <v>0.32000000000000001</v>
      </c>
      <c r="I463" s="243"/>
      <c r="J463" s="239"/>
      <c r="K463" s="239"/>
      <c r="L463" s="244"/>
      <c r="M463" s="245"/>
      <c r="N463" s="246"/>
      <c r="O463" s="246"/>
      <c r="P463" s="246"/>
      <c r="Q463" s="246"/>
      <c r="R463" s="246"/>
      <c r="S463" s="246"/>
      <c r="T463" s="247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8" t="s">
        <v>146</v>
      </c>
      <c r="AU463" s="248" t="s">
        <v>81</v>
      </c>
      <c r="AV463" s="14" t="s">
        <v>81</v>
      </c>
      <c r="AW463" s="14" t="s">
        <v>33</v>
      </c>
      <c r="AX463" s="14" t="s">
        <v>72</v>
      </c>
      <c r="AY463" s="248" t="s">
        <v>136</v>
      </c>
    </row>
    <row r="464" s="15" customFormat="1">
      <c r="A464" s="15"/>
      <c r="B464" s="249"/>
      <c r="C464" s="250"/>
      <c r="D464" s="229" t="s">
        <v>146</v>
      </c>
      <c r="E464" s="251" t="s">
        <v>19</v>
      </c>
      <c r="F464" s="252" t="s">
        <v>150</v>
      </c>
      <c r="G464" s="250"/>
      <c r="H464" s="253">
        <v>0.68000000000000005</v>
      </c>
      <c r="I464" s="254"/>
      <c r="J464" s="250"/>
      <c r="K464" s="250"/>
      <c r="L464" s="255"/>
      <c r="M464" s="256"/>
      <c r="N464" s="257"/>
      <c r="O464" s="257"/>
      <c r="P464" s="257"/>
      <c r="Q464" s="257"/>
      <c r="R464" s="257"/>
      <c r="S464" s="257"/>
      <c r="T464" s="258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9" t="s">
        <v>146</v>
      </c>
      <c r="AU464" s="259" t="s">
        <v>81</v>
      </c>
      <c r="AV464" s="15" t="s">
        <v>137</v>
      </c>
      <c r="AW464" s="15" t="s">
        <v>33</v>
      </c>
      <c r="AX464" s="15" t="s">
        <v>72</v>
      </c>
      <c r="AY464" s="259" t="s">
        <v>136</v>
      </c>
    </row>
    <row r="465" s="14" customFormat="1">
      <c r="A465" s="14"/>
      <c r="B465" s="238"/>
      <c r="C465" s="239"/>
      <c r="D465" s="229" t="s">
        <v>146</v>
      </c>
      <c r="E465" s="240" t="s">
        <v>19</v>
      </c>
      <c r="F465" s="241" t="s">
        <v>415</v>
      </c>
      <c r="G465" s="239"/>
      <c r="H465" s="242">
        <v>0.35999999999999999</v>
      </c>
      <c r="I465" s="243"/>
      <c r="J465" s="239"/>
      <c r="K465" s="239"/>
      <c r="L465" s="244"/>
      <c r="M465" s="245"/>
      <c r="N465" s="246"/>
      <c r="O465" s="246"/>
      <c r="P465" s="246"/>
      <c r="Q465" s="246"/>
      <c r="R465" s="246"/>
      <c r="S465" s="246"/>
      <c r="T465" s="24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8" t="s">
        <v>146</v>
      </c>
      <c r="AU465" s="248" t="s">
        <v>81</v>
      </c>
      <c r="AV465" s="14" t="s">
        <v>81</v>
      </c>
      <c r="AW465" s="14" t="s">
        <v>33</v>
      </c>
      <c r="AX465" s="14" t="s">
        <v>72</v>
      </c>
      <c r="AY465" s="248" t="s">
        <v>136</v>
      </c>
    </row>
    <row r="466" s="14" customFormat="1">
      <c r="A466" s="14"/>
      <c r="B466" s="238"/>
      <c r="C466" s="239"/>
      <c r="D466" s="229" t="s">
        <v>146</v>
      </c>
      <c r="E466" s="240" t="s">
        <v>19</v>
      </c>
      <c r="F466" s="241" t="s">
        <v>416</v>
      </c>
      <c r="G466" s="239"/>
      <c r="H466" s="242">
        <v>0.32000000000000001</v>
      </c>
      <c r="I466" s="243"/>
      <c r="J466" s="239"/>
      <c r="K466" s="239"/>
      <c r="L466" s="244"/>
      <c r="M466" s="245"/>
      <c r="N466" s="246"/>
      <c r="O466" s="246"/>
      <c r="P466" s="246"/>
      <c r="Q466" s="246"/>
      <c r="R466" s="246"/>
      <c r="S466" s="246"/>
      <c r="T466" s="247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8" t="s">
        <v>146</v>
      </c>
      <c r="AU466" s="248" t="s">
        <v>81</v>
      </c>
      <c r="AV466" s="14" t="s">
        <v>81</v>
      </c>
      <c r="AW466" s="14" t="s">
        <v>33</v>
      </c>
      <c r="AX466" s="14" t="s">
        <v>72</v>
      </c>
      <c r="AY466" s="248" t="s">
        <v>136</v>
      </c>
    </row>
    <row r="467" s="14" customFormat="1">
      <c r="A467" s="14"/>
      <c r="B467" s="238"/>
      <c r="C467" s="239"/>
      <c r="D467" s="229" t="s">
        <v>146</v>
      </c>
      <c r="E467" s="240" t="s">
        <v>19</v>
      </c>
      <c r="F467" s="241" t="s">
        <v>417</v>
      </c>
      <c r="G467" s="239"/>
      <c r="H467" s="242">
        <v>0.38</v>
      </c>
      <c r="I467" s="243"/>
      <c r="J467" s="239"/>
      <c r="K467" s="239"/>
      <c r="L467" s="244"/>
      <c r="M467" s="245"/>
      <c r="N467" s="246"/>
      <c r="O467" s="246"/>
      <c r="P467" s="246"/>
      <c r="Q467" s="246"/>
      <c r="R467" s="246"/>
      <c r="S467" s="246"/>
      <c r="T467" s="247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8" t="s">
        <v>146</v>
      </c>
      <c r="AU467" s="248" t="s">
        <v>81</v>
      </c>
      <c r="AV467" s="14" t="s">
        <v>81</v>
      </c>
      <c r="AW467" s="14" t="s">
        <v>33</v>
      </c>
      <c r="AX467" s="14" t="s">
        <v>72</v>
      </c>
      <c r="AY467" s="248" t="s">
        <v>136</v>
      </c>
    </row>
    <row r="468" s="15" customFormat="1">
      <c r="A468" s="15"/>
      <c r="B468" s="249"/>
      <c r="C468" s="250"/>
      <c r="D468" s="229" t="s">
        <v>146</v>
      </c>
      <c r="E468" s="251" t="s">
        <v>19</v>
      </c>
      <c r="F468" s="252" t="s">
        <v>153</v>
      </c>
      <c r="G468" s="250"/>
      <c r="H468" s="253">
        <v>1.0600000000000001</v>
      </c>
      <c r="I468" s="254"/>
      <c r="J468" s="250"/>
      <c r="K468" s="250"/>
      <c r="L468" s="255"/>
      <c r="M468" s="256"/>
      <c r="N468" s="257"/>
      <c r="O468" s="257"/>
      <c r="P468" s="257"/>
      <c r="Q468" s="257"/>
      <c r="R468" s="257"/>
      <c r="S468" s="257"/>
      <c r="T468" s="258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9" t="s">
        <v>146</v>
      </c>
      <c r="AU468" s="259" t="s">
        <v>81</v>
      </c>
      <c r="AV468" s="15" t="s">
        <v>137</v>
      </c>
      <c r="AW468" s="15" t="s">
        <v>33</v>
      </c>
      <c r="AX468" s="15" t="s">
        <v>72</v>
      </c>
      <c r="AY468" s="259" t="s">
        <v>136</v>
      </c>
    </row>
    <row r="469" s="14" customFormat="1">
      <c r="A469" s="14"/>
      <c r="B469" s="238"/>
      <c r="C469" s="239"/>
      <c r="D469" s="229" t="s">
        <v>146</v>
      </c>
      <c r="E469" s="240" t="s">
        <v>19</v>
      </c>
      <c r="F469" s="241" t="s">
        <v>418</v>
      </c>
      <c r="G469" s="239"/>
      <c r="H469" s="242">
        <v>0.35999999999999999</v>
      </c>
      <c r="I469" s="243"/>
      <c r="J469" s="239"/>
      <c r="K469" s="239"/>
      <c r="L469" s="244"/>
      <c r="M469" s="245"/>
      <c r="N469" s="246"/>
      <c r="O469" s="246"/>
      <c r="P469" s="246"/>
      <c r="Q469" s="246"/>
      <c r="R469" s="246"/>
      <c r="S469" s="246"/>
      <c r="T469" s="24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8" t="s">
        <v>146</v>
      </c>
      <c r="AU469" s="248" t="s">
        <v>81</v>
      </c>
      <c r="AV469" s="14" t="s">
        <v>81</v>
      </c>
      <c r="AW469" s="14" t="s">
        <v>33</v>
      </c>
      <c r="AX469" s="14" t="s">
        <v>72</v>
      </c>
      <c r="AY469" s="248" t="s">
        <v>136</v>
      </c>
    </row>
    <row r="470" s="14" customFormat="1">
      <c r="A470" s="14"/>
      <c r="B470" s="238"/>
      <c r="C470" s="239"/>
      <c r="D470" s="229" t="s">
        <v>146</v>
      </c>
      <c r="E470" s="240" t="s">
        <v>19</v>
      </c>
      <c r="F470" s="241" t="s">
        <v>419</v>
      </c>
      <c r="G470" s="239"/>
      <c r="H470" s="242">
        <v>0.32000000000000001</v>
      </c>
      <c r="I470" s="243"/>
      <c r="J470" s="239"/>
      <c r="K470" s="239"/>
      <c r="L470" s="244"/>
      <c r="M470" s="245"/>
      <c r="N470" s="246"/>
      <c r="O470" s="246"/>
      <c r="P470" s="246"/>
      <c r="Q470" s="246"/>
      <c r="R470" s="246"/>
      <c r="S470" s="246"/>
      <c r="T470" s="247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8" t="s">
        <v>146</v>
      </c>
      <c r="AU470" s="248" t="s">
        <v>81</v>
      </c>
      <c r="AV470" s="14" t="s">
        <v>81</v>
      </c>
      <c r="AW470" s="14" t="s">
        <v>33</v>
      </c>
      <c r="AX470" s="14" t="s">
        <v>72</v>
      </c>
      <c r="AY470" s="248" t="s">
        <v>136</v>
      </c>
    </row>
    <row r="471" s="15" customFormat="1">
      <c r="A471" s="15"/>
      <c r="B471" s="249"/>
      <c r="C471" s="250"/>
      <c r="D471" s="229" t="s">
        <v>146</v>
      </c>
      <c r="E471" s="251" t="s">
        <v>19</v>
      </c>
      <c r="F471" s="252" t="s">
        <v>156</v>
      </c>
      <c r="G471" s="250"/>
      <c r="H471" s="253">
        <v>0.68000000000000005</v>
      </c>
      <c r="I471" s="254"/>
      <c r="J471" s="250"/>
      <c r="K471" s="250"/>
      <c r="L471" s="255"/>
      <c r="M471" s="256"/>
      <c r="N471" s="257"/>
      <c r="O471" s="257"/>
      <c r="P471" s="257"/>
      <c r="Q471" s="257"/>
      <c r="R471" s="257"/>
      <c r="S471" s="257"/>
      <c r="T471" s="258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9" t="s">
        <v>146</v>
      </c>
      <c r="AU471" s="259" t="s">
        <v>81</v>
      </c>
      <c r="AV471" s="15" t="s">
        <v>137</v>
      </c>
      <c r="AW471" s="15" t="s">
        <v>33</v>
      </c>
      <c r="AX471" s="15" t="s">
        <v>72</v>
      </c>
      <c r="AY471" s="259" t="s">
        <v>136</v>
      </c>
    </row>
    <row r="472" s="14" customFormat="1">
      <c r="A472" s="14"/>
      <c r="B472" s="238"/>
      <c r="C472" s="239"/>
      <c r="D472" s="229" t="s">
        <v>146</v>
      </c>
      <c r="E472" s="240" t="s">
        <v>19</v>
      </c>
      <c r="F472" s="241" t="s">
        <v>420</v>
      </c>
      <c r="G472" s="239"/>
      <c r="H472" s="242">
        <v>0.38600000000000001</v>
      </c>
      <c r="I472" s="243"/>
      <c r="J472" s="239"/>
      <c r="K472" s="239"/>
      <c r="L472" s="244"/>
      <c r="M472" s="245"/>
      <c r="N472" s="246"/>
      <c r="O472" s="246"/>
      <c r="P472" s="246"/>
      <c r="Q472" s="246"/>
      <c r="R472" s="246"/>
      <c r="S472" s="246"/>
      <c r="T472" s="247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8" t="s">
        <v>146</v>
      </c>
      <c r="AU472" s="248" t="s">
        <v>81</v>
      </c>
      <c r="AV472" s="14" t="s">
        <v>81</v>
      </c>
      <c r="AW472" s="14" t="s">
        <v>33</v>
      </c>
      <c r="AX472" s="14" t="s">
        <v>72</v>
      </c>
      <c r="AY472" s="248" t="s">
        <v>136</v>
      </c>
    </row>
    <row r="473" s="14" customFormat="1">
      <c r="A473" s="14"/>
      <c r="B473" s="238"/>
      <c r="C473" s="239"/>
      <c r="D473" s="229" t="s">
        <v>146</v>
      </c>
      <c r="E473" s="240" t="s">
        <v>19</v>
      </c>
      <c r="F473" s="241" t="s">
        <v>421</v>
      </c>
      <c r="G473" s="239"/>
      <c r="H473" s="242">
        <v>0.38800000000000001</v>
      </c>
      <c r="I473" s="243"/>
      <c r="J473" s="239"/>
      <c r="K473" s="239"/>
      <c r="L473" s="244"/>
      <c r="M473" s="245"/>
      <c r="N473" s="246"/>
      <c r="O473" s="246"/>
      <c r="P473" s="246"/>
      <c r="Q473" s="246"/>
      <c r="R473" s="246"/>
      <c r="S473" s="246"/>
      <c r="T473" s="24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8" t="s">
        <v>146</v>
      </c>
      <c r="AU473" s="248" t="s">
        <v>81</v>
      </c>
      <c r="AV473" s="14" t="s">
        <v>81</v>
      </c>
      <c r="AW473" s="14" t="s">
        <v>33</v>
      </c>
      <c r="AX473" s="14" t="s">
        <v>72</v>
      </c>
      <c r="AY473" s="248" t="s">
        <v>136</v>
      </c>
    </row>
    <row r="474" s="14" customFormat="1">
      <c r="A474" s="14"/>
      <c r="B474" s="238"/>
      <c r="C474" s="239"/>
      <c r="D474" s="229" t="s">
        <v>146</v>
      </c>
      <c r="E474" s="240" t="s">
        <v>19</v>
      </c>
      <c r="F474" s="241" t="s">
        <v>422</v>
      </c>
      <c r="G474" s="239"/>
      <c r="H474" s="242">
        <v>0.38400000000000001</v>
      </c>
      <c r="I474" s="243"/>
      <c r="J474" s="239"/>
      <c r="K474" s="239"/>
      <c r="L474" s="244"/>
      <c r="M474" s="245"/>
      <c r="N474" s="246"/>
      <c r="O474" s="246"/>
      <c r="P474" s="246"/>
      <c r="Q474" s="246"/>
      <c r="R474" s="246"/>
      <c r="S474" s="246"/>
      <c r="T474" s="24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8" t="s">
        <v>146</v>
      </c>
      <c r="AU474" s="248" t="s">
        <v>81</v>
      </c>
      <c r="AV474" s="14" t="s">
        <v>81</v>
      </c>
      <c r="AW474" s="14" t="s">
        <v>33</v>
      </c>
      <c r="AX474" s="14" t="s">
        <v>72</v>
      </c>
      <c r="AY474" s="248" t="s">
        <v>136</v>
      </c>
    </row>
    <row r="475" s="14" customFormat="1">
      <c r="A475" s="14"/>
      <c r="B475" s="238"/>
      <c r="C475" s="239"/>
      <c r="D475" s="229" t="s">
        <v>146</v>
      </c>
      <c r="E475" s="240" t="s">
        <v>19</v>
      </c>
      <c r="F475" s="241" t="s">
        <v>423</v>
      </c>
      <c r="G475" s="239"/>
      <c r="H475" s="242">
        <v>0.32000000000000001</v>
      </c>
      <c r="I475" s="243"/>
      <c r="J475" s="239"/>
      <c r="K475" s="239"/>
      <c r="L475" s="244"/>
      <c r="M475" s="245"/>
      <c r="N475" s="246"/>
      <c r="O475" s="246"/>
      <c r="P475" s="246"/>
      <c r="Q475" s="246"/>
      <c r="R475" s="246"/>
      <c r="S475" s="246"/>
      <c r="T475" s="24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8" t="s">
        <v>146</v>
      </c>
      <c r="AU475" s="248" t="s">
        <v>81</v>
      </c>
      <c r="AV475" s="14" t="s">
        <v>81</v>
      </c>
      <c r="AW475" s="14" t="s">
        <v>33</v>
      </c>
      <c r="AX475" s="14" t="s">
        <v>72</v>
      </c>
      <c r="AY475" s="248" t="s">
        <v>136</v>
      </c>
    </row>
    <row r="476" s="14" customFormat="1">
      <c r="A476" s="14"/>
      <c r="B476" s="238"/>
      <c r="C476" s="239"/>
      <c r="D476" s="229" t="s">
        <v>146</v>
      </c>
      <c r="E476" s="240" t="s">
        <v>19</v>
      </c>
      <c r="F476" s="241" t="s">
        <v>424</v>
      </c>
      <c r="G476" s="239"/>
      <c r="H476" s="242">
        <v>0.32000000000000001</v>
      </c>
      <c r="I476" s="243"/>
      <c r="J476" s="239"/>
      <c r="K476" s="239"/>
      <c r="L476" s="244"/>
      <c r="M476" s="245"/>
      <c r="N476" s="246"/>
      <c r="O476" s="246"/>
      <c r="P476" s="246"/>
      <c r="Q476" s="246"/>
      <c r="R476" s="246"/>
      <c r="S476" s="246"/>
      <c r="T476" s="247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8" t="s">
        <v>146</v>
      </c>
      <c r="AU476" s="248" t="s">
        <v>81</v>
      </c>
      <c r="AV476" s="14" t="s">
        <v>81</v>
      </c>
      <c r="AW476" s="14" t="s">
        <v>33</v>
      </c>
      <c r="AX476" s="14" t="s">
        <v>72</v>
      </c>
      <c r="AY476" s="248" t="s">
        <v>136</v>
      </c>
    </row>
    <row r="477" s="15" customFormat="1">
      <c r="A477" s="15"/>
      <c r="B477" s="249"/>
      <c r="C477" s="250"/>
      <c r="D477" s="229" t="s">
        <v>146</v>
      </c>
      <c r="E477" s="251" t="s">
        <v>19</v>
      </c>
      <c r="F477" s="252" t="s">
        <v>265</v>
      </c>
      <c r="G477" s="250"/>
      <c r="H477" s="253">
        <v>1.798</v>
      </c>
      <c r="I477" s="254"/>
      <c r="J477" s="250"/>
      <c r="K477" s="250"/>
      <c r="L477" s="255"/>
      <c r="M477" s="256"/>
      <c r="N477" s="257"/>
      <c r="O477" s="257"/>
      <c r="P477" s="257"/>
      <c r="Q477" s="257"/>
      <c r="R477" s="257"/>
      <c r="S477" s="257"/>
      <c r="T477" s="258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9" t="s">
        <v>146</v>
      </c>
      <c r="AU477" s="259" t="s">
        <v>81</v>
      </c>
      <c r="AV477" s="15" t="s">
        <v>137</v>
      </c>
      <c r="AW477" s="15" t="s">
        <v>33</v>
      </c>
      <c r="AX477" s="15" t="s">
        <v>72</v>
      </c>
      <c r="AY477" s="259" t="s">
        <v>136</v>
      </c>
    </row>
    <row r="478" s="16" customFormat="1">
      <c r="A478" s="16"/>
      <c r="B478" s="260"/>
      <c r="C478" s="261"/>
      <c r="D478" s="229" t="s">
        <v>146</v>
      </c>
      <c r="E478" s="262" t="s">
        <v>425</v>
      </c>
      <c r="F478" s="263" t="s">
        <v>160</v>
      </c>
      <c r="G478" s="261"/>
      <c r="H478" s="264">
        <v>4.218</v>
      </c>
      <c r="I478" s="265"/>
      <c r="J478" s="261"/>
      <c r="K478" s="261"/>
      <c r="L478" s="266"/>
      <c r="M478" s="267"/>
      <c r="N478" s="268"/>
      <c r="O478" s="268"/>
      <c r="P478" s="268"/>
      <c r="Q478" s="268"/>
      <c r="R478" s="268"/>
      <c r="S478" s="268"/>
      <c r="T478" s="269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270" t="s">
        <v>146</v>
      </c>
      <c r="AU478" s="270" t="s">
        <v>81</v>
      </c>
      <c r="AV478" s="16" t="s">
        <v>144</v>
      </c>
      <c r="AW478" s="16" t="s">
        <v>33</v>
      </c>
      <c r="AX478" s="16" t="s">
        <v>79</v>
      </c>
      <c r="AY478" s="270" t="s">
        <v>136</v>
      </c>
    </row>
    <row r="479" s="2" customFormat="1">
      <c r="A479" s="40"/>
      <c r="B479" s="41"/>
      <c r="C479" s="214" t="s">
        <v>426</v>
      </c>
      <c r="D479" s="214" t="s">
        <v>139</v>
      </c>
      <c r="E479" s="215" t="s">
        <v>427</v>
      </c>
      <c r="F479" s="216" t="s">
        <v>428</v>
      </c>
      <c r="G479" s="217" t="s">
        <v>142</v>
      </c>
      <c r="H479" s="218">
        <v>5.5110000000000001</v>
      </c>
      <c r="I479" s="219"/>
      <c r="J479" s="220">
        <f>ROUND(I479*H479,2)</f>
        <v>0</v>
      </c>
      <c r="K479" s="216" t="s">
        <v>19</v>
      </c>
      <c r="L479" s="46"/>
      <c r="M479" s="221" t="s">
        <v>19</v>
      </c>
      <c r="N479" s="222" t="s">
        <v>43</v>
      </c>
      <c r="O479" s="86"/>
      <c r="P479" s="223">
        <f>O479*H479</f>
        <v>0</v>
      </c>
      <c r="Q479" s="223">
        <v>0</v>
      </c>
      <c r="R479" s="223">
        <f>Q479*H479</f>
        <v>0</v>
      </c>
      <c r="S479" s="223">
        <v>0.03175</v>
      </c>
      <c r="T479" s="224">
        <f>S479*H479</f>
        <v>0.17497425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5" t="s">
        <v>314</v>
      </c>
      <c r="AT479" s="225" t="s">
        <v>139</v>
      </c>
      <c r="AU479" s="225" t="s">
        <v>81</v>
      </c>
      <c r="AY479" s="19" t="s">
        <v>136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9" t="s">
        <v>79</v>
      </c>
      <c r="BK479" s="226">
        <f>ROUND(I479*H479,2)</f>
        <v>0</v>
      </c>
      <c r="BL479" s="19" t="s">
        <v>314</v>
      </c>
      <c r="BM479" s="225" t="s">
        <v>429</v>
      </c>
    </row>
    <row r="480" s="13" customFormat="1">
      <c r="A480" s="13"/>
      <c r="B480" s="227"/>
      <c r="C480" s="228"/>
      <c r="D480" s="229" t="s">
        <v>146</v>
      </c>
      <c r="E480" s="230" t="s">
        <v>19</v>
      </c>
      <c r="F480" s="231" t="s">
        <v>393</v>
      </c>
      <c r="G480" s="228"/>
      <c r="H480" s="230" t="s">
        <v>19</v>
      </c>
      <c r="I480" s="232"/>
      <c r="J480" s="228"/>
      <c r="K480" s="228"/>
      <c r="L480" s="233"/>
      <c r="M480" s="234"/>
      <c r="N480" s="235"/>
      <c r="O480" s="235"/>
      <c r="P480" s="235"/>
      <c r="Q480" s="235"/>
      <c r="R480" s="235"/>
      <c r="S480" s="235"/>
      <c r="T480" s="23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7" t="s">
        <v>146</v>
      </c>
      <c r="AU480" s="237" t="s">
        <v>81</v>
      </c>
      <c r="AV480" s="13" t="s">
        <v>79</v>
      </c>
      <c r="AW480" s="13" t="s">
        <v>33</v>
      </c>
      <c r="AX480" s="13" t="s">
        <v>72</v>
      </c>
      <c r="AY480" s="237" t="s">
        <v>136</v>
      </c>
    </row>
    <row r="481" s="14" customFormat="1">
      <c r="A481" s="14"/>
      <c r="B481" s="238"/>
      <c r="C481" s="239"/>
      <c r="D481" s="229" t="s">
        <v>146</v>
      </c>
      <c r="E481" s="240" t="s">
        <v>19</v>
      </c>
      <c r="F481" s="241" t="s">
        <v>430</v>
      </c>
      <c r="G481" s="239"/>
      <c r="H481" s="242">
        <v>2.871</v>
      </c>
      <c r="I481" s="243"/>
      <c r="J481" s="239"/>
      <c r="K481" s="239"/>
      <c r="L481" s="244"/>
      <c r="M481" s="245"/>
      <c r="N481" s="246"/>
      <c r="O481" s="246"/>
      <c r="P481" s="246"/>
      <c r="Q481" s="246"/>
      <c r="R481" s="246"/>
      <c r="S481" s="246"/>
      <c r="T481" s="24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8" t="s">
        <v>146</v>
      </c>
      <c r="AU481" s="248" t="s">
        <v>81</v>
      </c>
      <c r="AV481" s="14" t="s">
        <v>81</v>
      </c>
      <c r="AW481" s="14" t="s">
        <v>33</v>
      </c>
      <c r="AX481" s="14" t="s">
        <v>72</v>
      </c>
      <c r="AY481" s="248" t="s">
        <v>136</v>
      </c>
    </row>
    <row r="482" s="15" customFormat="1">
      <c r="A482" s="15"/>
      <c r="B482" s="249"/>
      <c r="C482" s="250"/>
      <c r="D482" s="229" t="s">
        <v>146</v>
      </c>
      <c r="E482" s="251" t="s">
        <v>19</v>
      </c>
      <c r="F482" s="252" t="s">
        <v>395</v>
      </c>
      <c r="G482" s="250"/>
      <c r="H482" s="253">
        <v>2.871</v>
      </c>
      <c r="I482" s="254"/>
      <c r="J482" s="250"/>
      <c r="K482" s="250"/>
      <c r="L482" s="255"/>
      <c r="M482" s="256"/>
      <c r="N482" s="257"/>
      <c r="O482" s="257"/>
      <c r="P482" s="257"/>
      <c r="Q482" s="257"/>
      <c r="R482" s="257"/>
      <c r="S482" s="257"/>
      <c r="T482" s="258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9" t="s">
        <v>146</v>
      </c>
      <c r="AU482" s="259" t="s">
        <v>81</v>
      </c>
      <c r="AV482" s="15" t="s">
        <v>137</v>
      </c>
      <c r="AW482" s="15" t="s">
        <v>33</v>
      </c>
      <c r="AX482" s="15" t="s">
        <v>72</v>
      </c>
      <c r="AY482" s="259" t="s">
        <v>136</v>
      </c>
    </row>
    <row r="483" s="14" customFormat="1">
      <c r="A483" s="14"/>
      <c r="B483" s="238"/>
      <c r="C483" s="239"/>
      <c r="D483" s="229" t="s">
        <v>146</v>
      </c>
      <c r="E483" s="240" t="s">
        <v>19</v>
      </c>
      <c r="F483" s="241" t="s">
        <v>431</v>
      </c>
      <c r="G483" s="239"/>
      <c r="H483" s="242">
        <v>1.3200000000000001</v>
      </c>
      <c r="I483" s="243"/>
      <c r="J483" s="239"/>
      <c r="K483" s="239"/>
      <c r="L483" s="244"/>
      <c r="M483" s="245"/>
      <c r="N483" s="246"/>
      <c r="O483" s="246"/>
      <c r="P483" s="246"/>
      <c r="Q483" s="246"/>
      <c r="R483" s="246"/>
      <c r="S483" s="246"/>
      <c r="T483" s="24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8" t="s">
        <v>146</v>
      </c>
      <c r="AU483" s="248" t="s">
        <v>81</v>
      </c>
      <c r="AV483" s="14" t="s">
        <v>81</v>
      </c>
      <c r="AW483" s="14" t="s">
        <v>33</v>
      </c>
      <c r="AX483" s="14" t="s">
        <v>72</v>
      </c>
      <c r="AY483" s="248" t="s">
        <v>136</v>
      </c>
    </row>
    <row r="484" s="14" customFormat="1">
      <c r="A484" s="14"/>
      <c r="B484" s="238"/>
      <c r="C484" s="239"/>
      <c r="D484" s="229" t="s">
        <v>146</v>
      </c>
      <c r="E484" s="240" t="s">
        <v>19</v>
      </c>
      <c r="F484" s="241" t="s">
        <v>432</v>
      </c>
      <c r="G484" s="239"/>
      <c r="H484" s="242">
        <v>1.3200000000000001</v>
      </c>
      <c r="I484" s="243"/>
      <c r="J484" s="239"/>
      <c r="K484" s="239"/>
      <c r="L484" s="244"/>
      <c r="M484" s="245"/>
      <c r="N484" s="246"/>
      <c r="O484" s="246"/>
      <c r="P484" s="246"/>
      <c r="Q484" s="246"/>
      <c r="R484" s="246"/>
      <c r="S484" s="246"/>
      <c r="T484" s="24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8" t="s">
        <v>146</v>
      </c>
      <c r="AU484" s="248" t="s">
        <v>81</v>
      </c>
      <c r="AV484" s="14" t="s">
        <v>81</v>
      </c>
      <c r="AW484" s="14" t="s">
        <v>33</v>
      </c>
      <c r="AX484" s="14" t="s">
        <v>72</v>
      </c>
      <c r="AY484" s="248" t="s">
        <v>136</v>
      </c>
    </row>
    <row r="485" s="15" customFormat="1">
      <c r="A485" s="15"/>
      <c r="B485" s="249"/>
      <c r="C485" s="250"/>
      <c r="D485" s="229" t="s">
        <v>146</v>
      </c>
      <c r="E485" s="251" t="s">
        <v>19</v>
      </c>
      <c r="F485" s="252" t="s">
        <v>199</v>
      </c>
      <c r="G485" s="250"/>
      <c r="H485" s="253">
        <v>2.6400000000000001</v>
      </c>
      <c r="I485" s="254"/>
      <c r="J485" s="250"/>
      <c r="K485" s="250"/>
      <c r="L485" s="255"/>
      <c r="M485" s="256"/>
      <c r="N485" s="257"/>
      <c r="O485" s="257"/>
      <c r="P485" s="257"/>
      <c r="Q485" s="257"/>
      <c r="R485" s="257"/>
      <c r="S485" s="257"/>
      <c r="T485" s="258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9" t="s">
        <v>146</v>
      </c>
      <c r="AU485" s="259" t="s">
        <v>81</v>
      </c>
      <c r="AV485" s="15" t="s">
        <v>137</v>
      </c>
      <c r="AW485" s="15" t="s">
        <v>33</v>
      </c>
      <c r="AX485" s="15" t="s">
        <v>72</v>
      </c>
      <c r="AY485" s="259" t="s">
        <v>136</v>
      </c>
    </row>
    <row r="486" s="16" customFormat="1">
      <c r="A486" s="16"/>
      <c r="B486" s="260"/>
      <c r="C486" s="261"/>
      <c r="D486" s="229" t="s">
        <v>146</v>
      </c>
      <c r="E486" s="262" t="s">
        <v>433</v>
      </c>
      <c r="F486" s="263" t="s">
        <v>160</v>
      </c>
      <c r="G486" s="261"/>
      <c r="H486" s="264">
        <v>5.5110000000000001</v>
      </c>
      <c r="I486" s="265"/>
      <c r="J486" s="261"/>
      <c r="K486" s="261"/>
      <c r="L486" s="266"/>
      <c r="M486" s="267"/>
      <c r="N486" s="268"/>
      <c r="O486" s="268"/>
      <c r="P486" s="268"/>
      <c r="Q486" s="268"/>
      <c r="R486" s="268"/>
      <c r="S486" s="268"/>
      <c r="T486" s="269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70" t="s">
        <v>146</v>
      </c>
      <c r="AU486" s="270" t="s">
        <v>81</v>
      </c>
      <c r="AV486" s="16" t="s">
        <v>144</v>
      </c>
      <c r="AW486" s="16" t="s">
        <v>33</v>
      </c>
      <c r="AX486" s="16" t="s">
        <v>79</v>
      </c>
      <c r="AY486" s="270" t="s">
        <v>136</v>
      </c>
    </row>
    <row r="487" s="2" customFormat="1">
      <c r="A487" s="40"/>
      <c r="B487" s="41"/>
      <c r="C487" s="214" t="s">
        <v>434</v>
      </c>
      <c r="D487" s="214" t="s">
        <v>139</v>
      </c>
      <c r="E487" s="215" t="s">
        <v>435</v>
      </c>
      <c r="F487" s="216" t="s">
        <v>436</v>
      </c>
      <c r="G487" s="217" t="s">
        <v>142</v>
      </c>
      <c r="H487" s="218">
        <v>5.1660000000000004</v>
      </c>
      <c r="I487" s="219"/>
      <c r="J487" s="220">
        <f>ROUND(I487*H487,2)</f>
        <v>0</v>
      </c>
      <c r="K487" s="216" t="s">
        <v>19</v>
      </c>
      <c r="L487" s="46"/>
      <c r="M487" s="221" t="s">
        <v>19</v>
      </c>
      <c r="N487" s="222" t="s">
        <v>43</v>
      </c>
      <c r="O487" s="86"/>
      <c r="P487" s="223">
        <f>O487*H487</f>
        <v>0</v>
      </c>
      <c r="Q487" s="223">
        <v>0</v>
      </c>
      <c r="R487" s="223">
        <f>Q487*H487</f>
        <v>0</v>
      </c>
      <c r="S487" s="223">
        <v>0.03175</v>
      </c>
      <c r="T487" s="224">
        <f>S487*H487</f>
        <v>0.16402050000000001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5" t="s">
        <v>314</v>
      </c>
      <c r="AT487" s="225" t="s">
        <v>139</v>
      </c>
      <c r="AU487" s="225" t="s">
        <v>81</v>
      </c>
      <c r="AY487" s="19" t="s">
        <v>136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9" t="s">
        <v>79</v>
      </c>
      <c r="BK487" s="226">
        <f>ROUND(I487*H487,2)</f>
        <v>0</v>
      </c>
      <c r="BL487" s="19" t="s">
        <v>314</v>
      </c>
      <c r="BM487" s="225" t="s">
        <v>437</v>
      </c>
    </row>
    <row r="488" s="13" customFormat="1">
      <c r="A488" s="13"/>
      <c r="B488" s="227"/>
      <c r="C488" s="228"/>
      <c r="D488" s="229" t="s">
        <v>146</v>
      </c>
      <c r="E488" s="230" t="s">
        <v>19</v>
      </c>
      <c r="F488" s="231" t="s">
        <v>402</v>
      </c>
      <c r="G488" s="228"/>
      <c r="H488" s="230" t="s">
        <v>19</v>
      </c>
      <c r="I488" s="232"/>
      <c r="J488" s="228"/>
      <c r="K488" s="228"/>
      <c r="L488" s="233"/>
      <c r="M488" s="234"/>
      <c r="N488" s="235"/>
      <c r="O488" s="235"/>
      <c r="P488" s="235"/>
      <c r="Q488" s="235"/>
      <c r="R488" s="235"/>
      <c r="S488" s="235"/>
      <c r="T488" s="23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7" t="s">
        <v>146</v>
      </c>
      <c r="AU488" s="237" t="s">
        <v>81</v>
      </c>
      <c r="AV488" s="13" t="s">
        <v>79</v>
      </c>
      <c r="AW488" s="13" t="s">
        <v>33</v>
      </c>
      <c r="AX488" s="13" t="s">
        <v>72</v>
      </c>
      <c r="AY488" s="237" t="s">
        <v>136</v>
      </c>
    </row>
    <row r="489" s="14" customFormat="1">
      <c r="A489" s="14"/>
      <c r="B489" s="238"/>
      <c r="C489" s="239"/>
      <c r="D489" s="229" t="s">
        <v>146</v>
      </c>
      <c r="E489" s="240" t="s">
        <v>19</v>
      </c>
      <c r="F489" s="241" t="s">
        <v>438</v>
      </c>
      <c r="G489" s="239"/>
      <c r="H489" s="242">
        <v>1.5</v>
      </c>
      <c r="I489" s="243"/>
      <c r="J489" s="239"/>
      <c r="K489" s="239"/>
      <c r="L489" s="244"/>
      <c r="M489" s="245"/>
      <c r="N489" s="246"/>
      <c r="O489" s="246"/>
      <c r="P489" s="246"/>
      <c r="Q489" s="246"/>
      <c r="R489" s="246"/>
      <c r="S489" s="246"/>
      <c r="T489" s="247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8" t="s">
        <v>146</v>
      </c>
      <c r="AU489" s="248" t="s">
        <v>81</v>
      </c>
      <c r="AV489" s="14" t="s">
        <v>81</v>
      </c>
      <c r="AW489" s="14" t="s">
        <v>33</v>
      </c>
      <c r="AX489" s="14" t="s">
        <v>72</v>
      </c>
      <c r="AY489" s="248" t="s">
        <v>136</v>
      </c>
    </row>
    <row r="490" s="14" customFormat="1">
      <c r="A490" s="14"/>
      <c r="B490" s="238"/>
      <c r="C490" s="239"/>
      <c r="D490" s="229" t="s">
        <v>146</v>
      </c>
      <c r="E490" s="240" t="s">
        <v>19</v>
      </c>
      <c r="F490" s="241" t="s">
        <v>439</v>
      </c>
      <c r="G490" s="239"/>
      <c r="H490" s="242">
        <v>0.90000000000000002</v>
      </c>
      <c r="I490" s="243"/>
      <c r="J490" s="239"/>
      <c r="K490" s="239"/>
      <c r="L490" s="244"/>
      <c r="M490" s="245"/>
      <c r="N490" s="246"/>
      <c r="O490" s="246"/>
      <c r="P490" s="246"/>
      <c r="Q490" s="246"/>
      <c r="R490" s="246"/>
      <c r="S490" s="246"/>
      <c r="T490" s="24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8" t="s">
        <v>146</v>
      </c>
      <c r="AU490" s="248" t="s">
        <v>81</v>
      </c>
      <c r="AV490" s="14" t="s">
        <v>81</v>
      </c>
      <c r="AW490" s="14" t="s">
        <v>33</v>
      </c>
      <c r="AX490" s="14" t="s">
        <v>72</v>
      </c>
      <c r="AY490" s="248" t="s">
        <v>136</v>
      </c>
    </row>
    <row r="491" s="15" customFormat="1">
      <c r="A491" s="15"/>
      <c r="B491" s="249"/>
      <c r="C491" s="250"/>
      <c r="D491" s="229" t="s">
        <v>146</v>
      </c>
      <c r="E491" s="251" t="s">
        <v>19</v>
      </c>
      <c r="F491" s="252" t="s">
        <v>150</v>
      </c>
      <c r="G491" s="250"/>
      <c r="H491" s="253">
        <v>2.3999999999999999</v>
      </c>
      <c r="I491" s="254"/>
      <c r="J491" s="250"/>
      <c r="K491" s="250"/>
      <c r="L491" s="255"/>
      <c r="M491" s="256"/>
      <c r="N491" s="257"/>
      <c r="O491" s="257"/>
      <c r="P491" s="257"/>
      <c r="Q491" s="257"/>
      <c r="R491" s="257"/>
      <c r="S491" s="257"/>
      <c r="T491" s="258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9" t="s">
        <v>146</v>
      </c>
      <c r="AU491" s="259" t="s">
        <v>81</v>
      </c>
      <c r="AV491" s="15" t="s">
        <v>137</v>
      </c>
      <c r="AW491" s="15" t="s">
        <v>33</v>
      </c>
      <c r="AX491" s="15" t="s">
        <v>72</v>
      </c>
      <c r="AY491" s="259" t="s">
        <v>136</v>
      </c>
    </row>
    <row r="492" s="14" customFormat="1">
      <c r="A492" s="14"/>
      <c r="B492" s="238"/>
      <c r="C492" s="239"/>
      <c r="D492" s="229" t="s">
        <v>146</v>
      </c>
      <c r="E492" s="240" t="s">
        <v>19</v>
      </c>
      <c r="F492" s="241" t="s">
        <v>440</v>
      </c>
      <c r="G492" s="239"/>
      <c r="H492" s="242">
        <v>1.1399999999999999</v>
      </c>
      <c r="I492" s="243"/>
      <c r="J492" s="239"/>
      <c r="K492" s="239"/>
      <c r="L492" s="244"/>
      <c r="M492" s="245"/>
      <c r="N492" s="246"/>
      <c r="O492" s="246"/>
      <c r="P492" s="246"/>
      <c r="Q492" s="246"/>
      <c r="R492" s="246"/>
      <c r="S492" s="246"/>
      <c r="T492" s="247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8" t="s">
        <v>146</v>
      </c>
      <c r="AU492" s="248" t="s">
        <v>81</v>
      </c>
      <c r="AV492" s="14" t="s">
        <v>81</v>
      </c>
      <c r="AW492" s="14" t="s">
        <v>33</v>
      </c>
      <c r="AX492" s="14" t="s">
        <v>72</v>
      </c>
      <c r="AY492" s="248" t="s">
        <v>136</v>
      </c>
    </row>
    <row r="493" s="14" customFormat="1">
      <c r="A493" s="14"/>
      <c r="B493" s="238"/>
      <c r="C493" s="239"/>
      <c r="D493" s="229" t="s">
        <v>146</v>
      </c>
      <c r="E493" s="240" t="s">
        <v>19</v>
      </c>
      <c r="F493" s="241" t="s">
        <v>441</v>
      </c>
      <c r="G493" s="239"/>
      <c r="H493" s="242">
        <v>0.56999999999999995</v>
      </c>
      <c r="I493" s="243"/>
      <c r="J493" s="239"/>
      <c r="K493" s="239"/>
      <c r="L493" s="244"/>
      <c r="M493" s="245"/>
      <c r="N493" s="246"/>
      <c r="O493" s="246"/>
      <c r="P493" s="246"/>
      <c r="Q493" s="246"/>
      <c r="R493" s="246"/>
      <c r="S493" s="246"/>
      <c r="T493" s="24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8" t="s">
        <v>146</v>
      </c>
      <c r="AU493" s="248" t="s">
        <v>81</v>
      </c>
      <c r="AV493" s="14" t="s">
        <v>81</v>
      </c>
      <c r="AW493" s="14" t="s">
        <v>33</v>
      </c>
      <c r="AX493" s="14" t="s">
        <v>72</v>
      </c>
      <c r="AY493" s="248" t="s">
        <v>136</v>
      </c>
    </row>
    <row r="494" s="15" customFormat="1">
      <c r="A494" s="15"/>
      <c r="B494" s="249"/>
      <c r="C494" s="250"/>
      <c r="D494" s="229" t="s">
        <v>146</v>
      </c>
      <c r="E494" s="251" t="s">
        <v>19</v>
      </c>
      <c r="F494" s="252" t="s">
        <v>153</v>
      </c>
      <c r="G494" s="250"/>
      <c r="H494" s="253">
        <v>1.71</v>
      </c>
      <c r="I494" s="254"/>
      <c r="J494" s="250"/>
      <c r="K494" s="250"/>
      <c r="L494" s="255"/>
      <c r="M494" s="256"/>
      <c r="N494" s="257"/>
      <c r="O494" s="257"/>
      <c r="P494" s="257"/>
      <c r="Q494" s="257"/>
      <c r="R494" s="257"/>
      <c r="S494" s="257"/>
      <c r="T494" s="258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9" t="s">
        <v>146</v>
      </c>
      <c r="AU494" s="259" t="s">
        <v>81</v>
      </c>
      <c r="AV494" s="15" t="s">
        <v>137</v>
      </c>
      <c r="AW494" s="15" t="s">
        <v>33</v>
      </c>
      <c r="AX494" s="15" t="s">
        <v>72</v>
      </c>
      <c r="AY494" s="259" t="s">
        <v>136</v>
      </c>
    </row>
    <row r="495" s="14" customFormat="1">
      <c r="A495" s="14"/>
      <c r="B495" s="238"/>
      <c r="C495" s="239"/>
      <c r="D495" s="229" t="s">
        <v>146</v>
      </c>
      <c r="E495" s="240" t="s">
        <v>19</v>
      </c>
      <c r="F495" s="241" t="s">
        <v>442</v>
      </c>
      <c r="G495" s="239"/>
      <c r="H495" s="242">
        <v>1.0560000000000001</v>
      </c>
      <c r="I495" s="243"/>
      <c r="J495" s="239"/>
      <c r="K495" s="239"/>
      <c r="L495" s="244"/>
      <c r="M495" s="245"/>
      <c r="N495" s="246"/>
      <c r="O495" s="246"/>
      <c r="P495" s="246"/>
      <c r="Q495" s="246"/>
      <c r="R495" s="246"/>
      <c r="S495" s="246"/>
      <c r="T495" s="24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8" t="s">
        <v>146</v>
      </c>
      <c r="AU495" s="248" t="s">
        <v>81</v>
      </c>
      <c r="AV495" s="14" t="s">
        <v>81</v>
      </c>
      <c r="AW495" s="14" t="s">
        <v>33</v>
      </c>
      <c r="AX495" s="14" t="s">
        <v>72</v>
      </c>
      <c r="AY495" s="248" t="s">
        <v>136</v>
      </c>
    </row>
    <row r="496" s="16" customFormat="1">
      <c r="A496" s="16"/>
      <c r="B496" s="260"/>
      <c r="C496" s="261"/>
      <c r="D496" s="229" t="s">
        <v>146</v>
      </c>
      <c r="E496" s="262" t="s">
        <v>443</v>
      </c>
      <c r="F496" s="263" t="s">
        <v>160</v>
      </c>
      <c r="G496" s="261"/>
      <c r="H496" s="264">
        <v>5.1660000000000004</v>
      </c>
      <c r="I496" s="265"/>
      <c r="J496" s="261"/>
      <c r="K496" s="261"/>
      <c r="L496" s="266"/>
      <c r="M496" s="267"/>
      <c r="N496" s="268"/>
      <c r="O496" s="268"/>
      <c r="P496" s="268"/>
      <c r="Q496" s="268"/>
      <c r="R496" s="268"/>
      <c r="S496" s="268"/>
      <c r="T496" s="269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70" t="s">
        <v>146</v>
      </c>
      <c r="AU496" s="270" t="s">
        <v>81</v>
      </c>
      <c r="AV496" s="16" t="s">
        <v>144</v>
      </c>
      <c r="AW496" s="16" t="s">
        <v>33</v>
      </c>
      <c r="AX496" s="16" t="s">
        <v>79</v>
      </c>
      <c r="AY496" s="270" t="s">
        <v>136</v>
      </c>
    </row>
    <row r="497" s="2" customFormat="1" ht="66.75" customHeight="1">
      <c r="A497" s="40"/>
      <c r="B497" s="41"/>
      <c r="C497" s="214" t="s">
        <v>444</v>
      </c>
      <c r="D497" s="214" t="s">
        <v>139</v>
      </c>
      <c r="E497" s="215" t="s">
        <v>445</v>
      </c>
      <c r="F497" s="216" t="s">
        <v>446</v>
      </c>
      <c r="G497" s="217" t="s">
        <v>290</v>
      </c>
      <c r="H497" s="218">
        <v>1.5369999999999999</v>
      </c>
      <c r="I497" s="219"/>
      <c r="J497" s="220">
        <f>ROUND(I497*H497,2)</f>
        <v>0</v>
      </c>
      <c r="K497" s="216" t="s">
        <v>143</v>
      </c>
      <c r="L497" s="46"/>
      <c r="M497" s="221" t="s">
        <v>19</v>
      </c>
      <c r="N497" s="222" t="s">
        <v>43</v>
      </c>
      <c r="O497" s="86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5" t="s">
        <v>314</v>
      </c>
      <c r="AT497" s="225" t="s">
        <v>139</v>
      </c>
      <c r="AU497" s="225" t="s">
        <v>81</v>
      </c>
      <c r="AY497" s="19" t="s">
        <v>136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9" t="s">
        <v>79</v>
      </c>
      <c r="BK497" s="226">
        <f>ROUND(I497*H497,2)</f>
        <v>0</v>
      </c>
      <c r="BL497" s="19" t="s">
        <v>314</v>
      </c>
      <c r="BM497" s="225" t="s">
        <v>447</v>
      </c>
    </row>
    <row r="498" s="12" customFormat="1" ht="22.8" customHeight="1">
      <c r="A498" s="12"/>
      <c r="B498" s="198"/>
      <c r="C498" s="199"/>
      <c r="D498" s="200" t="s">
        <v>71</v>
      </c>
      <c r="E498" s="212" t="s">
        <v>448</v>
      </c>
      <c r="F498" s="212" t="s">
        <v>449</v>
      </c>
      <c r="G498" s="199"/>
      <c r="H498" s="199"/>
      <c r="I498" s="202"/>
      <c r="J498" s="213">
        <f>BK498</f>
        <v>0</v>
      </c>
      <c r="K498" s="199"/>
      <c r="L498" s="204"/>
      <c r="M498" s="205"/>
      <c r="N498" s="206"/>
      <c r="O498" s="206"/>
      <c r="P498" s="207">
        <f>SUM(P499:P557)</f>
        <v>0</v>
      </c>
      <c r="Q498" s="206"/>
      <c r="R498" s="207">
        <f>SUM(R499:R557)</f>
        <v>0.62680000000000002</v>
      </c>
      <c r="S498" s="206"/>
      <c r="T498" s="208">
        <f>SUM(T499:T557)</f>
        <v>0.84600000000000009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9" t="s">
        <v>81</v>
      </c>
      <c r="AT498" s="210" t="s">
        <v>71</v>
      </c>
      <c r="AU498" s="210" t="s">
        <v>79</v>
      </c>
      <c r="AY498" s="209" t="s">
        <v>136</v>
      </c>
      <c r="BK498" s="211">
        <f>SUM(BK499:BK557)</f>
        <v>0</v>
      </c>
    </row>
    <row r="499" s="2" customFormat="1" ht="16.5" customHeight="1">
      <c r="A499" s="40"/>
      <c r="B499" s="41"/>
      <c r="C499" s="214" t="s">
        <v>450</v>
      </c>
      <c r="D499" s="214" t="s">
        <v>139</v>
      </c>
      <c r="E499" s="215" t="s">
        <v>451</v>
      </c>
      <c r="F499" s="216" t="s">
        <v>452</v>
      </c>
      <c r="G499" s="217" t="s">
        <v>317</v>
      </c>
      <c r="H499" s="218">
        <v>1</v>
      </c>
      <c r="I499" s="219"/>
      <c r="J499" s="220">
        <f>ROUND(I499*H499,2)</f>
        <v>0</v>
      </c>
      <c r="K499" s="216" t="s">
        <v>19</v>
      </c>
      <c r="L499" s="46"/>
      <c r="M499" s="221" t="s">
        <v>19</v>
      </c>
      <c r="N499" s="222" t="s">
        <v>43</v>
      </c>
      <c r="O499" s="86"/>
      <c r="P499" s="223">
        <f>O499*H499</f>
        <v>0</v>
      </c>
      <c r="Q499" s="223">
        <v>0.17399999999999999</v>
      </c>
      <c r="R499" s="223">
        <f>Q499*H499</f>
        <v>0.17399999999999999</v>
      </c>
      <c r="S499" s="223">
        <v>0</v>
      </c>
      <c r="T499" s="224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5" t="s">
        <v>314</v>
      </c>
      <c r="AT499" s="225" t="s">
        <v>139</v>
      </c>
      <c r="AU499" s="225" t="s">
        <v>81</v>
      </c>
      <c r="AY499" s="19" t="s">
        <v>136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9" t="s">
        <v>79</v>
      </c>
      <c r="BK499" s="226">
        <f>ROUND(I499*H499,2)</f>
        <v>0</v>
      </c>
      <c r="BL499" s="19" t="s">
        <v>314</v>
      </c>
      <c r="BM499" s="225" t="s">
        <v>453</v>
      </c>
    </row>
    <row r="500" s="13" customFormat="1">
      <c r="A500" s="13"/>
      <c r="B500" s="227"/>
      <c r="C500" s="228"/>
      <c r="D500" s="229" t="s">
        <v>146</v>
      </c>
      <c r="E500" s="230" t="s">
        <v>19</v>
      </c>
      <c r="F500" s="231" t="s">
        <v>454</v>
      </c>
      <c r="G500" s="228"/>
      <c r="H500" s="230" t="s">
        <v>19</v>
      </c>
      <c r="I500" s="232"/>
      <c r="J500" s="228"/>
      <c r="K500" s="228"/>
      <c r="L500" s="233"/>
      <c r="M500" s="234"/>
      <c r="N500" s="235"/>
      <c r="O500" s="235"/>
      <c r="P500" s="235"/>
      <c r="Q500" s="235"/>
      <c r="R500" s="235"/>
      <c r="S500" s="235"/>
      <c r="T500" s="23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7" t="s">
        <v>146</v>
      </c>
      <c r="AU500" s="237" t="s">
        <v>81</v>
      </c>
      <c r="AV500" s="13" t="s">
        <v>79</v>
      </c>
      <c r="AW500" s="13" t="s">
        <v>33</v>
      </c>
      <c r="AX500" s="13" t="s">
        <v>72</v>
      </c>
      <c r="AY500" s="237" t="s">
        <v>136</v>
      </c>
    </row>
    <row r="501" s="14" customFormat="1">
      <c r="A501" s="14"/>
      <c r="B501" s="238"/>
      <c r="C501" s="239"/>
      <c r="D501" s="229" t="s">
        <v>146</v>
      </c>
      <c r="E501" s="240" t="s">
        <v>19</v>
      </c>
      <c r="F501" s="241" t="s">
        <v>455</v>
      </c>
      <c r="G501" s="239"/>
      <c r="H501" s="242">
        <v>1</v>
      </c>
      <c r="I501" s="243"/>
      <c r="J501" s="239"/>
      <c r="K501" s="239"/>
      <c r="L501" s="244"/>
      <c r="M501" s="245"/>
      <c r="N501" s="246"/>
      <c r="O501" s="246"/>
      <c r="P501" s="246"/>
      <c r="Q501" s="246"/>
      <c r="R501" s="246"/>
      <c r="S501" s="246"/>
      <c r="T501" s="24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8" t="s">
        <v>146</v>
      </c>
      <c r="AU501" s="248" t="s">
        <v>81</v>
      </c>
      <c r="AV501" s="14" t="s">
        <v>81</v>
      </c>
      <c r="AW501" s="14" t="s">
        <v>33</v>
      </c>
      <c r="AX501" s="14" t="s">
        <v>72</v>
      </c>
      <c r="AY501" s="248" t="s">
        <v>136</v>
      </c>
    </row>
    <row r="502" s="16" customFormat="1">
      <c r="A502" s="16"/>
      <c r="B502" s="260"/>
      <c r="C502" s="261"/>
      <c r="D502" s="229" t="s">
        <v>146</v>
      </c>
      <c r="E502" s="262" t="s">
        <v>19</v>
      </c>
      <c r="F502" s="263" t="s">
        <v>160</v>
      </c>
      <c r="G502" s="261"/>
      <c r="H502" s="264">
        <v>1</v>
      </c>
      <c r="I502" s="265"/>
      <c r="J502" s="261"/>
      <c r="K502" s="261"/>
      <c r="L502" s="266"/>
      <c r="M502" s="267"/>
      <c r="N502" s="268"/>
      <c r="O502" s="268"/>
      <c r="P502" s="268"/>
      <c r="Q502" s="268"/>
      <c r="R502" s="268"/>
      <c r="S502" s="268"/>
      <c r="T502" s="269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70" t="s">
        <v>146</v>
      </c>
      <c r="AU502" s="270" t="s">
        <v>81</v>
      </c>
      <c r="AV502" s="16" t="s">
        <v>144</v>
      </c>
      <c r="AW502" s="16" t="s">
        <v>33</v>
      </c>
      <c r="AX502" s="16" t="s">
        <v>79</v>
      </c>
      <c r="AY502" s="270" t="s">
        <v>136</v>
      </c>
    </row>
    <row r="503" s="2" customFormat="1">
      <c r="A503" s="40"/>
      <c r="B503" s="41"/>
      <c r="C503" s="214" t="s">
        <v>456</v>
      </c>
      <c r="D503" s="214" t="s">
        <v>139</v>
      </c>
      <c r="E503" s="215" t="s">
        <v>457</v>
      </c>
      <c r="F503" s="216" t="s">
        <v>458</v>
      </c>
      <c r="G503" s="217" t="s">
        <v>459</v>
      </c>
      <c r="H503" s="218">
        <v>28</v>
      </c>
      <c r="I503" s="219"/>
      <c r="J503" s="220">
        <f>ROUND(I503*H503,2)</f>
        <v>0</v>
      </c>
      <c r="K503" s="216" t="s">
        <v>143</v>
      </c>
      <c r="L503" s="46"/>
      <c r="M503" s="221" t="s">
        <v>19</v>
      </c>
      <c r="N503" s="222" t="s">
        <v>43</v>
      </c>
      <c r="O503" s="86"/>
      <c r="P503" s="223">
        <f>O503*H503</f>
        <v>0</v>
      </c>
      <c r="Q503" s="223">
        <v>0</v>
      </c>
      <c r="R503" s="223">
        <f>Q503*H503</f>
        <v>0</v>
      </c>
      <c r="S503" s="223">
        <v>0</v>
      </c>
      <c r="T503" s="224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5" t="s">
        <v>314</v>
      </c>
      <c r="AT503" s="225" t="s">
        <v>139</v>
      </c>
      <c r="AU503" s="225" t="s">
        <v>81</v>
      </c>
      <c r="AY503" s="19" t="s">
        <v>136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9" t="s">
        <v>79</v>
      </c>
      <c r="BK503" s="226">
        <f>ROUND(I503*H503,2)</f>
        <v>0</v>
      </c>
      <c r="BL503" s="19" t="s">
        <v>314</v>
      </c>
      <c r="BM503" s="225" t="s">
        <v>460</v>
      </c>
    </row>
    <row r="504" s="14" customFormat="1">
      <c r="A504" s="14"/>
      <c r="B504" s="238"/>
      <c r="C504" s="239"/>
      <c r="D504" s="229" t="s">
        <v>146</v>
      </c>
      <c r="E504" s="240" t="s">
        <v>19</v>
      </c>
      <c r="F504" s="241" t="s">
        <v>461</v>
      </c>
      <c r="G504" s="239"/>
      <c r="H504" s="242">
        <v>7</v>
      </c>
      <c r="I504" s="243"/>
      <c r="J504" s="239"/>
      <c r="K504" s="239"/>
      <c r="L504" s="244"/>
      <c r="M504" s="245"/>
      <c r="N504" s="246"/>
      <c r="O504" s="246"/>
      <c r="P504" s="246"/>
      <c r="Q504" s="246"/>
      <c r="R504" s="246"/>
      <c r="S504" s="246"/>
      <c r="T504" s="247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8" t="s">
        <v>146</v>
      </c>
      <c r="AU504" s="248" t="s">
        <v>81</v>
      </c>
      <c r="AV504" s="14" t="s">
        <v>81</v>
      </c>
      <c r="AW504" s="14" t="s">
        <v>33</v>
      </c>
      <c r="AX504" s="14" t="s">
        <v>72</v>
      </c>
      <c r="AY504" s="248" t="s">
        <v>136</v>
      </c>
    </row>
    <row r="505" s="14" customFormat="1">
      <c r="A505" s="14"/>
      <c r="B505" s="238"/>
      <c r="C505" s="239"/>
      <c r="D505" s="229" t="s">
        <v>146</v>
      </c>
      <c r="E505" s="240" t="s">
        <v>19</v>
      </c>
      <c r="F505" s="241" t="s">
        <v>462</v>
      </c>
      <c r="G505" s="239"/>
      <c r="H505" s="242">
        <v>5</v>
      </c>
      <c r="I505" s="243"/>
      <c r="J505" s="239"/>
      <c r="K505" s="239"/>
      <c r="L505" s="244"/>
      <c r="M505" s="245"/>
      <c r="N505" s="246"/>
      <c r="O505" s="246"/>
      <c r="P505" s="246"/>
      <c r="Q505" s="246"/>
      <c r="R505" s="246"/>
      <c r="S505" s="246"/>
      <c r="T505" s="247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8" t="s">
        <v>146</v>
      </c>
      <c r="AU505" s="248" t="s">
        <v>81</v>
      </c>
      <c r="AV505" s="14" t="s">
        <v>81</v>
      </c>
      <c r="AW505" s="14" t="s">
        <v>33</v>
      </c>
      <c r="AX505" s="14" t="s">
        <v>72</v>
      </c>
      <c r="AY505" s="248" t="s">
        <v>136</v>
      </c>
    </row>
    <row r="506" s="14" customFormat="1">
      <c r="A506" s="14"/>
      <c r="B506" s="238"/>
      <c r="C506" s="239"/>
      <c r="D506" s="229" t="s">
        <v>146</v>
      </c>
      <c r="E506" s="240" t="s">
        <v>19</v>
      </c>
      <c r="F506" s="241" t="s">
        <v>463</v>
      </c>
      <c r="G506" s="239"/>
      <c r="H506" s="242">
        <v>6</v>
      </c>
      <c r="I506" s="243"/>
      <c r="J506" s="239"/>
      <c r="K506" s="239"/>
      <c r="L506" s="244"/>
      <c r="M506" s="245"/>
      <c r="N506" s="246"/>
      <c r="O506" s="246"/>
      <c r="P506" s="246"/>
      <c r="Q506" s="246"/>
      <c r="R506" s="246"/>
      <c r="S506" s="246"/>
      <c r="T506" s="24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8" t="s">
        <v>146</v>
      </c>
      <c r="AU506" s="248" t="s">
        <v>81</v>
      </c>
      <c r="AV506" s="14" t="s">
        <v>81</v>
      </c>
      <c r="AW506" s="14" t="s">
        <v>33</v>
      </c>
      <c r="AX506" s="14" t="s">
        <v>72</v>
      </c>
      <c r="AY506" s="248" t="s">
        <v>136</v>
      </c>
    </row>
    <row r="507" s="14" customFormat="1">
      <c r="A507" s="14"/>
      <c r="B507" s="238"/>
      <c r="C507" s="239"/>
      <c r="D507" s="229" t="s">
        <v>146</v>
      </c>
      <c r="E507" s="240" t="s">
        <v>19</v>
      </c>
      <c r="F507" s="241" t="s">
        <v>464</v>
      </c>
      <c r="G507" s="239"/>
      <c r="H507" s="242">
        <v>5</v>
      </c>
      <c r="I507" s="243"/>
      <c r="J507" s="239"/>
      <c r="K507" s="239"/>
      <c r="L507" s="244"/>
      <c r="M507" s="245"/>
      <c r="N507" s="246"/>
      <c r="O507" s="246"/>
      <c r="P507" s="246"/>
      <c r="Q507" s="246"/>
      <c r="R507" s="246"/>
      <c r="S507" s="246"/>
      <c r="T507" s="247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8" t="s">
        <v>146</v>
      </c>
      <c r="AU507" s="248" t="s">
        <v>81</v>
      </c>
      <c r="AV507" s="14" t="s">
        <v>81</v>
      </c>
      <c r="AW507" s="14" t="s">
        <v>33</v>
      </c>
      <c r="AX507" s="14" t="s">
        <v>72</v>
      </c>
      <c r="AY507" s="248" t="s">
        <v>136</v>
      </c>
    </row>
    <row r="508" s="14" customFormat="1">
      <c r="A508" s="14"/>
      <c r="B508" s="238"/>
      <c r="C508" s="239"/>
      <c r="D508" s="229" t="s">
        <v>146</v>
      </c>
      <c r="E508" s="240" t="s">
        <v>19</v>
      </c>
      <c r="F508" s="241" t="s">
        <v>465</v>
      </c>
      <c r="G508" s="239"/>
      <c r="H508" s="242">
        <v>1</v>
      </c>
      <c r="I508" s="243"/>
      <c r="J508" s="239"/>
      <c r="K508" s="239"/>
      <c r="L508" s="244"/>
      <c r="M508" s="245"/>
      <c r="N508" s="246"/>
      <c r="O508" s="246"/>
      <c r="P508" s="246"/>
      <c r="Q508" s="246"/>
      <c r="R508" s="246"/>
      <c r="S508" s="246"/>
      <c r="T508" s="247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8" t="s">
        <v>146</v>
      </c>
      <c r="AU508" s="248" t="s">
        <v>81</v>
      </c>
      <c r="AV508" s="14" t="s">
        <v>81</v>
      </c>
      <c r="AW508" s="14" t="s">
        <v>33</v>
      </c>
      <c r="AX508" s="14" t="s">
        <v>72</v>
      </c>
      <c r="AY508" s="248" t="s">
        <v>136</v>
      </c>
    </row>
    <row r="509" s="14" customFormat="1">
      <c r="A509" s="14"/>
      <c r="B509" s="238"/>
      <c r="C509" s="239"/>
      <c r="D509" s="229" t="s">
        <v>146</v>
      </c>
      <c r="E509" s="240" t="s">
        <v>19</v>
      </c>
      <c r="F509" s="241" t="s">
        <v>466</v>
      </c>
      <c r="G509" s="239"/>
      <c r="H509" s="242">
        <v>4</v>
      </c>
      <c r="I509" s="243"/>
      <c r="J509" s="239"/>
      <c r="K509" s="239"/>
      <c r="L509" s="244"/>
      <c r="M509" s="245"/>
      <c r="N509" s="246"/>
      <c r="O509" s="246"/>
      <c r="P509" s="246"/>
      <c r="Q509" s="246"/>
      <c r="R509" s="246"/>
      <c r="S509" s="246"/>
      <c r="T509" s="247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8" t="s">
        <v>146</v>
      </c>
      <c r="AU509" s="248" t="s">
        <v>81</v>
      </c>
      <c r="AV509" s="14" t="s">
        <v>81</v>
      </c>
      <c r="AW509" s="14" t="s">
        <v>33</v>
      </c>
      <c r="AX509" s="14" t="s">
        <v>72</v>
      </c>
      <c r="AY509" s="248" t="s">
        <v>136</v>
      </c>
    </row>
    <row r="510" s="16" customFormat="1">
      <c r="A510" s="16"/>
      <c r="B510" s="260"/>
      <c r="C510" s="261"/>
      <c r="D510" s="229" t="s">
        <v>146</v>
      </c>
      <c r="E510" s="262" t="s">
        <v>19</v>
      </c>
      <c r="F510" s="263" t="s">
        <v>160</v>
      </c>
      <c r="G510" s="261"/>
      <c r="H510" s="264">
        <v>28</v>
      </c>
      <c r="I510" s="265"/>
      <c r="J510" s="261"/>
      <c r="K510" s="261"/>
      <c r="L510" s="266"/>
      <c r="M510" s="267"/>
      <c r="N510" s="268"/>
      <c r="O510" s="268"/>
      <c r="P510" s="268"/>
      <c r="Q510" s="268"/>
      <c r="R510" s="268"/>
      <c r="S510" s="268"/>
      <c r="T510" s="269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T510" s="270" t="s">
        <v>146</v>
      </c>
      <c r="AU510" s="270" t="s">
        <v>81</v>
      </c>
      <c r="AV510" s="16" t="s">
        <v>144</v>
      </c>
      <c r="AW510" s="16" t="s">
        <v>33</v>
      </c>
      <c r="AX510" s="16" t="s">
        <v>79</v>
      </c>
      <c r="AY510" s="270" t="s">
        <v>136</v>
      </c>
    </row>
    <row r="511" s="2" customFormat="1">
      <c r="A511" s="40"/>
      <c r="B511" s="41"/>
      <c r="C511" s="272" t="s">
        <v>467</v>
      </c>
      <c r="D511" s="272" t="s">
        <v>468</v>
      </c>
      <c r="E511" s="273" t="s">
        <v>469</v>
      </c>
      <c r="F511" s="274" t="s">
        <v>470</v>
      </c>
      <c r="G511" s="275" t="s">
        <v>459</v>
      </c>
      <c r="H511" s="276">
        <v>23</v>
      </c>
      <c r="I511" s="277"/>
      <c r="J511" s="278">
        <f>ROUND(I511*H511,2)</f>
        <v>0</v>
      </c>
      <c r="K511" s="274" t="s">
        <v>143</v>
      </c>
      <c r="L511" s="279"/>
      <c r="M511" s="280" t="s">
        <v>19</v>
      </c>
      <c r="N511" s="281" t="s">
        <v>43</v>
      </c>
      <c r="O511" s="86"/>
      <c r="P511" s="223">
        <f>O511*H511</f>
        <v>0</v>
      </c>
      <c r="Q511" s="223">
        <v>0.012999999999999999</v>
      </c>
      <c r="R511" s="223">
        <f>Q511*H511</f>
        <v>0.29899999999999999</v>
      </c>
      <c r="S511" s="223">
        <v>0</v>
      </c>
      <c r="T511" s="224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5" t="s">
        <v>434</v>
      </c>
      <c r="AT511" s="225" t="s">
        <v>468</v>
      </c>
      <c r="AU511" s="225" t="s">
        <v>81</v>
      </c>
      <c r="AY511" s="19" t="s">
        <v>136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9" t="s">
        <v>79</v>
      </c>
      <c r="BK511" s="226">
        <f>ROUND(I511*H511,2)</f>
        <v>0</v>
      </c>
      <c r="BL511" s="19" t="s">
        <v>314</v>
      </c>
      <c r="BM511" s="225" t="s">
        <v>471</v>
      </c>
    </row>
    <row r="512" s="14" customFormat="1">
      <c r="A512" s="14"/>
      <c r="B512" s="238"/>
      <c r="C512" s="239"/>
      <c r="D512" s="229" t="s">
        <v>146</v>
      </c>
      <c r="E512" s="240" t="s">
        <v>19</v>
      </c>
      <c r="F512" s="241" t="s">
        <v>461</v>
      </c>
      <c r="G512" s="239"/>
      <c r="H512" s="242">
        <v>7</v>
      </c>
      <c r="I512" s="243"/>
      <c r="J512" s="239"/>
      <c r="K512" s="239"/>
      <c r="L512" s="244"/>
      <c r="M512" s="245"/>
      <c r="N512" s="246"/>
      <c r="O512" s="246"/>
      <c r="P512" s="246"/>
      <c r="Q512" s="246"/>
      <c r="R512" s="246"/>
      <c r="S512" s="246"/>
      <c r="T512" s="24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8" t="s">
        <v>146</v>
      </c>
      <c r="AU512" s="248" t="s">
        <v>81</v>
      </c>
      <c r="AV512" s="14" t="s">
        <v>81</v>
      </c>
      <c r="AW512" s="14" t="s">
        <v>33</v>
      </c>
      <c r="AX512" s="14" t="s">
        <v>72</v>
      </c>
      <c r="AY512" s="248" t="s">
        <v>136</v>
      </c>
    </row>
    <row r="513" s="14" customFormat="1">
      <c r="A513" s="14"/>
      <c r="B513" s="238"/>
      <c r="C513" s="239"/>
      <c r="D513" s="229" t="s">
        <v>146</v>
      </c>
      <c r="E513" s="240" t="s">
        <v>19</v>
      </c>
      <c r="F513" s="241" t="s">
        <v>462</v>
      </c>
      <c r="G513" s="239"/>
      <c r="H513" s="242">
        <v>5</v>
      </c>
      <c r="I513" s="243"/>
      <c r="J513" s="239"/>
      <c r="K513" s="239"/>
      <c r="L513" s="244"/>
      <c r="M513" s="245"/>
      <c r="N513" s="246"/>
      <c r="O513" s="246"/>
      <c r="P513" s="246"/>
      <c r="Q513" s="246"/>
      <c r="R513" s="246"/>
      <c r="S513" s="246"/>
      <c r="T513" s="247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8" t="s">
        <v>146</v>
      </c>
      <c r="AU513" s="248" t="s">
        <v>81</v>
      </c>
      <c r="AV513" s="14" t="s">
        <v>81</v>
      </c>
      <c r="AW513" s="14" t="s">
        <v>33</v>
      </c>
      <c r="AX513" s="14" t="s">
        <v>72</v>
      </c>
      <c r="AY513" s="248" t="s">
        <v>136</v>
      </c>
    </row>
    <row r="514" s="14" customFormat="1">
      <c r="A514" s="14"/>
      <c r="B514" s="238"/>
      <c r="C514" s="239"/>
      <c r="D514" s="229" t="s">
        <v>146</v>
      </c>
      <c r="E514" s="240" t="s">
        <v>19</v>
      </c>
      <c r="F514" s="241" t="s">
        <v>463</v>
      </c>
      <c r="G514" s="239"/>
      <c r="H514" s="242">
        <v>6</v>
      </c>
      <c r="I514" s="243"/>
      <c r="J514" s="239"/>
      <c r="K514" s="239"/>
      <c r="L514" s="244"/>
      <c r="M514" s="245"/>
      <c r="N514" s="246"/>
      <c r="O514" s="246"/>
      <c r="P514" s="246"/>
      <c r="Q514" s="246"/>
      <c r="R514" s="246"/>
      <c r="S514" s="246"/>
      <c r="T514" s="24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8" t="s">
        <v>146</v>
      </c>
      <c r="AU514" s="248" t="s">
        <v>81</v>
      </c>
      <c r="AV514" s="14" t="s">
        <v>81</v>
      </c>
      <c r="AW514" s="14" t="s">
        <v>33</v>
      </c>
      <c r="AX514" s="14" t="s">
        <v>72</v>
      </c>
      <c r="AY514" s="248" t="s">
        <v>136</v>
      </c>
    </row>
    <row r="515" s="14" customFormat="1">
      <c r="A515" s="14"/>
      <c r="B515" s="238"/>
      <c r="C515" s="239"/>
      <c r="D515" s="229" t="s">
        <v>146</v>
      </c>
      <c r="E515" s="240" t="s">
        <v>19</v>
      </c>
      <c r="F515" s="241" t="s">
        <v>464</v>
      </c>
      <c r="G515" s="239"/>
      <c r="H515" s="242">
        <v>5</v>
      </c>
      <c r="I515" s="243"/>
      <c r="J515" s="239"/>
      <c r="K515" s="239"/>
      <c r="L515" s="244"/>
      <c r="M515" s="245"/>
      <c r="N515" s="246"/>
      <c r="O515" s="246"/>
      <c r="P515" s="246"/>
      <c r="Q515" s="246"/>
      <c r="R515" s="246"/>
      <c r="S515" s="246"/>
      <c r="T515" s="247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8" t="s">
        <v>146</v>
      </c>
      <c r="AU515" s="248" t="s">
        <v>81</v>
      </c>
      <c r="AV515" s="14" t="s">
        <v>81</v>
      </c>
      <c r="AW515" s="14" t="s">
        <v>33</v>
      </c>
      <c r="AX515" s="14" t="s">
        <v>72</v>
      </c>
      <c r="AY515" s="248" t="s">
        <v>136</v>
      </c>
    </row>
    <row r="516" s="16" customFormat="1">
      <c r="A516" s="16"/>
      <c r="B516" s="260"/>
      <c r="C516" s="261"/>
      <c r="D516" s="229" t="s">
        <v>146</v>
      </c>
      <c r="E516" s="262" t="s">
        <v>19</v>
      </c>
      <c r="F516" s="263" t="s">
        <v>160</v>
      </c>
      <c r="G516" s="261"/>
      <c r="H516" s="264">
        <v>23</v>
      </c>
      <c r="I516" s="265"/>
      <c r="J516" s="261"/>
      <c r="K516" s="261"/>
      <c r="L516" s="266"/>
      <c r="M516" s="267"/>
      <c r="N516" s="268"/>
      <c r="O516" s="268"/>
      <c r="P516" s="268"/>
      <c r="Q516" s="268"/>
      <c r="R516" s="268"/>
      <c r="S516" s="268"/>
      <c r="T516" s="269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270" t="s">
        <v>146</v>
      </c>
      <c r="AU516" s="270" t="s">
        <v>81</v>
      </c>
      <c r="AV516" s="16" t="s">
        <v>144</v>
      </c>
      <c r="AW516" s="16" t="s">
        <v>33</v>
      </c>
      <c r="AX516" s="16" t="s">
        <v>79</v>
      </c>
      <c r="AY516" s="270" t="s">
        <v>136</v>
      </c>
    </row>
    <row r="517" s="2" customFormat="1">
      <c r="A517" s="40"/>
      <c r="B517" s="41"/>
      <c r="C517" s="272" t="s">
        <v>472</v>
      </c>
      <c r="D517" s="272" t="s">
        <v>468</v>
      </c>
      <c r="E517" s="273" t="s">
        <v>473</v>
      </c>
      <c r="F517" s="274" t="s">
        <v>474</v>
      </c>
      <c r="G517" s="275" t="s">
        <v>459</v>
      </c>
      <c r="H517" s="276">
        <v>5</v>
      </c>
      <c r="I517" s="277"/>
      <c r="J517" s="278">
        <f>ROUND(I517*H517,2)</f>
        <v>0</v>
      </c>
      <c r="K517" s="274" t="s">
        <v>143</v>
      </c>
      <c r="L517" s="279"/>
      <c r="M517" s="280" t="s">
        <v>19</v>
      </c>
      <c r="N517" s="281" t="s">
        <v>43</v>
      </c>
      <c r="O517" s="86"/>
      <c r="P517" s="223">
        <f>O517*H517</f>
        <v>0</v>
      </c>
      <c r="Q517" s="223">
        <v>0.016</v>
      </c>
      <c r="R517" s="223">
        <f>Q517*H517</f>
        <v>0.080000000000000002</v>
      </c>
      <c r="S517" s="223">
        <v>0</v>
      </c>
      <c r="T517" s="224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5" t="s">
        <v>434</v>
      </c>
      <c r="AT517" s="225" t="s">
        <v>468</v>
      </c>
      <c r="AU517" s="225" t="s">
        <v>81</v>
      </c>
      <c r="AY517" s="19" t="s">
        <v>136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9" t="s">
        <v>79</v>
      </c>
      <c r="BK517" s="226">
        <f>ROUND(I517*H517,2)</f>
        <v>0</v>
      </c>
      <c r="BL517" s="19" t="s">
        <v>314</v>
      </c>
      <c r="BM517" s="225" t="s">
        <v>475</v>
      </c>
    </row>
    <row r="518" s="14" customFormat="1">
      <c r="A518" s="14"/>
      <c r="B518" s="238"/>
      <c r="C518" s="239"/>
      <c r="D518" s="229" t="s">
        <v>146</v>
      </c>
      <c r="E518" s="240" t="s">
        <v>19</v>
      </c>
      <c r="F518" s="241" t="s">
        <v>465</v>
      </c>
      <c r="G518" s="239"/>
      <c r="H518" s="242">
        <v>1</v>
      </c>
      <c r="I518" s="243"/>
      <c r="J518" s="239"/>
      <c r="K518" s="239"/>
      <c r="L518" s="244"/>
      <c r="M518" s="245"/>
      <c r="N518" s="246"/>
      <c r="O518" s="246"/>
      <c r="P518" s="246"/>
      <c r="Q518" s="246"/>
      <c r="R518" s="246"/>
      <c r="S518" s="246"/>
      <c r="T518" s="247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8" t="s">
        <v>146</v>
      </c>
      <c r="AU518" s="248" t="s">
        <v>81</v>
      </c>
      <c r="AV518" s="14" t="s">
        <v>81</v>
      </c>
      <c r="AW518" s="14" t="s">
        <v>33</v>
      </c>
      <c r="AX518" s="14" t="s">
        <v>72</v>
      </c>
      <c r="AY518" s="248" t="s">
        <v>136</v>
      </c>
    </row>
    <row r="519" s="14" customFormat="1">
      <c r="A519" s="14"/>
      <c r="B519" s="238"/>
      <c r="C519" s="239"/>
      <c r="D519" s="229" t="s">
        <v>146</v>
      </c>
      <c r="E519" s="240" t="s">
        <v>19</v>
      </c>
      <c r="F519" s="241" t="s">
        <v>466</v>
      </c>
      <c r="G519" s="239"/>
      <c r="H519" s="242">
        <v>4</v>
      </c>
      <c r="I519" s="243"/>
      <c r="J519" s="239"/>
      <c r="K519" s="239"/>
      <c r="L519" s="244"/>
      <c r="M519" s="245"/>
      <c r="N519" s="246"/>
      <c r="O519" s="246"/>
      <c r="P519" s="246"/>
      <c r="Q519" s="246"/>
      <c r="R519" s="246"/>
      <c r="S519" s="246"/>
      <c r="T519" s="24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8" t="s">
        <v>146</v>
      </c>
      <c r="AU519" s="248" t="s">
        <v>81</v>
      </c>
      <c r="AV519" s="14" t="s">
        <v>81</v>
      </c>
      <c r="AW519" s="14" t="s">
        <v>33</v>
      </c>
      <c r="AX519" s="14" t="s">
        <v>72</v>
      </c>
      <c r="AY519" s="248" t="s">
        <v>136</v>
      </c>
    </row>
    <row r="520" s="16" customFormat="1">
      <c r="A520" s="16"/>
      <c r="B520" s="260"/>
      <c r="C520" s="261"/>
      <c r="D520" s="229" t="s">
        <v>146</v>
      </c>
      <c r="E520" s="262" t="s">
        <v>19</v>
      </c>
      <c r="F520" s="263" t="s">
        <v>160</v>
      </c>
      <c r="G520" s="261"/>
      <c r="H520" s="264">
        <v>5</v>
      </c>
      <c r="I520" s="265"/>
      <c r="J520" s="261"/>
      <c r="K520" s="261"/>
      <c r="L520" s="266"/>
      <c r="M520" s="267"/>
      <c r="N520" s="268"/>
      <c r="O520" s="268"/>
      <c r="P520" s="268"/>
      <c r="Q520" s="268"/>
      <c r="R520" s="268"/>
      <c r="S520" s="268"/>
      <c r="T520" s="269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70" t="s">
        <v>146</v>
      </c>
      <c r="AU520" s="270" t="s">
        <v>81</v>
      </c>
      <c r="AV520" s="16" t="s">
        <v>144</v>
      </c>
      <c r="AW520" s="16" t="s">
        <v>33</v>
      </c>
      <c r="AX520" s="16" t="s">
        <v>79</v>
      </c>
      <c r="AY520" s="270" t="s">
        <v>136</v>
      </c>
    </row>
    <row r="521" s="2" customFormat="1">
      <c r="A521" s="40"/>
      <c r="B521" s="41"/>
      <c r="C521" s="214" t="s">
        <v>476</v>
      </c>
      <c r="D521" s="214" t="s">
        <v>139</v>
      </c>
      <c r="E521" s="215" t="s">
        <v>477</v>
      </c>
      <c r="F521" s="216" t="s">
        <v>478</v>
      </c>
      <c r="G521" s="217" t="s">
        <v>459</v>
      </c>
      <c r="H521" s="218">
        <v>28</v>
      </c>
      <c r="I521" s="219"/>
      <c r="J521" s="220">
        <f>ROUND(I521*H521,2)</f>
        <v>0</v>
      </c>
      <c r="K521" s="216" t="s">
        <v>143</v>
      </c>
      <c r="L521" s="46"/>
      <c r="M521" s="221" t="s">
        <v>19</v>
      </c>
      <c r="N521" s="222" t="s">
        <v>43</v>
      </c>
      <c r="O521" s="86"/>
      <c r="P521" s="223">
        <f>O521*H521</f>
        <v>0</v>
      </c>
      <c r="Q521" s="223">
        <v>0</v>
      </c>
      <c r="R521" s="223">
        <f>Q521*H521</f>
        <v>0</v>
      </c>
      <c r="S521" s="223">
        <v>0</v>
      </c>
      <c r="T521" s="224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5" t="s">
        <v>314</v>
      </c>
      <c r="AT521" s="225" t="s">
        <v>139</v>
      </c>
      <c r="AU521" s="225" t="s">
        <v>81</v>
      </c>
      <c r="AY521" s="19" t="s">
        <v>136</v>
      </c>
      <c r="BE521" s="226">
        <f>IF(N521="základní",J521,0)</f>
        <v>0</v>
      </c>
      <c r="BF521" s="226">
        <f>IF(N521="snížená",J521,0)</f>
        <v>0</v>
      </c>
      <c r="BG521" s="226">
        <f>IF(N521="zákl. přenesená",J521,0)</f>
        <v>0</v>
      </c>
      <c r="BH521" s="226">
        <f>IF(N521="sníž. přenesená",J521,0)</f>
        <v>0</v>
      </c>
      <c r="BI521" s="226">
        <f>IF(N521="nulová",J521,0)</f>
        <v>0</v>
      </c>
      <c r="BJ521" s="19" t="s">
        <v>79</v>
      </c>
      <c r="BK521" s="226">
        <f>ROUND(I521*H521,2)</f>
        <v>0</v>
      </c>
      <c r="BL521" s="19" t="s">
        <v>314</v>
      </c>
      <c r="BM521" s="225" t="s">
        <v>479</v>
      </c>
    </row>
    <row r="522" s="14" customFormat="1">
      <c r="A522" s="14"/>
      <c r="B522" s="238"/>
      <c r="C522" s="239"/>
      <c r="D522" s="229" t="s">
        <v>146</v>
      </c>
      <c r="E522" s="240" t="s">
        <v>19</v>
      </c>
      <c r="F522" s="241" t="s">
        <v>461</v>
      </c>
      <c r="G522" s="239"/>
      <c r="H522" s="242">
        <v>7</v>
      </c>
      <c r="I522" s="243"/>
      <c r="J522" s="239"/>
      <c r="K522" s="239"/>
      <c r="L522" s="244"/>
      <c r="M522" s="245"/>
      <c r="N522" s="246"/>
      <c r="O522" s="246"/>
      <c r="P522" s="246"/>
      <c r="Q522" s="246"/>
      <c r="R522" s="246"/>
      <c r="S522" s="246"/>
      <c r="T522" s="24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8" t="s">
        <v>146</v>
      </c>
      <c r="AU522" s="248" t="s">
        <v>81</v>
      </c>
      <c r="AV522" s="14" t="s">
        <v>81</v>
      </c>
      <c r="AW522" s="14" t="s">
        <v>33</v>
      </c>
      <c r="AX522" s="14" t="s">
        <v>72</v>
      </c>
      <c r="AY522" s="248" t="s">
        <v>136</v>
      </c>
    </row>
    <row r="523" s="14" customFormat="1">
      <c r="A523" s="14"/>
      <c r="B523" s="238"/>
      <c r="C523" s="239"/>
      <c r="D523" s="229" t="s">
        <v>146</v>
      </c>
      <c r="E523" s="240" t="s">
        <v>19</v>
      </c>
      <c r="F523" s="241" t="s">
        <v>462</v>
      </c>
      <c r="G523" s="239"/>
      <c r="H523" s="242">
        <v>5</v>
      </c>
      <c r="I523" s="243"/>
      <c r="J523" s="239"/>
      <c r="K523" s="239"/>
      <c r="L523" s="244"/>
      <c r="M523" s="245"/>
      <c r="N523" s="246"/>
      <c r="O523" s="246"/>
      <c r="P523" s="246"/>
      <c r="Q523" s="246"/>
      <c r="R523" s="246"/>
      <c r="S523" s="246"/>
      <c r="T523" s="247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8" t="s">
        <v>146</v>
      </c>
      <c r="AU523" s="248" t="s">
        <v>81</v>
      </c>
      <c r="AV523" s="14" t="s">
        <v>81</v>
      </c>
      <c r="AW523" s="14" t="s">
        <v>33</v>
      </c>
      <c r="AX523" s="14" t="s">
        <v>72</v>
      </c>
      <c r="AY523" s="248" t="s">
        <v>136</v>
      </c>
    </row>
    <row r="524" s="14" customFormat="1">
      <c r="A524" s="14"/>
      <c r="B524" s="238"/>
      <c r="C524" s="239"/>
      <c r="D524" s="229" t="s">
        <v>146</v>
      </c>
      <c r="E524" s="240" t="s">
        <v>19</v>
      </c>
      <c r="F524" s="241" t="s">
        <v>463</v>
      </c>
      <c r="G524" s="239"/>
      <c r="H524" s="242">
        <v>6</v>
      </c>
      <c r="I524" s="243"/>
      <c r="J524" s="239"/>
      <c r="K524" s="239"/>
      <c r="L524" s="244"/>
      <c r="M524" s="245"/>
      <c r="N524" s="246"/>
      <c r="O524" s="246"/>
      <c r="P524" s="246"/>
      <c r="Q524" s="246"/>
      <c r="R524" s="246"/>
      <c r="S524" s="246"/>
      <c r="T524" s="24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8" t="s">
        <v>146</v>
      </c>
      <c r="AU524" s="248" t="s">
        <v>81</v>
      </c>
      <c r="AV524" s="14" t="s">
        <v>81</v>
      </c>
      <c r="AW524" s="14" t="s">
        <v>33</v>
      </c>
      <c r="AX524" s="14" t="s">
        <v>72</v>
      </c>
      <c r="AY524" s="248" t="s">
        <v>136</v>
      </c>
    </row>
    <row r="525" s="14" customFormat="1">
      <c r="A525" s="14"/>
      <c r="B525" s="238"/>
      <c r="C525" s="239"/>
      <c r="D525" s="229" t="s">
        <v>146</v>
      </c>
      <c r="E525" s="240" t="s">
        <v>19</v>
      </c>
      <c r="F525" s="241" t="s">
        <v>464</v>
      </c>
      <c r="G525" s="239"/>
      <c r="H525" s="242">
        <v>5</v>
      </c>
      <c r="I525" s="243"/>
      <c r="J525" s="239"/>
      <c r="K525" s="239"/>
      <c r="L525" s="244"/>
      <c r="M525" s="245"/>
      <c r="N525" s="246"/>
      <c r="O525" s="246"/>
      <c r="P525" s="246"/>
      <c r="Q525" s="246"/>
      <c r="R525" s="246"/>
      <c r="S525" s="246"/>
      <c r="T525" s="247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8" t="s">
        <v>146</v>
      </c>
      <c r="AU525" s="248" t="s">
        <v>81</v>
      </c>
      <c r="AV525" s="14" t="s">
        <v>81</v>
      </c>
      <c r="AW525" s="14" t="s">
        <v>33</v>
      </c>
      <c r="AX525" s="14" t="s">
        <v>72</v>
      </c>
      <c r="AY525" s="248" t="s">
        <v>136</v>
      </c>
    </row>
    <row r="526" s="14" customFormat="1">
      <c r="A526" s="14"/>
      <c r="B526" s="238"/>
      <c r="C526" s="239"/>
      <c r="D526" s="229" t="s">
        <v>146</v>
      </c>
      <c r="E526" s="240" t="s">
        <v>19</v>
      </c>
      <c r="F526" s="241" t="s">
        <v>465</v>
      </c>
      <c r="G526" s="239"/>
      <c r="H526" s="242">
        <v>1</v>
      </c>
      <c r="I526" s="243"/>
      <c r="J526" s="239"/>
      <c r="K526" s="239"/>
      <c r="L526" s="244"/>
      <c r="M526" s="245"/>
      <c r="N526" s="246"/>
      <c r="O526" s="246"/>
      <c r="P526" s="246"/>
      <c r="Q526" s="246"/>
      <c r="R526" s="246"/>
      <c r="S526" s="246"/>
      <c r="T526" s="24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8" t="s">
        <v>146</v>
      </c>
      <c r="AU526" s="248" t="s">
        <v>81</v>
      </c>
      <c r="AV526" s="14" t="s">
        <v>81</v>
      </c>
      <c r="AW526" s="14" t="s">
        <v>33</v>
      </c>
      <c r="AX526" s="14" t="s">
        <v>72</v>
      </c>
      <c r="AY526" s="248" t="s">
        <v>136</v>
      </c>
    </row>
    <row r="527" s="14" customFormat="1">
      <c r="A527" s="14"/>
      <c r="B527" s="238"/>
      <c r="C527" s="239"/>
      <c r="D527" s="229" t="s">
        <v>146</v>
      </c>
      <c r="E527" s="240" t="s">
        <v>19</v>
      </c>
      <c r="F527" s="241" t="s">
        <v>466</v>
      </c>
      <c r="G527" s="239"/>
      <c r="H527" s="242">
        <v>4</v>
      </c>
      <c r="I527" s="243"/>
      <c r="J527" s="239"/>
      <c r="K527" s="239"/>
      <c r="L527" s="244"/>
      <c r="M527" s="245"/>
      <c r="N527" s="246"/>
      <c r="O527" s="246"/>
      <c r="P527" s="246"/>
      <c r="Q527" s="246"/>
      <c r="R527" s="246"/>
      <c r="S527" s="246"/>
      <c r="T527" s="247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8" t="s">
        <v>146</v>
      </c>
      <c r="AU527" s="248" t="s">
        <v>81</v>
      </c>
      <c r="AV527" s="14" t="s">
        <v>81</v>
      </c>
      <c r="AW527" s="14" t="s">
        <v>33</v>
      </c>
      <c r="AX527" s="14" t="s">
        <v>72</v>
      </c>
      <c r="AY527" s="248" t="s">
        <v>136</v>
      </c>
    </row>
    <row r="528" s="16" customFormat="1">
      <c r="A528" s="16"/>
      <c r="B528" s="260"/>
      <c r="C528" s="261"/>
      <c r="D528" s="229" t="s">
        <v>146</v>
      </c>
      <c r="E528" s="262" t="s">
        <v>19</v>
      </c>
      <c r="F528" s="263" t="s">
        <v>160</v>
      </c>
      <c r="G528" s="261"/>
      <c r="H528" s="264">
        <v>28</v>
      </c>
      <c r="I528" s="265"/>
      <c r="J528" s="261"/>
      <c r="K528" s="261"/>
      <c r="L528" s="266"/>
      <c r="M528" s="267"/>
      <c r="N528" s="268"/>
      <c r="O528" s="268"/>
      <c r="P528" s="268"/>
      <c r="Q528" s="268"/>
      <c r="R528" s="268"/>
      <c r="S528" s="268"/>
      <c r="T528" s="269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270" t="s">
        <v>146</v>
      </c>
      <c r="AU528" s="270" t="s">
        <v>81</v>
      </c>
      <c r="AV528" s="16" t="s">
        <v>144</v>
      </c>
      <c r="AW528" s="16" t="s">
        <v>33</v>
      </c>
      <c r="AX528" s="16" t="s">
        <v>79</v>
      </c>
      <c r="AY528" s="270" t="s">
        <v>136</v>
      </c>
    </row>
    <row r="529" s="2" customFormat="1" ht="16.5" customHeight="1">
      <c r="A529" s="40"/>
      <c r="B529" s="41"/>
      <c r="C529" s="272" t="s">
        <v>480</v>
      </c>
      <c r="D529" s="272" t="s">
        <v>468</v>
      </c>
      <c r="E529" s="273" t="s">
        <v>481</v>
      </c>
      <c r="F529" s="274" t="s">
        <v>482</v>
      </c>
      <c r="G529" s="275" t="s">
        <v>459</v>
      </c>
      <c r="H529" s="276">
        <v>16</v>
      </c>
      <c r="I529" s="277"/>
      <c r="J529" s="278">
        <f>ROUND(I529*H529,2)</f>
        <v>0</v>
      </c>
      <c r="K529" s="274" t="s">
        <v>143</v>
      </c>
      <c r="L529" s="279"/>
      <c r="M529" s="280" t="s">
        <v>19</v>
      </c>
      <c r="N529" s="281" t="s">
        <v>43</v>
      </c>
      <c r="O529" s="86"/>
      <c r="P529" s="223">
        <f>O529*H529</f>
        <v>0</v>
      </c>
      <c r="Q529" s="223">
        <v>0.00014999999999999999</v>
      </c>
      <c r="R529" s="223">
        <f>Q529*H529</f>
        <v>0.0023999999999999998</v>
      </c>
      <c r="S529" s="223">
        <v>0</v>
      </c>
      <c r="T529" s="224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5" t="s">
        <v>434</v>
      </c>
      <c r="AT529" s="225" t="s">
        <v>468</v>
      </c>
      <c r="AU529" s="225" t="s">
        <v>81</v>
      </c>
      <c r="AY529" s="19" t="s">
        <v>136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9" t="s">
        <v>79</v>
      </c>
      <c r="BK529" s="226">
        <f>ROUND(I529*H529,2)</f>
        <v>0</v>
      </c>
      <c r="BL529" s="19" t="s">
        <v>314</v>
      </c>
      <c r="BM529" s="225" t="s">
        <v>483</v>
      </c>
    </row>
    <row r="530" s="14" customFormat="1">
      <c r="A530" s="14"/>
      <c r="B530" s="238"/>
      <c r="C530" s="239"/>
      <c r="D530" s="229" t="s">
        <v>146</v>
      </c>
      <c r="E530" s="240" t="s">
        <v>19</v>
      </c>
      <c r="F530" s="241" t="s">
        <v>463</v>
      </c>
      <c r="G530" s="239"/>
      <c r="H530" s="242">
        <v>6</v>
      </c>
      <c r="I530" s="243"/>
      <c r="J530" s="239"/>
      <c r="K530" s="239"/>
      <c r="L530" s="244"/>
      <c r="M530" s="245"/>
      <c r="N530" s="246"/>
      <c r="O530" s="246"/>
      <c r="P530" s="246"/>
      <c r="Q530" s="246"/>
      <c r="R530" s="246"/>
      <c r="S530" s="246"/>
      <c r="T530" s="24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8" t="s">
        <v>146</v>
      </c>
      <c r="AU530" s="248" t="s">
        <v>81</v>
      </c>
      <c r="AV530" s="14" t="s">
        <v>81</v>
      </c>
      <c r="AW530" s="14" t="s">
        <v>33</v>
      </c>
      <c r="AX530" s="14" t="s">
        <v>72</v>
      </c>
      <c r="AY530" s="248" t="s">
        <v>136</v>
      </c>
    </row>
    <row r="531" s="14" customFormat="1">
      <c r="A531" s="14"/>
      <c r="B531" s="238"/>
      <c r="C531" s="239"/>
      <c r="D531" s="229" t="s">
        <v>146</v>
      </c>
      <c r="E531" s="240" t="s">
        <v>19</v>
      </c>
      <c r="F531" s="241" t="s">
        <v>464</v>
      </c>
      <c r="G531" s="239"/>
      <c r="H531" s="242">
        <v>5</v>
      </c>
      <c r="I531" s="243"/>
      <c r="J531" s="239"/>
      <c r="K531" s="239"/>
      <c r="L531" s="244"/>
      <c r="M531" s="245"/>
      <c r="N531" s="246"/>
      <c r="O531" s="246"/>
      <c r="P531" s="246"/>
      <c r="Q531" s="246"/>
      <c r="R531" s="246"/>
      <c r="S531" s="246"/>
      <c r="T531" s="24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8" t="s">
        <v>146</v>
      </c>
      <c r="AU531" s="248" t="s">
        <v>81</v>
      </c>
      <c r="AV531" s="14" t="s">
        <v>81</v>
      </c>
      <c r="AW531" s="14" t="s">
        <v>33</v>
      </c>
      <c r="AX531" s="14" t="s">
        <v>72</v>
      </c>
      <c r="AY531" s="248" t="s">
        <v>136</v>
      </c>
    </row>
    <row r="532" s="14" customFormat="1">
      <c r="A532" s="14"/>
      <c r="B532" s="238"/>
      <c r="C532" s="239"/>
      <c r="D532" s="229" t="s">
        <v>146</v>
      </c>
      <c r="E532" s="240" t="s">
        <v>19</v>
      </c>
      <c r="F532" s="241" t="s">
        <v>465</v>
      </c>
      <c r="G532" s="239"/>
      <c r="H532" s="242">
        <v>1</v>
      </c>
      <c r="I532" s="243"/>
      <c r="J532" s="239"/>
      <c r="K532" s="239"/>
      <c r="L532" s="244"/>
      <c r="M532" s="245"/>
      <c r="N532" s="246"/>
      <c r="O532" s="246"/>
      <c r="P532" s="246"/>
      <c r="Q532" s="246"/>
      <c r="R532" s="246"/>
      <c r="S532" s="246"/>
      <c r="T532" s="24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8" t="s">
        <v>146</v>
      </c>
      <c r="AU532" s="248" t="s">
        <v>81</v>
      </c>
      <c r="AV532" s="14" t="s">
        <v>81</v>
      </c>
      <c r="AW532" s="14" t="s">
        <v>33</v>
      </c>
      <c r="AX532" s="14" t="s">
        <v>72</v>
      </c>
      <c r="AY532" s="248" t="s">
        <v>136</v>
      </c>
    </row>
    <row r="533" s="14" customFormat="1">
      <c r="A533" s="14"/>
      <c r="B533" s="238"/>
      <c r="C533" s="239"/>
      <c r="D533" s="229" t="s">
        <v>146</v>
      </c>
      <c r="E533" s="240" t="s">
        <v>19</v>
      </c>
      <c r="F533" s="241" t="s">
        <v>466</v>
      </c>
      <c r="G533" s="239"/>
      <c r="H533" s="242">
        <v>4</v>
      </c>
      <c r="I533" s="243"/>
      <c r="J533" s="239"/>
      <c r="K533" s="239"/>
      <c r="L533" s="244"/>
      <c r="M533" s="245"/>
      <c r="N533" s="246"/>
      <c r="O533" s="246"/>
      <c r="P533" s="246"/>
      <c r="Q533" s="246"/>
      <c r="R533" s="246"/>
      <c r="S533" s="246"/>
      <c r="T533" s="247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8" t="s">
        <v>146</v>
      </c>
      <c r="AU533" s="248" t="s">
        <v>81</v>
      </c>
      <c r="AV533" s="14" t="s">
        <v>81</v>
      </c>
      <c r="AW533" s="14" t="s">
        <v>33</v>
      </c>
      <c r="AX533" s="14" t="s">
        <v>72</v>
      </c>
      <c r="AY533" s="248" t="s">
        <v>136</v>
      </c>
    </row>
    <row r="534" s="16" customFormat="1">
      <c r="A534" s="16"/>
      <c r="B534" s="260"/>
      <c r="C534" s="261"/>
      <c r="D534" s="229" t="s">
        <v>146</v>
      </c>
      <c r="E534" s="262" t="s">
        <v>19</v>
      </c>
      <c r="F534" s="263" t="s">
        <v>160</v>
      </c>
      <c r="G534" s="261"/>
      <c r="H534" s="264">
        <v>16</v>
      </c>
      <c r="I534" s="265"/>
      <c r="J534" s="261"/>
      <c r="K534" s="261"/>
      <c r="L534" s="266"/>
      <c r="M534" s="267"/>
      <c r="N534" s="268"/>
      <c r="O534" s="268"/>
      <c r="P534" s="268"/>
      <c r="Q534" s="268"/>
      <c r="R534" s="268"/>
      <c r="S534" s="268"/>
      <c r="T534" s="269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70" t="s">
        <v>146</v>
      </c>
      <c r="AU534" s="270" t="s">
        <v>81</v>
      </c>
      <c r="AV534" s="16" t="s">
        <v>144</v>
      </c>
      <c r="AW534" s="16" t="s">
        <v>33</v>
      </c>
      <c r="AX534" s="16" t="s">
        <v>79</v>
      </c>
      <c r="AY534" s="270" t="s">
        <v>136</v>
      </c>
    </row>
    <row r="535" s="2" customFormat="1" ht="16.5" customHeight="1">
      <c r="A535" s="40"/>
      <c r="B535" s="41"/>
      <c r="C535" s="272" t="s">
        <v>484</v>
      </c>
      <c r="D535" s="272" t="s">
        <v>468</v>
      </c>
      <c r="E535" s="273" t="s">
        <v>485</v>
      </c>
      <c r="F535" s="274" t="s">
        <v>486</v>
      </c>
      <c r="G535" s="275" t="s">
        <v>459</v>
      </c>
      <c r="H535" s="276">
        <v>12</v>
      </c>
      <c r="I535" s="277"/>
      <c r="J535" s="278">
        <f>ROUND(I535*H535,2)</f>
        <v>0</v>
      </c>
      <c r="K535" s="274" t="s">
        <v>143</v>
      </c>
      <c r="L535" s="279"/>
      <c r="M535" s="280" t="s">
        <v>19</v>
      </c>
      <c r="N535" s="281" t="s">
        <v>43</v>
      </c>
      <c r="O535" s="86"/>
      <c r="P535" s="223">
        <f>O535*H535</f>
        <v>0</v>
      </c>
      <c r="Q535" s="223">
        <v>0.00014999999999999999</v>
      </c>
      <c r="R535" s="223">
        <f>Q535*H535</f>
        <v>0.0018</v>
      </c>
      <c r="S535" s="223">
        <v>0</v>
      </c>
      <c r="T535" s="224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5" t="s">
        <v>434</v>
      </c>
      <c r="AT535" s="225" t="s">
        <v>468</v>
      </c>
      <c r="AU535" s="225" t="s">
        <v>81</v>
      </c>
      <c r="AY535" s="19" t="s">
        <v>136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9" t="s">
        <v>79</v>
      </c>
      <c r="BK535" s="226">
        <f>ROUND(I535*H535,2)</f>
        <v>0</v>
      </c>
      <c r="BL535" s="19" t="s">
        <v>314</v>
      </c>
      <c r="BM535" s="225" t="s">
        <v>487</v>
      </c>
    </row>
    <row r="536" s="14" customFormat="1">
      <c r="A536" s="14"/>
      <c r="B536" s="238"/>
      <c r="C536" s="239"/>
      <c r="D536" s="229" t="s">
        <v>146</v>
      </c>
      <c r="E536" s="240" t="s">
        <v>19</v>
      </c>
      <c r="F536" s="241" t="s">
        <v>461</v>
      </c>
      <c r="G536" s="239"/>
      <c r="H536" s="242">
        <v>7</v>
      </c>
      <c r="I536" s="243"/>
      <c r="J536" s="239"/>
      <c r="K536" s="239"/>
      <c r="L536" s="244"/>
      <c r="M536" s="245"/>
      <c r="N536" s="246"/>
      <c r="O536" s="246"/>
      <c r="P536" s="246"/>
      <c r="Q536" s="246"/>
      <c r="R536" s="246"/>
      <c r="S536" s="246"/>
      <c r="T536" s="247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8" t="s">
        <v>146</v>
      </c>
      <c r="AU536" s="248" t="s">
        <v>81</v>
      </c>
      <c r="AV536" s="14" t="s">
        <v>81</v>
      </c>
      <c r="AW536" s="14" t="s">
        <v>33</v>
      </c>
      <c r="AX536" s="14" t="s">
        <v>72</v>
      </c>
      <c r="AY536" s="248" t="s">
        <v>136</v>
      </c>
    </row>
    <row r="537" s="14" customFormat="1">
      <c r="A537" s="14"/>
      <c r="B537" s="238"/>
      <c r="C537" s="239"/>
      <c r="D537" s="229" t="s">
        <v>146</v>
      </c>
      <c r="E537" s="240" t="s">
        <v>19</v>
      </c>
      <c r="F537" s="241" t="s">
        <v>462</v>
      </c>
      <c r="G537" s="239"/>
      <c r="H537" s="242">
        <v>5</v>
      </c>
      <c r="I537" s="243"/>
      <c r="J537" s="239"/>
      <c r="K537" s="239"/>
      <c r="L537" s="244"/>
      <c r="M537" s="245"/>
      <c r="N537" s="246"/>
      <c r="O537" s="246"/>
      <c r="P537" s="246"/>
      <c r="Q537" s="246"/>
      <c r="R537" s="246"/>
      <c r="S537" s="246"/>
      <c r="T537" s="24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8" t="s">
        <v>146</v>
      </c>
      <c r="AU537" s="248" t="s">
        <v>81</v>
      </c>
      <c r="AV537" s="14" t="s">
        <v>81</v>
      </c>
      <c r="AW537" s="14" t="s">
        <v>33</v>
      </c>
      <c r="AX537" s="14" t="s">
        <v>72</v>
      </c>
      <c r="AY537" s="248" t="s">
        <v>136</v>
      </c>
    </row>
    <row r="538" s="16" customFormat="1">
      <c r="A538" s="16"/>
      <c r="B538" s="260"/>
      <c r="C538" s="261"/>
      <c r="D538" s="229" t="s">
        <v>146</v>
      </c>
      <c r="E538" s="262" t="s">
        <v>19</v>
      </c>
      <c r="F538" s="263" t="s">
        <v>160</v>
      </c>
      <c r="G538" s="261"/>
      <c r="H538" s="264">
        <v>12</v>
      </c>
      <c r="I538" s="265"/>
      <c r="J538" s="261"/>
      <c r="K538" s="261"/>
      <c r="L538" s="266"/>
      <c r="M538" s="267"/>
      <c r="N538" s="268"/>
      <c r="O538" s="268"/>
      <c r="P538" s="268"/>
      <c r="Q538" s="268"/>
      <c r="R538" s="268"/>
      <c r="S538" s="268"/>
      <c r="T538" s="269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70" t="s">
        <v>146</v>
      </c>
      <c r="AU538" s="270" t="s">
        <v>81</v>
      </c>
      <c r="AV538" s="16" t="s">
        <v>144</v>
      </c>
      <c r="AW538" s="16" t="s">
        <v>33</v>
      </c>
      <c r="AX538" s="16" t="s">
        <v>79</v>
      </c>
      <c r="AY538" s="270" t="s">
        <v>136</v>
      </c>
    </row>
    <row r="539" s="2" customFormat="1" ht="16.5" customHeight="1">
      <c r="A539" s="40"/>
      <c r="B539" s="41"/>
      <c r="C539" s="272" t="s">
        <v>488</v>
      </c>
      <c r="D539" s="272" t="s">
        <v>468</v>
      </c>
      <c r="E539" s="273" t="s">
        <v>489</v>
      </c>
      <c r="F539" s="274" t="s">
        <v>490</v>
      </c>
      <c r="G539" s="275" t="s">
        <v>459</v>
      </c>
      <c r="H539" s="276">
        <v>16</v>
      </c>
      <c r="I539" s="277"/>
      <c r="J539" s="278">
        <f>ROUND(I539*H539,2)</f>
        <v>0</v>
      </c>
      <c r="K539" s="274" t="s">
        <v>143</v>
      </c>
      <c r="L539" s="279"/>
      <c r="M539" s="280" t="s">
        <v>19</v>
      </c>
      <c r="N539" s="281" t="s">
        <v>43</v>
      </c>
      <c r="O539" s="86"/>
      <c r="P539" s="223">
        <f>O539*H539</f>
        <v>0</v>
      </c>
      <c r="Q539" s="223">
        <v>0.00014999999999999999</v>
      </c>
      <c r="R539" s="223">
        <f>Q539*H539</f>
        <v>0.0023999999999999998</v>
      </c>
      <c r="S539" s="223">
        <v>0</v>
      </c>
      <c r="T539" s="224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5" t="s">
        <v>434</v>
      </c>
      <c r="AT539" s="225" t="s">
        <v>468</v>
      </c>
      <c r="AU539" s="225" t="s">
        <v>81</v>
      </c>
      <c r="AY539" s="19" t="s">
        <v>136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9" t="s">
        <v>79</v>
      </c>
      <c r="BK539" s="226">
        <f>ROUND(I539*H539,2)</f>
        <v>0</v>
      </c>
      <c r="BL539" s="19" t="s">
        <v>314</v>
      </c>
      <c r="BM539" s="225" t="s">
        <v>491</v>
      </c>
    </row>
    <row r="540" s="14" customFormat="1">
      <c r="A540" s="14"/>
      <c r="B540" s="238"/>
      <c r="C540" s="239"/>
      <c r="D540" s="229" t="s">
        <v>146</v>
      </c>
      <c r="E540" s="240" t="s">
        <v>19</v>
      </c>
      <c r="F540" s="241" t="s">
        <v>463</v>
      </c>
      <c r="G540" s="239"/>
      <c r="H540" s="242">
        <v>6</v>
      </c>
      <c r="I540" s="243"/>
      <c r="J540" s="239"/>
      <c r="K540" s="239"/>
      <c r="L540" s="244"/>
      <c r="M540" s="245"/>
      <c r="N540" s="246"/>
      <c r="O540" s="246"/>
      <c r="P540" s="246"/>
      <c r="Q540" s="246"/>
      <c r="R540" s="246"/>
      <c r="S540" s="246"/>
      <c r="T540" s="247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8" t="s">
        <v>146</v>
      </c>
      <c r="AU540" s="248" t="s">
        <v>81</v>
      </c>
      <c r="AV540" s="14" t="s">
        <v>81</v>
      </c>
      <c r="AW540" s="14" t="s">
        <v>33</v>
      </c>
      <c r="AX540" s="14" t="s">
        <v>72</v>
      </c>
      <c r="AY540" s="248" t="s">
        <v>136</v>
      </c>
    </row>
    <row r="541" s="14" customFormat="1">
      <c r="A541" s="14"/>
      <c r="B541" s="238"/>
      <c r="C541" s="239"/>
      <c r="D541" s="229" t="s">
        <v>146</v>
      </c>
      <c r="E541" s="240" t="s">
        <v>19</v>
      </c>
      <c r="F541" s="241" t="s">
        <v>464</v>
      </c>
      <c r="G541" s="239"/>
      <c r="H541" s="242">
        <v>5</v>
      </c>
      <c r="I541" s="243"/>
      <c r="J541" s="239"/>
      <c r="K541" s="239"/>
      <c r="L541" s="244"/>
      <c r="M541" s="245"/>
      <c r="N541" s="246"/>
      <c r="O541" s="246"/>
      <c r="P541" s="246"/>
      <c r="Q541" s="246"/>
      <c r="R541" s="246"/>
      <c r="S541" s="246"/>
      <c r="T541" s="247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8" t="s">
        <v>146</v>
      </c>
      <c r="AU541" s="248" t="s">
        <v>81</v>
      </c>
      <c r="AV541" s="14" t="s">
        <v>81</v>
      </c>
      <c r="AW541" s="14" t="s">
        <v>33</v>
      </c>
      <c r="AX541" s="14" t="s">
        <v>72</v>
      </c>
      <c r="AY541" s="248" t="s">
        <v>136</v>
      </c>
    </row>
    <row r="542" s="14" customFormat="1">
      <c r="A542" s="14"/>
      <c r="B542" s="238"/>
      <c r="C542" s="239"/>
      <c r="D542" s="229" t="s">
        <v>146</v>
      </c>
      <c r="E542" s="240" t="s">
        <v>19</v>
      </c>
      <c r="F542" s="241" t="s">
        <v>465</v>
      </c>
      <c r="G542" s="239"/>
      <c r="H542" s="242">
        <v>1</v>
      </c>
      <c r="I542" s="243"/>
      <c r="J542" s="239"/>
      <c r="K542" s="239"/>
      <c r="L542" s="244"/>
      <c r="M542" s="245"/>
      <c r="N542" s="246"/>
      <c r="O542" s="246"/>
      <c r="P542" s="246"/>
      <c r="Q542" s="246"/>
      <c r="R542" s="246"/>
      <c r="S542" s="246"/>
      <c r="T542" s="247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8" t="s">
        <v>146</v>
      </c>
      <c r="AU542" s="248" t="s">
        <v>81</v>
      </c>
      <c r="AV542" s="14" t="s">
        <v>81</v>
      </c>
      <c r="AW542" s="14" t="s">
        <v>33</v>
      </c>
      <c r="AX542" s="14" t="s">
        <v>72</v>
      </c>
      <c r="AY542" s="248" t="s">
        <v>136</v>
      </c>
    </row>
    <row r="543" s="14" customFormat="1">
      <c r="A543" s="14"/>
      <c r="B543" s="238"/>
      <c r="C543" s="239"/>
      <c r="D543" s="229" t="s">
        <v>146</v>
      </c>
      <c r="E543" s="240" t="s">
        <v>19</v>
      </c>
      <c r="F543" s="241" t="s">
        <v>466</v>
      </c>
      <c r="G543" s="239"/>
      <c r="H543" s="242">
        <v>4</v>
      </c>
      <c r="I543" s="243"/>
      <c r="J543" s="239"/>
      <c r="K543" s="239"/>
      <c r="L543" s="244"/>
      <c r="M543" s="245"/>
      <c r="N543" s="246"/>
      <c r="O543" s="246"/>
      <c r="P543" s="246"/>
      <c r="Q543" s="246"/>
      <c r="R543" s="246"/>
      <c r="S543" s="246"/>
      <c r="T543" s="247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8" t="s">
        <v>146</v>
      </c>
      <c r="AU543" s="248" t="s">
        <v>81</v>
      </c>
      <c r="AV543" s="14" t="s">
        <v>81</v>
      </c>
      <c r="AW543" s="14" t="s">
        <v>33</v>
      </c>
      <c r="AX543" s="14" t="s">
        <v>72</v>
      </c>
      <c r="AY543" s="248" t="s">
        <v>136</v>
      </c>
    </row>
    <row r="544" s="16" customFormat="1">
      <c r="A544" s="16"/>
      <c r="B544" s="260"/>
      <c r="C544" s="261"/>
      <c r="D544" s="229" t="s">
        <v>146</v>
      </c>
      <c r="E544" s="262" t="s">
        <v>19</v>
      </c>
      <c r="F544" s="263" t="s">
        <v>160</v>
      </c>
      <c r="G544" s="261"/>
      <c r="H544" s="264">
        <v>16</v>
      </c>
      <c r="I544" s="265"/>
      <c r="J544" s="261"/>
      <c r="K544" s="261"/>
      <c r="L544" s="266"/>
      <c r="M544" s="267"/>
      <c r="N544" s="268"/>
      <c r="O544" s="268"/>
      <c r="P544" s="268"/>
      <c r="Q544" s="268"/>
      <c r="R544" s="268"/>
      <c r="S544" s="268"/>
      <c r="T544" s="269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70" t="s">
        <v>146</v>
      </c>
      <c r="AU544" s="270" t="s">
        <v>81</v>
      </c>
      <c r="AV544" s="16" t="s">
        <v>144</v>
      </c>
      <c r="AW544" s="16" t="s">
        <v>33</v>
      </c>
      <c r="AX544" s="16" t="s">
        <v>79</v>
      </c>
      <c r="AY544" s="270" t="s">
        <v>136</v>
      </c>
    </row>
    <row r="545" s="2" customFormat="1">
      <c r="A545" s="40"/>
      <c r="B545" s="41"/>
      <c r="C545" s="214" t="s">
        <v>492</v>
      </c>
      <c r="D545" s="214" t="s">
        <v>139</v>
      </c>
      <c r="E545" s="215" t="s">
        <v>493</v>
      </c>
      <c r="F545" s="216" t="s">
        <v>494</v>
      </c>
      <c r="G545" s="217" t="s">
        <v>459</v>
      </c>
      <c r="H545" s="218">
        <v>28</v>
      </c>
      <c r="I545" s="219"/>
      <c r="J545" s="220">
        <f>ROUND(I545*H545,2)</f>
        <v>0</v>
      </c>
      <c r="K545" s="216" t="s">
        <v>143</v>
      </c>
      <c r="L545" s="46"/>
      <c r="M545" s="221" t="s">
        <v>19</v>
      </c>
      <c r="N545" s="222" t="s">
        <v>43</v>
      </c>
      <c r="O545" s="86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5" t="s">
        <v>314</v>
      </c>
      <c r="AT545" s="225" t="s">
        <v>139</v>
      </c>
      <c r="AU545" s="225" t="s">
        <v>81</v>
      </c>
      <c r="AY545" s="19" t="s">
        <v>136</v>
      </c>
      <c r="BE545" s="226">
        <f>IF(N545="základní",J545,0)</f>
        <v>0</v>
      </c>
      <c r="BF545" s="226">
        <f>IF(N545="snížená",J545,0)</f>
        <v>0</v>
      </c>
      <c r="BG545" s="226">
        <f>IF(N545="zákl. přenesená",J545,0)</f>
        <v>0</v>
      </c>
      <c r="BH545" s="226">
        <f>IF(N545="sníž. přenesená",J545,0)</f>
        <v>0</v>
      </c>
      <c r="BI545" s="226">
        <f>IF(N545="nulová",J545,0)</f>
        <v>0</v>
      </c>
      <c r="BJ545" s="19" t="s">
        <v>79</v>
      </c>
      <c r="BK545" s="226">
        <f>ROUND(I545*H545,2)</f>
        <v>0</v>
      </c>
      <c r="BL545" s="19" t="s">
        <v>314</v>
      </c>
      <c r="BM545" s="225" t="s">
        <v>495</v>
      </c>
    </row>
    <row r="546" s="2" customFormat="1">
      <c r="A546" s="40"/>
      <c r="B546" s="41"/>
      <c r="C546" s="272" t="s">
        <v>496</v>
      </c>
      <c r="D546" s="272" t="s">
        <v>468</v>
      </c>
      <c r="E546" s="273" t="s">
        <v>497</v>
      </c>
      <c r="F546" s="274" t="s">
        <v>498</v>
      </c>
      <c r="G546" s="275" t="s">
        <v>459</v>
      </c>
      <c r="H546" s="276">
        <v>56</v>
      </c>
      <c r="I546" s="277"/>
      <c r="J546" s="278">
        <f>ROUND(I546*H546,2)</f>
        <v>0</v>
      </c>
      <c r="K546" s="274" t="s">
        <v>143</v>
      </c>
      <c r="L546" s="279"/>
      <c r="M546" s="280" t="s">
        <v>19</v>
      </c>
      <c r="N546" s="281" t="s">
        <v>43</v>
      </c>
      <c r="O546" s="86"/>
      <c r="P546" s="223">
        <f>O546*H546</f>
        <v>0</v>
      </c>
      <c r="Q546" s="223">
        <v>0.0011999999999999999</v>
      </c>
      <c r="R546" s="223">
        <f>Q546*H546</f>
        <v>0.067199999999999996</v>
      </c>
      <c r="S546" s="223">
        <v>0</v>
      </c>
      <c r="T546" s="224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5" t="s">
        <v>434</v>
      </c>
      <c r="AT546" s="225" t="s">
        <v>468</v>
      </c>
      <c r="AU546" s="225" t="s">
        <v>81</v>
      </c>
      <c r="AY546" s="19" t="s">
        <v>136</v>
      </c>
      <c r="BE546" s="226">
        <f>IF(N546="základní",J546,0)</f>
        <v>0</v>
      </c>
      <c r="BF546" s="226">
        <f>IF(N546="snížená",J546,0)</f>
        <v>0</v>
      </c>
      <c r="BG546" s="226">
        <f>IF(N546="zákl. přenesená",J546,0)</f>
        <v>0</v>
      </c>
      <c r="BH546" s="226">
        <f>IF(N546="sníž. přenesená",J546,0)</f>
        <v>0</v>
      </c>
      <c r="BI546" s="226">
        <f>IF(N546="nulová",J546,0)</f>
        <v>0</v>
      </c>
      <c r="BJ546" s="19" t="s">
        <v>79</v>
      </c>
      <c r="BK546" s="226">
        <f>ROUND(I546*H546,2)</f>
        <v>0</v>
      </c>
      <c r="BL546" s="19" t="s">
        <v>314</v>
      </c>
      <c r="BM546" s="225" t="s">
        <v>499</v>
      </c>
    </row>
    <row r="547" s="14" customFormat="1">
      <c r="A547" s="14"/>
      <c r="B547" s="238"/>
      <c r="C547" s="239"/>
      <c r="D547" s="229" t="s">
        <v>146</v>
      </c>
      <c r="E547" s="240" t="s">
        <v>19</v>
      </c>
      <c r="F547" s="241" t="s">
        <v>500</v>
      </c>
      <c r="G547" s="239"/>
      <c r="H547" s="242">
        <v>56</v>
      </c>
      <c r="I547" s="243"/>
      <c r="J547" s="239"/>
      <c r="K547" s="239"/>
      <c r="L547" s="244"/>
      <c r="M547" s="245"/>
      <c r="N547" s="246"/>
      <c r="O547" s="246"/>
      <c r="P547" s="246"/>
      <c r="Q547" s="246"/>
      <c r="R547" s="246"/>
      <c r="S547" s="246"/>
      <c r="T547" s="247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8" t="s">
        <v>146</v>
      </c>
      <c r="AU547" s="248" t="s">
        <v>81</v>
      </c>
      <c r="AV547" s="14" t="s">
        <v>81</v>
      </c>
      <c r="AW547" s="14" t="s">
        <v>33</v>
      </c>
      <c r="AX547" s="14" t="s">
        <v>79</v>
      </c>
      <c r="AY547" s="248" t="s">
        <v>136</v>
      </c>
    </row>
    <row r="548" s="2" customFormat="1" ht="16.5" customHeight="1">
      <c r="A548" s="40"/>
      <c r="B548" s="41"/>
      <c r="C548" s="214" t="s">
        <v>501</v>
      </c>
      <c r="D548" s="214" t="s">
        <v>139</v>
      </c>
      <c r="E548" s="215" t="s">
        <v>502</v>
      </c>
      <c r="F548" s="216" t="s">
        <v>503</v>
      </c>
      <c r="G548" s="217" t="s">
        <v>459</v>
      </c>
      <c r="H548" s="218">
        <v>28</v>
      </c>
      <c r="I548" s="219"/>
      <c r="J548" s="220">
        <f>ROUND(I548*H548,2)</f>
        <v>0</v>
      </c>
      <c r="K548" s="216" t="s">
        <v>143</v>
      </c>
      <c r="L548" s="46"/>
      <c r="M548" s="221" t="s">
        <v>19</v>
      </c>
      <c r="N548" s="222" t="s">
        <v>43</v>
      </c>
      <c r="O548" s="86"/>
      <c r="P548" s="223">
        <f>O548*H548</f>
        <v>0</v>
      </c>
      <c r="Q548" s="223">
        <v>0</v>
      </c>
      <c r="R548" s="223">
        <f>Q548*H548</f>
        <v>0</v>
      </c>
      <c r="S548" s="223">
        <v>0.024</v>
      </c>
      <c r="T548" s="224">
        <f>S548*H548</f>
        <v>0.67200000000000004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5" t="s">
        <v>314</v>
      </c>
      <c r="AT548" s="225" t="s">
        <v>139</v>
      </c>
      <c r="AU548" s="225" t="s">
        <v>81</v>
      </c>
      <c r="AY548" s="19" t="s">
        <v>136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9" t="s">
        <v>79</v>
      </c>
      <c r="BK548" s="226">
        <f>ROUND(I548*H548,2)</f>
        <v>0</v>
      </c>
      <c r="BL548" s="19" t="s">
        <v>314</v>
      </c>
      <c r="BM548" s="225" t="s">
        <v>504</v>
      </c>
    </row>
    <row r="549" s="14" customFormat="1">
      <c r="A549" s="14"/>
      <c r="B549" s="238"/>
      <c r="C549" s="239"/>
      <c r="D549" s="229" t="s">
        <v>146</v>
      </c>
      <c r="E549" s="240" t="s">
        <v>19</v>
      </c>
      <c r="F549" s="241" t="s">
        <v>505</v>
      </c>
      <c r="G549" s="239"/>
      <c r="H549" s="242">
        <v>6</v>
      </c>
      <c r="I549" s="243"/>
      <c r="J549" s="239"/>
      <c r="K549" s="239"/>
      <c r="L549" s="244"/>
      <c r="M549" s="245"/>
      <c r="N549" s="246"/>
      <c r="O549" s="246"/>
      <c r="P549" s="246"/>
      <c r="Q549" s="246"/>
      <c r="R549" s="246"/>
      <c r="S549" s="246"/>
      <c r="T549" s="247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8" t="s">
        <v>146</v>
      </c>
      <c r="AU549" s="248" t="s">
        <v>81</v>
      </c>
      <c r="AV549" s="14" t="s">
        <v>81</v>
      </c>
      <c r="AW549" s="14" t="s">
        <v>33</v>
      </c>
      <c r="AX549" s="14" t="s">
        <v>72</v>
      </c>
      <c r="AY549" s="248" t="s">
        <v>136</v>
      </c>
    </row>
    <row r="550" s="14" customFormat="1">
      <c r="A550" s="14"/>
      <c r="B550" s="238"/>
      <c r="C550" s="239"/>
      <c r="D550" s="229" t="s">
        <v>146</v>
      </c>
      <c r="E550" s="240" t="s">
        <v>19</v>
      </c>
      <c r="F550" s="241" t="s">
        <v>506</v>
      </c>
      <c r="G550" s="239"/>
      <c r="H550" s="242">
        <v>7</v>
      </c>
      <c r="I550" s="243"/>
      <c r="J550" s="239"/>
      <c r="K550" s="239"/>
      <c r="L550" s="244"/>
      <c r="M550" s="245"/>
      <c r="N550" s="246"/>
      <c r="O550" s="246"/>
      <c r="P550" s="246"/>
      <c r="Q550" s="246"/>
      <c r="R550" s="246"/>
      <c r="S550" s="246"/>
      <c r="T550" s="247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8" t="s">
        <v>146</v>
      </c>
      <c r="AU550" s="248" t="s">
        <v>81</v>
      </c>
      <c r="AV550" s="14" t="s">
        <v>81</v>
      </c>
      <c r="AW550" s="14" t="s">
        <v>33</v>
      </c>
      <c r="AX550" s="14" t="s">
        <v>72</v>
      </c>
      <c r="AY550" s="248" t="s">
        <v>136</v>
      </c>
    </row>
    <row r="551" s="14" customFormat="1">
      <c r="A551" s="14"/>
      <c r="B551" s="238"/>
      <c r="C551" s="239"/>
      <c r="D551" s="229" t="s">
        <v>146</v>
      </c>
      <c r="E551" s="240" t="s">
        <v>19</v>
      </c>
      <c r="F551" s="241" t="s">
        <v>507</v>
      </c>
      <c r="G551" s="239"/>
      <c r="H551" s="242">
        <v>6</v>
      </c>
      <c r="I551" s="243"/>
      <c r="J551" s="239"/>
      <c r="K551" s="239"/>
      <c r="L551" s="244"/>
      <c r="M551" s="245"/>
      <c r="N551" s="246"/>
      <c r="O551" s="246"/>
      <c r="P551" s="246"/>
      <c r="Q551" s="246"/>
      <c r="R551" s="246"/>
      <c r="S551" s="246"/>
      <c r="T551" s="247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8" t="s">
        <v>146</v>
      </c>
      <c r="AU551" s="248" t="s">
        <v>81</v>
      </c>
      <c r="AV551" s="14" t="s">
        <v>81</v>
      </c>
      <c r="AW551" s="14" t="s">
        <v>33</v>
      </c>
      <c r="AX551" s="14" t="s">
        <v>72</v>
      </c>
      <c r="AY551" s="248" t="s">
        <v>136</v>
      </c>
    </row>
    <row r="552" s="14" customFormat="1">
      <c r="A552" s="14"/>
      <c r="B552" s="238"/>
      <c r="C552" s="239"/>
      <c r="D552" s="229" t="s">
        <v>146</v>
      </c>
      <c r="E552" s="240" t="s">
        <v>19</v>
      </c>
      <c r="F552" s="241" t="s">
        <v>508</v>
      </c>
      <c r="G552" s="239"/>
      <c r="H552" s="242">
        <v>9</v>
      </c>
      <c r="I552" s="243"/>
      <c r="J552" s="239"/>
      <c r="K552" s="239"/>
      <c r="L552" s="244"/>
      <c r="M552" s="245"/>
      <c r="N552" s="246"/>
      <c r="O552" s="246"/>
      <c r="P552" s="246"/>
      <c r="Q552" s="246"/>
      <c r="R552" s="246"/>
      <c r="S552" s="246"/>
      <c r="T552" s="24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8" t="s">
        <v>146</v>
      </c>
      <c r="AU552" s="248" t="s">
        <v>81</v>
      </c>
      <c r="AV552" s="14" t="s">
        <v>81</v>
      </c>
      <c r="AW552" s="14" t="s">
        <v>33</v>
      </c>
      <c r="AX552" s="14" t="s">
        <v>72</v>
      </c>
      <c r="AY552" s="248" t="s">
        <v>136</v>
      </c>
    </row>
    <row r="553" s="16" customFormat="1">
      <c r="A553" s="16"/>
      <c r="B553" s="260"/>
      <c r="C553" s="261"/>
      <c r="D553" s="229" t="s">
        <v>146</v>
      </c>
      <c r="E553" s="262" t="s">
        <v>19</v>
      </c>
      <c r="F553" s="263" t="s">
        <v>160</v>
      </c>
      <c r="G553" s="261"/>
      <c r="H553" s="264">
        <v>28</v>
      </c>
      <c r="I553" s="265"/>
      <c r="J553" s="261"/>
      <c r="K553" s="261"/>
      <c r="L553" s="266"/>
      <c r="M553" s="267"/>
      <c r="N553" s="268"/>
      <c r="O553" s="268"/>
      <c r="P553" s="268"/>
      <c r="Q553" s="268"/>
      <c r="R553" s="268"/>
      <c r="S553" s="268"/>
      <c r="T553" s="269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70" t="s">
        <v>146</v>
      </c>
      <c r="AU553" s="270" t="s">
        <v>81</v>
      </c>
      <c r="AV553" s="16" t="s">
        <v>144</v>
      </c>
      <c r="AW553" s="16" t="s">
        <v>33</v>
      </c>
      <c r="AX553" s="16" t="s">
        <v>79</v>
      </c>
      <c r="AY553" s="270" t="s">
        <v>136</v>
      </c>
    </row>
    <row r="554" s="2" customFormat="1">
      <c r="A554" s="40"/>
      <c r="B554" s="41"/>
      <c r="C554" s="214" t="s">
        <v>509</v>
      </c>
      <c r="D554" s="214" t="s">
        <v>139</v>
      </c>
      <c r="E554" s="215" t="s">
        <v>510</v>
      </c>
      <c r="F554" s="216" t="s">
        <v>511</v>
      </c>
      <c r="G554" s="217" t="s">
        <v>459</v>
      </c>
      <c r="H554" s="218">
        <v>1</v>
      </c>
      <c r="I554" s="219"/>
      <c r="J554" s="220">
        <f>ROUND(I554*H554,2)</f>
        <v>0</v>
      </c>
      <c r="K554" s="216" t="s">
        <v>19</v>
      </c>
      <c r="L554" s="46"/>
      <c r="M554" s="221" t="s">
        <v>19</v>
      </c>
      <c r="N554" s="222" t="s">
        <v>43</v>
      </c>
      <c r="O554" s="86"/>
      <c r="P554" s="223">
        <f>O554*H554</f>
        <v>0</v>
      </c>
      <c r="Q554" s="223">
        <v>0</v>
      </c>
      <c r="R554" s="223">
        <f>Q554*H554</f>
        <v>0</v>
      </c>
      <c r="S554" s="223">
        <v>0.17399999999999999</v>
      </c>
      <c r="T554" s="224">
        <f>S554*H554</f>
        <v>0.17399999999999999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5" t="s">
        <v>314</v>
      </c>
      <c r="AT554" s="225" t="s">
        <v>139</v>
      </c>
      <c r="AU554" s="225" t="s">
        <v>81</v>
      </c>
      <c r="AY554" s="19" t="s">
        <v>136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9" t="s">
        <v>79</v>
      </c>
      <c r="BK554" s="226">
        <f>ROUND(I554*H554,2)</f>
        <v>0</v>
      </c>
      <c r="BL554" s="19" t="s">
        <v>314</v>
      </c>
      <c r="BM554" s="225" t="s">
        <v>512</v>
      </c>
    </row>
    <row r="555" s="13" customFormat="1">
      <c r="A555" s="13"/>
      <c r="B555" s="227"/>
      <c r="C555" s="228"/>
      <c r="D555" s="229" t="s">
        <v>146</v>
      </c>
      <c r="E555" s="230" t="s">
        <v>19</v>
      </c>
      <c r="F555" s="231" t="s">
        <v>454</v>
      </c>
      <c r="G555" s="228"/>
      <c r="H555" s="230" t="s">
        <v>19</v>
      </c>
      <c r="I555" s="232"/>
      <c r="J555" s="228"/>
      <c r="K555" s="228"/>
      <c r="L555" s="233"/>
      <c r="M555" s="234"/>
      <c r="N555" s="235"/>
      <c r="O555" s="235"/>
      <c r="P555" s="235"/>
      <c r="Q555" s="235"/>
      <c r="R555" s="235"/>
      <c r="S555" s="235"/>
      <c r="T555" s="23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7" t="s">
        <v>146</v>
      </c>
      <c r="AU555" s="237" t="s">
        <v>81</v>
      </c>
      <c r="AV555" s="13" t="s">
        <v>79</v>
      </c>
      <c r="AW555" s="13" t="s">
        <v>33</v>
      </c>
      <c r="AX555" s="13" t="s">
        <v>72</v>
      </c>
      <c r="AY555" s="237" t="s">
        <v>136</v>
      </c>
    </row>
    <row r="556" s="14" customFormat="1">
      <c r="A556" s="14"/>
      <c r="B556" s="238"/>
      <c r="C556" s="239"/>
      <c r="D556" s="229" t="s">
        <v>146</v>
      </c>
      <c r="E556" s="240" t="s">
        <v>19</v>
      </c>
      <c r="F556" s="241" t="s">
        <v>513</v>
      </c>
      <c r="G556" s="239"/>
      <c r="H556" s="242">
        <v>1</v>
      </c>
      <c r="I556" s="243"/>
      <c r="J556" s="239"/>
      <c r="K556" s="239"/>
      <c r="L556" s="244"/>
      <c r="M556" s="245"/>
      <c r="N556" s="246"/>
      <c r="O556" s="246"/>
      <c r="P556" s="246"/>
      <c r="Q556" s="246"/>
      <c r="R556" s="246"/>
      <c r="S556" s="246"/>
      <c r="T556" s="247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8" t="s">
        <v>146</v>
      </c>
      <c r="AU556" s="248" t="s">
        <v>81</v>
      </c>
      <c r="AV556" s="14" t="s">
        <v>81</v>
      </c>
      <c r="AW556" s="14" t="s">
        <v>33</v>
      </c>
      <c r="AX556" s="14" t="s">
        <v>79</v>
      </c>
      <c r="AY556" s="248" t="s">
        <v>136</v>
      </c>
    </row>
    <row r="557" s="2" customFormat="1">
      <c r="A557" s="40"/>
      <c r="B557" s="41"/>
      <c r="C557" s="214" t="s">
        <v>514</v>
      </c>
      <c r="D557" s="214" t="s">
        <v>139</v>
      </c>
      <c r="E557" s="215" t="s">
        <v>515</v>
      </c>
      <c r="F557" s="216" t="s">
        <v>516</v>
      </c>
      <c r="G557" s="217" t="s">
        <v>290</v>
      </c>
      <c r="H557" s="218">
        <v>0.627</v>
      </c>
      <c r="I557" s="219"/>
      <c r="J557" s="220">
        <f>ROUND(I557*H557,2)</f>
        <v>0</v>
      </c>
      <c r="K557" s="216" t="s">
        <v>143</v>
      </c>
      <c r="L557" s="46"/>
      <c r="M557" s="221" t="s">
        <v>19</v>
      </c>
      <c r="N557" s="222" t="s">
        <v>43</v>
      </c>
      <c r="O557" s="86"/>
      <c r="P557" s="223">
        <f>O557*H557</f>
        <v>0</v>
      </c>
      <c r="Q557" s="223">
        <v>0</v>
      </c>
      <c r="R557" s="223">
        <f>Q557*H557</f>
        <v>0</v>
      </c>
      <c r="S557" s="223">
        <v>0</v>
      </c>
      <c r="T557" s="224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5" t="s">
        <v>314</v>
      </c>
      <c r="AT557" s="225" t="s">
        <v>139</v>
      </c>
      <c r="AU557" s="225" t="s">
        <v>81</v>
      </c>
      <c r="AY557" s="19" t="s">
        <v>136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9" t="s">
        <v>79</v>
      </c>
      <c r="BK557" s="226">
        <f>ROUND(I557*H557,2)</f>
        <v>0</v>
      </c>
      <c r="BL557" s="19" t="s">
        <v>314</v>
      </c>
      <c r="BM557" s="225" t="s">
        <v>517</v>
      </c>
    </row>
    <row r="558" s="12" customFormat="1" ht="22.8" customHeight="1">
      <c r="A558" s="12"/>
      <c r="B558" s="198"/>
      <c r="C558" s="199"/>
      <c r="D558" s="200" t="s">
        <v>71</v>
      </c>
      <c r="E558" s="212" t="s">
        <v>518</v>
      </c>
      <c r="F558" s="212" t="s">
        <v>519</v>
      </c>
      <c r="G558" s="199"/>
      <c r="H558" s="199"/>
      <c r="I558" s="202"/>
      <c r="J558" s="213">
        <f>BK558</f>
        <v>0</v>
      </c>
      <c r="K558" s="199"/>
      <c r="L558" s="204"/>
      <c r="M558" s="205"/>
      <c r="N558" s="206"/>
      <c r="O558" s="206"/>
      <c r="P558" s="207">
        <f>SUM(P559:P739)</f>
        <v>0</v>
      </c>
      <c r="Q558" s="206"/>
      <c r="R558" s="207">
        <f>SUM(R559:R739)</f>
        <v>3.5952580599999999</v>
      </c>
      <c r="S558" s="206"/>
      <c r="T558" s="208">
        <f>SUM(T559:T739)</f>
        <v>7.8405956399999992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09" t="s">
        <v>81</v>
      </c>
      <c r="AT558" s="210" t="s">
        <v>71</v>
      </c>
      <c r="AU558" s="210" t="s">
        <v>79</v>
      </c>
      <c r="AY558" s="209" t="s">
        <v>136</v>
      </c>
      <c r="BK558" s="211">
        <f>SUM(BK559:BK739)</f>
        <v>0</v>
      </c>
    </row>
    <row r="559" s="2" customFormat="1">
      <c r="A559" s="40"/>
      <c r="B559" s="41"/>
      <c r="C559" s="214" t="s">
        <v>520</v>
      </c>
      <c r="D559" s="214" t="s">
        <v>139</v>
      </c>
      <c r="E559" s="215" t="s">
        <v>521</v>
      </c>
      <c r="F559" s="216" t="s">
        <v>522</v>
      </c>
      <c r="G559" s="217" t="s">
        <v>142</v>
      </c>
      <c r="H559" s="218">
        <v>84.481999999999999</v>
      </c>
      <c r="I559" s="219"/>
      <c r="J559" s="220">
        <f>ROUND(I559*H559,2)</f>
        <v>0</v>
      </c>
      <c r="K559" s="216" t="s">
        <v>143</v>
      </c>
      <c r="L559" s="46"/>
      <c r="M559" s="221" t="s">
        <v>19</v>
      </c>
      <c r="N559" s="222" t="s">
        <v>43</v>
      </c>
      <c r="O559" s="86"/>
      <c r="P559" s="223">
        <f>O559*H559</f>
        <v>0</v>
      </c>
      <c r="Q559" s="223">
        <v>0.012</v>
      </c>
      <c r="R559" s="223">
        <f>Q559*H559</f>
        <v>1.013784</v>
      </c>
      <c r="S559" s="223">
        <v>0</v>
      </c>
      <c r="T559" s="224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5" t="s">
        <v>314</v>
      </c>
      <c r="AT559" s="225" t="s">
        <v>139</v>
      </c>
      <c r="AU559" s="225" t="s">
        <v>81</v>
      </c>
      <c r="AY559" s="19" t="s">
        <v>136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9" t="s">
        <v>79</v>
      </c>
      <c r="BK559" s="226">
        <f>ROUND(I559*H559,2)</f>
        <v>0</v>
      </c>
      <c r="BL559" s="19" t="s">
        <v>314</v>
      </c>
      <c r="BM559" s="225" t="s">
        <v>523</v>
      </c>
    </row>
    <row r="560" s="13" customFormat="1">
      <c r="A560" s="13"/>
      <c r="B560" s="227"/>
      <c r="C560" s="228"/>
      <c r="D560" s="229" t="s">
        <v>146</v>
      </c>
      <c r="E560" s="230" t="s">
        <v>19</v>
      </c>
      <c r="F560" s="231" t="s">
        <v>524</v>
      </c>
      <c r="G560" s="228"/>
      <c r="H560" s="230" t="s">
        <v>19</v>
      </c>
      <c r="I560" s="232"/>
      <c r="J560" s="228"/>
      <c r="K560" s="228"/>
      <c r="L560" s="233"/>
      <c r="M560" s="234"/>
      <c r="N560" s="235"/>
      <c r="O560" s="235"/>
      <c r="P560" s="235"/>
      <c r="Q560" s="235"/>
      <c r="R560" s="235"/>
      <c r="S560" s="235"/>
      <c r="T560" s="23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7" t="s">
        <v>146</v>
      </c>
      <c r="AU560" s="237" t="s">
        <v>81</v>
      </c>
      <c r="AV560" s="13" t="s">
        <v>79</v>
      </c>
      <c r="AW560" s="13" t="s">
        <v>33</v>
      </c>
      <c r="AX560" s="13" t="s">
        <v>72</v>
      </c>
      <c r="AY560" s="237" t="s">
        <v>136</v>
      </c>
    </row>
    <row r="561" s="13" customFormat="1">
      <c r="A561" s="13"/>
      <c r="B561" s="227"/>
      <c r="C561" s="228"/>
      <c r="D561" s="229" t="s">
        <v>146</v>
      </c>
      <c r="E561" s="230" t="s">
        <v>19</v>
      </c>
      <c r="F561" s="231" t="s">
        <v>525</v>
      </c>
      <c r="G561" s="228"/>
      <c r="H561" s="230" t="s">
        <v>19</v>
      </c>
      <c r="I561" s="232"/>
      <c r="J561" s="228"/>
      <c r="K561" s="228"/>
      <c r="L561" s="233"/>
      <c r="M561" s="234"/>
      <c r="N561" s="235"/>
      <c r="O561" s="235"/>
      <c r="P561" s="235"/>
      <c r="Q561" s="235"/>
      <c r="R561" s="235"/>
      <c r="S561" s="235"/>
      <c r="T561" s="23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7" t="s">
        <v>146</v>
      </c>
      <c r="AU561" s="237" t="s">
        <v>81</v>
      </c>
      <c r="AV561" s="13" t="s">
        <v>79</v>
      </c>
      <c r="AW561" s="13" t="s">
        <v>33</v>
      </c>
      <c r="AX561" s="13" t="s">
        <v>72</v>
      </c>
      <c r="AY561" s="237" t="s">
        <v>136</v>
      </c>
    </row>
    <row r="562" s="14" customFormat="1">
      <c r="A562" s="14"/>
      <c r="B562" s="238"/>
      <c r="C562" s="239"/>
      <c r="D562" s="229" t="s">
        <v>146</v>
      </c>
      <c r="E562" s="240" t="s">
        <v>19</v>
      </c>
      <c r="F562" s="241" t="s">
        <v>237</v>
      </c>
      <c r="G562" s="239"/>
      <c r="H562" s="242">
        <v>1.53</v>
      </c>
      <c r="I562" s="243"/>
      <c r="J562" s="239"/>
      <c r="K562" s="239"/>
      <c r="L562" s="244"/>
      <c r="M562" s="245"/>
      <c r="N562" s="246"/>
      <c r="O562" s="246"/>
      <c r="P562" s="246"/>
      <c r="Q562" s="246"/>
      <c r="R562" s="246"/>
      <c r="S562" s="246"/>
      <c r="T562" s="247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8" t="s">
        <v>146</v>
      </c>
      <c r="AU562" s="248" t="s">
        <v>81</v>
      </c>
      <c r="AV562" s="14" t="s">
        <v>81</v>
      </c>
      <c r="AW562" s="14" t="s">
        <v>33</v>
      </c>
      <c r="AX562" s="14" t="s">
        <v>72</v>
      </c>
      <c r="AY562" s="248" t="s">
        <v>136</v>
      </c>
    </row>
    <row r="563" s="14" customFormat="1">
      <c r="A563" s="14"/>
      <c r="B563" s="238"/>
      <c r="C563" s="239"/>
      <c r="D563" s="229" t="s">
        <v>146</v>
      </c>
      <c r="E563" s="240" t="s">
        <v>19</v>
      </c>
      <c r="F563" s="241" t="s">
        <v>238</v>
      </c>
      <c r="G563" s="239"/>
      <c r="H563" s="242">
        <v>1.3600000000000001</v>
      </c>
      <c r="I563" s="243"/>
      <c r="J563" s="239"/>
      <c r="K563" s="239"/>
      <c r="L563" s="244"/>
      <c r="M563" s="245"/>
      <c r="N563" s="246"/>
      <c r="O563" s="246"/>
      <c r="P563" s="246"/>
      <c r="Q563" s="246"/>
      <c r="R563" s="246"/>
      <c r="S563" s="246"/>
      <c r="T563" s="247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8" t="s">
        <v>146</v>
      </c>
      <c r="AU563" s="248" t="s">
        <v>81</v>
      </c>
      <c r="AV563" s="14" t="s">
        <v>81</v>
      </c>
      <c r="AW563" s="14" t="s">
        <v>33</v>
      </c>
      <c r="AX563" s="14" t="s">
        <v>72</v>
      </c>
      <c r="AY563" s="248" t="s">
        <v>136</v>
      </c>
    </row>
    <row r="564" s="14" customFormat="1">
      <c r="A564" s="14"/>
      <c r="B564" s="238"/>
      <c r="C564" s="239"/>
      <c r="D564" s="229" t="s">
        <v>146</v>
      </c>
      <c r="E564" s="240" t="s">
        <v>19</v>
      </c>
      <c r="F564" s="241" t="s">
        <v>239</v>
      </c>
      <c r="G564" s="239"/>
      <c r="H564" s="242">
        <v>2.7549999999999999</v>
      </c>
      <c r="I564" s="243"/>
      <c r="J564" s="239"/>
      <c r="K564" s="239"/>
      <c r="L564" s="244"/>
      <c r="M564" s="245"/>
      <c r="N564" s="246"/>
      <c r="O564" s="246"/>
      <c r="P564" s="246"/>
      <c r="Q564" s="246"/>
      <c r="R564" s="246"/>
      <c r="S564" s="246"/>
      <c r="T564" s="247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8" t="s">
        <v>146</v>
      </c>
      <c r="AU564" s="248" t="s">
        <v>81</v>
      </c>
      <c r="AV564" s="14" t="s">
        <v>81</v>
      </c>
      <c r="AW564" s="14" t="s">
        <v>33</v>
      </c>
      <c r="AX564" s="14" t="s">
        <v>72</v>
      </c>
      <c r="AY564" s="248" t="s">
        <v>136</v>
      </c>
    </row>
    <row r="565" s="14" customFormat="1">
      <c r="A565" s="14"/>
      <c r="B565" s="238"/>
      <c r="C565" s="239"/>
      <c r="D565" s="229" t="s">
        <v>146</v>
      </c>
      <c r="E565" s="240" t="s">
        <v>19</v>
      </c>
      <c r="F565" s="241" t="s">
        <v>240</v>
      </c>
      <c r="G565" s="239"/>
      <c r="H565" s="242">
        <v>3.3999999999999999</v>
      </c>
      <c r="I565" s="243"/>
      <c r="J565" s="239"/>
      <c r="K565" s="239"/>
      <c r="L565" s="244"/>
      <c r="M565" s="245"/>
      <c r="N565" s="246"/>
      <c r="O565" s="246"/>
      <c r="P565" s="246"/>
      <c r="Q565" s="246"/>
      <c r="R565" s="246"/>
      <c r="S565" s="246"/>
      <c r="T565" s="247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8" t="s">
        <v>146</v>
      </c>
      <c r="AU565" s="248" t="s">
        <v>81</v>
      </c>
      <c r="AV565" s="14" t="s">
        <v>81</v>
      </c>
      <c r="AW565" s="14" t="s">
        <v>33</v>
      </c>
      <c r="AX565" s="14" t="s">
        <v>72</v>
      </c>
      <c r="AY565" s="248" t="s">
        <v>136</v>
      </c>
    </row>
    <row r="566" s="14" customFormat="1">
      <c r="A566" s="14"/>
      <c r="B566" s="238"/>
      <c r="C566" s="239"/>
      <c r="D566" s="229" t="s">
        <v>146</v>
      </c>
      <c r="E566" s="240" t="s">
        <v>19</v>
      </c>
      <c r="F566" s="241" t="s">
        <v>241</v>
      </c>
      <c r="G566" s="239"/>
      <c r="H566" s="242">
        <v>5.5350000000000001</v>
      </c>
      <c r="I566" s="243"/>
      <c r="J566" s="239"/>
      <c r="K566" s="239"/>
      <c r="L566" s="244"/>
      <c r="M566" s="245"/>
      <c r="N566" s="246"/>
      <c r="O566" s="246"/>
      <c r="P566" s="246"/>
      <c r="Q566" s="246"/>
      <c r="R566" s="246"/>
      <c r="S566" s="246"/>
      <c r="T566" s="247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8" t="s">
        <v>146</v>
      </c>
      <c r="AU566" s="248" t="s">
        <v>81</v>
      </c>
      <c r="AV566" s="14" t="s">
        <v>81</v>
      </c>
      <c r="AW566" s="14" t="s">
        <v>33</v>
      </c>
      <c r="AX566" s="14" t="s">
        <v>72</v>
      </c>
      <c r="AY566" s="248" t="s">
        <v>136</v>
      </c>
    </row>
    <row r="567" s="14" customFormat="1">
      <c r="A567" s="14"/>
      <c r="B567" s="238"/>
      <c r="C567" s="239"/>
      <c r="D567" s="229" t="s">
        <v>146</v>
      </c>
      <c r="E567" s="240" t="s">
        <v>19</v>
      </c>
      <c r="F567" s="241" t="s">
        <v>242</v>
      </c>
      <c r="G567" s="239"/>
      <c r="H567" s="242">
        <v>5.1299999999999999</v>
      </c>
      <c r="I567" s="243"/>
      <c r="J567" s="239"/>
      <c r="K567" s="239"/>
      <c r="L567" s="244"/>
      <c r="M567" s="245"/>
      <c r="N567" s="246"/>
      <c r="O567" s="246"/>
      <c r="P567" s="246"/>
      <c r="Q567" s="246"/>
      <c r="R567" s="246"/>
      <c r="S567" s="246"/>
      <c r="T567" s="247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8" t="s">
        <v>146</v>
      </c>
      <c r="AU567" s="248" t="s">
        <v>81</v>
      </c>
      <c r="AV567" s="14" t="s">
        <v>81</v>
      </c>
      <c r="AW567" s="14" t="s">
        <v>33</v>
      </c>
      <c r="AX567" s="14" t="s">
        <v>72</v>
      </c>
      <c r="AY567" s="248" t="s">
        <v>136</v>
      </c>
    </row>
    <row r="568" s="15" customFormat="1">
      <c r="A568" s="15"/>
      <c r="B568" s="249"/>
      <c r="C568" s="250"/>
      <c r="D568" s="229" t="s">
        <v>146</v>
      </c>
      <c r="E568" s="251" t="s">
        <v>19</v>
      </c>
      <c r="F568" s="252" t="s">
        <v>150</v>
      </c>
      <c r="G568" s="250"/>
      <c r="H568" s="253">
        <v>19.710000000000001</v>
      </c>
      <c r="I568" s="254"/>
      <c r="J568" s="250"/>
      <c r="K568" s="250"/>
      <c r="L568" s="255"/>
      <c r="M568" s="256"/>
      <c r="N568" s="257"/>
      <c r="O568" s="257"/>
      <c r="P568" s="257"/>
      <c r="Q568" s="257"/>
      <c r="R568" s="257"/>
      <c r="S568" s="257"/>
      <c r="T568" s="258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59" t="s">
        <v>146</v>
      </c>
      <c r="AU568" s="259" t="s">
        <v>81</v>
      </c>
      <c r="AV568" s="15" t="s">
        <v>137</v>
      </c>
      <c r="AW568" s="15" t="s">
        <v>33</v>
      </c>
      <c r="AX568" s="15" t="s">
        <v>72</v>
      </c>
      <c r="AY568" s="259" t="s">
        <v>136</v>
      </c>
    </row>
    <row r="569" s="14" customFormat="1">
      <c r="A569" s="14"/>
      <c r="B569" s="238"/>
      <c r="C569" s="239"/>
      <c r="D569" s="229" t="s">
        <v>146</v>
      </c>
      <c r="E569" s="240" t="s">
        <v>19</v>
      </c>
      <c r="F569" s="241" t="s">
        <v>243</v>
      </c>
      <c r="G569" s="239"/>
      <c r="H569" s="242">
        <v>1.53</v>
      </c>
      <c r="I569" s="243"/>
      <c r="J569" s="239"/>
      <c r="K569" s="239"/>
      <c r="L569" s="244"/>
      <c r="M569" s="245"/>
      <c r="N569" s="246"/>
      <c r="O569" s="246"/>
      <c r="P569" s="246"/>
      <c r="Q569" s="246"/>
      <c r="R569" s="246"/>
      <c r="S569" s="246"/>
      <c r="T569" s="247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8" t="s">
        <v>146</v>
      </c>
      <c r="AU569" s="248" t="s">
        <v>81</v>
      </c>
      <c r="AV569" s="14" t="s">
        <v>81</v>
      </c>
      <c r="AW569" s="14" t="s">
        <v>33</v>
      </c>
      <c r="AX569" s="14" t="s">
        <v>72</v>
      </c>
      <c r="AY569" s="248" t="s">
        <v>136</v>
      </c>
    </row>
    <row r="570" s="14" customFormat="1">
      <c r="A570" s="14"/>
      <c r="B570" s="238"/>
      <c r="C570" s="239"/>
      <c r="D570" s="229" t="s">
        <v>146</v>
      </c>
      <c r="E570" s="240" t="s">
        <v>19</v>
      </c>
      <c r="F570" s="241" t="s">
        <v>244</v>
      </c>
      <c r="G570" s="239"/>
      <c r="H570" s="242">
        <v>1.3600000000000001</v>
      </c>
      <c r="I570" s="243"/>
      <c r="J570" s="239"/>
      <c r="K570" s="239"/>
      <c r="L570" s="244"/>
      <c r="M570" s="245"/>
      <c r="N570" s="246"/>
      <c r="O570" s="246"/>
      <c r="P570" s="246"/>
      <c r="Q570" s="246"/>
      <c r="R570" s="246"/>
      <c r="S570" s="246"/>
      <c r="T570" s="247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8" t="s">
        <v>146</v>
      </c>
      <c r="AU570" s="248" t="s">
        <v>81</v>
      </c>
      <c r="AV570" s="14" t="s">
        <v>81</v>
      </c>
      <c r="AW570" s="14" t="s">
        <v>33</v>
      </c>
      <c r="AX570" s="14" t="s">
        <v>72</v>
      </c>
      <c r="AY570" s="248" t="s">
        <v>136</v>
      </c>
    </row>
    <row r="571" s="14" customFormat="1">
      <c r="A571" s="14"/>
      <c r="B571" s="238"/>
      <c r="C571" s="239"/>
      <c r="D571" s="229" t="s">
        <v>146</v>
      </c>
      <c r="E571" s="240" t="s">
        <v>19</v>
      </c>
      <c r="F571" s="241" t="s">
        <v>245</v>
      </c>
      <c r="G571" s="239"/>
      <c r="H571" s="242">
        <v>1.1399999999999999</v>
      </c>
      <c r="I571" s="243"/>
      <c r="J571" s="239"/>
      <c r="K571" s="239"/>
      <c r="L571" s="244"/>
      <c r="M571" s="245"/>
      <c r="N571" s="246"/>
      <c r="O571" s="246"/>
      <c r="P571" s="246"/>
      <c r="Q571" s="246"/>
      <c r="R571" s="246"/>
      <c r="S571" s="246"/>
      <c r="T571" s="247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8" t="s">
        <v>146</v>
      </c>
      <c r="AU571" s="248" t="s">
        <v>81</v>
      </c>
      <c r="AV571" s="14" t="s">
        <v>81</v>
      </c>
      <c r="AW571" s="14" t="s">
        <v>33</v>
      </c>
      <c r="AX571" s="14" t="s">
        <v>72</v>
      </c>
      <c r="AY571" s="248" t="s">
        <v>136</v>
      </c>
    </row>
    <row r="572" s="14" customFormat="1">
      <c r="A572" s="14"/>
      <c r="B572" s="238"/>
      <c r="C572" s="239"/>
      <c r="D572" s="229" t="s">
        <v>146</v>
      </c>
      <c r="E572" s="240" t="s">
        <v>19</v>
      </c>
      <c r="F572" s="241" t="s">
        <v>246</v>
      </c>
      <c r="G572" s="239"/>
      <c r="H572" s="242">
        <v>1.615</v>
      </c>
      <c r="I572" s="243"/>
      <c r="J572" s="239"/>
      <c r="K572" s="239"/>
      <c r="L572" s="244"/>
      <c r="M572" s="245"/>
      <c r="N572" s="246"/>
      <c r="O572" s="246"/>
      <c r="P572" s="246"/>
      <c r="Q572" s="246"/>
      <c r="R572" s="246"/>
      <c r="S572" s="246"/>
      <c r="T572" s="247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8" t="s">
        <v>146</v>
      </c>
      <c r="AU572" s="248" t="s">
        <v>81</v>
      </c>
      <c r="AV572" s="14" t="s">
        <v>81</v>
      </c>
      <c r="AW572" s="14" t="s">
        <v>33</v>
      </c>
      <c r="AX572" s="14" t="s">
        <v>72</v>
      </c>
      <c r="AY572" s="248" t="s">
        <v>136</v>
      </c>
    </row>
    <row r="573" s="14" customFormat="1">
      <c r="A573" s="14"/>
      <c r="B573" s="238"/>
      <c r="C573" s="239"/>
      <c r="D573" s="229" t="s">
        <v>146</v>
      </c>
      <c r="E573" s="240" t="s">
        <v>19</v>
      </c>
      <c r="F573" s="241" t="s">
        <v>247</v>
      </c>
      <c r="G573" s="239"/>
      <c r="H573" s="242">
        <v>3.3999999999999999</v>
      </c>
      <c r="I573" s="243"/>
      <c r="J573" s="239"/>
      <c r="K573" s="239"/>
      <c r="L573" s="244"/>
      <c r="M573" s="245"/>
      <c r="N573" s="246"/>
      <c r="O573" s="246"/>
      <c r="P573" s="246"/>
      <c r="Q573" s="246"/>
      <c r="R573" s="246"/>
      <c r="S573" s="246"/>
      <c r="T573" s="247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8" t="s">
        <v>146</v>
      </c>
      <c r="AU573" s="248" t="s">
        <v>81</v>
      </c>
      <c r="AV573" s="14" t="s">
        <v>81</v>
      </c>
      <c r="AW573" s="14" t="s">
        <v>33</v>
      </c>
      <c r="AX573" s="14" t="s">
        <v>72</v>
      </c>
      <c r="AY573" s="248" t="s">
        <v>136</v>
      </c>
    </row>
    <row r="574" s="14" customFormat="1">
      <c r="A574" s="14"/>
      <c r="B574" s="238"/>
      <c r="C574" s="239"/>
      <c r="D574" s="229" t="s">
        <v>146</v>
      </c>
      <c r="E574" s="240" t="s">
        <v>19</v>
      </c>
      <c r="F574" s="241" t="s">
        <v>248</v>
      </c>
      <c r="G574" s="239"/>
      <c r="H574" s="242">
        <v>7.4699999999999998</v>
      </c>
      <c r="I574" s="243"/>
      <c r="J574" s="239"/>
      <c r="K574" s="239"/>
      <c r="L574" s="244"/>
      <c r="M574" s="245"/>
      <c r="N574" s="246"/>
      <c r="O574" s="246"/>
      <c r="P574" s="246"/>
      <c r="Q574" s="246"/>
      <c r="R574" s="246"/>
      <c r="S574" s="246"/>
      <c r="T574" s="24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8" t="s">
        <v>146</v>
      </c>
      <c r="AU574" s="248" t="s">
        <v>81</v>
      </c>
      <c r="AV574" s="14" t="s">
        <v>81</v>
      </c>
      <c r="AW574" s="14" t="s">
        <v>33</v>
      </c>
      <c r="AX574" s="14" t="s">
        <v>72</v>
      </c>
      <c r="AY574" s="248" t="s">
        <v>136</v>
      </c>
    </row>
    <row r="575" s="14" customFormat="1">
      <c r="A575" s="14"/>
      <c r="B575" s="238"/>
      <c r="C575" s="239"/>
      <c r="D575" s="229" t="s">
        <v>146</v>
      </c>
      <c r="E575" s="240" t="s">
        <v>19</v>
      </c>
      <c r="F575" s="241" t="s">
        <v>249</v>
      </c>
      <c r="G575" s="239"/>
      <c r="H575" s="242">
        <v>3.1949999999999998</v>
      </c>
      <c r="I575" s="243"/>
      <c r="J575" s="239"/>
      <c r="K575" s="239"/>
      <c r="L575" s="244"/>
      <c r="M575" s="245"/>
      <c r="N575" s="246"/>
      <c r="O575" s="246"/>
      <c r="P575" s="246"/>
      <c r="Q575" s="246"/>
      <c r="R575" s="246"/>
      <c r="S575" s="246"/>
      <c r="T575" s="24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8" t="s">
        <v>146</v>
      </c>
      <c r="AU575" s="248" t="s">
        <v>81</v>
      </c>
      <c r="AV575" s="14" t="s">
        <v>81</v>
      </c>
      <c r="AW575" s="14" t="s">
        <v>33</v>
      </c>
      <c r="AX575" s="14" t="s">
        <v>72</v>
      </c>
      <c r="AY575" s="248" t="s">
        <v>136</v>
      </c>
    </row>
    <row r="576" s="15" customFormat="1">
      <c r="A576" s="15"/>
      <c r="B576" s="249"/>
      <c r="C576" s="250"/>
      <c r="D576" s="229" t="s">
        <v>146</v>
      </c>
      <c r="E576" s="251" t="s">
        <v>19</v>
      </c>
      <c r="F576" s="252" t="s">
        <v>153</v>
      </c>
      <c r="G576" s="250"/>
      <c r="H576" s="253">
        <v>19.710000000000001</v>
      </c>
      <c r="I576" s="254"/>
      <c r="J576" s="250"/>
      <c r="K576" s="250"/>
      <c r="L576" s="255"/>
      <c r="M576" s="256"/>
      <c r="N576" s="257"/>
      <c r="O576" s="257"/>
      <c r="P576" s="257"/>
      <c r="Q576" s="257"/>
      <c r="R576" s="257"/>
      <c r="S576" s="257"/>
      <c r="T576" s="258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59" t="s">
        <v>146</v>
      </c>
      <c r="AU576" s="259" t="s">
        <v>81</v>
      </c>
      <c r="AV576" s="15" t="s">
        <v>137</v>
      </c>
      <c r="AW576" s="15" t="s">
        <v>33</v>
      </c>
      <c r="AX576" s="15" t="s">
        <v>72</v>
      </c>
      <c r="AY576" s="259" t="s">
        <v>136</v>
      </c>
    </row>
    <row r="577" s="14" customFormat="1">
      <c r="A577" s="14"/>
      <c r="B577" s="238"/>
      <c r="C577" s="239"/>
      <c r="D577" s="229" t="s">
        <v>146</v>
      </c>
      <c r="E577" s="240" t="s">
        <v>19</v>
      </c>
      <c r="F577" s="241" t="s">
        <v>250</v>
      </c>
      <c r="G577" s="239"/>
      <c r="H577" s="242">
        <v>1.53</v>
      </c>
      <c r="I577" s="243"/>
      <c r="J577" s="239"/>
      <c r="K577" s="239"/>
      <c r="L577" s="244"/>
      <c r="M577" s="245"/>
      <c r="N577" s="246"/>
      <c r="O577" s="246"/>
      <c r="P577" s="246"/>
      <c r="Q577" s="246"/>
      <c r="R577" s="246"/>
      <c r="S577" s="246"/>
      <c r="T577" s="247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8" t="s">
        <v>146</v>
      </c>
      <c r="AU577" s="248" t="s">
        <v>81</v>
      </c>
      <c r="AV577" s="14" t="s">
        <v>81</v>
      </c>
      <c r="AW577" s="14" t="s">
        <v>33</v>
      </c>
      <c r="AX577" s="14" t="s">
        <v>72</v>
      </c>
      <c r="AY577" s="248" t="s">
        <v>136</v>
      </c>
    </row>
    <row r="578" s="14" customFormat="1">
      <c r="A578" s="14"/>
      <c r="B578" s="238"/>
      <c r="C578" s="239"/>
      <c r="D578" s="229" t="s">
        <v>146</v>
      </c>
      <c r="E578" s="240" t="s">
        <v>19</v>
      </c>
      <c r="F578" s="241" t="s">
        <v>251</v>
      </c>
      <c r="G578" s="239"/>
      <c r="H578" s="242">
        <v>1.3600000000000001</v>
      </c>
      <c r="I578" s="243"/>
      <c r="J578" s="239"/>
      <c r="K578" s="239"/>
      <c r="L578" s="244"/>
      <c r="M578" s="245"/>
      <c r="N578" s="246"/>
      <c r="O578" s="246"/>
      <c r="P578" s="246"/>
      <c r="Q578" s="246"/>
      <c r="R578" s="246"/>
      <c r="S578" s="246"/>
      <c r="T578" s="24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8" t="s">
        <v>146</v>
      </c>
      <c r="AU578" s="248" t="s">
        <v>81</v>
      </c>
      <c r="AV578" s="14" t="s">
        <v>81</v>
      </c>
      <c r="AW578" s="14" t="s">
        <v>33</v>
      </c>
      <c r="AX578" s="14" t="s">
        <v>72</v>
      </c>
      <c r="AY578" s="248" t="s">
        <v>136</v>
      </c>
    </row>
    <row r="579" s="14" customFormat="1">
      <c r="A579" s="14"/>
      <c r="B579" s="238"/>
      <c r="C579" s="239"/>
      <c r="D579" s="229" t="s">
        <v>146</v>
      </c>
      <c r="E579" s="240" t="s">
        <v>19</v>
      </c>
      <c r="F579" s="241" t="s">
        <v>252</v>
      </c>
      <c r="G579" s="239"/>
      <c r="H579" s="242">
        <v>5.1299999999999999</v>
      </c>
      <c r="I579" s="243"/>
      <c r="J579" s="239"/>
      <c r="K579" s="239"/>
      <c r="L579" s="244"/>
      <c r="M579" s="245"/>
      <c r="N579" s="246"/>
      <c r="O579" s="246"/>
      <c r="P579" s="246"/>
      <c r="Q579" s="246"/>
      <c r="R579" s="246"/>
      <c r="S579" s="246"/>
      <c r="T579" s="247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8" t="s">
        <v>146</v>
      </c>
      <c r="AU579" s="248" t="s">
        <v>81</v>
      </c>
      <c r="AV579" s="14" t="s">
        <v>81</v>
      </c>
      <c r="AW579" s="14" t="s">
        <v>33</v>
      </c>
      <c r="AX579" s="14" t="s">
        <v>72</v>
      </c>
      <c r="AY579" s="248" t="s">
        <v>136</v>
      </c>
    </row>
    <row r="580" s="14" customFormat="1">
      <c r="A580" s="14"/>
      <c r="B580" s="238"/>
      <c r="C580" s="239"/>
      <c r="D580" s="229" t="s">
        <v>146</v>
      </c>
      <c r="E580" s="240" t="s">
        <v>19</v>
      </c>
      <c r="F580" s="241" t="s">
        <v>253</v>
      </c>
      <c r="G580" s="239"/>
      <c r="H580" s="242">
        <v>2.5750000000000002</v>
      </c>
      <c r="I580" s="243"/>
      <c r="J580" s="239"/>
      <c r="K580" s="239"/>
      <c r="L580" s="244"/>
      <c r="M580" s="245"/>
      <c r="N580" s="246"/>
      <c r="O580" s="246"/>
      <c r="P580" s="246"/>
      <c r="Q580" s="246"/>
      <c r="R580" s="246"/>
      <c r="S580" s="246"/>
      <c r="T580" s="247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8" t="s">
        <v>146</v>
      </c>
      <c r="AU580" s="248" t="s">
        <v>81</v>
      </c>
      <c r="AV580" s="14" t="s">
        <v>81</v>
      </c>
      <c r="AW580" s="14" t="s">
        <v>33</v>
      </c>
      <c r="AX580" s="14" t="s">
        <v>72</v>
      </c>
      <c r="AY580" s="248" t="s">
        <v>136</v>
      </c>
    </row>
    <row r="581" s="14" customFormat="1">
      <c r="A581" s="14"/>
      <c r="B581" s="238"/>
      <c r="C581" s="239"/>
      <c r="D581" s="229" t="s">
        <v>146</v>
      </c>
      <c r="E581" s="240" t="s">
        <v>19</v>
      </c>
      <c r="F581" s="241" t="s">
        <v>254</v>
      </c>
      <c r="G581" s="239"/>
      <c r="H581" s="242">
        <v>3.3999999999999999</v>
      </c>
      <c r="I581" s="243"/>
      <c r="J581" s="239"/>
      <c r="K581" s="239"/>
      <c r="L581" s="244"/>
      <c r="M581" s="245"/>
      <c r="N581" s="246"/>
      <c r="O581" s="246"/>
      <c r="P581" s="246"/>
      <c r="Q581" s="246"/>
      <c r="R581" s="246"/>
      <c r="S581" s="246"/>
      <c r="T581" s="247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8" t="s">
        <v>146</v>
      </c>
      <c r="AU581" s="248" t="s">
        <v>81</v>
      </c>
      <c r="AV581" s="14" t="s">
        <v>81</v>
      </c>
      <c r="AW581" s="14" t="s">
        <v>33</v>
      </c>
      <c r="AX581" s="14" t="s">
        <v>72</v>
      </c>
      <c r="AY581" s="248" t="s">
        <v>136</v>
      </c>
    </row>
    <row r="582" s="14" customFormat="1">
      <c r="A582" s="14"/>
      <c r="B582" s="238"/>
      <c r="C582" s="239"/>
      <c r="D582" s="229" t="s">
        <v>146</v>
      </c>
      <c r="E582" s="240" t="s">
        <v>19</v>
      </c>
      <c r="F582" s="241" t="s">
        <v>255</v>
      </c>
      <c r="G582" s="239"/>
      <c r="H582" s="242">
        <v>5.5350000000000001</v>
      </c>
      <c r="I582" s="243"/>
      <c r="J582" s="239"/>
      <c r="K582" s="239"/>
      <c r="L582" s="244"/>
      <c r="M582" s="245"/>
      <c r="N582" s="246"/>
      <c r="O582" s="246"/>
      <c r="P582" s="246"/>
      <c r="Q582" s="246"/>
      <c r="R582" s="246"/>
      <c r="S582" s="246"/>
      <c r="T582" s="247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8" t="s">
        <v>146</v>
      </c>
      <c r="AU582" s="248" t="s">
        <v>81</v>
      </c>
      <c r="AV582" s="14" t="s">
        <v>81</v>
      </c>
      <c r="AW582" s="14" t="s">
        <v>33</v>
      </c>
      <c r="AX582" s="14" t="s">
        <v>72</v>
      </c>
      <c r="AY582" s="248" t="s">
        <v>136</v>
      </c>
    </row>
    <row r="583" s="15" customFormat="1">
      <c r="A583" s="15"/>
      <c r="B583" s="249"/>
      <c r="C583" s="250"/>
      <c r="D583" s="229" t="s">
        <v>146</v>
      </c>
      <c r="E583" s="251" t="s">
        <v>19</v>
      </c>
      <c r="F583" s="252" t="s">
        <v>156</v>
      </c>
      <c r="G583" s="250"/>
      <c r="H583" s="253">
        <v>19.530000000000001</v>
      </c>
      <c r="I583" s="254"/>
      <c r="J583" s="250"/>
      <c r="K583" s="250"/>
      <c r="L583" s="255"/>
      <c r="M583" s="256"/>
      <c r="N583" s="257"/>
      <c r="O583" s="257"/>
      <c r="P583" s="257"/>
      <c r="Q583" s="257"/>
      <c r="R583" s="257"/>
      <c r="S583" s="257"/>
      <c r="T583" s="258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9" t="s">
        <v>146</v>
      </c>
      <c r="AU583" s="259" t="s">
        <v>81</v>
      </c>
      <c r="AV583" s="15" t="s">
        <v>137</v>
      </c>
      <c r="AW583" s="15" t="s">
        <v>33</v>
      </c>
      <c r="AX583" s="15" t="s">
        <v>72</v>
      </c>
      <c r="AY583" s="259" t="s">
        <v>136</v>
      </c>
    </row>
    <row r="584" s="14" customFormat="1">
      <c r="A584" s="14"/>
      <c r="B584" s="238"/>
      <c r="C584" s="239"/>
      <c r="D584" s="229" t="s">
        <v>146</v>
      </c>
      <c r="E584" s="240" t="s">
        <v>19</v>
      </c>
      <c r="F584" s="241" t="s">
        <v>256</v>
      </c>
      <c r="G584" s="239"/>
      <c r="H584" s="242">
        <v>7.2450000000000001</v>
      </c>
      <c r="I584" s="243"/>
      <c r="J584" s="239"/>
      <c r="K584" s="239"/>
      <c r="L584" s="244"/>
      <c r="M584" s="245"/>
      <c r="N584" s="246"/>
      <c r="O584" s="246"/>
      <c r="P584" s="246"/>
      <c r="Q584" s="246"/>
      <c r="R584" s="246"/>
      <c r="S584" s="246"/>
      <c r="T584" s="24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8" t="s">
        <v>146</v>
      </c>
      <c r="AU584" s="248" t="s">
        <v>81</v>
      </c>
      <c r="AV584" s="14" t="s">
        <v>81</v>
      </c>
      <c r="AW584" s="14" t="s">
        <v>33</v>
      </c>
      <c r="AX584" s="14" t="s">
        <v>72</v>
      </c>
      <c r="AY584" s="248" t="s">
        <v>136</v>
      </c>
    </row>
    <row r="585" s="14" customFormat="1">
      <c r="A585" s="14"/>
      <c r="B585" s="238"/>
      <c r="C585" s="239"/>
      <c r="D585" s="229" t="s">
        <v>146</v>
      </c>
      <c r="E585" s="240" t="s">
        <v>19</v>
      </c>
      <c r="F585" s="241" t="s">
        <v>257</v>
      </c>
      <c r="G585" s="239"/>
      <c r="H585" s="242">
        <v>4.3650000000000002</v>
      </c>
      <c r="I585" s="243"/>
      <c r="J585" s="239"/>
      <c r="K585" s="239"/>
      <c r="L585" s="244"/>
      <c r="M585" s="245"/>
      <c r="N585" s="246"/>
      <c r="O585" s="246"/>
      <c r="P585" s="246"/>
      <c r="Q585" s="246"/>
      <c r="R585" s="246"/>
      <c r="S585" s="246"/>
      <c r="T585" s="247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8" t="s">
        <v>146</v>
      </c>
      <c r="AU585" s="248" t="s">
        <v>81</v>
      </c>
      <c r="AV585" s="14" t="s">
        <v>81</v>
      </c>
      <c r="AW585" s="14" t="s">
        <v>33</v>
      </c>
      <c r="AX585" s="14" t="s">
        <v>72</v>
      </c>
      <c r="AY585" s="248" t="s">
        <v>136</v>
      </c>
    </row>
    <row r="586" s="14" customFormat="1">
      <c r="A586" s="14"/>
      <c r="B586" s="238"/>
      <c r="C586" s="239"/>
      <c r="D586" s="229" t="s">
        <v>146</v>
      </c>
      <c r="E586" s="240" t="s">
        <v>19</v>
      </c>
      <c r="F586" s="241" t="s">
        <v>258</v>
      </c>
      <c r="G586" s="239"/>
      <c r="H586" s="242">
        <v>3.8250000000000002</v>
      </c>
      <c r="I586" s="243"/>
      <c r="J586" s="239"/>
      <c r="K586" s="239"/>
      <c r="L586" s="244"/>
      <c r="M586" s="245"/>
      <c r="N586" s="246"/>
      <c r="O586" s="246"/>
      <c r="P586" s="246"/>
      <c r="Q586" s="246"/>
      <c r="R586" s="246"/>
      <c r="S586" s="246"/>
      <c r="T586" s="247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8" t="s">
        <v>146</v>
      </c>
      <c r="AU586" s="248" t="s">
        <v>81</v>
      </c>
      <c r="AV586" s="14" t="s">
        <v>81</v>
      </c>
      <c r="AW586" s="14" t="s">
        <v>33</v>
      </c>
      <c r="AX586" s="14" t="s">
        <v>72</v>
      </c>
      <c r="AY586" s="248" t="s">
        <v>136</v>
      </c>
    </row>
    <row r="587" s="14" customFormat="1">
      <c r="A587" s="14"/>
      <c r="B587" s="238"/>
      <c r="C587" s="239"/>
      <c r="D587" s="229" t="s">
        <v>146</v>
      </c>
      <c r="E587" s="240" t="s">
        <v>19</v>
      </c>
      <c r="F587" s="241" t="s">
        <v>259</v>
      </c>
      <c r="G587" s="239"/>
      <c r="H587" s="242">
        <v>1.496</v>
      </c>
      <c r="I587" s="243"/>
      <c r="J587" s="239"/>
      <c r="K587" s="239"/>
      <c r="L587" s="244"/>
      <c r="M587" s="245"/>
      <c r="N587" s="246"/>
      <c r="O587" s="246"/>
      <c r="P587" s="246"/>
      <c r="Q587" s="246"/>
      <c r="R587" s="246"/>
      <c r="S587" s="246"/>
      <c r="T587" s="24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8" t="s">
        <v>146</v>
      </c>
      <c r="AU587" s="248" t="s">
        <v>81</v>
      </c>
      <c r="AV587" s="14" t="s">
        <v>81</v>
      </c>
      <c r="AW587" s="14" t="s">
        <v>33</v>
      </c>
      <c r="AX587" s="14" t="s">
        <v>72</v>
      </c>
      <c r="AY587" s="248" t="s">
        <v>136</v>
      </c>
    </row>
    <row r="588" s="14" customFormat="1">
      <c r="A588" s="14"/>
      <c r="B588" s="238"/>
      <c r="C588" s="239"/>
      <c r="D588" s="229" t="s">
        <v>146</v>
      </c>
      <c r="E588" s="240" t="s">
        <v>19</v>
      </c>
      <c r="F588" s="241" t="s">
        <v>260</v>
      </c>
      <c r="G588" s="239"/>
      <c r="H588" s="242">
        <v>1.649</v>
      </c>
      <c r="I588" s="243"/>
      <c r="J588" s="239"/>
      <c r="K588" s="239"/>
      <c r="L588" s="244"/>
      <c r="M588" s="245"/>
      <c r="N588" s="246"/>
      <c r="O588" s="246"/>
      <c r="P588" s="246"/>
      <c r="Q588" s="246"/>
      <c r="R588" s="246"/>
      <c r="S588" s="246"/>
      <c r="T588" s="247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8" t="s">
        <v>146</v>
      </c>
      <c r="AU588" s="248" t="s">
        <v>81</v>
      </c>
      <c r="AV588" s="14" t="s">
        <v>81</v>
      </c>
      <c r="AW588" s="14" t="s">
        <v>33</v>
      </c>
      <c r="AX588" s="14" t="s">
        <v>72</v>
      </c>
      <c r="AY588" s="248" t="s">
        <v>136</v>
      </c>
    </row>
    <row r="589" s="14" customFormat="1">
      <c r="A589" s="14"/>
      <c r="B589" s="238"/>
      <c r="C589" s="239"/>
      <c r="D589" s="229" t="s">
        <v>146</v>
      </c>
      <c r="E589" s="240" t="s">
        <v>19</v>
      </c>
      <c r="F589" s="241" t="s">
        <v>261</v>
      </c>
      <c r="G589" s="239"/>
      <c r="H589" s="242">
        <v>1.6319999999999999</v>
      </c>
      <c r="I589" s="243"/>
      <c r="J589" s="239"/>
      <c r="K589" s="239"/>
      <c r="L589" s="244"/>
      <c r="M589" s="245"/>
      <c r="N589" s="246"/>
      <c r="O589" s="246"/>
      <c r="P589" s="246"/>
      <c r="Q589" s="246"/>
      <c r="R589" s="246"/>
      <c r="S589" s="246"/>
      <c r="T589" s="247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8" t="s">
        <v>146</v>
      </c>
      <c r="AU589" s="248" t="s">
        <v>81</v>
      </c>
      <c r="AV589" s="14" t="s">
        <v>81</v>
      </c>
      <c r="AW589" s="14" t="s">
        <v>33</v>
      </c>
      <c r="AX589" s="14" t="s">
        <v>72</v>
      </c>
      <c r="AY589" s="248" t="s">
        <v>136</v>
      </c>
    </row>
    <row r="590" s="14" customFormat="1">
      <c r="A590" s="14"/>
      <c r="B590" s="238"/>
      <c r="C590" s="239"/>
      <c r="D590" s="229" t="s">
        <v>146</v>
      </c>
      <c r="E590" s="240" t="s">
        <v>19</v>
      </c>
      <c r="F590" s="241" t="s">
        <v>262</v>
      </c>
      <c r="G590" s="239"/>
      <c r="H590" s="242">
        <v>1.3600000000000001</v>
      </c>
      <c r="I590" s="243"/>
      <c r="J590" s="239"/>
      <c r="K590" s="239"/>
      <c r="L590" s="244"/>
      <c r="M590" s="245"/>
      <c r="N590" s="246"/>
      <c r="O590" s="246"/>
      <c r="P590" s="246"/>
      <c r="Q590" s="246"/>
      <c r="R590" s="246"/>
      <c r="S590" s="246"/>
      <c r="T590" s="24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8" t="s">
        <v>146</v>
      </c>
      <c r="AU590" s="248" t="s">
        <v>81</v>
      </c>
      <c r="AV590" s="14" t="s">
        <v>81</v>
      </c>
      <c r="AW590" s="14" t="s">
        <v>33</v>
      </c>
      <c r="AX590" s="14" t="s">
        <v>72</v>
      </c>
      <c r="AY590" s="248" t="s">
        <v>136</v>
      </c>
    </row>
    <row r="591" s="14" customFormat="1">
      <c r="A591" s="14"/>
      <c r="B591" s="238"/>
      <c r="C591" s="239"/>
      <c r="D591" s="229" t="s">
        <v>146</v>
      </c>
      <c r="E591" s="240" t="s">
        <v>19</v>
      </c>
      <c r="F591" s="241" t="s">
        <v>263</v>
      </c>
      <c r="G591" s="239"/>
      <c r="H591" s="242">
        <v>1.24</v>
      </c>
      <c r="I591" s="243"/>
      <c r="J591" s="239"/>
      <c r="K591" s="239"/>
      <c r="L591" s="244"/>
      <c r="M591" s="245"/>
      <c r="N591" s="246"/>
      <c r="O591" s="246"/>
      <c r="P591" s="246"/>
      <c r="Q591" s="246"/>
      <c r="R591" s="246"/>
      <c r="S591" s="246"/>
      <c r="T591" s="247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8" t="s">
        <v>146</v>
      </c>
      <c r="AU591" s="248" t="s">
        <v>81</v>
      </c>
      <c r="AV591" s="14" t="s">
        <v>81</v>
      </c>
      <c r="AW591" s="14" t="s">
        <v>33</v>
      </c>
      <c r="AX591" s="14" t="s">
        <v>72</v>
      </c>
      <c r="AY591" s="248" t="s">
        <v>136</v>
      </c>
    </row>
    <row r="592" s="14" customFormat="1">
      <c r="A592" s="14"/>
      <c r="B592" s="238"/>
      <c r="C592" s="239"/>
      <c r="D592" s="229" t="s">
        <v>146</v>
      </c>
      <c r="E592" s="240" t="s">
        <v>19</v>
      </c>
      <c r="F592" s="241" t="s">
        <v>264</v>
      </c>
      <c r="G592" s="239"/>
      <c r="H592" s="242">
        <v>2.7200000000000002</v>
      </c>
      <c r="I592" s="243"/>
      <c r="J592" s="239"/>
      <c r="K592" s="239"/>
      <c r="L592" s="244"/>
      <c r="M592" s="245"/>
      <c r="N592" s="246"/>
      <c r="O592" s="246"/>
      <c r="P592" s="246"/>
      <c r="Q592" s="246"/>
      <c r="R592" s="246"/>
      <c r="S592" s="246"/>
      <c r="T592" s="247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8" t="s">
        <v>146</v>
      </c>
      <c r="AU592" s="248" t="s">
        <v>81</v>
      </c>
      <c r="AV592" s="14" t="s">
        <v>81</v>
      </c>
      <c r="AW592" s="14" t="s">
        <v>33</v>
      </c>
      <c r="AX592" s="14" t="s">
        <v>72</v>
      </c>
      <c r="AY592" s="248" t="s">
        <v>136</v>
      </c>
    </row>
    <row r="593" s="15" customFormat="1">
      <c r="A593" s="15"/>
      <c r="B593" s="249"/>
      <c r="C593" s="250"/>
      <c r="D593" s="229" t="s">
        <v>146</v>
      </c>
      <c r="E593" s="251" t="s">
        <v>19</v>
      </c>
      <c r="F593" s="252" t="s">
        <v>265</v>
      </c>
      <c r="G593" s="250"/>
      <c r="H593" s="253">
        <v>25.532</v>
      </c>
      <c r="I593" s="254"/>
      <c r="J593" s="250"/>
      <c r="K593" s="250"/>
      <c r="L593" s="255"/>
      <c r="M593" s="256"/>
      <c r="N593" s="257"/>
      <c r="O593" s="257"/>
      <c r="P593" s="257"/>
      <c r="Q593" s="257"/>
      <c r="R593" s="257"/>
      <c r="S593" s="257"/>
      <c r="T593" s="258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9" t="s">
        <v>146</v>
      </c>
      <c r="AU593" s="259" t="s">
        <v>81</v>
      </c>
      <c r="AV593" s="15" t="s">
        <v>137</v>
      </c>
      <c r="AW593" s="15" t="s">
        <v>33</v>
      </c>
      <c r="AX593" s="15" t="s">
        <v>72</v>
      </c>
      <c r="AY593" s="259" t="s">
        <v>136</v>
      </c>
    </row>
    <row r="594" s="16" customFormat="1">
      <c r="A594" s="16"/>
      <c r="B594" s="260"/>
      <c r="C594" s="261"/>
      <c r="D594" s="229" t="s">
        <v>146</v>
      </c>
      <c r="E594" s="262" t="s">
        <v>19</v>
      </c>
      <c r="F594" s="263" t="s">
        <v>160</v>
      </c>
      <c r="G594" s="261"/>
      <c r="H594" s="264">
        <v>84.481999999999999</v>
      </c>
      <c r="I594" s="265"/>
      <c r="J594" s="261"/>
      <c r="K594" s="261"/>
      <c r="L594" s="266"/>
      <c r="M594" s="267"/>
      <c r="N594" s="268"/>
      <c r="O594" s="268"/>
      <c r="P594" s="268"/>
      <c r="Q594" s="268"/>
      <c r="R594" s="268"/>
      <c r="S594" s="268"/>
      <c r="T594" s="269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T594" s="270" t="s">
        <v>146</v>
      </c>
      <c r="AU594" s="270" t="s">
        <v>81</v>
      </c>
      <c r="AV594" s="16" t="s">
        <v>144</v>
      </c>
      <c r="AW594" s="16" t="s">
        <v>33</v>
      </c>
      <c r="AX594" s="16" t="s">
        <v>79</v>
      </c>
      <c r="AY594" s="270" t="s">
        <v>136</v>
      </c>
    </row>
    <row r="595" s="2" customFormat="1">
      <c r="A595" s="40"/>
      <c r="B595" s="41"/>
      <c r="C595" s="214" t="s">
        <v>526</v>
      </c>
      <c r="D595" s="214" t="s">
        <v>139</v>
      </c>
      <c r="E595" s="215" t="s">
        <v>527</v>
      </c>
      <c r="F595" s="216" t="s">
        <v>528</v>
      </c>
      <c r="G595" s="217" t="s">
        <v>163</v>
      </c>
      <c r="H595" s="218">
        <v>69.355000000000004</v>
      </c>
      <c r="I595" s="219"/>
      <c r="J595" s="220">
        <f>ROUND(I595*H595,2)</f>
        <v>0</v>
      </c>
      <c r="K595" s="216" t="s">
        <v>143</v>
      </c>
      <c r="L595" s="46"/>
      <c r="M595" s="221" t="s">
        <v>19</v>
      </c>
      <c r="N595" s="222" t="s">
        <v>43</v>
      </c>
      <c r="O595" s="86"/>
      <c r="P595" s="223">
        <f>O595*H595</f>
        <v>0</v>
      </c>
      <c r="Q595" s="223">
        <v>0</v>
      </c>
      <c r="R595" s="223">
        <f>Q595*H595</f>
        <v>0</v>
      </c>
      <c r="S595" s="223">
        <v>0.01174</v>
      </c>
      <c r="T595" s="224">
        <f>S595*H595</f>
        <v>0.81422770000000011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5" t="s">
        <v>314</v>
      </c>
      <c r="AT595" s="225" t="s">
        <v>139</v>
      </c>
      <c r="AU595" s="225" t="s">
        <v>81</v>
      </c>
      <c r="AY595" s="19" t="s">
        <v>136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9" t="s">
        <v>79</v>
      </c>
      <c r="BK595" s="226">
        <f>ROUND(I595*H595,2)</f>
        <v>0</v>
      </c>
      <c r="BL595" s="19" t="s">
        <v>314</v>
      </c>
      <c r="BM595" s="225" t="s">
        <v>529</v>
      </c>
    </row>
    <row r="596" s="13" customFormat="1">
      <c r="A596" s="13"/>
      <c r="B596" s="227"/>
      <c r="C596" s="228"/>
      <c r="D596" s="229" t="s">
        <v>146</v>
      </c>
      <c r="E596" s="230" t="s">
        <v>19</v>
      </c>
      <c r="F596" s="231" t="s">
        <v>525</v>
      </c>
      <c r="G596" s="228"/>
      <c r="H596" s="230" t="s">
        <v>19</v>
      </c>
      <c r="I596" s="232"/>
      <c r="J596" s="228"/>
      <c r="K596" s="228"/>
      <c r="L596" s="233"/>
      <c r="M596" s="234"/>
      <c r="N596" s="235"/>
      <c r="O596" s="235"/>
      <c r="P596" s="235"/>
      <c r="Q596" s="235"/>
      <c r="R596" s="235"/>
      <c r="S596" s="235"/>
      <c r="T596" s="23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7" t="s">
        <v>146</v>
      </c>
      <c r="AU596" s="237" t="s">
        <v>81</v>
      </c>
      <c r="AV596" s="13" t="s">
        <v>79</v>
      </c>
      <c r="AW596" s="13" t="s">
        <v>33</v>
      </c>
      <c r="AX596" s="13" t="s">
        <v>72</v>
      </c>
      <c r="AY596" s="237" t="s">
        <v>136</v>
      </c>
    </row>
    <row r="597" s="14" customFormat="1">
      <c r="A597" s="14"/>
      <c r="B597" s="238"/>
      <c r="C597" s="239"/>
      <c r="D597" s="229" t="s">
        <v>146</v>
      </c>
      <c r="E597" s="240" t="s">
        <v>19</v>
      </c>
      <c r="F597" s="241" t="s">
        <v>530</v>
      </c>
      <c r="G597" s="239"/>
      <c r="H597" s="242">
        <v>4.0999999999999996</v>
      </c>
      <c r="I597" s="243"/>
      <c r="J597" s="239"/>
      <c r="K597" s="239"/>
      <c r="L597" s="244"/>
      <c r="M597" s="245"/>
      <c r="N597" s="246"/>
      <c r="O597" s="246"/>
      <c r="P597" s="246"/>
      <c r="Q597" s="246"/>
      <c r="R597" s="246"/>
      <c r="S597" s="246"/>
      <c r="T597" s="24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8" t="s">
        <v>146</v>
      </c>
      <c r="AU597" s="248" t="s">
        <v>81</v>
      </c>
      <c r="AV597" s="14" t="s">
        <v>81</v>
      </c>
      <c r="AW597" s="14" t="s">
        <v>33</v>
      </c>
      <c r="AX597" s="14" t="s">
        <v>72</v>
      </c>
      <c r="AY597" s="248" t="s">
        <v>136</v>
      </c>
    </row>
    <row r="598" s="14" customFormat="1">
      <c r="A598" s="14"/>
      <c r="B598" s="238"/>
      <c r="C598" s="239"/>
      <c r="D598" s="229" t="s">
        <v>146</v>
      </c>
      <c r="E598" s="240" t="s">
        <v>19</v>
      </c>
      <c r="F598" s="241" t="s">
        <v>531</v>
      </c>
      <c r="G598" s="239"/>
      <c r="H598" s="242">
        <v>5.4749999999999996</v>
      </c>
      <c r="I598" s="243"/>
      <c r="J598" s="239"/>
      <c r="K598" s="239"/>
      <c r="L598" s="244"/>
      <c r="M598" s="245"/>
      <c r="N598" s="246"/>
      <c r="O598" s="246"/>
      <c r="P598" s="246"/>
      <c r="Q598" s="246"/>
      <c r="R598" s="246"/>
      <c r="S598" s="246"/>
      <c r="T598" s="247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8" t="s">
        <v>146</v>
      </c>
      <c r="AU598" s="248" t="s">
        <v>81</v>
      </c>
      <c r="AV598" s="14" t="s">
        <v>81</v>
      </c>
      <c r="AW598" s="14" t="s">
        <v>33</v>
      </c>
      <c r="AX598" s="14" t="s">
        <v>72</v>
      </c>
      <c r="AY598" s="248" t="s">
        <v>136</v>
      </c>
    </row>
    <row r="599" s="14" customFormat="1">
      <c r="A599" s="14"/>
      <c r="B599" s="238"/>
      <c r="C599" s="239"/>
      <c r="D599" s="229" t="s">
        <v>146</v>
      </c>
      <c r="E599" s="240" t="s">
        <v>19</v>
      </c>
      <c r="F599" s="241" t="s">
        <v>532</v>
      </c>
      <c r="G599" s="239"/>
      <c r="H599" s="242">
        <v>7.5</v>
      </c>
      <c r="I599" s="243"/>
      <c r="J599" s="239"/>
      <c r="K599" s="239"/>
      <c r="L599" s="244"/>
      <c r="M599" s="245"/>
      <c r="N599" s="246"/>
      <c r="O599" s="246"/>
      <c r="P599" s="246"/>
      <c r="Q599" s="246"/>
      <c r="R599" s="246"/>
      <c r="S599" s="246"/>
      <c r="T599" s="24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8" t="s">
        <v>146</v>
      </c>
      <c r="AU599" s="248" t="s">
        <v>81</v>
      </c>
      <c r="AV599" s="14" t="s">
        <v>81</v>
      </c>
      <c r="AW599" s="14" t="s">
        <v>33</v>
      </c>
      <c r="AX599" s="14" t="s">
        <v>72</v>
      </c>
      <c r="AY599" s="248" t="s">
        <v>136</v>
      </c>
    </row>
    <row r="600" s="15" customFormat="1">
      <c r="A600" s="15"/>
      <c r="B600" s="249"/>
      <c r="C600" s="250"/>
      <c r="D600" s="229" t="s">
        <v>146</v>
      </c>
      <c r="E600" s="251" t="s">
        <v>19</v>
      </c>
      <c r="F600" s="252" t="s">
        <v>150</v>
      </c>
      <c r="G600" s="250"/>
      <c r="H600" s="253">
        <v>17.074999999999999</v>
      </c>
      <c r="I600" s="254"/>
      <c r="J600" s="250"/>
      <c r="K600" s="250"/>
      <c r="L600" s="255"/>
      <c r="M600" s="256"/>
      <c r="N600" s="257"/>
      <c r="O600" s="257"/>
      <c r="P600" s="257"/>
      <c r="Q600" s="257"/>
      <c r="R600" s="257"/>
      <c r="S600" s="257"/>
      <c r="T600" s="258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59" t="s">
        <v>146</v>
      </c>
      <c r="AU600" s="259" t="s">
        <v>81</v>
      </c>
      <c r="AV600" s="15" t="s">
        <v>137</v>
      </c>
      <c r="AW600" s="15" t="s">
        <v>33</v>
      </c>
      <c r="AX600" s="15" t="s">
        <v>72</v>
      </c>
      <c r="AY600" s="259" t="s">
        <v>136</v>
      </c>
    </row>
    <row r="601" s="14" customFormat="1">
      <c r="A601" s="14"/>
      <c r="B601" s="238"/>
      <c r="C601" s="239"/>
      <c r="D601" s="229" t="s">
        <v>146</v>
      </c>
      <c r="E601" s="240" t="s">
        <v>19</v>
      </c>
      <c r="F601" s="241" t="s">
        <v>533</v>
      </c>
      <c r="G601" s="239"/>
      <c r="H601" s="242">
        <v>4.2999999999999998</v>
      </c>
      <c r="I601" s="243"/>
      <c r="J601" s="239"/>
      <c r="K601" s="239"/>
      <c r="L601" s="244"/>
      <c r="M601" s="245"/>
      <c r="N601" s="246"/>
      <c r="O601" s="246"/>
      <c r="P601" s="246"/>
      <c r="Q601" s="246"/>
      <c r="R601" s="246"/>
      <c r="S601" s="246"/>
      <c r="T601" s="247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8" t="s">
        <v>146</v>
      </c>
      <c r="AU601" s="248" t="s">
        <v>81</v>
      </c>
      <c r="AV601" s="14" t="s">
        <v>81</v>
      </c>
      <c r="AW601" s="14" t="s">
        <v>33</v>
      </c>
      <c r="AX601" s="14" t="s">
        <v>72</v>
      </c>
      <c r="AY601" s="248" t="s">
        <v>136</v>
      </c>
    </row>
    <row r="602" s="14" customFormat="1">
      <c r="A602" s="14"/>
      <c r="B602" s="238"/>
      <c r="C602" s="239"/>
      <c r="D602" s="229" t="s">
        <v>146</v>
      </c>
      <c r="E602" s="240" t="s">
        <v>19</v>
      </c>
      <c r="F602" s="241" t="s">
        <v>534</v>
      </c>
      <c r="G602" s="239"/>
      <c r="H602" s="242">
        <v>7.2999999999999998</v>
      </c>
      <c r="I602" s="243"/>
      <c r="J602" s="239"/>
      <c r="K602" s="239"/>
      <c r="L602" s="244"/>
      <c r="M602" s="245"/>
      <c r="N602" s="246"/>
      <c r="O602" s="246"/>
      <c r="P602" s="246"/>
      <c r="Q602" s="246"/>
      <c r="R602" s="246"/>
      <c r="S602" s="246"/>
      <c r="T602" s="247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8" t="s">
        <v>146</v>
      </c>
      <c r="AU602" s="248" t="s">
        <v>81</v>
      </c>
      <c r="AV602" s="14" t="s">
        <v>81</v>
      </c>
      <c r="AW602" s="14" t="s">
        <v>33</v>
      </c>
      <c r="AX602" s="14" t="s">
        <v>72</v>
      </c>
      <c r="AY602" s="248" t="s">
        <v>136</v>
      </c>
    </row>
    <row r="603" s="14" customFormat="1">
      <c r="A603" s="14"/>
      <c r="B603" s="238"/>
      <c r="C603" s="239"/>
      <c r="D603" s="229" t="s">
        <v>146</v>
      </c>
      <c r="E603" s="240" t="s">
        <v>19</v>
      </c>
      <c r="F603" s="241" t="s">
        <v>535</v>
      </c>
      <c r="G603" s="239"/>
      <c r="H603" s="242">
        <v>5.75</v>
      </c>
      <c r="I603" s="243"/>
      <c r="J603" s="239"/>
      <c r="K603" s="239"/>
      <c r="L603" s="244"/>
      <c r="M603" s="245"/>
      <c r="N603" s="246"/>
      <c r="O603" s="246"/>
      <c r="P603" s="246"/>
      <c r="Q603" s="246"/>
      <c r="R603" s="246"/>
      <c r="S603" s="246"/>
      <c r="T603" s="24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8" t="s">
        <v>146</v>
      </c>
      <c r="AU603" s="248" t="s">
        <v>81</v>
      </c>
      <c r="AV603" s="14" t="s">
        <v>81</v>
      </c>
      <c r="AW603" s="14" t="s">
        <v>33</v>
      </c>
      <c r="AX603" s="14" t="s">
        <v>72</v>
      </c>
      <c r="AY603" s="248" t="s">
        <v>136</v>
      </c>
    </row>
    <row r="604" s="15" customFormat="1">
      <c r="A604" s="15"/>
      <c r="B604" s="249"/>
      <c r="C604" s="250"/>
      <c r="D604" s="229" t="s">
        <v>146</v>
      </c>
      <c r="E604" s="251" t="s">
        <v>19</v>
      </c>
      <c r="F604" s="252" t="s">
        <v>153</v>
      </c>
      <c r="G604" s="250"/>
      <c r="H604" s="253">
        <v>17.350000000000001</v>
      </c>
      <c r="I604" s="254"/>
      <c r="J604" s="250"/>
      <c r="K604" s="250"/>
      <c r="L604" s="255"/>
      <c r="M604" s="256"/>
      <c r="N604" s="257"/>
      <c r="O604" s="257"/>
      <c r="P604" s="257"/>
      <c r="Q604" s="257"/>
      <c r="R604" s="257"/>
      <c r="S604" s="257"/>
      <c r="T604" s="258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59" t="s">
        <v>146</v>
      </c>
      <c r="AU604" s="259" t="s">
        <v>81</v>
      </c>
      <c r="AV604" s="15" t="s">
        <v>137</v>
      </c>
      <c r="AW604" s="15" t="s">
        <v>33</v>
      </c>
      <c r="AX604" s="15" t="s">
        <v>72</v>
      </c>
      <c r="AY604" s="259" t="s">
        <v>136</v>
      </c>
    </row>
    <row r="605" s="14" customFormat="1">
      <c r="A605" s="14"/>
      <c r="B605" s="238"/>
      <c r="C605" s="239"/>
      <c r="D605" s="229" t="s">
        <v>146</v>
      </c>
      <c r="E605" s="240" t="s">
        <v>19</v>
      </c>
      <c r="F605" s="241" t="s">
        <v>536</v>
      </c>
      <c r="G605" s="239"/>
      <c r="H605" s="242">
        <v>4.0999999999999996</v>
      </c>
      <c r="I605" s="243"/>
      <c r="J605" s="239"/>
      <c r="K605" s="239"/>
      <c r="L605" s="244"/>
      <c r="M605" s="245"/>
      <c r="N605" s="246"/>
      <c r="O605" s="246"/>
      <c r="P605" s="246"/>
      <c r="Q605" s="246"/>
      <c r="R605" s="246"/>
      <c r="S605" s="246"/>
      <c r="T605" s="247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8" t="s">
        <v>146</v>
      </c>
      <c r="AU605" s="248" t="s">
        <v>81</v>
      </c>
      <c r="AV605" s="14" t="s">
        <v>81</v>
      </c>
      <c r="AW605" s="14" t="s">
        <v>33</v>
      </c>
      <c r="AX605" s="14" t="s">
        <v>72</v>
      </c>
      <c r="AY605" s="248" t="s">
        <v>136</v>
      </c>
    </row>
    <row r="606" s="14" customFormat="1">
      <c r="A606" s="14"/>
      <c r="B606" s="238"/>
      <c r="C606" s="239"/>
      <c r="D606" s="229" t="s">
        <v>146</v>
      </c>
      <c r="E606" s="240" t="s">
        <v>19</v>
      </c>
      <c r="F606" s="241" t="s">
        <v>537</v>
      </c>
      <c r="G606" s="239"/>
      <c r="H606" s="242">
        <v>7.75</v>
      </c>
      <c r="I606" s="243"/>
      <c r="J606" s="239"/>
      <c r="K606" s="239"/>
      <c r="L606" s="244"/>
      <c r="M606" s="245"/>
      <c r="N606" s="246"/>
      <c r="O606" s="246"/>
      <c r="P606" s="246"/>
      <c r="Q606" s="246"/>
      <c r="R606" s="246"/>
      <c r="S606" s="246"/>
      <c r="T606" s="247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8" t="s">
        <v>146</v>
      </c>
      <c r="AU606" s="248" t="s">
        <v>81</v>
      </c>
      <c r="AV606" s="14" t="s">
        <v>81</v>
      </c>
      <c r="AW606" s="14" t="s">
        <v>33</v>
      </c>
      <c r="AX606" s="14" t="s">
        <v>72</v>
      </c>
      <c r="AY606" s="248" t="s">
        <v>136</v>
      </c>
    </row>
    <row r="607" s="15" customFormat="1">
      <c r="A607" s="15"/>
      <c r="B607" s="249"/>
      <c r="C607" s="250"/>
      <c r="D607" s="229" t="s">
        <v>146</v>
      </c>
      <c r="E607" s="251" t="s">
        <v>19</v>
      </c>
      <c r="F607" s="252" t="s">
        <v>156</v>
      </c>
      <c r="G607" s="250"/>
      <c r="H607" s="253">
        <v>11.85</v>
      </c>
      <c r="I607" s="254"/>
      <c r="J607" s="250"/>
      <c r="K607" s="250"/>
      <c r="L607" s="255"/>
      <c r="M607" s="256"/>
      <c r="N607" s="257"/>
      <c r="O607" s="257"/>
      <c r="P607" s="257"/>
      <c r="Q607" s="257"/>
      <c r="R607" s="257"/>
      <c r="S607" s="257"/>
      <c r="T607" s="258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9" t="s">
        <v>146</v>
      </c>
      <c r="AU607" s="259" t="s">
        <v>81</v>
      </c>
      <c r="AV607" s="15" t="s">
        <v>137</v>
      </c>
      <c r="AW607" s="15" t="s">
        <v>33</v>
      </c>
      <c r="AX607" s="15" t="s">
        <v>72</v>
      </c>
      <c r="AY607" s="259" t="s">
        <v>136</v>
      </c>
    </row>
    <row r="608" s="14" customFormat="1">
      <c r="A608" s="14"/>
      <c r="B608" s="238"/>
      <c r="C608" s="239"/>
      <c r="D608" s="229" t="s">
        <v>146</v>
      </c>
      <c r="E608" s="240" t="s">
        <v>19</v>
      </c>
      <c r="F608" s="241" t="s">
        <v>538</v>
      </c>
      <c r="G608" s="239"/>
      <c r="H608" s="242">
        <v>8.8499999999999996</v>
      </c>
      <c r="I608" s="243"/>
      <c r="J608" s="239"/>
      <c r="K608" s="239"/>
      <c r="L608" s="244"/>
      <c r="M608" s="245"/>
      <c r="N608" s="246"/>
      <c r="O608" s="246"/>
      <c r="P608" s="246"/>
      <c r="Q608" s="246"/>
      <c r="R608" s="246"/>
      <c r="S608" s="246"/>
      <c r="T608" s="247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8" t="s">
        <v>146</v>
      </c>
      <c r="AU608" s="248" t="s">
        <v>81</v>
      </c>
      <c r="AV608" s="14" t="s">
        <v>81</v>
      </c>
      <c r="AW608" s="14" t="s">
        <v>33</v>
      </c>
      <c r="AX608" s="14" t="s">
        <v>72</v>
      </c>
      <c r="AY608" s="248" t="s">
        <v>136</v>
      </c>
    </row>
    <row r="609" s="14" customFormat="1">
      <c r="A609" s="14"/>
      <c r="B609" s="238"/>
      <c r="C609" s="239"/>
      <c r="D609" s="229" t="s">
        <v>146</v>
      </c>
      <c r="E609" s="240" t="s">
        <v>19</v>
      </c>
      <c r="F609" s="241" t="s">
        <v>539</v>
      </c>
      <c r="G609" s="239"/>
      <c r="H609" s="242">
        <v>6.1500000000000004</v>
      </c>
      <c r="I609" s="243"/>
      <c r="J609" s="239"/>
      <c r="K609" s="239"/>
      <c r="L609" s="244"/>
      <c r="M609" s="245"/>
      <c r="N609" s="246"/>
      <c r="O609" s="246"/>
      <c r="P609" s="246"/>
      <c r="Q609" s="246"/>
      <c r="R609" s="246"/>
      <c r="S609" s="246"/>
      <c r="T609" s="24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8" t="s">
        <v>146</v>
      </c>
      <c r="AU609" s="248" t="s">
        <v>81</v>
      </c>
      <c r="AV609" s="14" t="s">
        <v>81</v>
      </c>
      <c r="AW609" s="14" t="s">
        <v>33</v>
      </c>
      <c r="AX609" s="14" t="s">
        <v>72</v>
      </c>
      <c r="AY609" s="248" t="s">
        <v>136</v>
      </c>
    </row>
    <row r="610" s="14" customFormat="1">
      <c r="A610" s="14"/>
      <c r="B610" s="238"/>
      <c r="C610" s="239"/>
      <c r="D610" s="229" t="s">
        <v>146</v>
      </c>
      <c r="E610" s="240" t="s">
        <v>19</v>
      </c>
      <c r="F610" s="241" t="s">
        <v>540</v>
      </c>
      <c r="G610" s="239"/>
      <c r="H610" s="242">
        <v>3.3500000000000001</v>
      </c>
      <c r="I610" s="243"/>
      <c r="J610" s="239"/>
      <c r="K610" s="239"/>
      <c r="L610" s="244"/>
      <c r="M610" s="245"/>
      <c r="N610" s="246"/>
      <c r="O610" s="246"/>
      <c r="P610" s="246"/>
      <c r="Q610" s="246"/>
      <c r="R610" s="246"/>
      <c r="S610" s="246"/>
      <c r="T610" s="247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8" t="s">
        <v>146</v>
      </c>
      <c r="AU610" s="248" t="s">
        <v>81</v>
      </c>
      <c r="AV610" s="14" t="s">
        <v>81</v>
      </c>
      <c r="AW610" s="14" t="s">
        <v>33</v>
      </c>
      <c r="AX610" s="14" t="s">
        <v>72</v>
      </c>
      <c r="AY610" s="248" t="s">
        <v>136</v>
      </c>
    </row>
    <row r="611" s="14" customFormat="1">
      <c r="A611" s="14"/>
      <c r="B611" s="238"/>
      <c r="C611" s="239"/>
      <c r="D611" s="229" t="s">
        <v>146</v>
      </c>
      <c r="E611" s="240" t="s">
        <v>19</v>
      </c>
      <c r="F611" s="241" t="s">
        <v>541</v>
      </c>
      <c r="G611" s="239"/>
      <c r="H611" s="242">
        <v>2.3700000000000001</v>
      </c>
      <c r="I611" s="243"/>
      <c r="J611" s="239"/>
      <c r="K611" s="239"/>
      <c r="L611" s="244"/>
      <c r="M611" s="245"/>
      <c r="N611" s="246"/>
      <c r="O611" s="246"/>
      <c r="P611" s="246"/>
      <c r="Q611" s="246"/>
      <c r="R611" s="246"/>
      <c r="S611" s="246"/>
      <c r="T611" s="24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8" t="s">
        <v>146</v>
      </c>
      <c r="AU611" s="248" t="s">
        <v>81</v>
      </c>
      <c r="AV611" s="14" t="s">
        <v>81</v>
      </c>
      <c r="AW611" s="14" t="s">
        <v>33</v>
      </c>
      <c r="AX611" s="14" t="s">
        <v>72</v>
      </c>
      <c r="AY611" s="248" t="s">
        <v>136</v>
      </c>
    </row>
    <row r="612" s="14" customFormat="1">
      <c r="A612" s="14"/>
      <c r="B612" s="238"/>
      <c r="C612" s="239"/>
      <c r="D612" s="229" t="s">
        <v>146</v>
      </c>
      <c r="E612" s="240" t="s">
        <v>19</v>
      </c>
      <c r="F612" s="241" t="s">
        <v>542</v>
      </c>
      <c r="G612" s="239"/>
      <c r="H612" s="242">
        <v>2.3599999999999999</v>
      </c>
      <c r="I612" s="243"/>
      <c r="J612" s="239"/>
      <c r="K612" s="239"/>
      <c r="L612" s="244"/>
      <c r="M612" s="245"/>
      <c r="N612" s="246"/>
      <c r="O612" s="246"/>
      <c r="P612" s="246"/>
      <c r="Q612" s="246"/>
      <c r="R612" s="246"/>
      <c r="S612" s="246"/>
      <c r="T612" s="247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8" t="s">
        <v>146</v>
      </c>
      <c r="AU612" s="248" t="s">
        <v>81</v>
      </c>
      <c r="AV612" s="14" t="s">
        <v>81</v>
      </c>
      <c r="AW612" s="14" t="s">
        <v>33</v>
      </c>
      <c r="AX612" s="14" t="s">
        <v>72</v>
      </c>
      <c r="AY612" s="248" t="s">
        <v>136</v>
      </c>
    </row>
    <row r="613" s="15" customFormat="1">
      <c r="A613" s="15"/>
      <c r="B613" s="249"/>
      <c r="C613" s="250"/>
      <c r="D613" s="229" t="s">
        <v>146</v>
      </c>
      <c r="E613" s="251" t="s">
        <v>19</v>
      </c>
      <c r="F613" s="252" t="s">
        <v>265</v>
      </c>
      <c r="G613" s="250"/>
      <c r="H613" s="253">
        <v>23.079999999999998</v>
      </c>
      <c r="I613" s="254"/>
      <c r="J613" s="250"/>
      <c r="K613" s="250"/>
      <c r="L613" s="255"/>
      <c r="M613" s="256"/>
      <c r="N613" s="257"/>
      <c r="O613" s="257"/>
      <c r="P613" s="257"/>
      <c r="Q613" s="257"/>
      <c r="R613" s="257"/>
      <c r="S613" s="257"/>
      <c r="T613" s="258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9" t="s">
        <v>146</v>
      </c>
      <c r="AU613" s="259" t="s">
        <v>81</v>
      </c>
      <c r="AV613" s="15" t="s">
        <v>137</v>
      </c>
      <c r="AW613" s="15" t="s">
        <v>33</v>
      </c>
      <c r="AX613" s="15" t="s">
        <v>72</v>
      </c>
      <c r="AY613" s="259" t="s">
        <v>136</v>
      </c>
    </row>
    <row r="614" s="16" customFormat="1">
      <c r="A614" s="16"/>
      <c r="B614" s="260"/>
      <c r="C614" s="261"/>
      <c r="D614" s="229" t="s">
        <v>146</v>
      </c>
      <c r="E614" s="262" t="s">
        <v>19</v>
      </c>
      <c r="F614" s="263" t="s">
        <v>160</v>
      </c>
      <c r="G614" s="261"/>
      <c r="H614" s="264">
        <v>69.355000000000004</v>
      </c>
      <c r="I614" s="265"/>
      <c r="J614" s="261"/>
      <c r="K614" s="261"/>
      <c r="L614" s="266"/>
      <c r="M614" s="267"/>
      <c r="N614" s="268"/>
      <c r="O614" s="268"/>
      <c r="P614" s="268"/>
      <c r="Q614" s="268"/>
      <c r="R614" s="268"/>
      <c r="S614" s="268"/>
      <c r="T614" s="269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T614" s="270" t="s">
        <v>146</v>
      </c>
      <c r="AU614" s="270" t="s">
        <v>81</v>
      </c>
      <c r="AV614" s="16" t="s">
        <v>144</v>
      </c>
      <c r="AW614" s="16" t="s">
        <v>33</v>
      </c>
      <c r="AX614" s="16" t="s">
        <v>79</v>
      </c>
      <c r="AY614" s="270" t="s">
        <v>136</v>
      </c>
    </row>
    <row r="615" s="2" customFormat="1" ht="33" customHeight="1">
      <c r="A615" s="40"/>
      <c r="B615" s="41"/>
      <c r="C615" s="214" t="s">
        <v>543</v>
      </c>
      <c r="D615" s="214" t="s">
        <v>139</v>
      </c>
      <c r="E615" s="215" t="s">
        <v>544</v>
      </c>
      <c r="F615" s="216" t="s">
        <v>545</v>
      </c>
      <c r="G615" s="217" t="s">
        <v>163</v>
      </c>
      <c r="H615" s="218">
        <v>69.355000000000004</v>
      </c>
      <c r="I615" s="219"/>
      <c r="J615" s="220">
        <f>ROUND(I615*H615,2)</f>
        <v>0</v>
      </c>
      <c r="K615" s="216" t="s">
        <v>143</v>
      </c>
      <c r="L615" s="46"/>
      <c r="M615" s="221" t="s">
        <v>19</v>
      </c>
      <c r="N615" s="222" t="s">
        <v>43</v>
      </c>
      <c r="O615" s="86"/>
      <c r="P615" s="223">
        <f>O615*H615</f>
        <v>0</v>
      </c>
      <c r="Q615" s="223">
        <v>0.00042999999999999999</v>
      </c>
      <c r="R615" s="223">
        <f>Q615*H615</f>
        <v>0.029822650000000003</v>
      </c>
      <c r="S615" s="223">
        <v>0</v>
      </c>
      <c r="T615" s="224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5" t="s">
        <v>314</v>
      </c>
      <c r="AT615" s="225" t="s">
        <v>139</v>
      </c>
      <c r="AU615" s="225" t="s">
        <v>81</v>
      </c>
      <c r="AY615" s="19" t="s">
        <v>136</v>
      </c>
      <c r="BE615" s="226">
        <f>IF(N615="základní",J615,0)</f>
        <v>0</v>
      </c>
      <c r="BF615" s="226">
        <f>IF(N615="snížená",J615,0)</f>
        <v>0</v>
      </c>
      <c r="BG615" s="226">
        <f>IF(N615="zákl. přenesená",J615,0)</f>
        <v>0</v>
      </c>
      <c r="BH615" s="226">
        <f>IF(N615="sníž. přenesená",J615,0)</f>
        <v>0</v>
      </c>
      <c r="BI615" s="226">
        <f>IF(N615="nulová",J615,0)</f>
        <v>0</v>
      </c>
      <c r="BJ615" s="19" t="s">
        <v>79</v>
      </c>
      <c r="BK615" s="226">
        <f>ROUND(I615*H615,2)</f>
        <v>0</v>
      </c>
      <c r="BL615" s="19" t="s">
        <v>314</v>
      </c>
      <c r="BM615" s="225" t="s">
        <v>546</v>
      </c>
    </row>
    <row r="616" s="13" customFormat="1">
      <c r="A616" s="13"/>
      <c r="B616" s="227"/>
      <c r="C616" s="228"/>
      <c r="D616" s="229" t="s">
        <v>146</v>
      </c>
      <c r="E616" s="230" t="s">
        <v>19</v>
      </c>
      <c r="F616" s="231" t="s">
        <v>525</v>
      </c>
      <c r="G616" s="228"/>
      <c r="H616" s="230" t="s">
        <v>19</v>
      </c>
      <c r="I616" s="232"/>
      <c r="J616" s="228"/>
      <c r="K616" s="228"/>
      <c r="L616" s="233"/>
      <c r="M616" s="234"/>
      <c r="N616" s="235"/>
      <c r="O616" s="235"/>
      <c r="P616" s="235"/>
      <c r="Q616" s="235"/>
      <c r="R616" s="235"/>
      <c r="S616" s="235"/>
      <c r="T616" s="23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7" t="s">
        <v>146</v>
      </c>
      <c r="AU616" s="237" t="s">
        <v>81</v>
      </c>
      <c r="AV616" s="13" t="s">
        <v>79</v>
      </c>
      <c r="AW616" s="13" t="s">
        <v>33</v>
      </c>
      <c r="AX616" s="13" t="s">
        <v>72</v>
      </c>
      <c r="AY616" s="237" t="s">
        <v>136</v>
      </c>
    </row>
    <row r="617" s="14" customFormat="1">
      <c r="A617" s="14"/>
      <c r="B617" s="238"/>
      <c r="C617" s="239"/>
      <c r="D617" s="229" t="s">
        <v>146</v>
      </c>
      <c r="E617" s="240" t="s">
        <v>19</v>
      </c>
      <c r="F617" s="241" t="s">
        <v>530</v>
      </c>
      <c r="G617" s="239"/>
      <c r="H617" s="242">
        <v>4.0999999999999996</v>
      </c>
      <c r="I617" s="243"/>
      <c r="J617" s="239"/>
      <c r="K617" s="239"/>
      <c r="L617" s="244"/>
      <c r="M617" s="245"/>
      <c r="N617" s="246"/>
      <c r="O617" s="246"/>
      <c r="P617" s="246"/>
      <c r="Q617" s="246"/>
      <c r="R617" s="246"/>
      <c r="S617" s="246"/>
      <c r="T617" s="24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8" t="s">
        <v>146</v>
      </c>
      <c r="AU617" s="248" t="s">
        <v>81</v>
      </c>
      <c r="AV617" s="14" t="s">
        <v>81</v>
      </c>
      <c r="AW617" s="14" t="s">
        <v>33</v>
      </c>
      <c r="AX617" s="14" t="s">
        <v>72</v>
      </c>
      <c r="AY617" s="248" t="s">
        <v>136</v>
      </c>
    </row>
    <row r="618" s="14" customFormat="1">
      <c r="A618" s="14"/>
      <c r="B618" s="238"/>
      <c r="C618" s="239"/>
      <c r="D618" s="229" t="s">
        <v>146</v>
      </c>
      <c r="E618" s="240" t="s">
        <v>19</v>
      </c>
      <c r="F618" s="241" t="s">
        <v>531</v>
      </c>
      <c r="G618" s="239"/>
      <c r="H618" s="242">
        <v>5.4749999999999996</v>
      </c>
      <c r="I618" s="243"/>
      <c r="J618" s="239"/>
      <c r="K618" s="239"/>
      <c r="L618" s="244"/>
      <c r="M618" s="245"/>
      <c r="N618" s="246"/>
      <c r="O618" s="246"/>
      <c r="P618" s="246"/>
      <c r="Q618" s="246"/>
      <c r="R618" s="246"/>
      <c r="S618" s="246"/>
      <c r="T618" s="247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8" t="s">
        <v>146</v>
      </c>
      <c r="AU618" s="248" t="s">
        <v>81</v>
      </c>
      <c r="AV618" s="14" t="s">
        <v>81</v>
      </c>
      <c r="AW618" s="14" t="s">
        <v>33</v>
      </c>
      <c r="AX618" s="14" t="s">
        <v>72</v>
      </c>
      <c r="AY618" s="248" t="s">
        <v>136</v>
      </c>
    </row>
    <row r="619" s="14" customFormat="1">
      <c r="A619" s="14"/>
      <c r="B619" s="238"/>
      <c r="C619" s="239"/>
      <c r="D619" s="229" t="s">
        <v>146</v>
      </c>
      <c r="E619" s="240" t="s">
        <v>19</v>
      </c>
      <c r="F619" s="241" t="s">
        <v>532</v>
      </c>
      <c r="G619" s="239"/>
      <c r="H619" s="242">
        <v>7.5</v>
      </c>
      <c r="I619" s="243"/>
      <c r="J619" s="239"/>
      <c r="K619" s="239"/>
      <c r="L619" s="244"/>
      <c r="M619" s="245"/>
      <c r="N619" s="246"/>
      <c r="O619" s="246"/>
      <c r="P619" s="246"/>
      <c r="Q619" s="246"/>
      <c r="R619" s="246"/>
      <c r="S619" s="246"/>
      <c r="T619" s="247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8" t="s">
        <v>146</v>
      </c>
      <c r="AU619" s="248" t="s">
        <v>81</v>
      </c>
      <c r="AV619" s="14" t="s">
        <v>81</v>
      </c>
      <c r="AW619" s="14" t="s">
        <v>33</v>
      </c>
      <c r="AX619" s="14" t="s">
        <v>72</v>
      </c>
      <c r="AY619" s="248" t="s">
        <v>136</v>
      </c>
    </row>
    <row r="620" s="15" customFormat="1">
      <c r="A620" s="15"/>
      <c r="B620" s="249"/>
      <c r="C620" s="250"/>
      <c r="D620" s="229" t="s">
        <v>146</v>
      </c>
      <c r="E620" s="251" t="s">
        <v>19</v>
      </c>
      <c r="F620" s="252" t="s">
        <v>150</v>
      </c>
      <c r="G620" s="250"/>
      <c r="H620" s="253">
        <v>17.074999999999999</v>
      </c>
      <c r="I620" s="254"/>
      <c r="J620" s="250"/>
      <c r="K620" s="250"/>
      <c r="L620" s="255"/>
      <c r="M620" s="256"/>
      <c r="N620" s="257"/>
      <c r="O620" s="257"/>
      <c r="P620" s="257"/>
      <c r="Q620" s="257"/>
      <c r="R620" s="257"/>
      <c r="S620" s="257"/>
      <c r="T620" s="258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9" t="s">
        <v>146</v>
      </c>
      <c r="AU620" s="259" t="s">
        <v>81</v>
      </c>
      <c r="AV620" s="15" t="s">
        <v>137</v>
      </c>
      <c r="AW620" s="15" t="s">
        <v>33</v>
      </c>
      <c r="AX620" s="15" t="s">
        <v>72</v>
      </c>
      <c r="AY620" s="259" t="s">
        <v>136</v>
      </c>
    </row>
    <row r="621" s="14" customFormat="1">
      <c r="A621" s="14"/>
      <c r="B621" s="238"/>
      <c r="C621" s="239"/>
      <c r="D621" s="229" t="s">
        <v>146</v>
      </c>
      <c r="E621" s="240" t="s">
        <v>19</v>
      </c>
      <c r="F621" s="241" t="s">
        <v>533</v>
      </c>
      <c r="G621" s="239"/>
      <c r="H621" s="242">
        <v>4.2999999999999998</v>
      </c>
      <c r="I621" s="243"/>
      <c r="J621" s="239"/>
      <c r="K621" s="239"/>
      <c r="L621" s="244"/>
      <c r="M621" s="245"/>
      <c r="N621" s="246"/>
      <c r="O621" s="246"/>
      <c r="P621" s="246"/>
      <c r="Q621" s="246"/>
      <c r="R621" s="246"/>
      <c r="S621" s="246"/>
      <c r="T621" s="247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8" t="s">
        <v>146</v>
      </c>
      <c r="AU621" s="248" t="s">
        <v>81</v>
      </c>
      <c r="AV621" s="14" t="s">
        <v>81</v>
      </c>
      <c r="AW621" s="14" t="s">
        <v>33</v>
      </c>
      <c r="AX621" s="14" t="s">
        <v>72</v>
      </c>
      <c r="AY621" s="248" t="s">
        <v>136</v>
      </c>
    </row>
    <row r="622" s="14" customFormat="1">
      <c r="A622" s="14"/>
      <c r="B622" s="238"/>
      <c r="C622" s="239"/>
      <c r="D622" s="229" t="s">
        <v>146</v>
      </c>
      <c r="E622" s="240" t="s">
        <v>19</v>
      </c>
      <c r="F622" s="241" t="s">
        <v>534</v>
      </c>
      <c r="G622" s="239"/>
      <c r="H622" s="242">
        <v>7.2999999999999998</v>
      </c>
      <c r="I622" s="243"/>
      <c r="J622" s="239"/>
      <c r="K622" s="239"/>
      <c r="L622" s="244"/>
      <c r="M622" s="245"/>
      <c r="N622" s="246"/>
      <c r="O622" s="246"/>
      <c r="P622" s="246"/>
      <c r="Q622" s="246"/>
      <c r="R622" s="246"/>
      <c r="S622" s="246"/>
      <c r="T622" s="24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8" t="s">
        <v>146</v>
      </c>
      <c r="AU622" s="248" t="s">
        <v>81</v>
      </c>
      <c r="AV622" s="14" t="s">
        <v>81</v>
      </c>
      <c r="AW622" s="14" t="s">
        <v>33</v>
      </c>
      <c r="AX622" s="14" t="s">
        <v>72</v>
      </c>
      <c r="AY622" s="248" t="s">
        <v>136</v>
      </c>
    </row>
    <row r="623" s="14" customFormat="1">
      <c r="A623" s="14"/>
      <c r="B623" s="238"/>
      <c r="C623" s="239"/>
      <c r="D623" s="229" t="s">
        <v>146</v>
      </c>
      <c r="E623" s="240" t="s">
        <v>19</v>
      </c>
      <c r="F623" s="241" t="s">
        <v>535</v>
      </c>
      <c r="G623" s="239"/>
      <c r="H623" s="242">
        <v>5.75</v>
      </c>
      <c r="I623" s="243"/>
      <c r="J623" s="239"/>
      <c r="K623" s="239"/>
      <c r="L623" s="244"/>
      <c r="M623" s="245"/>
      <c r="N623" s="246"/>
      <c r="O623" s="246"/>
      <c r="P623" s="246"/>
      <c r="Q623" s="246"/>
      <c r="R623" s="246"/>
      <c r="S623" s="246"/>
      <c r="T623" s="247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8" t="s">
        <v>146</v>
      </c>
      <c r="AU623" s="248" t="s">
        <v>81</v>
      </c>
      <c r="AV623" s="14" t="s">
        <v>81</v>
      </c>
      <c r="AW623" s="14" t="s">
        <v>33</v>
      </c>
      <c r="AX623" s="14" t="s">
        <v>72</v>
      </c>
      <c r="AY623" s="248" t="s">
        <v>136</v>
      </c>
    </row>
    <row r="624" s="15" customFormat="1">
      <c r="A624" s="15"/>
      <c r="B624" s="249"/>
      <c r="C624" s="250"/>
      <c r="D624" s="229" t="s">
        <v>146</v>
      </c>
      <c r="E624" s="251" t="s">
        <v>19</v>
      </c>
      <c r="F624" s="252" t="s">
        <v>153</v>
      </c>
      <c r="G624" s="250"/>
      <c r="H624" s="253">
        <v>17.350000000000001</v>
      </c>
      <c r="I624" s="254"/>
      <c r="J624" s="250"/>
      <c r="K624" s="250"/>
      <c r="L624" s="255"/>
      <c r="M624" s="256"/>
      <c r="N624" s="257"/>
      <c r="O624" s="257"/>
      <c r="P624" s="257"/>
      <c r="Q624" s="257"/>
      <c r="R624" s="257"/>
      <c r="S624" s="257"/>
      <c r="T624" s="258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59" t="s">
        <v>146</v>
      </c>
      <c r="AU624" s="259" t="s">
        <v>81</v>
      </c>
      <c r="AV624" s="15" t="s">
        <v>137</v>
      </c>
      <c r="AW624" s="15" t="s">
        <v>33</v>
      </c>
      <c r="AX624" s="15" t="s">
        <v>72</v>
      </c>
      <c r="AY624" s="259" t="s">
        <v>136</v>
      </c>
    </row>
    <row r="625" s="14" customFormat="1">
      <c r="A625" s="14"/>
      <c r="B625" s="238"/>
      <c r="C625" s="239"/>
      <c r="D625" s="229" t="s">
        <v>146</v>
      </c>
      <c r="E625" s="240" t="s">
        <v>19</v>
      </c>
      <c r="F625" s="241" t="s">
        <v>536</v>
      </c>
      <c r="G625" s="239"/>
      <c r="H625" s="242">
        <v>4.0999999999999996</v>
      </c>
      <c r="I625" s="243"/>
      <c r="J625" s="239"/>
      <c r="K625" s="239"/>
      <c r="L625" s="244"/>
      <c r="M625" s="245"/>
      <c r="N625" s="246"/>
      <c r="O625" s="246"/>
      <c r="P625" s="246"/>
      <c r="Q625" s="246"/>
      <c r="R625" s="246"/>
      <c r="S625" s="246"/>
      <c r="T625" s="247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8" t="s">
        <v>146</v>
      </c>
      <c r="AU625" s="248" t="s">
        <v>81</v>
      </c>
      <c r="AV625" s="14" t="s">
        <v>81</v>
      </c>
      <c r="AW625" s="14" t="s">
        <v>33</v>
      </c>
      <c r="AX625" s="14" t="s">
        <v>72</v>
      </c>
      <c r="AY625" s="248" t="s">
        <v>136</v>
      </c>
    </row>
    <row r="626" s="14" customFormat="1">
      <c r="A626" s="14"/>
      <c r="B626" s="238"/>
      <c r="C626" s="239"/>
      <c r="D626" s="229" t="s">
        <v>146</v>
      </c>
      <c r="E626" s="240" t="s">
        <v>19</v>
      </c>
      <c r="F626" s="241" t="s">
        <v>537</v>
      </c>
      <c r="G626" s="239"/>
      <c r="H626" s="242">
        <v>7.75</v>
      </c>
      <c r="I626" s="243"/>
      <c r="J626" s="239"/>
      <c r="K626" s="239"/>
      <c r="L626" s="244"/>
      <c r="M626" s="245"/>
      <c r="N626" s="246"/>
      <c r="O626" s="246"/>
      <c r="P626" s="246"/>
      <c r="Q626" s="246"/>
      <c r="R626" s="246"/>
      <c r="S626" s="246"/>
      <c r="T626" s="24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8" t="s">
        <v>146</v>
      </c>
      <c r="AU626" s="248" t="s">
        <v>81</v>
      </c>
      <c r="AV626" s="14" t="s">
        <v>81</v>
      </c>
      <c r="AW626" s="14" t="s">
        <v>33</v>
      </c>
      <c r="AX626" s="14" t="s">
        <v>72</v>
      </c>
      <c r="AY626" s="248" t="s">
        <v>136</v>
      </c>
    </row>
    <row r="627" s="15" customFormat="1">
      <c r="A627" s="15"/>
      <c r="B627" s="249"/>
      <c r="C627" s="250"/>
      <c r="D627" s="229" t="s">
        <v>146</v>
      </c>
      <c r="E627" s="251" t="s">
        <v>19</v>
      </c>
      <c r="F627" s="252" t="s">
        <v>156</v>
      </c>
      <c r="G627" s="250"/>
      <c r="H627" s="253">
        <v>11.85</v>
      </c>
      <c r="I627" s="254"/>
      <c r="J627" s="250"/>
      <c r="K627" s="250"/>
      <c r="L627" s="255"/>
      <c r="M627" s="256"/>
      <c r="N627" s="257"/>
      <c r="O627" s="257"/>
      <c r="P627" s="257"/>
      <c r="Q627" s="257"/>
      <c r="R627" s="257"/>
      <c r="S627" s="257"/>
      <c r="T627" s="258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9" t="s">
        <v>146</v>
      </c>
      <c r="AU627" s="259" t="s">
        <v>81</v>
      </c>
      <c r="AV627" s="15" t="s">
        <v>137</v>
      </c>
      <c r="AW627" s="15" t="s">
        <v>33</v>
      </c>
      <c r="AX627" s="15" t="s">
        <v>72</v>
      </c>
      <c r="AY627" s="259" t="s">
        <v>136</v>
      </c>
    </row>
    <row r="628" s="14" customFormat="1">
      <c r="A628" s="14"/>
      <c r="B628" s="238"/>
      <c r="C628" s="239"/>
      <c r="D628" s="229" t="s">
        <v>146</v>
      </c>
      <c r="E628" s="240" t="s">
        <v>19</v>
      </c>
      <c r="F628" s="241" t="s">
        <v>538</v>
      </c>
      <c r="G628" s="239"/>
      <c r="H628" s="242">
        <v>8.8499999999999996</v>
      </c>
      <c r="I628" s="243"/>
      <c r="J628" s="239"/>
      <c r="K628" s="239"/>
      <c r="L628" s="244"/>
      <c r="M628" s="245"/>
      <c r="N628" s="246"/>
      <c r="O628" s="246"/>
      <c r="P628" s="246"/>
      <c r="Q628" s="246"/>
      <c r="R628" s="246"/>
      <c r="S628" s="246"/>
      <c r="T628" s="24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8" t="s">
        <v>146</v>
      </c>
      <c r="AU628" s="248" t="s">
        <v>81</v>
      </c>
      <c r="AV628" s="14" t="s">
        <v>81</v>
      </c>
      <c r="AW628" s="14" t="s">
        <v>33</v>
      </c>
      <c r="AX628" s="14" t="s">
        <v>72</v>
      </c>
      <c r="AY628" s="248" t="s">
        <v>136</v>
      </c>
    </row>
    <row r="629" s="14" customFormat="1">
      <c r="A629" s="14"/>
      <c r="B629" s="238"/>
      <c r="C629" s="239"/>
      <c r="D629" s="229" t="s">
        <v>146</v>
      </c>
      <c r="E629" s="240" t="s">
        <v>19</v>
      </c>
      <c r="F629" s="241" t="s">
        <v>539</v>
      </c>
      <c r="G629" s="239"/>
      <c r="H629" s="242">
        <v>6.1500000000000004</v>
      </c>
      <c r="I629" s="243"/>
      <c r="J629" s="239"/>
      <c r="K629" s="239"/>
      <c r="L629" s="244"/>
      <c r="M629" s="245"/>
      <c r="N629" s="246"/>
      <c r="O629" s="246"/>
      <c r="P629" s="246"/>
      <c r="Q629" s="246"/>
      <c r="R629" s="246"/>
      <c r="S629" s="246"/>
      <c r="T629" s="247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8" t="s">
        <v>146</v>
      </c>
      <c r="AU629" s="248" t="s">
        <v>81</v>
      </c>
      <c r="AV629" s="14" t="s">
        <v>81</v>
      </c>
      <c r="AW629" s="14" t="s">
        <v>33</v>
      </c>
      <c r="AX629" s="14" t="s">
        <v>72</v>
      </c>
      <c r="AY629" s="248" t="s">
        <v>136</v>
      </c>
    </row>
    <row r="630" s="14" customFormat="1">
      <c r="A630" s="14"/>
      <c r="B630" s="238"/>
      <c r="C630" s="239"/>
      <c r="D630" s="229" t="s">
        <v>146</v>
      </c>
      <c r="E630" s="240" t="s">
        <v>19</v>
      </c>
      <c r="F630" s="241" t="s">
        <v>540</v>
      </c>
      <c r="G630" s="239"/>
      <c r="H630" s="242">
        <v>3.3500000000000001</v>
      </c>
      <c r="I630" s="243"/>
      <c r="J630" s="239"/>
      <c r="K630" s="239"/>
      <c r="L630" s="244"/>
      <c r="M630" s="245"/>
      <c r="N630" s="246"/>
      <c r="O630" s="246"/>
      <c r="P630" s="246"/>
      <c r="Q630" s="246"/>
      <c r="R630" s="246"/>
      <c r="S630" s="246"/>
      <c r="T630" s="247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8" t="s">
        <v>146</v>
      </c>
      <c r="AU630" s="248" t="s">
        <v>81</v>
      </c>
      <c r="AV630" s="14" t="s">
        <v>81</v>
      </c>
      <c r="AW630" s="14" t="s">
        <v>33</v>
      </c>
      <c r="AX630" s="14" t="s">
        <v>72</v>
      </c>
      <c r="AY630" s="248" t="s">
        <v>136</v>
      </c>
    </row>
    <row r="631" s="14" customFormat="1">
      <c r="A631" s="14"/>
      <c r="B631" s="238"/>
      <c r="C631" s="239"/>
      <c r="D631" s="229" t="s">
        <v>146</v>
      </c>
      <c r="E631" s="240" t="s">
        <v>19</v>
      </c>
      <c r="F631" s="241" t="s">
        <v>541</v>
      </c>
      <c r="G631" s="239"/>
      <c r="H631" s="242">
        <v>2.3700000000000001</v>
      </c>
      <c r="I631" s="243"/>
      <c r="J631" s="239"/>
      <c r="K631" s="239"/>
      <c r="L631" s="244"/>
      <c r="M631" s="245"/>
      <c r="N631" s="246"/>
      <c r="O631" s="246"/>
      <c r="P631" s="246"/>
      <c r="Q631" s="246"/>
      <c r="R631" s="246"/>
      <c r="S631" s="246"/>
      <c r="T631" s="247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8" t="s">
        <v>146</v>
      </c>
      <c r="AU631" s="248" t="s">
        <v>81</v>
      </c>
      <c r="AV631" s="14" t="s">
        <v>81</v>
      </c>
      <c r="AW631" s="14" t="s">
        <v>33</v>
      </c>
      <c r="AX631" s="14" t="s">
        <v>72</v>
      </c>
      <c r="AY631" s="248" t="s">
        <v>136</v>
      </c>
    </row>
    <row r="632" s="14" customFormat="1">
      <c r="A632" s="14"/>
      <c r="B632" s="238"/>
      <c r="C632" s="239"/>
      <c r="D632" s="229" t="s">
        <v>146</v>
      </c>
      <c r="E632" s="240" t="s">
        <v>19</v>
      </c>
      <c r="F632" s="241" t="s">
        <v>542</v>
      </c>
      <c r="G632" s="239"/>
      <c r="H632" s="242">
        <v>2.3599999999999999</v>
      </c>
      <c r="I632" s="243"/>
      <c r="J632" s="239"/>
      <c r="K632" s="239"/>
      <c r="L632" s="244"/>
      <c r="M632" s="245"/>
      <c r="N632" s="246"/>
      <c r="O632" s="246"/>
      <c r="P632" s="246"/>
      <c r="Q632" s="246"/>
      <c r="R632" s="246"/>
      <c r="S632" s="246"/>
      <c r="T632" s="24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8" t="s">
        <v>146</v>
      </c>
      <c r="AU632" s="248" t="s">
        <v>81</v>
      </c>
      <c r="AV632" s="14" t="s">
        <v>81</v>
      </c>
      <c r="AW632" s="14" t="s">
        <v>33</v>
      </c>
      <c r="AX632" s="14" t="s">
        <v>72</v>
      </c>
      <c r="AY632" s="248" t="s">
        <v>136</v>
      </c>
    </row>
    <row r="633" s="15" customFormat="1">
      <c r="A633" s="15"/>
      <c r="B633" s="249"/>
      <c r="C633" s="250"/>
      <c r="D633" s="229" t="s">
        <v>146</v>
      </c>
      <c r="E633" s="251" t="s">
        <v>19</v>
      </c>
      <c r="F633" s="252" t="s">
        <v>265</v>
      </c>
      <c r="G633" s="250"/>
      <c r="H633" s="253">
        <v>23.079999999999998</v>
      </c>
      <c r="I633" s="254"/>
      <c r="J633" s="250"/>
      <c r="K633" s="250"/>
      <c r="L633" s="255"/>
      <c r="M633" s="256"/>
      <c r="N633" s="257"/>
      <c r="O633" s="257"/>
      <c r="P633" s="257"/>
      <c r="Q633" s="257"/>
      <c r="R633" s="257"/>
      <c r="S633" s="257"/>
      <c r="T633" s="258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59" t="s">
        <v>146</v>
      </c>
      <c r="AU633" s="259" t="s">
        <v>81</v>
      </c>
      <c r="AV633" s="15" t="s">
        <v>137</v>
      </c>
      <c r="AW633" s="15" t="s">
        <v>33</v>
      </c>
      <c r="AX633" s="15" t="s">
        <v>72</v>
      </c>
      <c r="AY633" s="259" t="s">
        <v>136</v>
      </c>
    </row>
    <row r="634" s="16" customFormat="1">
      <c r="A634" s="16"/>
      <c r="B634" s="260"/>
      <c r="C634" s="261"/>
      <c r="D634" s="229" t="s">
        <v>146</v>
      </c>
      <c r="E634" s="262" t="s">
        <v>19</v>
      </c>
      <c r="F634" s="263" t="s">
        <v>160</v>
      </c>
      <c r="G634" s="261"/>
      <c r="H634" s="264">
        <v>69.355000000000004</v>
      </c>
      <c r="I634" s="265"/>
      <c r="J634" s="261"/>
      <c r="K634" s="261"/>
      <c r="L634" s="266"/>
      <c r="M634" s="267"/>
      <c r="N634" s="268"/>
      <c r="O634" s="268"/>
      <c r="P634" s="268"/>
      <c r="Q634" s="268"/>
      <c r="R634" s="268"/>
      <c r="S634" s="268"/>
      <c r="T634" s="269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270" t="s">
        <v>146</v>
      </c>
      <c r="AU634" s="270" t="s">
        <v>81</v>
      </c>
      <c r="AV634" s="16" t="s">
        <v>144</v>
      </c>
      <c r="AW634" s="16" t="s">
        <v>33</v>
      </c>
      <c r="AX634" s="16" t="s">
        <v>79</v>
      </c>
      <c r="AY634" s="270" t="s">
        <v>136</v>
      </c>
    </row>
    <row r="635" s="2" customFormat="1">
      <c r="A635" s="40"/>
      <c r="B635" s="41"/>
      <c r="C635" s="272" t="s">
        <v>547</v>
      </c>
      <c r="D635" s="272" t="s">
        <v>468</v>
      </c>
      <c r="E635" s="273" t="s">
        <v>548</v>
      </c>
      <c r="F635" s="274" t="s">
        <v>549</v>
      </c>
      <c r="G635" s="275" t="s">
        <v>459</v>
      </c>
      <c r="H635" s="276">
        <v>601.42499999999995</v>
      </c>
      <c r="I635" s="277"/>
      <c r="J635" s="278">
        <f>ROUND(I635*H635,2)</f>
        <v>0</v>
      </c>
      <c r="K635" s="274" t="s">
        <v>143</v>
      </c>
      <c r="L635" s="279"/>
      <c r="M635" s="280" t="s">
        <v>19</v>
      </c>
      <c r="N635" s="281" t="s">
        <v>43</v>
      </c>
      <c r="O635" s="86"/>
      <c r="P635" s="223">
        <f>O635*H635</f>
        <v>0</v>
      </c>
      <c r="Q635" s="223">
        <v>0.00044999999999999999</v>
      </c>
      <c r="R635" s="223">
        <f>Q635*H635</f>
        <v>0.27064125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434</v>
      </c>
      <c r="AT635" s="225" t="s">
        <v>468</v>
      </c>
      <c r="AU635" s="225" t="s">
        <v>81</v>
      </c>
      <c r="AY635" s="19" t="s">
        <v>136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79</v>
      </c>
      <c r="BK635" s="226">
        <f>ROUND(I635*H635,2)</f>
        <v>0</v>
      </c>
      <c r="BL635" s="19" t="s">
        <v>314</v>
      </c>
      <c r="BM635" s="225" t="s">
        <v>550</v>
      </c>
    </row>
    <row r="636" s="14" customFormat="1">
      <c r="A636" s="14"/>
      <c r="B636" s="238"/>
      <c r="C636" s="239"/>
      <c r="D636" s="229" t="s">
        <v>146</v>
      </c>
      <c r="E636" s="240" t="s">
        <v>19</v>
      </c>
      <c r="F636" s="241" t="s">
        <v>551</v>
      </c>
      <c r="G636" s="239"/>
      <c r="H636" s="242">
        <v>243</v>
      </c>
      <c r="I636" s="243"/>
      <c r="J636" s="239"/>
      <c r="K636" s="239"/>
      <c r="L636" s="244"/>
      <c r="M636" s="245"/>
      <c r="N636" s="246"/>
      <c r="O636" s="246"/>
      <c r="P636" s="246"/>
      <c r="Q636" s="246"/>
      <c r="R636" s="246"/>
      <c r="S636" s="246"/>
      <c r="T636" s="247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8" t="s">
        <v>146</v>
      </c>
      <c r="AU636" s="248" t="s">
        <v>81</v>
      </c>
      <c r="AV636" s="14" t="s">
        <v>81</v>
      </c>
      <c r="AW636" s="14" t="s">
        <v>33</v>
      </c>
      <c r="AX636" s="14" t="s">
        <v>79</v>
      </c>
      <c r="AY636" s="248" t="s">
        <v>136</v>
      </c>
    </row>
    <row r="637" s="14" customFormat="1">
      <c r="A637" s="14"/>
      <c r="B637" s="238"/>
      <c r="C637" s="239"/>
      <c r="D637" s="229" t="s">
        <v>146</v>
      </c>
      <c r="E637" s="239"/>
      <c r="F637" s="241" t="s">
        <v>552</v>
      </c>
      <c r="G637" s="239"/>
      <c r="H637" s="242">
        <v>601.42499999999995</v>
      </c>
      <c r="I637" s="243"/>
      <c r="J637" s="239"/>
      <c r="K637" s="239"/>
      <c r="L637" s="244"/>
      <c r="M637" s="245"/>
      <c r="N637" s="246"/>
      <c r="O637" s="246"/>
      <c r="P637" s="246"/>
      <c r="Q637" s="246"/>
      <c r="R637" s="246"/>
      <c r="S637" s="246"/>
      <c r="T637" s="247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8" t="s">
        <v>146</v>
      </c>
      <c r="AU637" s="248" t="s">
        <v>81</v>
      </c>
      <c r="AV637" s="14" t="s">
        <v>81</v>
      </c>
      <c r="AW637" s="14" t="s">
        <v>4</v>
      </c>
      <c r="AX637" s="14" t="s">
        <v>79</v>
      </c>
      <c r="AY637" s="248" t="s">
        <v>136</v>
      </c>
    </row>
    <row r="638" s="2" customFormat="1">
      <c r="A638" s="40"/>
      <c r="B638" s="41"/>
      <c r="C638" s="214" t="s">
        <v>553</v>
      </c>
      <c r="D638" s="214" t="s">
        <v>139</v>
      </c>
      <c r="E638" s="215" t="s">
        <v>554</v>
      </c>
      <c r="F638" s="216" t="s">
        <v>555</v>
      </c>
      <c r="G638" s="217" t="s">
        <v>142</v>
      </c>
      <c r="H638" s="218">
        <v>84.481999999999999</v>
      </c>
      <c r="I638" s="219"/>
      <c r="J638" s="220">
        <f>ROUND(I638*H638,2)</f>
        <v>0</v>
      </c>
      <c r="K638" s="216" t="s">
        <v>143</v>
      </c>
      <c r="L638" s="46"/>
      <c r="M638" s="221" t="s">
        <v>19</v>
      </c>
      <c r="N638" s="222" t="s">
        <v>43</v>
      </c>
      <c r="O638" s="86"/>
      <c r="P638" s="223">
        <f>O638*H638</f>
        <v>0</v>
      </c>
      <c r="Q638" s="223">
        <v>0</v>
      </c>
      <c r="R638" s="223">
        <f>Q638*H638</f>
        <v>0</v>
      </c>
      <c r="S638" s="223">
        <v>0.083169999999999994</v>
      </c>
      <c r="T638" s="224">
        <f>S638*H638</f>
        <v>7.0263679399999992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5" t="s">
        <v>314</v>
      </c>
      <c r="AT638" s="225" t="s">
        <v>139</v>
      </c>
      <c r="AU638" s="225" t="s">
        <v>81</v>
      </c>
      <c r="AY638" s="19" t="s">
        <v>136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9" t="s">
        <v>79</v>
      </c>
      <c r="BK638" s="226">
        <f>ROUND(I638*H638,2)</f>
        <v>0</v>
      </c>
      <c r="BL638" s="19" t="s">
        <v>314</v>
      </c>
      <c r="BM638" s="225" t="s">
        <v>556</v>
      </c>
    </row>
    <row r="639" s="13" customFormat="1">
      <c r="A639" s="13"/>
      <c r="B639" s="227"/>
      <c r="C639" s="228"/>
      <c r="D639" s="229" t="s">
        <v>146</v>
      </c>
      <c r="E639" s="230" t="s">
        <v>19</v>
      </c>
      <c r="F639" s="231" t="s">
        <v>525</v>
      </c>
      <c r="G639" s="228"/>
      <c r="H639" s="230" t="s">
        <v>19</v>
      </c>
      <c r="I639" s="232"/>
      <c r="J639" s="228"/>
      <c r="K639" s="228"/>
      <c r="L639" s="233"/>
      <c r="M639" s="234"/>
      <c r="N639" s="235"/>
      <c r="O639" s="235"/>
      <c r="P639" s="235"/>
      <c r="Q639" s="235"/>
      <c r="R639" s="235"/>
      <c r="S639" s="235"/>
      <c r="T639" s="23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7" t="s">
        <v>146</v>
      </c>
      <c r="AU639" s="237" t="s">
        <v>81</v>
      </c>
      <c r="AV639" s="13" t="s">
        <v>79</v>
      </c>
      <c r="AW639" s="13" t="s">
        <v>33</v>
      </c>
      <c r="AX639" s="13" t="s">
        <v>72</v>
      </c>
      <c r="AY639" s="237" t="s">
        <v>136</v>
      </c>
    </row>
    <row r="640" s="14" customFormat="1">
      <c r="A640" s="14"/>
      <c r="B640" s="238"/>
      <c r="C640" s="239"/>
      <c r="D640" s="229" t="s">
        <v>146</v>
      </c>
      <c r="E640" s="240" t="s">
        <v>19</v>
      </c>
      <c r="F640" s="241" t="s">
        <v>237</v>
      </c>
      <c r="G640" s="239"/>
      <c r="H640" s="242">
        <v>1.53</v>
      </c>
      <c r="I640" s="243"/>
      <c r="J640" s="239"/>
      <c r="K640" s="239"/>
      <c r="L640" s="244"/>
      <c r="M640" s="245"/>
      <c r="N640" s="246"/>
      <c r="O640" s="246"/>
      <c r="P640" s="246"/>
      <c r="Q640" s="246"/>
      <c r="R640" s="246"/>
      <c r="S640" s="246"/>
      <c r="T640" s="247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8" t="s">
        <v>146</v>
      </c>
      <c r="AU640" s="248" t="s">
        <v>81</v>
      </c>
      <c r="AV640" s="14" t="s">
        <v>81</v>
      </c>
      <c r="AW640" s="14" t="s">
        <v>33</v>
      </c>
      <c r="AX640" s="14" t="s">
        <v>72</v>
      </c>
      <c r="AY640" s="248" t="s">
        <v>136</v>
      </c>
    </row>
    <row r="641" s="14" customFormat="1">
      <c r="A641" s="14"/>
      <c r="B641" s="238"/>
      <c r="C641" s="239"/>
      <c r="D641" s="229" t="s">
        <v>146</v>
      </c>
      <c r="E641" s="240" t="s">
        <v>19</v>
      </c>
      <c r="F641" s="241" t="s">
        <v>238</v>
      </c>
      <c r="G641" s="239"/>
      <c r="H641" s="242">
        <v>1.3600000000000001</v>
      </c>
      <c r="I641" s="243"/>
      <c r="J641" s="239"/>
      <c r="K641" s="239"/>
      <c r="L641" s="244"/>
      <c r="M641" s="245"/>
      <c r="N641" s="246"/>
      <c r="O641" s="246"/>
      <c r="P641" s="246"/>
      <c r="Q641" s="246"/>
      <c r="R641" s="246"/>
      <c r="S641" s="246"/>
      <c r="T641" s="247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8" t="s">
        <v>146</v>
      </c>
      <c r="AU641" s="248" t="s">
        <v>81</v>
      </c>
      <c r="AV641" s="14" t="s">
        <v>81</v>
      </c>
      <c r="AW641" s="14" t="s">
        <v>33</v>
      </c>
      <c r="AX641" s="14" t="s">
        <v>72</v>
      </c>
      <c r="AY641" s="248" t="s">
        <v>136</v>
      </c>
    </row>
    <row r="642" s="14" customFormat="1">
      <c r="A642" s="14"/>
      <c r="B642" s="238"/>
      <c r="C642" s="239"/>
      <c r="D642" s="229" t="s">
        <v>146</v>
      </c>
      <c r="E642" s="240" t="s">
        <v>19</v>
      </c>
      <c r="F642" s="241" t="s">
        <v>239</v>
      </c>
      <c r="G642" s="239"/>
      <c r="H642" s="242">
        <v>2.7549999999999999</v>
      </c>
      <c r="I642" s="243"/>
      <c r="J642" s="239"/>
      <c r="K642" s="239"/>
      <c r="L642" s="244"/>
      <c r="M642" s="245"/>
      <c r="N642" s="246"/>
      <c r="O642" s="246"/>
      <c r="P642" s="246"/>
      <c r="Q642" s="246"/>
      <c r="R642" s="246"/>
      <c r="S642" s="246"/>
      <c r="T642" s="247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8" t="s">
        <v>146</v>
      </c>
      <c r="AU642" s="248" t="s">
        <v>81</v>
      </c>
      <c r="AV642" s="14" t="s">
        <v>81</v>
      </c>
      <c r="AW642" s="14" t="s">
        <v>33</v>
      </c>
      <c r="AX642" s="14" t="s">
        <v>72</v>
      </c>
      <c r="AY642" s="248" t="s">
        <v>136</v>
      </c>
    </row>
    <row r="643" s="14" customFormat="1">
      <c r="A643" s="14"/>
      <c r="B643" s="238"/>
      <c r="C643" s="239"/>
      <c r="D643" s="229" t="s">
        <v>146</v>
      </c>
      <c r="E643" s="240" t="s">
        <v>19</v>
      </c>
      <c r="F643" s="241" t="s">
        <v>240</v>
      </c>
      <c r="G643" s="239"/>
      <c r="H643" s="242">
        <v>3.3999999999999999</v>
      </c>
      <c r="I643" s="243"/>
      <c r="J643" s="239"/>
      <c r="K643" s="239"/>
      <c r="L643" s="244"/>
      <c r="M643" s="245"/>
      <c r="N643" s="246"/>
      <c r="O643" s="246"/>
      <c r="P643" s="246"/>
      <c r="Q643" s="246"/>
      <c r="R643" s="246"/>
      <c r="S643" s="246"/>
      <c r="T643" s="247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8" t="s">
        <v>146</v>
      </c>
      <c r="AU643" s="248" t="s">
        <v>81</v>
      </c>
      <c r="AV643" s="14" t="s">
        <v>81</v>
      </c>
      <c r="AW643" s="14" t="s">
        <v>33</v>
      </c>
      <c r="AX643" s="14" t="s">
        <v>72</v>
      </c>
      <c r="AY643" s="248" t="s">
        <v>136</v>
      </c>
    </row>
    <row r="644" s="14" customFormat="1">
      <c r="A644" s="14"/>
      <c r="B644" s="238"/>
      <c r="C644" s="239"/>
      <c r="D644" s="229" t="s">
        <v>146</v>
      </c>
      <c r="E644" s="240" t="s">
        <v>19</v>
      </c>
      <c r="F644" s="241" t="s">
        <v>241</v>
      </c>
      <c r="G644" s="239"/>
      <c r="H644" s="242">
        <v>5.5350000000000001</v>
      </c>
      <c r="I644" s="243"/>
      <c r="J644" s="239"/>
      <c r="K644" s="239"/>
      <c r="L644" s="244"/>
      <c r="M644" s="245"/>
      <c r="N644" s="246"/>
      <c r="O644" s="246"/>
      <c r="P644" s="246"/>
      <c r="Q644" s="246"/>
      <c r="R644" s="246"/>
      <c r="S644" s="246"/>
      <c r="T644" s="24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8" t="s">
        <v>146</v>
      </c>
      <c r="AU644" s="248" t="s">
        <v>81</v>
      </c>
      <c r="AV644" s="14" t="s">
        <v>81</v>
      </c>
      <c r="AW644" s="14" t="s">
        <v>33</v>
      </c>
      <c r="AX644" s="14" t="s">
        <v>72</v>
      </c>
      <c r="AY644" s="248" t="s">
        <v>136</v>
      </c>
    </row>
    <row r="645" s="14" customFormat="1">
      <c r="A645" s="14"/>
      <c r="B645" s="238"/>
      <c r="C645" s="239"/>
      <c r="D645" s="229" t="s">
        <v>146</v>
      </c>
      <c r="E645" s="240" t="s">
        <v>19</v>
      </c>
      <c r="F645" s="241" t="s">
        <v>242</v>
      </c>
      <c r="G645" s="239"/>
      <c r="H645" s="242">
        <v>5.1299999999999999</v>
      </c>
      <c r="I645" s="243"/>
      <c r="J645" s="239"/>
      <c r="K645" s="239"/>
      <c r="L645" s="244"/>
      <c r="M645" s="245"/>
      <c r="N645" s="246"/>
      <c r="O645" s="246"/>
      <c r="P645" s="246"/>
      <c r="Q645" s="246"/>
      <c r="R645" s="246"/>
      <c r="S645" s="246"/>
      <c r="T645" s="24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8" t="s">
        <v>146</v>
      </c>
      <c r="AU645" s="248" t="s">
        <v>81</v>
      </c>
      <c r="AV645" s="14" t="s">
        <v>81</v>
      </c>
      <c r="AW645" s="14" t="s">
        <v>33</v>
      </c>
      <c r="AX645" s="14" t="s">
        <v>72</v>
      </c>
      <c r="AY645" s="248" t="s">
        <v>136</v>
      </c>
    </row>
    <row r="646" s="15" customFormat="1">
      <c r="A646" s="15"/>
      <c r="B646" s="249"/>
      <c r="C646" s="250"/>
      <c r="D646" s="229" t="s">
        <v>146</v>
      </c>
      <c r="E646" s="251" t="s">
        <v>19</v>
      </c>
      <c r="F646" s="252" t="s">
        <v>150</v>
      </c>
      <c r="G646" s="250"/>
      <c r="H646" s="253">
        <v>19.710000000000001</v>
      </c>
      <c r="I646" s="254"/>
      <c r="J646" s="250"/>
      <c r="K646" s="250"/>
      <c r="L646" s="255"/>
      <c r="M646" s="256"/>
      <c r="N646" s="257"/>
      <c r="O646" s="257"/>
      <c r="P646" s="257"/>
      <c r="Q646" s="257"/>
      <c r="R646" s="257"/>
      <c r="S646" s="257"/>
      <c r="T646" s="258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9" t="s">
        <v>146</v>
      </c>
      <c r="AU646" s="259" t="s">
        <v>81</v>
      </c>
      <c r="AV646" s="15" t="s">
        <v>137</v>
      </c>
      <c r="AW646" s="15" t="s">
        <v>33</v>
      </c>
      <c r="AX646" s="15" t="s">
        <v>72</v>
      </c>
      <c r="AY646" s="259" t="s">
        <v>136</v>
      </c>
    </row>
    <row r="647" s="14" customFormat="1">
      <c r="A647" s="14"/>
      <c r="B647" s="238"/>
      <c r="C647" s="239"/>
      <c r="D647" s="229" t="s">
        <v>146</v>
      </c>
      <c r="E647" s="240" t="s">
        <v>19</v>
      </c>
      <c r="F647" s="241" t="s">
        <v>243</v>
      </c>
      <c r="G647" s="239"/>
      <c r="H647" s="242">
        <v>1.53</v>
      </c>
      <c r="I647" s="243"/>
      <c r="J647" s="239"/>
      <c r="K647" s="239"/>
      <c r="L647" s="244"/>
      <c r="M647" s="245"/>
      <c r="N647" s="246"/>
      <c r="O647" s="246"/>
      <c r="P647" s="246"/>
      <c r="Q647" s="246"/>
      <c r="R647" s="246"/>
      <c r="S647" s="246"/>
      <c r="T647" s="247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8" t="s">
        <v>146</v>
      </c>
      <c r="AU647" s="248" t="s">
        <v>81</v>
      </c>
      <c r="AV647" s="14" t="s">
        <v>81</v>
      </c>
      <c r="AW647" s="14" t="s">
        <v>33</v>
      </c>
      <c r="AX647" s="14" t="s">
        <v>72</v>
      </c>
      <c r="AY647" s="248" t="s">
        <v>136</v>
      </c>
    </row>
    <row r="648" s="14" customFormat="1">
      <c r="A648" s="14"/>
      <c r="B648" s="238"/>
      <c r="C648" s="239"/>
      <c r="D648" s="229" t="s">
        <v>146</v>
      </c>
      <c r="E648" s="240" t="s">
        <v>19</v>
      </c>
      <c r="F648" s="241" t="s">
        <v>244</v>
      </c>
      <c r="G648" s="239"/>
      <c r="H648" s="242">
        <v>1.3600000000000001</v>
      </c>
      <c r="I648" s="243"/>
      <c r="J648" s="239"/>
      <c r="K648" s="239"/>
      <c r="L648" s="244"/>
      <c r="M648" s="245"/>
      <c r="N648" s="246"/>
      <c r="O648" s="246"/>
      <c r="P648" s="246"/>
      <c r="Q648" s="246"/>
      <c r="R648" s="246"/>
      <c r="S648" s="246"/>
      <c r="T648" s="247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8" t="s">
        <v>146</v>
      </c>
      <c r="AU648" s="248" t="s">
        <v>81</v>
      </c>
      <c r="AV648" s="14" t="s">
        <v>81</v>
      </c>
      <c r="AW648" s="14" t="s">
        <v>33</v>
      </c>
      <c r="AX648" s="14" t="s">
        <v>72</v>
      </c>
      <c r="AY648" s="248" t="s">
        <v>136</v>
      </c>
    </row>
    <row r="649" s="14" customFormat="1">
      <c r="A649" s="14"/>
      <c r="B649" s="238"/>
      <c r="C649" s="239"/>
      <c r="D649" s="229" t="s">
        <v>146</v>
      </c>
      <c r="E649" s="240" t="s">
        <v>19</v>
      </c>
      <c r="F649" s="241" t="s">
        <v>245</v>
      </c>
      <c r="G649" s="239"/>
      <c r="H649" s="242">
        <v>1.1399999999999999</v>
      </c>
      <c r="I649" s="243"/>
      <c r="J649" s="239"/>
      <c r="K649" s="239"/>
      <c r="L649" s="244"/>
      <c r="M649" s="245"/>
      <c r="N649" s="246"/>
      <c r="O649" s="246"/>
      <c r="P649" s="246"/>
      <c r="Q649" s="246"/>
      <c r="R649" s="246"/>
      <c r="S649" s="246"/>
      <c r="T649" s="247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8" t="s">
        <v>146</v>
      </c>
      <c r="AU649" s="248" t="s">
        <v>81</v>
      </c>
      <c r="AV649" s="14" t="s">
        <v>81</v>
      </c>
      <c r="AW649" s="14" t="s">
        <v>33</v>
      </c>
      <c r="AX649" s="14" t="s">
        <v>72</v>
      </c>
      <c r="AY649" s="248" t="s">
        <v>136</v>
      </c>
    </row>
    <row r="650" s="14" customFormat="1">
      <c r="A650" s="14"/>
      <c r="B650" s="238"/>
      <c r="C650" s="239"/>
      <c r="D650" s="229" t="s">
        <v>146</v>
      </c>
      <c r="E650" s="240" t="s">
        <v>19</v>
      </c>
      <c r="F650" s="241" t="s">
        <v>246</v>
      </c>
      <c r="G650" s="239"/>
      <c r="H650" s="242">
        <v>1.615</v>
      </c>
      <c r="I650" s="243"/>
      <c r="J650" s="239"/>
      <c r="K650" s="239"/>
      <c r="L650" s="244"/>
      <c r="M650" s="245"/>
      <c r="N650" s="246"/>
      <c r="O650" s="246"/>
      <c r="P650" s="246"/>
      <c r="Q650" s="246"/>
      <c r="R650" s="246"/>
      <c r="S650" s="246"/>
      <c r="T650" s="247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8" t="s">
        <v>146</v>
      </c>
      <c r="AU650" s="248" t="s">
        <v>81</v>
      </c>
      <c r="AV650" s="14" t="s">
        <v>81</v>
      </c>
      <c r="AW650" s="14" t="s">
        <v>33</v>
      </c>
      <c r="AX650" s="14" t="s">
        <v>72</v>
      </c>
      <c r="AY650" s="248" t="s">
        <v>136</v>
      </c>
    </row>
    <row r="651" s="14" customFormat="1">
      <c r="A651" s="14"/>
      <c r="B651" s="238"/>
      <c r="C651" s="239"/>
      <c r="D651" s="229" t="s">
        <v>146</v>
      </c>
      <c r="E651" s="240" t="s">
        <v>19</v>
      </c>
      <c r="F651" s="241" t="s">
        <v>247</v>
      </c>
      <c r="G651" s="239"/>
      <c r="H651" s="242">
        <v>3.3999999999999999</v>
      </c>
      <c r="I651" s="243"/>
      <c r="J651" s="239"/>
      <c r="K651" s="239"/>
      <c r="L651" s="244"/>
      <c r="M651" s="245"/>
      <c r="N651" s="246"/>
      <c r="O651" s="246"/>
      <c r="P651" s="246"/>
      <c r="Q651" s="246"/>
      <c r="R651" s="246"/>
      <c r="S651" s="246"/>
      <c r="T651" s="247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8" t="s">
        <v>146</v>
      </c>
      <c r="AU651" s="248" t="s">
        <v>81</v>
      </c>
      <c r="AV651" s="14" t="s">
        <v>81</v>
      </c>
      <c r="AW651" s="14" t="s">
        <v>33</v>
      </c>
      <c r="AX651" s="14" t="s">
        <v>72</v>
      </c>
      <c r="AY651" s="248" t="s">
        <v>136</v>
      </c>
    </row>
    <row r="652" s="14" customFormat="1">
      <c r="A652" s="14"/>
      <c r="B652" s="238"/>
      <c r="C652" s="239"/>
      <c r="D652" s="229" t="s">
        <v>146</v>
      </c>
      <c r="E652" s="240" t="s">
        <v>19</v>
      </c>
      <c r="F652" s="241" t="s">
        <v>248</v>
      </c>
      <c r="G652" s="239"/>
      <c r="H652" s="242">
        <v>7.4699999999999998</v>
      </c>
      <c r="I652" s="243"/>
      <c r="J652" s="239"/>
      <c r="K652" s="239"/>
      <c r="L652" s="244"/>
      <c r="M652" s="245"/>
      <c r="N652" s="246"/>
      <c r="O652" s="246"/>
      <c r="P652" s="246"/>
      <c r="Q652" s="246"/>
      <c r="R652" s="246"/>
      <c r="S652" s="246"/>
      <c r="T652" s="247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8" t="s">
        <v>146</v>
      </c>
      <c r="AU652" s="248" t="s">
        <v>81</v>
      </c>
      <c r="AV652" s="14" t="s">
        <v>81</v>
      </c>
      <c r="AW652" s="14" t="s">
        <v>33</v>
      </c>
      <c r="AX652" s="14" t="s">
        <v>72</v>
      </c>
      <c r="AY652" s="248" t="s">
        <v>136</v>
      </c>
    </row>
    <row r="653" s="14" customFormat="1">
      <c r="A653" s="14"/>
      <c r="B653" s="238"/>
      <c r="C653" s="239"/>
      <c r="D653" s="229" t="s">
        <v>146</v>
      </c>
      <c r="E653" s="240" t="s">
        <v>19</v>
      </c>
      <c r="F653" s="241" t="s">
        <v>249</v>
      </c>
      <c r="G653" s="239"/>
      <c r="H653" s="242">
        <v>3.1949999999999998</v>
      </c>
      <c r="I653" s="243"/>
      <c r="J653" s="239"/>
      <c r="K653" s="239"/>
      <c r="L653" s="244"/>
      <c r="M653" s="245"/>
      <c r="N653" s="246"/>
      <c r="O653" s="246"/>
      <c r="P653" s="246"/>
      <c r="Q653" s="246"/>
      <c r="R653" s="246"/>
      <c r="S653" s="246"/>
      <c r="T653" s="247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8" t="s">
        <v>146</v>
      </c>
      <c r="AU653" s="248" t="s">
        <v>81</v>
      </c>
      <c r="AV653" s="14" t="s">
        <v>81</v>
      </c>
      <c r="AW653" s="14" t="s">
        <v>33</v>
      </c>
      <c r="AX653" s="14" t="s">
        <v>72</v>
      </c>
      <c r="AY653" s="248" t="s">
        <v>136</v>
      </c>
    </row>
    <row r="654" s="15" customFormat="1">
      <c r="A654" s="15"/>
      <c r="B654" s="249"/>
      <c r="C654" s="250"/>
      <c r="D654" s="229" t="s">
        <v>146</v>
      </c>
      <c r="E654" s="251" t="s">
        <v>19</v>
      </c>
      <c r="F654" s="252" t="s">
        <v>153</v>
      </c>
      <c r="G654" s="250"/>
      <c r="H654" s="253">
        <v>19.710000000000001</v>
      </c>
      <c r="I654" s="254"/>
      <c r="J654" s="250"/>
      <c r="K654" s="250"/>
      <c r="L654" s="255"/>
      <c r="M654" s="256"/>
      <c r="N654" s="257"/>
      <c r="O654" s="257"/>
      <c r="P654" s="257"/>
      <c r="Q654" s="257"/>
      <c r="R654" s="257"/>
      <c r="S654" s="257"/>
      <c r="T654" s="258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59" t="s">
        <v>146</v>
      </c>
      <c r="AU654" s="259" t="s">
        <v>81</v>
      </c>
      <c r="AV654" s="15" t="s">
        <v>137</v>
      </c>
      <c r="AW654" s="15" t="s">
        <v>33</v>
      </c>
      <c r="AX654" s="15" t="s">
        <v>72</v>
      </c>
      <c r="AY654" s="259" t="s">
        <v>136</v>
      </c>
    </row>
    <row r="655" s="14" customFormat="1">
      <c r="A655" s="14"/>
      <c r="B655" s="238"/>
      <c r="C655" s="239"/>
      <c r="D655" s="229" t="s">
        <v>146</v>
      </c>
      <c r="E655" s="240" t="s">
        <v>19</v>
      </c>
      <c r="F655" s="241" t="s">
        <v>250</v>
      </c>
      <c r="G655" s="239"/>
      <c r="H655" s="242">
        <v>1.53</v>
      </c>
      <c r="I655" s="243"/>
      <c r="J655" s="239"/>
      <c r="K655" s="239"/>
      <c r="L655" s="244"/>
      <c r="M655" s="245"/>
      <c r="N655" s="246"/>
      <c r="O655" s="246"/>
      <c r="P655" s="246"/>
      <c r="Q655" s="246"/>
      <c r="R655" s="246"/>
      <c r="S655" s="246"/>
      <c r="T655" s="247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8" t="s">
        <v>146</v>
      </c>
      <c r="AU655" s="248" t="s">
        <v>81</v>
      </c>
      <c r="AV655" s="14" t="s">
        <v>81</v>
      </c>
      <c r="AW655" s="14" t="s">
        <v>33</v>
      </c>
      <c r="AX655" s="14" t="s">
        <v>72</v>
      </c>
      <c r="AY655" s="248" t="s">
        <v>136</v>
      </c>
    </row>
    <row r="656" s="14" customFormat="1">
      <c r="A656" s="14"/>
      <c r="B656" s="238"/>
      <c r="C656" s="239"/>
      <c r="D656" s="229" t="s">
        <v>146</v>
      </c>
      <c r="E656" s="240" t="s">
        <v>19</v>
      </c>
      <c r="F656" s="241" t="s">
        <v>251</v>
      </c>
      <c r="G656" s="239"/>
      <c r="H656" s="242">
        <v>1.3600000000000001</v>
      </c>
      <c r="I656" s="243"/>
      <c r="J656" s="239"/>
      <c r="K656" s="239"/>
      <c r="L656" s="244"/>
      <c r="M656" s="245"/>
      <c r="N656" s="246"/>
      <c r="O656" s="246"/>
      <c r="P656" s="246"/>
      <c r="Q656" s="246"/>
      <c r="R656" s="246"/>
      <c r="S656" s="246"/>
      <c r="T656" s="247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8" t="s">
        <v>146</v>
      </c>
      <c r="AU656" s="248" t="s">
        <v>81</v>
      </c>
      <c r="AV656" s="14" t="s">
        <v>81</v>
      </c>
      <c r="AW656" s="14" t="s">
        <v>33</v>
      </c>
      <c r="AX656" s="14" t="s">
        <v>72</v>
      </c>
      <c r="AY656" s="248" t="s">
        <v>136</v>
      </c>
    </row>
    <row r="657" s="14" customFormat="1">
      <c r="A657" s="14"/>
      <c r="B657" s="238"/>
      <c r="C657" s="239"/>
      <c r="D657" s="229" t="s">
        <v>146</v>
      </c>
      <c r="E657" s="240" t="s">
        <v>19</v>
      </c>
      <c r="F657" s="241" t="s">
        <v>252</v>
      </c>
      <c r="G657" s="239"/>
      <c r="H657" s="242">
        <v>5.1299999999999999</v>
      </c>
      <c r="I657" s="243"/>
      <c r="J657" s="239"/>
      <c r="K657" s="239"/>
      <c r="L657" s="244"/>
      <c r="M657" s="245"/>
      <c r="N657" s="246"/>
      <c r="O657" s="246"/>
      <c r="P657" s="246"/>
      <c r="Q657" s="246"/>
      <c r="R657" s="246"/>
      <c r="S657" s="246"/>
      <c r="T657" s="247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8" t="s">
        <v>146</v>
      </c>
      <c r="AU657" s="248" t="s">
        <v>81</v>
      </c>
      <c r="AV657" s="14" t="s">
        <v>81</v>
      </c>
      <c r="AW657" s="14" t="s">
        <v>33</v>
      </c>
      <c r="AX657" s="14" t="s">
        <v>72</v>
      </c>
      <c r="AY657" s="248" t="s">
        <v>136</v>
      </c>
    </row>
    <row r="658" s="14" customFormat="1">
      <c r="A658" s="14"/>
      <c r="B658" s="238"/>
      <c r="C658" s="239"/>
      <c r="D658" s="229" t="s">
        <v>146</v>
      </c>
      <c r="E658" s="240" t="s">
        <v>19</v>
      </c>
      <c r="F658" s="241" t="s">
        <v>253</v>
      </c>
      <c r="G658" s="239"/>
      <c r="H658" s="242">
        <v>2.5750000000000002</v>
      </c>
      <c r="I658" s="243"/>
      <c r="J658" s="239"/>
      <c r="K658" s="239"/>
      <c r="L658" s="244"/>
      <c r="M658" s="245"/>
      <c r="N658" s="246"/>
      <c r="O658" s="246"/>
      <c r="P658" s="246"/>
      <c r="Q658" s="246"/>
      <c r="R658" s="246"/>
      <c r="S658" s="246"/>
      <c r="T658" s="24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8" t="s">
        <v>146</v>
      </c>
      <c r="AU658" s="248" t="s">
        <v>81</v>
      </c>
      <c r="AV658" s="14" t="s">
        <v>81</v>
      </c>
      <c r="AW658" s="14" t="s">
        <v>33</v>
      </c>
      <c r="AX658" s="14" t="s">
        <v>72</v>
      </c>
      <c r="AY658" s="248" t="s">
        <v>136</v>
      </c>
    </row>
    <row r="659" s="14" customFormat="1">
      <c r="A659" s="14"/>
      <c r="B659" s="238"/>
      <c r="C659" s="239"/>
      <c r="D659" s="229" t="s">
        <v>146</v>
      </c>
      <c r="E659" s="240" t="s">
        <v>19</v>
      </c>
      <c r="F659" s="241" t="s">
        <v>254</v>
      </c>
      <c r="G659" s="239"/>
      <c r="H659" s="242">
        <v>3.3999999999999999</v>
      </c>
      <c r="I659" s="243"/>
      <c r="J659" s="239"/>
      <c r="K659" s="239"/>
      <c r="L659" s="244"/>
      <c r="M659" s="245"/>
      <c r="N659" s="246"/>
      <c r="O659" s="246"/>
      <c r="P659" s="246"/>
      <c r="Q659" s="246"/>
      <c r="R659" s="246"/>
      <c r="S659" s="246"/>
      <c r="T659" s="247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8" t="s">
        <v>146</v>
      </c>
      <c r="AU659" s="248" t="s">
        <v>81</v>
      </c>
      <c r="AV659" s="14" t="s">
        <v>81</v>
      </c>
      <c r="AW659" s="14" t="s">
        <v>33</v>
      </c>
      <c r="AX659" s="14" t="s">
        <v>72</v>
      </c>
      <c r="AY659" s="248" t="s">
        <v>136</v>
      </c>
    </row>
    <row r="660" s="14" customFormat="1">
      <c r="A660" s="14"/>
      <c r="B660" s="238"/>
      <c r="C660" s="239"/>
      <c r="D660" s="229" t="s">
        <v>146</v>
      </c>
      <c r="E660" s="240" t="s">
        <v>19</v>
      </c>
      <c r="F660" s="241" t="s">
        <v>255</v>
      </c>
      <c r="G660" s="239"/>
      <c r="H660" s="242">
        <v>5.5350000000000001</v>
      </c>
      <c r="I660" s="243"/>
      <c r="J660" s="239"/>
      <c r="K660" s="239"/>
      <c r="L660" s="244"/>
      <c r="M660" s="245"/>
      <c r="N660" s="246"/>
      <c r="O660" s="246"/>
      <c r="P660" s="246"/>
      <c r="Q660" s="246"/>
      <c r="R660" s="246"/>
      <c r="S660" s="246"/>
      <c r="T660" s="24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8" t="s">
        <v>146</v>
      </c>
      <c r="AU660" s="248" t="s">
        <v>81</v>
      </c>
      <c r="AV660" s="14" t="s">
        <v>81</v>
      </c>
      <c r="AW660" s="14" t="s">
        <v>33</v>
      </c>
      <c r="AX660" s="14" t="s">
        <v>72</v>
      </c>
      <c r="AY660" s="248" t="s">
        <v>136</v>
      </c>
    </row>
    <row r="661" s="15" customFormat="1">
      <c r="A661" s="15"/>
      <c r="B661" s="249"/>
      <c r="C661" s="250"/>
      <c r="D661" s="229" t="s">
        <v>146</v>
      </c>
      <c r="E661" s="251" t="s">
        <v>19</v>
      </c>
      <c r="F661" s="252" t="s">
        <v>156</v>
      </c>
      <c r="G661" s="250"/>
      <c r="H661" s="253">
        <v>19.530000000000001</v>
      </c>
      <c r="I661" s="254"/>
      <c r="J661" s="250"/>
      <c r="K661" s="250"/>
      <c r="L661" s="255"/>
      <c r="M661" s="256"/>
      <c r="N661" s="257"/>
      <c r="O661" s="257"/>
      <c r="P661" s="257"/>
      <c r="Q661" s="257"/>
      <c r="R661" s="257"/>
      <c r="S661" s="257"/>
      <c r="T661" s="258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9" t="s">
        <v>146</v>
      </c>
      <c r="AU661" s="259" t="s">
        <v>81</v>
      </c>
      <c r="AV661" s="15" t="s">
        <v>137</v>
      </c>
      <c r="AW661" s="15" t="s">
        <v>33</v>
      </c>
      <c r="AX661" s="15" t="s">
        <v>72</v>
      </c>
      <c r="AY661" s="259" t="s">
        <v>136</v>
      </c>
    </row>
    <row r="662" s="14" customFormat="1">
      <c r="A662" s="14"/>
      <c r="B662" s="238"/>
      <c r="C662" s="239"/>
      <c r="D662" s="229" t="s">
        <v>146</v>
      </c>
      <c r="E662" s="240" t="s">
        <v>19</v>
      </c>
      <c r="F662" s="241" t="s">
        <v>256</v>
      </c>
      <c r="G662" s="239"/>
      <c r="H662" s="242">
        <v>7.2450000000000001</v>
      </c>
      <c r="I662" s="243"/>
      <c r="J662" s="239"/>
      <c r="K662" s="239"/>
      <c r="L662" s="244"/>
      <c r="M662" s="245"/>
      <c r="N662" s="246"/>
      <c r="O662" s="246"/>
      <c r="P662" s="246"/>
      <c r="Q662" s="246"/>
      <c r="R662" s="246"/>
      <c r="S662" s="246"/>
      <c r="T662" s="24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8" t="s">
        <v>146</v>
      </c>
      <c r="AU662" s="248" t="s">
        <v>81</v>
      </c>
      <c r="AV662" s="14" t="s">
        <v>81</v>
      </c>
      <c r="AW662" s="14" t="s">
        <v>33</v>
      </c>
      <c r="AX662" s="14" t="s">
        <v>72</v>
      </c>
      <c r="AY662" s="248" t="s">
        <v>136</v>
      </c>
    </row>
    <row r="663" s="14" customFormat="1">
      <c r="A663" s="14"/>
      <c r="B663" s="238"/>
      <c r="C663" s="239"/>
      <c r="D663" s="229" t="s">
        <v>146</v>
      </c>
      <c r="E663" s="240" t="s">
        <v>19</v>
      </c>
      <c r="F663" s="241" t="s">
        <v>257</v>
      </c>
      <c r="G663" s="239"/>
      <c r="H663" s="242">
        <v>4.3650000000000002</v>
      </c>
      <c r="I663" s="243"/>
      <c r="J663" s="239"/>
      <c r="K663" s="239"/>
      <c r="L663" s="244"/>
      <c r="M663" s="245"/>
      <c r="N663" s="246"/>
      <c r="O663" s="246"/>
      <c r="P663" s="246"/>
      <c r="Q663" s="246"/>
      <c r="R663" s="246"/>
      <c r="S663" s="246"/>
      <c r="T663" s="247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8" t="s">
        <v>146</v>
      </c>
      <c r="AU663" s="248" t="s">
        <v>81</v>
      </c>
      <c r="AV663" s="14" t="s">
        <v>81</v>
      </c>
      <c r="AW663" s="14" t="s">
        <v>33</v>
      </c>
      <c r="AX663" s="14" t="s">
        <v>72</v>
      </c>
      <c r="AY663" s="248" t="s">
        <v>136</v>
      </c>
    </row>
    <row r="664" s="14" customFormat="1">
      <c r="A664" s="14"/>
      <c r="B664" s="238"/>
      <c r="C664" s="239"/>
      <c r="D664" s="229" t="s">
        <v>146</v>
      </c>
      <c r="E664" s="240" t="s">
        <v>19</v>
      </c>
      <c r="F664" s="241" t="s">
        <v>258</v>
      </c>
      <c r="G664" s="239"/>
      <c r="H664" s="242">
        <v>3.8250000000000002</v>
      </c>
      <c r="I664" s="243"/>
      <c r="J664" s="239"/>
      <c r="K664" s="239"/>
      <c r="L664" s="244"/>
      <c r="M664" s="245"/>
      <c r="N664" s="246"/>
      <c r="O664" s="246"/>
      <c r="P664" s="246"/>
      <c r="Q664" s="246"/>
      <c r="R664" s="246"/>
      <c r="S664" s="246"/>
      <c r="T664" s="247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8" t="s">
        <v>146</v>
      </c>
      <c r="AU664" s="248" t="s">
        <v>81</v>
      </c>
      <c r="AV664" s="14" t="s">
        <v>81</v>
      </c>
      <c r="AW664" s="14" t="s">
        <v>33</v>
      </c>
      <c r="AX664" s="14" t="s">
        <v>72</v>
      </c>
      <c r="AY664" s="248" t="s">
        <v>136</v>
      </c>
    </row>
    <row r="665" s="14" customFormat="1">
      <c r="A665" s="14"/>
      <c r="B665" s="238"/>
      <c r="C665" s="239"/>
      <c r="D665" s="229" t="s">
        <v>146</v>
      </c>
      <c r="E665" s="240" t="s">
        <v>19</v>
      </c>
      <c r="F665" s="241" t="s">
        <v>259</v>
      </c>
      <c r="G665" s="239"/>
      <c r="H665" s="242">
        <v>1.496</v>
      </c>
      <c r="I665" s="243"/>
      <c r="J665" s="239"/>
      <c r="K665" s="239"/>
      <c r="L665" s="244"/>
      <c r="M665" s="245"/>
      <c r="N665" s="246"/>
      <c r="O665" s="246"/>
      <c r="P665" s="246"/>
      <c r="Q665" s="246"/>
      <c r="R665" s="246"/>
      <c r="S665" s="246"/>
      <c r="T665" s="247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8" t="s">
        <v>146</v>
      </c>
      <c r="AU665" s="248" t="s">
        <v>81</v>
      </c>
      <c r="AV665" s="14" t="s">
        <v>81</v>
      </c>
      <c r="AW665" s="14" t="s">
        <v>33</v>
      </c>
      <c r="AX665" s="14" t="s">
        <v>72</v>
      </c>
      <c r="AY665" s="248" t="s">
        <v>136</v>
      </c>
    </row>
    <row r="666" s="14" customFormat="1">
      <c r="A666" s="14"/>
      <c r="B666" s="238"/>
      <c r="C666" s="239"/>
      <c r="D666" s="229" t="s">
        <v>146</v>
      </c>
      <c r="E666" s="240" t="s">
        <v>19</v>
      </c>
      <c r="F666" s="241" t="s">
        <v>260</v>
      </c>
      <c r="G666" s="239"/>
      <c r="H666" s="242">
        <v>1.649</v>
      </c>
      <c r="I666" s="243"/>
      <c r="J666" s="239"/>
      <c r="K666" s="239"/>
      <c r="L666" s="244"/>
      <c r="M666" s="245"/>
      <c r="N666" s="246"/>
      <c r="O666" s="246"/>
      <c r="P666" s="246"/>
      <c r="Q666" s="246"/>
      <c r="R666" s="246"/>
      <c r="S666" s="246"/>
      <c r="T666" s="247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8" t="s">
        <v>146</v>
      </c>
      <c r="AU666" s="248" t="s">
        <v>81</v>
      </c>
      <c r="AV666" s="14" t="s">
        <v>81</v>
      </c>
      <c r="AW666" s="14" t="s">
        <v>33</v>
      </c>
      <c r="AX666" s="14" t="s">
        <v>72</v>
      </c>
      <c r="AY666" s="248" t="s">
        <v>136</v>
      </c>
    </row>
    <row r="667" s="14" customFormat="1">
      <c r="A667" s="14"/>
      <c r="B667" s="238"/>
      <c r="C667" s="239"/>
      <c r="D667" s="229" t="s">
        <v>146</v>
      </c>
      <c r="E667" s="240" t="s">
        <v>19</v>
      </c>
      <c r="F667" s="241" t="s">
        <v>261</v>
      </c>
      <c r="G667" s="239"/>
      <c r="H667" s="242">
        <v>1.6319999999999999</v>
      </c>
      <c r="I667" s="243"/>
      <c r="J667" s="239"/>
      <c r="K667" s="239"/>
      <c r="L667" s="244"/>
      <c r="M667" s="245"/>
      <c r="N667" s="246"/>
      <c r="O667" s="246"/>
      <c r="P667" s="246"/>
      <c r="Q667" s="246"/>
      <c r="R667" s="246"/>
      <c r="S667" s="246"/>
      <c r="T667" s="247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8" t="s">
        <v>146</v>
      </c>
      <c r="AU667" s="248" t="s">
        <v>81</v>
      </c>
      <c r="AV667" s="14" t="s">
        <v>81</v>
      </c>
      <c r="AW667" s="14" t="s">
        <v>33</v>
      </c>
      <c r="AX667" s="14" t="s">
        <v>72</v>
      </c>
      <c r="AY667" s="248" t="s">
        <v>136</v>
      </c>
    </row>
    <row r="668" s="14" customFormat="1">
      <c r="A668" s="14"/>
      <c r="B668" s="238"/>
      <c r="C668" s="239"/>
      <c r="D668" s="229" t="s">
        <v>146</v>
      </c>
      <c r="E668" s="240" t="s">
        <v>19</v>
      </c>
      <c r="F668" s="241" t="s">
        <v>262</v>
      </c>
      <c r="G668" s="239"/>
      <c r="H668" s="242">
        <v>1.3600000000000001</v>
      </c>
      <c r="I668" s="243"/>
      <c r="J668" s="239"/>
      <c r="K668" s="239"/>
      <c r="L668" s="244"/>
      <c r="M668" s="245"/>
      <c r="N668" s="246"/>
      <c r="O668" s="246"/>
      <c r="P668" s="246"/>
      <c r="Q668" s="246"/>
      <c r="R668" s="246"/>
      <c r="S668" s="246"/>
      <c r="T668" s="247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8" t="s">
        <v>146</v>
      </c>
      <c r="AU668" s="248" t="s">
        <v>81</v>
      </c>
      <c r="AV668" s="14" t="s">
        <v>81</v>
      </c>
      <c r="AW668" s="14" t="s">
        <v>33</v>
      </c>
      <c r="AX668" s="14" t="s">
        <v>72</v>
      </c>
      <c r="AY668" s="248" t="s">
        <v>136</v>
      </c>
    </row>
    <row r="669" s="14" customFormat="1">
      <c r="A669" s="14"/>
      <c r="B669" s="238"/>
      <c r="C669" s="239"/>
      <c r="D669" s="229" t="s">
        <v>146</v>
      </c>
      <c r="E669" s="240" t="s">
        <v>19</v>
      </c>
      <c r="F669" s="241" t="s">
        <v>263</v>
      </c>
      <c r="G669" s="239"/>
      <c r="H669" s="242">
        <v>1.24</v>
      </c>
      <c r="I669" s="243"/>
      <c r="J669" s="239"/>
      <c r="K669" s="239"/>
      <c r="L669" s="244"/>
      <c r="M669" s="245"/>
      <c r="N669" s="246"/>
      <c r="O669" s="246"/>
      <c r="P669" s="246"/>
      <c r="Q669" s="246"/>
      <c r="R669" s="246"/>
      <c r="S669" s="246"/>
      <c r="T669" s="24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8" t="s">
        <v>146</v>
      </c>
      <c r="AU669" s="248" t="s">
        <v>81</v>
      </c>
      <c r="AV669" s="14" t="s">
        <v>81</v>
      </c>
      <c r="AW669" s="14" t="s">
        <v>33</v>
      </c>
      <c r="AX669" s="14" t="s">
        <v>72</v>
      </c>
      <c r="AY669" s="248" t="s">
        <v>136</v>
      </c>
    </row>
    <row r="670" s="14" customFormat="1">
      <c r="A670" s="14"/>
      <c r="B670" s="238"/>
      <c r="C670" s="239"/>
      <c r="D670" s="229" t="s">
        <v>146</v>
      </c>
      <c r="E670" s="240" t="s">
        <v>19</v>
      </c>
      <c r="F670" s="241" t="s">
        <v>264</v>
      </c>
      <c r="G670" s="239"/>
      <c r="H670" s="242">
        <v>2.7200000000000002</v>
      </c>
      <c r="I670" s="243"/>
      <c r="J670" s="239"/>
      <c r="K670" s="239"/>
      <c r="L670" s="244"/>
      <c r="M670" s="245"/>
      <c r="N670" s="246"/>
      <c r="O670" s="246"/>
      <c r="P670" s="246"/>
      <c r="Q670" s="246"/>
      <c r="R670" s="246"/>
      <c r="S670" s="246"/>
      <c r="T670" s="247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8" t="s">
        <v>146</v>
      </c>
      <c r="AU670" s="248" t="s">
        <v>81</v>
      </c>
      <c r="AV670" s="14" t="s">
        <v>81</v>
      </c>
      <c r="AW670" s="14" t="s">
        <v>33</v>
      </c>
      <c r="AX670" s="14" t="s">
        <v>72</v>
      </c>
      <c r="AY670" s="248" t="s">
        <v>136</v>
      </c>
    </row>
    <row r="671" s="15" customFormat="1">
      <c r="A671" s="15"/>
      <c r="B671" s="249"/>
      <c r="C671" s="250"/>
      <c r="D671" s="229" t="s">
        <v>146</v>
      </c>
      <c r="E671" s="251" t="s">
        <v>19</v>
      </c>
      <c r="F671" s="252" t="s">
        <v>265</v>
      </c>
      <c r="G671" s="250"/>
      <c r="H671" s="253">
        <v>25.532</v>
      </c>
      <c r="I671" s="254"/>
      <c r="J671" s="250"/>
      <c r="K671" s="250"/>
      <c r="L671" s="255"/>
      <c r="M671" s="256"/>
      <c r="N671" s="257"/>
      <c r="O671" s="257"/>
      <c r="P671" s="257"/>
      <c r="Q671" s="257"/>
      <c r="R671" s="257"/>
      <c r="S671" s="257"/>
      <c r="T671" s="258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59" t="s">
        <v>146</v>
      </c>
      <c r="AU671" s="259" t="s">
        <v>81</v>
      </c>
      <c r="AV671" s="15" t="s">
        <v>137</v>
      </c>
      <c r="AW671" s="15" t="s">
        <v>33</v>
      </c>
      <c r="AX671" s="15" t="s">
        <v>72</v>
      </c>
      <c r="AY671" s="259" t="s">
        <v>136</v>
      </c>
    </row>
    <row r="672" s="16" customFormat="1">
      <c r="A672" s="16"/>
      <c r="B672" s="260"/>
      <c r="C672" s="261"/>
      <c r="D672" s="229" t="s">
        <v>146</v>
      </c>
      <c r="E672" s="262" t="s">
        <v>19</v>
      </c>
      <c r="F672" s="263" t="s">
        <v>160</v>
      </c>
      <c r="G672" s="261"/>
      <c r="H672" s="264">
        <v>84.481999999999999</v>
      </c>
      <c r="I672" s="265"/>
      <c r="J672" s="261"/>
      <c r="K672" s="261"/>
      <c r="L672" s="266"/>
      <c r="M672" s="267"/>
      <c r="N672" s="268"/>
      <c r="O672" s="268"/>
      <c r="P672" s="268"/>
      <c r="Q672" s="268"/>
      <c r="R672" s="268"/>
      <c r="S672" s="268"/>
      <c r="T672" s="269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T672" s="270" t="s">
        <v>146</v>
      </c>
      <c r="AU672" s="270" t="s">
        <v>81</v>
      </c>
      <c r="AV672" s="16" t="s">
        <v>144</v>
      </c>
      <c r="AW672" s="16" t="s">
        <v>33</v>
      </c>
      <c r="AX672" s="16" t="s">
        <v>79</v>
      </c>
      <c r="AY672" s="270" t="s">
        <v>136</v>
      </c>
    </row>
    <row r="673" s="2" customFormat="1">
      <c r="A673" s="40"/>
      <c r="B673" s="41"/>
      <c r="C673" s="214" t="s">
        <v>557</v>
      </c>
      <c r="D673" s="214" t="s">
        <v>139</v>
      </c>
      <c r="E673" s="215" t="s">
        <v>558</v>
      </c>
      <c r="F673" s="216" t="s">
        <v>559</v>
      </c>
      <c r="G673" s="217" t="s">
        <v>142</v>
      </c>
      <c r="H673" s="218">
        <v>84.481999999999999</v>
      </c>
      <c r="I673" s="219"/>
      <c r="J673" s="220">
        <f>ROUND(I673*H673,2)</f>
        <v>0</v>
      </c>
      <c r="K673" s="216" t="s">
        <v>143</v>
      </c>
      <c r="L673" s="46"/>
      <c r="M673" s="221" t="s">
        <v>19</v>
      </c>
      <c r="N673" s="222" t="s">
        <v>43</v>
      </c>
      <c r="O673" s="86"/>
      <c r="P673" s="223">
        <f>O673*H673</f>
        <v>0</v>
      </c>
      <c r="Q673" s="223">
        <v>0.0058799999999999998</v>
      </c>
      <c r="R673" s="223">
        <f>Q673*H673</f>
        <v>0.49675416</v>
      </c>
      <c r="S673" s="223">
        <v>0</v>
      </c>
      <c r="T673" s="224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5" t="s">
        <v>314</v>
      </c>
      <c r="AT673" s="225" t="s">
        <v>139</v>
      </c>
      <c r="AU673" s="225" t="s">
        <v>81</v>
      </c>
      <c r="AY673" s="19" t="s">
        <v>136</v>
      </c>
      <c r="BE673" s="226">
        <f>IF(N673="základní",J673,0)</f>
        <v>0</v>
      </c>
      <c r="BF673" s="226">
        <f>IF(N673="snížená",J673,0)</f>
        <v>0</v>
      </c>
      <c r="BG673" s="226">
        <f>IF(N673="zákl. přenesená",J673,0)</f>
        <v>0</v>
      </c>
      <c r="BH673" s="226">
        <f>IF(N673="sníž. přenesená",J673,0)</f>
        <v>0</v>
      </c>
      <c r="BI673" s="226">
        <f>IF(N673="nulová",J673,0)</f>
        <v>0</v>
      </c>
      <c r="BJ673" s="19" t="s">
        <v>79</v>
      </c>
      <c r="BK673" s="226">
        <f>ROUND(I673*H673,2)</f>
        <v>0</v>
      </c>
      <c r="BL673" s="19" t="s">
        <v>314</v>
      </c>
      <c r="BM673" s="225" t="s">
        <v>560</v>
      </c>
    </row>
    <row r="674" s="13" customFormat="1">
      <c r="A674" s="13"/>
      <c r="B674" s="227"/>
      <c r="C674" s="228"/>
      <c r="D674" s="229" t="s">
        <v>146</v>
      </c>
      <c r="E674" s="230" t="s">
        <v>19</v>
      </c>
      <c r="F674" s="231" t="s">
        <v>525</v>
      </c>
      <c r="G674" s="228"/>
      <c r="H674" s="230" t="s">
        <v>19</v>
      </c>
      <c r="I674" s="232"/>
      <c r="J674" s="228"/>
      <c r="K674" s="228"/>
      <c r="L674" s="233"/>
      <c r="M674" s="234"/>
      <c r="N674" s="235"/>
      <c r="O674" s="235"/>
      <c r="P674" s="235"/>
      <c r="Q674" s="235"/>
      <c r="R674" s="235"/>
      <c r="S674" s="235"/>
      <c r="T674" s="23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7" t="s">
        <v>146</v>
      </c>
      <c r="AU674" s="237" t="s">
        <v>81</v>
      </c>
      <c r="AV674" s="13" t="s">
        <v>79</v>
      </c>
      <c r="AW674" s="13" t="s">
        <v>33</v>
      </c>
      <c r="AX674" s="13" t="s">
        <v>72</v>
      </c>
      <c r="AY674" s="237" t="s">
        <v>136</v>
      </c>
    </row>
    <row r="675" s="14" customFormat="1">
      <c r="A675" s="14"/>
      <c r="B675" s="238"/>
      <c r="C675" s="239"/>
      <c r="D675" s="229" t="s">
        <v>146</v>
      </c>
      <c r="E675" s="240" t="s">
        <v>19</v>
      </c>
      <c r="F675" s="241" t="s">
        <v>237</v>
      </c>
      <c r="G675" s="239"/>
      <c r="H675" s="242">
        <v>1.53</v>
      </c>
      <c r="I675" s="243"/>
      <c r="J675" s="239"/>
      <c r="K675" s="239"/>
      <c r="L675" s="244"/>
      <c r="M675" s="245"/>
      <c r="N675" s="246"/>
      <c r="O675" s="246"/>
      <c r="P675" s="246"/>
      <c r="Q675" s="246"/>
      <c r="R675" s="246"/>
      <c r="S675" s="246"/>
      <c r="T675" s="24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8" t="s">
        <v>146</v>
      </c>
      <c r="AU675" s="248" t="s">
        <v>81</v>
      </c>
      <c r="AV675" s="14" t="s">
        <v>81</v>
      </c>
      <c r="AW675" s="14" t="s">
        <v>33</v>
      </c>
      <c r="AX675" s="14" t="s">
        <v>72</v>
      </c>
      <c r="AY675" s="248" t="s">
        <v>136</v>
      </c>
    </row>
    <row r="676" s="14" customFormat="1">
      <c r="A676" s="14"/>
      <c r="B676" s="238"/>
      <c r="C676" s="239"/>
      <c r="D676" s="229" t="s">
        <v>146</v>
      </c>
      <c r="E676" s="240" t="s">
        <v>19</v>
      </c>
      <c r="F676" s="241" t="s">
        <v>238</v>
      </c>
      <c r="G676" s="239"/>
      <c r="H676" s="242">
        <v>1.3600000000000001</v>
      </c>
      <c r="I676" s="243"/>
      <c r="J676" s="239"/>
      <c r="K676" s="239"/>
      <c r="L676" s="244"/>
      <c r="M676" s="245"/>
      <c r="N676" s="246"/>
      <c r="O676" s="246"/>
      <c r="P676" s="246"/>
      <c r="Q676" s="246"/>
      <c r="R676" s="246"/>
      <c r="S676" s="246"/>
      <c r="T676" s="247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8" t="s">
        <v>146</v>
      </c>
      <c r="AU676" s="248" t="s">
        <v>81</v>
      </c>
      <c r="AV676" s="14" t="s">
        <v>81</v>
      </c>
      <c r="AW676" s="14" t="s">
        <v>33</v>
      </c>
      <c r="AX676" s="14" t="s">
        <v>72</v>
      </c>
      <c r="AY676" s="248" t="s">
        <v>136</v>
      </c>
    </row>
    <row r="677" s="14" customFormat="1">
      <c r="A677" s="14"/>
      <c r="B677" s="238"/>
      <c r="C677" s="239"/>
      <c r="D677" s="229" t="s">
        <v>146</v>
      </c>
      <c r="E677" s="240" t="s">
        <v>19</v>
      </c>
      <c r="F677" s="241" t="s">
        <v>239</v>
      </c>
      <c r="G677" s="239"/>
      <c r="H677" s="242">
        <v>2.7549999999999999</v>
      </c>
      <c r="I677" s="243"/>
      <c r="J677" s="239"/>
      <c r="K677" s="239"/>
      <c r="L677" s="244"/>
      <c r="M677" s="245"/>
      <c r="N677" s="246"/>
      <c r="O677" s="246"/>
      <c r="P677" s="246"/>
      <c r="Q677" s="246"/>
      <c r="R677" s="246"/>
      <c r="S677" s="246"/>
      <c r="T677" s="247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8" t="s">
        <v>146</v>
      </c>
      <c r="AU677" s="248" t="s">
        <v>81</v>
      </c>
      <c r="AV677" s="14" t="s">
        <v>81</v>
      </c>
      <c r="AW677" s="14" t="s">
        <v>33</v>
      </c>
      <c r="AX677" s="14" t="s">
        <v>72</v>
      </c>
      <c r="AY677" s="248" t="s">
        <v>136</v>
      </c>
    </row>
    <row r="678" s="14" customFormat="1">
      <c r="A678" s="14"/>
      <c r="B678" s="238"/>
      <c r="C678" s="239"/>
      <c r="D678" s="229" t="s">
        <v>146</v>
      </c>
      <c r="E678" s="240" t="s">
        <v>19</v>
      </c>
      <c r="F678" s="241" t="s">
        <v>240</v>
      </c>
      <c r="G678" s="239"/>
      <c r="H678" s="242">
        <v>3.3999999999999999</v>
      </c>
      <c r="I678" s="243"/>
      <c r="J678" s="239"/>
      <c r="K678" s="239"/>
      <c r="L678" s="244"/>
      <c r="M678" s="245"/>
      <c r="N678" s="246"/>
      <c r="O678" s="246"/>
      <c r="P678" s="246"/>
      <c r="Q678" s="246"/>
      <c r="R678" s="246"/>
      <c r="S678" s="246"/>
      <c r="T678" s="247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8" t="s">
        <v>146</v>
      </c>
      <c r="AU678" s="248" t="s">
        <v>81</v>
      </c>
      <c r="AV678" s="14" t="s">
        <v>81</v>
      </c>
      <c r="AW678" s="14" t="s">
        <v>33</v>
      </c>
      <c r="AX678" s="14" t="s">
        <v>72</v>
      </c>
      <c r="AY678" s="248" t="s">
        <v>136</v>
      </c>
    </row>
    <row r="679" s="14" customFormat="1">
      <c r="A679" s="14"/>
      <c r="B679" s="238"/>
      <c r="C679" s="239"/>
      <c r="D679" s="229" t="s">
        <v>146</v>
      </c>
      <c r="E679" s="240" t="s">
        <v>19</v>
      </c>
      <c r="F679" s="241" t="s">
        <v>241</v>
      </c>
      <c r="G679" s="239"/>
      <c r="H679" s="242">
        <v>5.5350000000000001</v>
      </c>
      <c r="I679" s="243"/>
      <c r="J679" s="239"/>
      <c r="K679" s="239"/>
      <c r="L679" s="244"/>
      <c r="M679" s="245"/>
      <c r="N679" s="246"/>
      <c r="O679" s="246"/>
      <c r="P679" s="246"/>
      <c r="Q679" s="246"/>
      <c r="R679" s="246"/>
      <c r="S679" s="246"/>
      <c r="T679" s="247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8" t="s">
        <v>146</v>
      </c>
      <c r="AU679" s="248" t="s">
        <v>81</v>
      </c>
      <c r="AV679" s="14" t="s">
        <v>81</v>
      </c>
      <c r="AW679" s="14" t="s">
        <v>33</v>
      </c>
      <c r="AX679" s="14" t="s">
        <v>72</v>
      </c>
      <c r="AY679" s="248" t="s">
        <v>136</v>
      </c>
    </row>
    <row r="680" s="14" customFormat="1">
      <c r="A680" s="14"/>
      <c r="B680" s="238"/>
      <c r="C680" s="239"/>
      <c r="D680" s="229" t="s">
        <v>146</v>
      </c>
      <c r="E680" s="240" t="s">
        <v>19</v>
      </c>
      <c r="F680" s="241" t="s">
        <v>242</v>
      </c>
      <c r="G680" s="239"/>
      <c r="H680" s="242">
        <v>5.1299999999999999</v>
      </c>
      <c r="I680" s="243"/>
      <c r="J680" s="239"/>
      <c r="K680" s="239"/>
      <c r="L680" s="244"/>
      <c r="M680" s="245"/>
      <c r="N680" s="246"/>
      <c r="O680" s="246"/>
      <c r="P680" s="246"/>
      <c r="Q680" s="246"/>
      <c r="R680" s="246"/>
      <c r="S680" s="246"/>
      <c r="T680" s="24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8" t="s">
        <v>146</v>
      </c>
      <c r="AU680" s="248" t="s">
        <v>81</v>
      </c>
      <c r="AV680" s="14" t="s">
        <v>81</v>
      </c>
      <c r="AW680" s="14" t="s">
        <v>33</v>
      </c>
      <c r="AX680" s="14" t="s">
        <v>72</v>
      </c>
      <c r="AY680" s="248" t="s">
        <v>136</v>
      </c>
    </row>
    <row r="681" s="15" customFormat="1">
      <c r="A681" s="15"/>
      <c r="B681" s="249"/>
      <c r="C681" s="250"/>
      <c r="D681" s="229" t="s">
        <v>146</v>
      </c>
      <c r="E681" s="251" t="s">
        <v>19</v>
      </c>
      <c r="F681" s="252" t="s">
        <v>150</v>
      </c>
      <c r="G681" s="250"/>
      <c r="H681" s="253">
        <v>19.710000000000001</v>
      </c>
      <c r="I681" s="254"/>
      <c r="J681" s="250"/>
      <c r="K681" s="250"/>
      <c r="L681" s="255"/>
      <c r="M681" s="256"/>
      <c r="N681" s="257"/>
      <c r="O681" s="257"/>
      <c r="P681" s="257"/>
      <c r="Q681" s="257"/>
      <c r="R681" s="257"/>
      <c r="S681" s="257"/>
      <c r="T681" s="258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9" t="s">
        <v>146</v>
      </c>
      <c r="AU681" s="259" t="s">
        <v>81</v>
      </c>
      <c r="AV681" s="15" t="s">
        <v>137</v>
      </c>
      <c r="AW681" s="15" t="s">
        <v>33</v>
      </c>
      <c r="AX681" s="15" t="s">
        <v>72</v>
      </c>
      <c r="AY681" s="259" t="s">
        <v>136</v>
      </c>
    </row>
    <row r="682" s="14" customFormat="1">
      <c r="A682" s="14"/>
      <c r="B682" s="238"/>
      <c r="C682" s="239"/>
      <c r="D682" s="229" t="s">
        <v>146</v>
      </c>
      <c r="E682" s="240" t="s">
        <v>19</v>
      </c>
      <c r="F682" s="241" t="s">
        <v>243</v>
      </c>
      <c r="G682" s="239"/>
      <c r="H682" s="242">
        <v>1.53</v>
      </c>
      <c r="I682" s="243"/>
      <c r="J682" s="239"/>
      <c r="K682" s="239"/>
      <c r="L682" s="244"/>
      <c r="M682" s="245"/>
      <c r="N682" s="246"/>
      <c r="O682" s="246"/>
      <c r="P682" s="246"/>
      <c r="Q682" s="246"/>
      <c r="R682" s="246"/>
      <c r="S682" s="246"/>
      <c r="T682" s="247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8" t="s">
        <v>146</v>
      </c>
      <c r="AU682" s="248" t="s">
        <v>81</v>
      </c>
      <c r="AV682" s="14" t="s">
        <v>81</v>
      </c>
      <c r="AW682" s="14" t="s">
        <v>33</v>
      </c>
      <c r="AX682" s="14" t="s">
        <v>72</v>
      </c>
      <c r="AY682" s="248" t="s">
        <v>136</v>
      </c>
    </row>
    <row r="683" s="14" customFormat="1">
      <c r="A683" s="14"/>
      <c r="B683" s="238"/>
      <c r="C683" s="239"/>
      <c r="D683" s="229" t="s">
        <v>146</v>
      </c>
      <c r="E683" s="240" t="s">
        <v>19</v>
      </c>
      <c r="F683" s="241" t="s">
        <v>244</v>
      </c>
      <c r="G683" s="239"/>
      <c r="H683" s="242">
        <v>1.3600000000000001</v>
      </c>
      <c r="I683" s="243"/>
      <c r="J683" s="239"/>
      <c r="K683" s="239"/>
      <c r="L683" s="244"/>
      <c r="M683" s="245"/>
      <c r="N683" s="246"/>
      <c r="O683" s="246"/>
      <c r="P683" s="246"/>
      <c r="Q683" s="246"/>
      <c r="R683" s="246"/>
      <c r="S683" s="246"/>
      <c r="T683" s="247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8" t="s">
        <v>146</v>
      </c>
      <c r="AU683" s="248" t="s">
        <v>81</v>
      </c>
      <c r="AV683" s="14" t="s">
        <v>81</v>
      </c>
      <c r="AW683" s="14" t="s">
        <v>33</v>
      </c>
      <c r="AX683" s="14" t="s">
        <v>72</v>
      </c>
      <c r="AY683" s="248" t="s">
        <v>136</v>
      </c>
    </row>
    <row r="684" s="14" customFormat="1">
      <c r="A684" s="14"/>
      <c r="B684" s="238"/>
      <c r="C684" s="239"/>
      <c r="D684" s="229" t="s">
        <v>146</v>
      </c>
      <c r="E684" s="240" t="s">
        <v>19</v>
      </c>
      <c r="F684" s="241" t="s">
        <v>245</v>
      </c>
      <c r="G684" s="239"/>
      <c r="H684" s="242">
        <v>1.1399999999999999</v>
      </c>
      <c r="I684" s="243"/>
      <c r="J684" s="239"/>
      <c r="K684" s="239"/>
      <c r="L684" s="244"/>
      <c r="M684" s="245"/>
      <c r="N684" s="246"/>
      <c r="O684" s="246"/>
      <c r="P684" s="246"/>
      <c r="Q684" s="246"/>
      <c r="R684" s="246"/>
      <c r="S684" s="246"/>
      <c r="T684" s="247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8" t="s">
        <v>146</v>
      </c>
      <c r="AU684" s="248" t="s">
        <v>81</v>
      </c>
      <c r="AV684" s="14" t="s">
        <v>81</v>
      </c>
      <c r="AW684" s="14" t="s">
        <v>33</v>
      </c>
      <c r="AX684" s="14" t="s">
        <v>72</v>
      </c>
      <c r="AY684" s="248" t="s">
        <v>136</v>
      </c>
    </row>
    <row r="685" s="14" customFormat="1">
      <c r="A685" s="14"/>
      <c r="B685" s="238"/>
      <c r="C685" s="239"/>
      <c r="D685" s="229" t="s">
        <v>146</v>
      </c>
      <c r="E685" s="240" t="s">
        <v>19</v>
      </c>
      <c r="F685" s="241" t="s">
        <v>246</v>
      </c>
      <c r="G685" s="239"/>
      <c r="H685" s="242">
        <v>1.615</v>
      </c>
      <c r="I685" s="243"/>
      <c r="J685" s="239"/>
      <c r="K685" s="239"/>
      <c r="L685" s="244"/>
      <c r="M685" s="245"/>
      <c r="N685" s="246"/>
      <c r="O685" s="246"/>
      <c r="P685" s="246"/>
      <c r="Q685" s="246"/>
      <c r="R685" s="246"/>
      <c r="S685" s="246"/>
      <c r="T685" s="247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8" t="s">
        <v>146</v>
      </c>
      <c r="AU685" s="248" t="s">
        <v>81</v>
      </c>
      <c r="AV685" s="14" t="s">
        <v>81</v>
      </c>
      <c r="AW685" s="14" t="s">
        <v>33</v>
      </c>
      <c r="AX685" s="14" t="s">
        <v>72</v>
      </c>
      <c r="AY685" s="248" t="s">
        <v>136</v>
      </c>
    </row>
    <row r="686" s="14" customFormat="1">
      <c r="A686" s="14"/>
      <c r="B686" s="238"/>
      <c r="C686" s="239"/>
      <c r="D686" s="229" t="s">
        <v>146</v>
      </c>
      <c r="E686" s="240" t="s">
        <v>19</v>
      </c>
      <c r="F686" s="241" t="s">
        <v>247</v>
      </c>
      <c r="G686" s="239"/>
      <c r="H686" s="242">
        <v>3.3999999999999999</v>
      </c>
      <c r="I686" s="243"/>
      <c r="J686" s="239"/>
      <c r="K686" s="239"/>
      <c r="L686" s="244"/>
      <c r="M686" s="245"/>
      <c r="N686" s="246"/>
      <c r="O686" s="246"/>
      <c r="P686" s="246"/>
      <c r="Q686" s="246"/>
      <c r="R686" s="246"/>
      <c r="S686" s="246"/>
      <c r="T686" s="247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8" t="s">
        <v>146</v>
      </c>
      <c r="AU686" s="248" t="s">
        <v>81</v>
      </c>
      <c r="AV686" s="14" t="s">
        <v>81</v>
      </c>
      <c r="AW686" s="14" t="s">
        <v>33</v>
      </c>
      <c r="AX686" s="14" t="s">
        <v>72</v>
      </c>
      <c r="AY686" s="248" t="s">
        <v>136</v>
      </c>
    </row>
    <row r="687" s="14" customFormat="1">
      <c r="A687" s="14"/>
      <c r="B687" s="238"/>
      <c r="C687" s="239"/>
      <c r="D687" s="229" t="s">
        <v>146</v>
      </c>
      <c r="E687" s="240" t="s">
        <v>19</v>
      </c>
      <c r="F687" s="241" t="s">
        <v>248</v>
      </c>
      <c r="G687" s="239"/>
      <c r="H687" s="242">
        <v>7.4699999999999998</v>
      </c>
      <c r="I687" s="243"/>
      <c r="J687" s="239"/>
      <c r="K687" s="239"/>
      <c r="L687" s="244"/>
      <c r="M687" s="245"/>
      <c r="N687" s="246"/>
      <c r="O687" s="246"/>
      <c r="P687" s="246"/>
      <c r="Q687" s="246"/>
      <c r="R687" s="246"/>
      <c r="S687" s="246"/>
      <c r="T687" s="247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8" t="s">
        <v>146</v>
      </c>
      <c r="AU687" s="248" t="s">
        <v>81</v>
      </c>
      <c r="AV687" s="14" t="s">
        <v>81</v>
      </c>
      <c r="AW687" s="14" t="s">
        <v>33</v>
      </c>
      <c r="AX687" s="14" t="s">
        <v>72</v>
      </c>
      <c r="AY687" s="248" t="s">
        <v>136</v>
      </c>
    </row>
    <row r="688" s="14" customFormat="1">
      <c r="A688" s="14"/>
      <c r="B688" s="238"/>
      <c r="C688" s="239"/>
      <c r="D688" s="229" t="s">
        <v>146</v>
      </c>
      <c r="E688" s="240" t="s">
        <v>19</v>
      </c>
      <c r="F688" s="241" t="s">
        <v>249</v>
      </c>
      <c r="G688" s="239"/>
      <c r="H688" s="242">
        <v>3.1949999999999998</v>
      </c>
      <c r="I688" s="243"/>
      <c r="J688" s="239"/>
      <c r="K688" s="239"/>
      <c r="L688" s="244"/>
      <c r="M688" s="245"/>
      <c r="N688" s="246"/>
      <c r="O688" s="246"/>
      <c r="P688" s="246"/>
      <c r="Q688" s="246"/>
      <c r="R688" s="246"/>
      <c r="S688" s="246"/>
      <c r="T688" s="247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8" t="s">
        <v>146</v>
      </c>
      <c r="AU688" s="248" t="s">
        <v>81</v>
      </c>
      <c r="AV688" s="14" t="s">
        <v>81</v>
      </c>
      <c r="AW688" s="14" t="s">
        <v>33</v>
      </c>
      <c r="AX688" s="14" t="s">
        <v>72</v>
      </c>
      <c r="AY688" s="248" t="s">
        <v>136</v>
      </c>
    </row>
    <row r="689" s="15" customFormat="1">
      <c r="A689" s="15"/>
      <c r="B689" s="249"/>
      <c r="C689" s="250"/>
      <c r="D689" s="229" t="s">
        <v>146</v>
      </c>
      <c r="E689" s="251" t="s">
        <v>19</v>
      </c>
      <c r="F689" s="252" t="s">
        <v>153</v>
      </c>
      <c r="G689" s="250"/>
      <c r="H689" s="253">
        <v>19.710000000000001</v>
      </c>
      <c r="I689" s="254"/>
      <c r="J689" s="250"/>
      <c r="K689" s="250"/>
      <c r="L689" s="255"/>
      <c r="M689" s="256"/>
      <c r="N689" s="257"/>
      <c r="O689" s="257"/>
      <c r="P689" s="257"/>
      <c r="Q689" s="257"/>
      <c r="R689" s="257"/>
      <c r="S689" s="257"/>
      <c r="T689" s="258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9" t="s">
        <v>146</v>
      </c>
      <c r="AU689" s="259" t="s">
        <v>81</v>
      </c>
      <c r="AV689" s="15" t="s">
        <v>137</v>
      </c>
      <c r="AW689" s="15" t="s">
        <v>33</v>
      </c>
      <c r="AX689" s="15" t="s">
        <v>72</v>
      </c>
      <c r="AY689" s="259" t="s">
        <v>136</v>
      </c>
    </row>
    <row r="690" s="14" customFormat="1">
      <c r="A690" s="14"/>
      <c r="B690" s="238"/>
      <c r="C690" s="239"/>
      <c r="D690" s="229" t="s">
        <v>146</v>
      </c>
      <c r="E690" s="240" t="s">
        <v>19</v>
      </c>
      <c r="F690" s="241" t="s">
        <v>250</v>
      </c>
      <c r="G690" s="239"/>
      <c r="H690" s="242">
        <v>1.53</v>
      </c>
      <c r="I690" s="243"/>
      <c r="J690" s="239"/>
      <c r="K690" s="239"/>
      <c r="L690" s="244"/>
      <c r="M690" s="245"/>
      <c r="N690" s="246"/>
      <c r="O690" s="246"/>
      <c r="P690" s="246"/>
      <c r="Q690" s="246"/>
      <c r="R690" s="246"/>
      <c r="S690" s="246"/>
      <c r="T690" s="247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8" t="s">
        <v>146</v>
      </c>
      <c r="AU690" s="248" t="s">
        <v>81</v>
      </c>
      <c r="AV690" s="14" t="s">
        <v>81</v>
      </c>
      <c r="AW690" s="14" t="s">
        <v>33</v>
      </c>
      <c r="AX690" s="14" t="s">
        <v>72</v>
      </c>
      <c r="AY690" s="248" t="s">
        <v>136</v>
      </c>
    </row>
    <row r="691" s="14" customFormat="1">
      <c r="A691" s="14"/>
      <c r="B691" s="238"/>
      <c r="C691" s="239"/>
      <c r="D691" s="229" t="s">
        <v>146</v>
      </c>
      <c r="E691" s="240" t="s">
        <v>19</v>
      </c>
      <c r="F691" s="241" t="s">
        <v>251</v>
      </c>
      <c r="G691" s="239"/>
      <c r="H691" s="242">
        <v>1.3600000000000001</v>
      </c>
      <c r="I691" s="243"/>
      <c r="J691" s="239"/>
      <c r="K691" s="239"/>
      <c r="L691" s="244"/>
      <c r="M691" s="245"/>
      <c r="N691" s="246"/>
      <c r="O691" s="246"/>
      <c r="P691" s="246"/>
      <c r="Q691" s="246"/>
      <c r="R691" s="246"/>
      <c r="S691" s="246"/>
      <c r="T691" s="247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8" t="s">
        <v>146</v>
      </c>
      <c r="AU691" s="248" t="s">
        <v>81</v>
      </c>
      <c r="AV691" s="14" t="s">
        <v>81</v>
      </c>
      <c r="AW691" s="14" t="s">
        <v>33</v>
      </c>
      <c r="AX691" s="14" t="s">
        <v>72</v>
      </c>
      <c r="AY691" s="248" t="s">
        <v>136</v>
      </c>
    </row>
    <row r="692" s="14" customFormat="1">
      <c r="A692" s="14"/>
      <c r="B692" s="238"/>
      <c r="C692" s="239"/>
      <c r="D692" s="229" t="s">
        <v>146</v>
      </c>
      <c r="E692" s="240" t="s">
        <v>19</v>
      </c>
      <c r="F692" s="241" t="s">
        <v>252</v>
      </c>
      <c r="G692" s="239"/>
      <c r="H692" s="242">
        <v>5.1299999999999999</v>
      </c>
      <c r="I692" s="243"/>
      <c r="J692" s="239"/>
      <c r="K692" s="239"/>
      <c r="L692" s="244"/>
      <c r="M692" s="245"/>
      <c r="N692" s="246"/>
      <c r="O692" s="246"/>
      <c r="P692" s="246"/>
      <c r="Q692" s="246"/>
      <c r="R692" s="246"/>
      <c r="S692" s="246"/>
      <c r="T692" s="247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8" t="s">
        <v>146</v>
      </c>
      <c r="AU692" s="248" t="s">
        <v>81</v>
      </c>
      <c r="AV692" s="14" t="s">
        <v>81</v>
      </c>
      <c r="AW692" s="14" t="s">
        <v>33</v>
      </c>
      <c r="AX692" s="14" t="s">
        <v>72</v>
      </c>
      <c r="AY692" s="248" t="s">
        <v>136</v>
      </c>
    </row>
    <row r="693" s="14" customFormat="1">
      <c r="A693" s="14"/>
      <c r="B693" s="238"/>
      <c r="C693" s="239"/>
      <c r="D693" s="229" t="s">
        <v>146</v>
      </c>
      <c r="E693" s="240" t="s">
        <v>19</v>
      </c>
      <c r="F693" s="241" t="s">
        <v>253</v>
      </c>
      <c r="G693" s="239"/>
      <c r="H693" s="242">
        <v>2.5750000000000002</v>
      </c>
      <c r="I693" s="243"/>
      <c r="J693" s="239"/>
      <c r="K693" s="239"/>
      <c r="L693" s="244"/>
      <c r="M693" s="245"/>
      <c r="N693" s="246"/>
      <c r="O693" s="246"/>
      <c r="P693" s="246"/>
      <c r="Q693" s="246"/>
      <c r="R693" s="246"/>
      <c r="S693" s="246"/>
      <c r="T693" s="247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8" t="s">
        <v>146</v>
      </c>
      <c r="AU693" s="248" t="s">
        <v>81</v>
      </c>
      <c r="AV693" s="14" t="s">
        <v>81</v>
      </c>
      <c r="AW693" s="14" t="s">
        <v>33</v>
      </c>
      <c r="AX693" s="14" t="s">
        <v>72</v>
      </c>
      <c r="AY693" s="248" t="s">
        <v>136</v>
      </c>
    </row>
    <row r="694" s="14" customFormat="1">
      <c r="A694" s="14"/>
      <c r="B694" s="238"/>
      <c r="C694" s="239"/>
      <c r="D694" s="229" t="s">
        <v>146</v>
      </c>
      <c r="E694" s="240" t="s">
        <v>19</v>
      </c>
      <c r="F694" s="241" t="s">
        <v>254</v>
      </c>
      <c r="G694" s="239"/>
      <c r="H694" s="242">
        <v>3.3999999999999999</v>
      </c>
      <c r="I694" s="243"/>
      <c r="J694" s="239"/>
      <c r="K694" s="239"/>
      <c r="L694" s="244"/>
      <c r="M694" s="245"/>
      <c r="N694" s="246"/>
      <c r="O694" s="246"/>
      <c r="P694" s="246"/>
      <c r="Q694" s="246"/>
      <c r="R694" s="246"/>
      <c r="S694" s="246"/>
      <c r="T694" s="247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8" t="s">
        <v>146</v>
      </c>
      <c r="AU694" s="248" t="s">
        <v>81</v>
      </c>
      <c r="AV694" s="14" t="s">
        <v>81</v>
      </c>
      <c r="AW694" s="14" t="s">
        <v>33</v>
      </c>
      <c r="AX694" s="14" t="s">
        <v>72</v>
      </c>
      <c r="AY694" s="248" t="s">
        <v>136</v>
      </c>
    </row>
    <row r="695" s="14" customFormat="1">
      <c r="A695" s="14"/>
      <c r="B695" s="238"/>
      <c r="C695" s="239"/>
      <c r="D695" s="229" t="s">
        <v>146</v>
      </c>
      <c r="E695" s="240" t="s">
        <v>19</v>
      </c>
      <c r="F695" s="241" t="s">
        <v>255</v>
      </c>
      <c r="G695" s="239"/>
      <c r="H695" s="242">
        <v>5.5350000000000001</v>
      </c>
      <c r="I695" s="243"/>
      <c r="J695" s="239"/>
      <c r="K695" s="239"/>
      <c r="L695" s="244"/>
      <c r="M695" s="245"/>
      <c r="N695" s="246"/>
      <c r="O695" s="246"/>
      <c r="P695" s="246"/>
      <c r="Q695" s="246"/>
      <c r="R695" s="246"/>
      <c r="S695" s="246"/>
      <c r="T695" s="247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8" t="s">
        <v>146</v>
      </c>
      <c r="AU695" s="248" t="s">
        <v>81</v>
      </c>
      <c r="AV695" s="14" t="s">
        <v>81</v>
      </c>
      <c r="AW695" s="14" t="s">
        <v>33</v>
      </c>
      <c r="AX695" s="14" t="s">
        <v>72</v>
      </c>
      <c r="AY695" s="248" t="s">
        <v>136</v>
      </c>
    </row>
    <row r="696" s="15" customFormat="1">
      <c r="A696" s="15"/>
      <c r="B696" s="249"/>
      <c r="C696" s="250"/>
      <c r="D696" s="229" t="s">
        <v>146</v>
      </c>
      <c r="E696" s="251" t="s">
        <v>19</v>
      </c>
      <c r="F696" s="252" t="s">
        <v>156</v>
      </c>
      <c r="G696" s="250"/>
      <c r="H696" s="253">
        <v>19.530000000000001</v>
      </c>
      <c r="I696" s="254"/>
      <c r="J696" s="250"/>
      <c r="K696" s="250"/>
      <c r="L696" s="255"/>
      <c r="M696" s="256"/>
      <c r="N696" s="257"/>
      <c r="O696" s="257"/>
      <c r="P696" s="257"/>
      <c r="Q696" s="257"/>
      <c r="R696" s="257"/>
      <c r="S696" s="257"/>
      <c r="T696" s="258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59" t="s">
        <v>146</v>
      </c>
      <c r="AU696" s="259" t="s">
        <v>81</v>
      </c>
      <c r="AV696" s="15" t="s">
        <v>137</v>
      </c>
      <c r="AW696" s="15" t="s">
        <v>33</v>
      </c>
      <c r="AX696" s="15" t="s">
        <v>72</v>
      </c>
      <c r="AY696" s="259" t="s">
        <v>136</v>
      </c>
    </row>
    <row r="697" s="14" customFormat="1">
      <c r="A697" s="14"/>
      <c r="B697" s="238"/>
      <c r="C697" s="239"/>
      <c r="D697" s="229" t="s">
        <v>146</v>
      </c>
      <c r="E697" s="240" t="s">
        <v>19</v>
      </c>
      <c r="F697" s="241" t="s">
        <v>256</v>
      </c>
      <c r="G697" s="239"/>
      <c r="H697" s="242">
        <v>7.2450000000000001</v>
      </c>
      <c r="I697" s="243"/>
      <c r="J697" s="239"/>
      <c r="K697" s="239"/>
      <c r="L697" s="244"/>
      <c r="M697" s="245"/>
      <c r="N697" s="246"/>
      <c r="O697" s="246"/>
      <c r="P697" s="246"/>
      <c r="Q697" s="246"/>
      <c r="R697" s="246"/>
      <c r="S697" s="246"/>
      <c r="T697" s="247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8" t="s">
        <v>146</v>
      </c>
      <c r="AU697" s="248" t="s">
        <v>81</v>
      </c>
      <c r="AV697" s="14" t="s">
        <v>81</v>
      </c>
      <c r="AW697" s="14" t="s">
        <v>33</v>
      </c>
      <c r="AX697" s="14" t="s">
        <v>72</v>
      </c>
      <c r="AY697" s="248" t="s">
        <v>136</v>
      </c>
    </row>
    <row r="698" s="14" customFormat="1">
      <c r="A698" s="14"/>
      <c r="B698" s="238"/>
      <c r="C698" s="239"/>
      <c r="D698" s="229" t="s">
        <v>146</v>
      </c>
      <c r="E698" s="240" t="s">
        <v>19</v>
      </c>
      <c r="F698" s="241" t="s">
        <v>257</v>
      </c>
      <c r="G698" s="239"/>
      <c r="H698" s="242">
        <v>4.3650000000000002</v>
      </c>
      <c r="I698" s="243"/>
      <c r="J698" s="239"/>
      <c r="K698" s="239"/>
      <c r="L698" s="244"/>
      <c r="M698" s="245"/>
      <c r="N698" s="246"/>
      <c r="O698" s="246"/>
      <c r="P698" s="246"/>
      <c r="Q698" s="246"/>
      <c r="R698" s="246"/>
      <c r="S698" s="246"/>
      <c r="T698" s="24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8" t="s">
        <v>146</v>
      </c>
      <c r="AU698" s="248" t="s">
        <v>81</v>
      </c>
      <c r="AV698" s="14" t="s">
        <v>81</v>
      </c>
      <c r="AW698" s="14" t="s">
        <v>33</v>
      </c>
      <c r="AX698" s="14" t="s">
        <v>72</v>
      </c>
      <c r="AY698" s="248" t="s">
        <v>136</v>
      </c>
    </row>
    <row r="699" s="14" customFormat="1">
      <c r="A699" s="14"/>
      <c r="B699" s="238"/>
      <c r="C699" s="239"/>
      <c r="D699" s="229" t="s">
        <v>146</v>
      </c>
      <c r="E699" s="240" t="s">
        <v>19</v>
      </c>
      <c r="F699" s="241" t="s">
        <v>258</v>
      </c>
      <c r="G699" s="239"/>
      <c r="H699" s="242">
        <v>3.8250000000000002</v>
      </c>
      <c r="I699" s="243"/>
      <c r="J699" s="239"/>
      <c r="K699" s="239"/>
      <c r="L699" s="244"/>
      <c r="M699" s="245"/>
      <c r="N699" s="246"/>
      <c r="O699" s="246"/>
      <c r="P699" s="246"/>
      <c r="Q699" s="246"/>
      <c r="R699" s="246"/>
      <c r="S699" s="246"/>
      <c r="T699" s="247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8" t="s">
        <v>146</v>
      </c>
      <c r="AU699" s="248" t="s">
        <v>81</v>
      </c>
      <c r="AV699" s="14" t="s">
        <v>81</v>
      </c>
      <c r="AW699" s="14" t="s">
        <v>33</v>
      </c>
      <c r="AX699" s="14" t="s">
        <v>72</v>
      </c>
      <c r="AY699" s="248" t="s">
        <v>136</v>
      </c>
    </row>
    <row r="700" s="14" customFormat="1">
      <c r="A700" s="14"/>
      <c r="B700" s="238"/>
      <c r="C700" s="239"/>
      <c r="D700" s="229" t="s">
        <v>146</v>
      </c>
      <c r="E700" s="240" t="s">
        <v>19</v>
      </c>
      <c r="F700" s="241" t="s">
        <v>259</v>
      </c>
      <c r="G700" s="239"/>
      <c r="H700" s="242">
        <v>1.496</v>
      </c>
      <c r="I700" s="243"/>
      <c r="J700" s="239"/>
      <c r="K700" s="239"/>
      <c r="L700" s="244"/>
      <c r="M700" s="245"/>
      <c r="N700" s="246"/>
      <c r="O700" s="246"/>
      <c r="P700" s="246"/>
      <c r="Q700" s="246"/>
      <c r="R700" s="246"/>
      <c r="S700" s="246"/>
      <c r="T700" s="247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8" t="s">
        <v>146</v>
      </c>
      <c r="AU700" s="248" t="s">
        <v>81</v>
      </c>
      <c r="AV700" s="14" t="s">
        <v>81</v>
      </c>
      <c r="AW700" s="14" t="s">
        <v>33</v>
      </c>
      <c r="AX700" s="14" t="s">
        <v>72</v>
      </c>
      <c r="AY700" s="248" t="s">
        <v>136</v>
      </c>
    </row>
    <row r="701" s="14" customFormat="1">
      <c r="A701" s="14"/>
      <c r="B701" s="238"/>
      <c r="C701" s="239"/>
      <c r="D701" s="229" t="s">
        <v>146</v>
      </c>
      <c r="E701" s="240" t="s">
        <v>19</v>
      </c>
      <c r="F701" s="241" t="s">
        <v>260</v>
      </c>
      <c r="G701" s="239"/>
      <c r="H701" s="242">
        <v>1.649</v>
      </c>
      <c r="I701" s="243"/>
      <c r="J701" s="239"/>
      <c r="K701" s="239"/>
      <c r="L701" s="244"/>
      <c r="M701" s="245"/>
      <c r="N701" s="246"/>
      <c r="O701" s="246"/>
      <c r="P701" s="246"/>
      <c r="Q701" s="246"/>
      <c r="R701" s="246"/>
      <c r="S701" s="246"/>
      <c r="T701" s="247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8" t="s">
        <v>146</v>
      </c>
      <c r="AU701" s="248" t="s">
        <v>81</v>
      </c>
      <c r="AV701" s="14" t="s">
        <v>81</v>
      </c>
      <c r="AW701" s="14" t="s">
        <v>33</v>
      </c>
      <c r="AX701" s="14" t="s">
        <v>72</v>
      </c>
      <c r="AY701" s="248" t="s">
        <v>136</v>
      </c>
    </row>
    <row r="702" s="14" customFormat="1">
      <c r="A702" s="14"/>
      <c r="B702" s="238"/>
      <c r="C702" s="239"/>
      <c r="D702" s="229" t="s">
        <v>146</v>
      </c>
      <c r="E702" s="240" t="s">
        <v>19</v>
      </c>
      <c r="F702" s="241" t="s">
        <v>261</v>
      </c>
      <c r="G702" s="239"/>
      <c r="H702" s="242">
        <v>1.6319999999999999</v>
      </c>
      <c r="I702" s="243"/>
      <c r="J702" s="239"/>
      <c r="K702" s="239"/>
      <c r="L702" s="244"/>
      <c r="M702" s="245"/>
      <c r="N702" s="246"/>
      <c r="O702" s="246"/>
      <c r="P702" s="246"/>
      <c r="Q702" s="246"/>
      <c r="R702" s="246"/>
      <c r="S702" s="246"/>
      <c r="T702" s="247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8" t="s">
        <v>146</v>
      </c>
      <c r="AU702" s="248" t="s">
        <v>81</v>
      </c>
      <c r="AV702" s="14" t="s">
        <v>81</v>
      </c>
      <c r="AW702" s="14" t="s">
        <v>33</v>
      </c>
      <c r="AX702" s="14" t="s">
        <v>72</v>
      </c>
      <c r="AY702" s="248" t="s">
        <v>136</v>
      </c>
    </row>
    <row r="703" s="14" customFormat="1">
      <c r="A703" s="14"/>
      <c r="B703" s="238"/>
      <c r="C703" s="239"/>
      <c r="D703" s="229" t="s">
        <v>146</v>
      </c>
      <c r="E703" s="240" t="s">
        <v>19</v>
      </c>
      <c r="F703" s="241" t="s">
        <v>262</v>
      </c>
      <c r="G703" s="239"/>
      <c r="H703" s="242">
        <v>1.3600000000000001</v>
      </c>
      <c r="I703" s="243"/>
      <c r="J703" s="239"/>
      <c r="K703" s="239"/>
      <c r="L703" s="244"/>
      <c r="M703" s="245"/>
      <c r="N703" s="246"/>
      <c r="O703" s="246"/>
      <c r="P703" s="246"/>
      <c r="Q703" s="246"/>
      <c r="R703" s="246"/>
      <c r="S703" s="246"/>
      <c r="T703" s="247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8" t="s">
        <v>146</v>
      </c>
      <c r="AU703" s="248" t="s">
        <v>81</v>
      </c>
      <c r="AV703" s="14" t="s">
        <v>81</v>
      </c>
      <c r="AW703" s="14" t="s">
        <v>33</v>
      </c>
      <c r="AX703" s="14" t="s">
        <v>72</v>
      </c>
      <c r="AY703" s="248" t="s">
        <v>136</v>
      </c>
    </row>
    <row r="704" s="14" customFormat="1">
      <c r="A704" s="14"/>
      <c r="B704" s="238"/>
      <c r="C704" s="239"/>
      <c r="D704" s="229" t="s">
        <v>146</v>
      </c>
      <c r="E704" s="240" t="s">
        <v>19</v>
      </c>
      <c r="F704" s="241" t="s">
        <v>263</v>
      </c>
      <c r="G704" s="239"/>
      <c r="H704" s="242">
        <v>1.24</v>
      </c>
      <c r="I704" s="243"/>
      <c r="J704" s="239"/>
      <c r="K704" s="239"/>
      <c r="L704" s="244"/>
      <c r="M704" s="245"/>
      <c r="N704" s="246"/>
      <c r="O704" s="246"/>
      <c r="P704" s="246"/>
      <c r="Q704" s="246"/>
      <c r="R704" s="246"/>
      <c r="S704" s="246"/>
      <c r="T704" s="247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8" t="s">
        <v>146</v>
      </c>
      <c r="AU704" s="248" t="s">
        <v>81</v>
      </c>
      <c r="AV704" s="14" t="s">
        <v>81</v>
      </c>
      <c r="AW704" s="14" t="s">
        <v>33</v>
      </c>
      <c r="AX704" s="14" t="s">
        <v>72</v>
      </c>
      <c r="AY704" s="248" t="s">
        <v>136</v>
      </c>
    </row>
    <row r="705" s="14" customFormat="1">
      <c r="A705" s="14"/>
      <c r="B705" s="238"/>
      <c r="C705" s="239"/>
      <c r="D705" s="229" t="s">
        <v>146</v>
      </c>
      <c r="E705" s="240" t="s">
        <v>19</v>
      </c>
      <c r="F705" s="241" t="s">
        <v>264</v>
      </c>
      <c r="G705" s="239"/>
      <c r="H705" s="242">
        <v>2.7200000000000002</v>
      </c>
      <c r="I705" s="243"/>
      <c r="J705" s="239"/>
      <c r="K705" s="239"/>
      <c r="L705" s="244"/>
      <c r="M705" s="245"/>
      <c r="N705" s="246"/>
      <c r="O705" s="246"/>
      <c r="P705" s="246"/>
      <c r="Q705" s="246"/>
      <c r="R705" s="246"/>
      <c r="S705" s="246"/>
      <c r="T705" s="247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8" t="s">
        <v>146</v>
      </c>
      <c r="AU705" s="248" t="s">
        <v>81</v>
      </c>
      <c r="AV705" s="14" t="s">
        <v>81</v>
      </c>
      <c r="AW705" s="14" t="s">
        <v>33</v>
      </c>
      <c r="AX705" s="14" t="s">
        <v>72</v>
      </c>
      <c r="AY705" s="248" t="s">
        <v>136</v>
      </c>
    </row>
    <row r="706" s="15" customFormat="1">
      <c r="A706" s="15"/>
      <c r="B706" s="249"/>
      <c r="C706" s="250"/>
      <c r="D706" s="229" t="s">
        <v>146</v>
      </c>
      <c r="E706" s="251" t="s">
        <v>19</v>
      </c>
      <c r="F706" s="252" t="s">
        <v>265</v>
      </c>
      <c r="G706" s="250"/>
      <c r="H706" s="253">
        <v>25.532</v>
      </c>
      <c r="I706" s="254"/>
      <c r="J706" s="250"/>
      <c r="K706" s="250"/>
      <c r="L706" s="255"/>
      <c r="M706" s="256"/>
      <c r="N706" s="257"/>
      <c r="O706" s="257"/>
      <c r="P706" s="257"/>
      <c r="Q706" s="257"/>
      <c r="R706" s="257"/>
      <c r="S706" s="257"/>
      <c r="T706" s="258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59" t="s">
        <v>146</v>
      </c>
      <c r="AU706" s="259" t="s">
        <v>81</v>
      </c>
      <c r="AV706" s="15" t="s">
        <v>137</v>
      </c>
      <c r="AW706" s="15" t="s">
        <v>33</v>
      </c>
      <c r="AX706" s="15" t="s">
        <v>72</v>
      </c>
      <c r="AY706" s="259" t="s">
        <v>136</v>
      </c>
    </row>
    <row r="707" s="16" customFormat="1">
      <c r="A707" s="16"/>
      <c r="B707" s="260"/>
      <c r="C707" s="261"/>
      <c r="D707" s="229" t="s">
        <v>146</v>
      </c>
      <c r="E707" s="262" t="s">
        <v>19</v>
      </c>
      <c r="F707" s="263" t="s">
        <v>160</v>
      </c>
      <c r="G707" s="261"/>
      <c r="H707" s="264">
        <v>84.481999999999999</v>
      </c>
      <c r="I707" s="265"/>
      <c r="J707" s="261"/>
      <c r="K707" s="261"/>
      <c r="L707" s="266"/>
      <c r="M707" s="267"/>
      <c r="N707" s="268"/>
      <c r="O707" s="268"/>
      <c r="P707" s="268"/>
      <c r="Q707" s="268"/>
      <c r="R707" s="268"/>
      <c r="S707" s="268"/>
      <c r="T707" s="269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T707" s="270" t="s">
        <v>146</v>
      </c>
      <c r="AU707" s="270" t="s">
        <v>81</v>
      </c>
      <c r="AV707" s="16" t="s">
        <v>144</v>
      </c>
      <c r="AW707" s="16" t="s">
        <v>33</v>
      </c>
      <c r="AX707" s="16" t="s">
        <v>79</v>
      </c>
      <c r="AY707" s="270" t="s">
        <v>136</v>
      </c>
    </row>
    <row r="708" s="2" customFormat="1">
      <c r="A708" s="40"/>
      <c r="B708" s="41"/>
      <c r="C708" s="272" t="s">
        <v>561</v>
      </c>
      <c r="D708" s="272" t="s">
        <v>468</v>
      </c>
      <c r="E708" s="273" t="s">
        <v>562</v>
      </c>
      <c r="F708" s="274" t="s">
        <v>563</v>
      </c>
      <c r="G708" s="275" t="s">
        <v>142</v>
      </c>
      <c r="H708" s="276">
        <v>92.930000000000007</v>
      </c>
      <c r="I708" s="277"/>
      <c r="J708" s="278">
        <f>ROUND(I708*H708,2)</f>
        <v>0</v>
      </c>
      <c r="K708" s="274" t="s">
        <v>143</v>
      </c>
      <c r="L708" s="279"/>
      <c r="M708" s="280" t="s">
        <v>19</v>
      </c>
      <c r="N708" s="281" t="s">
        <v>43</v>
      </c>
      <c r="O708" s="86"/>
      <c r="P708" s="223">
        <f>O708*H708</f>
        <v>0</v>
      </c>
      <c r="Q708" s="223">
        <v>0.019199999999999998</v>
      </c>
      <c r="R708" s="223">
        <f>Q708*H708</f>
        <v>1.7842560000000001</v>
      </c>
      <c r="S708" s="223">
        <v>0</v>
      </c>
      <c r="T708" s="224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5" t="s">
        <v>434</v>
      </c>
      <c r="AT708" s="225" t="s">
        <v>468</v>
      </c>
      <c r="AU708" s="225" t="s">
        <v>81</v>
      </c>
      <c r="AY708" s="19" t="s">
        <v>136</v>
      </c>
      <c r="BE708" s="226">
        <f>IF(N708="základní",J708,0)</f>
        <v>0</v>
      </c>
      <c r="BF708" s="226">
        <f>IF(N708="snížená",J708,0)</f>
        <v>0</v>
      </c>
      <c r="BG708" s="226">
        <f>IF(N708="zákl. přenesená",J708,0)</f>
        <v>0</v>
      </c>
      <c r="BH708" s="226">
        <f>IF(N708="sníž. přenesená",J708,0)</f>
        <v>0</v>
      </c>
      <c r="BI708" s="226">
        <f>IF(N708="nulová",J708,0)</f>
        <v>0</v>
      </c>
      <c r="BJ708" s="19" t="s">
        <v>79</v>
      </c>
      <c r="BK708" s="226">
        <f>ROUND(I708*H708,2)</f>
        <v>0</v>
      </c>
      <c r="BL708" s="19" t="s">
        <v>314</v>
      </c>
      <c r="BM708" s="225" t="s">
        <v>564</v>
      </c>
    </row>
    <row r="709" s="14" customFormat="1">
      <c r="A709" s="14"/>
      <c r="B709" s="238"/>
      <c r="C709" s="239"/>
      <c r="D709" s="229" t="s">
        <v>146</v>
      </c>
      <c r="E709" s="240" t="s">
        <v>19</v>
      </c>
      <c r="F709" s="241" t="s">
        <v>565</v>
      </c>
      <c r="G709" s="239"/>
      <c r="H709" s="242">
        <v>92.930000000000007</v>
      </c>
      <c r="I709" s="243"/>
      <c r="J709" s="239"/>
      <c r="K709" s="239"/>
      <c r="L709" s="244"/>
      <c r="M709" s="245"/>
      <c r="N709" s="246"/>
      <c r="O709" s="246"/>
      <c r="P709" s="246"/>
      <c r="Q709" s="246"/>
      <c r="R709" s="246"/>
      <c r="S709" s="246"/>
      <c r="T709" s="247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8" t="s">
        <v>146</v>
      </c>
      <c r="AU709" s="248" t="s">
        <v>81</v>
      </c>
      <c r="AV709" s="14" t="s">
        <v>81</v>
      </c>
      <c r="AW709" s="14" t="s">
        <v>33</v>
      </c>
      <c r="AX709" s="14" t="s">
        <v>79</v>
      </c>
      <c r="AY709" s="248" t="s">
        <v>136</v>
      </c>
    </row>
    <row r="710" s="2" customFormat="1">
      <c r="A710" s="40"/>
      <c r="B710" s="41"/>
      <c r="C710" s="214" t="s">
        <v>566</v>
      </c>
      <c r="D710" s="214" t="s">
        <v>139</v>
      </c>
      <c r="E710" s="215" t="s">
        <v>567</v>
      </c>
      <c r="F710" s="216" t="s">
        <v>568</v>
      </c>
      <c r="G710" s="217" t="s">
        <v>142</v>
      </c>
      <c r="H710" s="218">
        <v>48.436999999999998</v>
      </c>
      <c r="I710" s="219"/>
      <c r="J710" s="220">
        <f>ROUND(I710*H710,2)</f>
        <v>0</v>
      </c>
      <c r="K710" s="216" t="s">
        <v>143</v>
      </c>
      <c r="L710" s="46"/>
      <c r="M710" s="221" t="s">
        <v>19</v>
      </c>
      <c r="N710" s="222" t="s">
        <v>43</v>
      </c>
      <c r="O710" s="86"/>
      <c r="P710" s="223">
        <f>O710*H710</f>
        <v>0</v>
      </c>
      <c r="Q710" s="223">
        <v>0</v>
      </c>
      <c r="R710" s="223">
        <f>Q710*H710</f>
        <v>0</v>
      </c>
      <c r="S710" s="223">
        <v>0</v>
      </c>
      <c r="T710" s="224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5" t="s">
        <v>314</v>
      </c>
      <c r="AT710" s="225" t="s">
        <v>139</v>
      </c>
      <c r="AU710" s="225" t="s">
        <v>81</v>
      </c>
      <c r="AY710" s="19" t="s">
        <v>136</v>
      </c>
      <c r="BE710" s="226">
        <f>IF(N710="základní",J710,0)</f>
        <v>0</v>
      </c>
      <c r="BF710" s="226">
        <f>IF(N710="snížená",J710,0)</f>
        <v>0</v>
      </c>
      <c r="BG710" s="226">
        <f>IF(N710="zákl. přenesená",J710,0)</f>
        <v>0</v>
      </c>
      <c r="BH710" s="226">
        <f>IF(N710="sníž. přenesená",J710,0)</f>
        <v>0</v>
      </c>
      <c r="BI710" s="226">
        <f>IF(N710="nulová",J710,0)</f>
        <v>0</v>
      </c>
      <c r="BJ710" s="19" t="s">
        <v>79</v>
      </c>
      <c r="BK710" s="226">
        <f>ROUND(I710*H710,2)</f>
        <v>0</v>
      </c>
      <c r="BL710" s="19" t="s">
        <v>314</v>
      </c>
      <c r="BM710" s="225" t="s">
        <v>569</v>
      </c>
    </row>
    <row r="711" s="13" customFormat="1">
      <c r="A711" s="13"/>
      <c r="B711" s="227"/>
      <c r="C711" s="228"/>
      <c r="D711" s="229" t="s">
        <v>146</v>
      </c>
      <c r="E711" s="230" t="s">
        <v>19</v>
      </c>
      <c r="F711" s="231" t="s">
        <v>525</v>
      </c>
      <c r="G711" s="228"/>
      <c r="H711" s="230" t="s">
        <v>19</v>
      </c>
      <c r="I711" s="232"/>
      <c r="J711" s="228"/>
      <c r="K711" s="228"/>
      <c r="L711" s="233"/>
      <c r="M711" s="234"/>
      <c r="N711" s="235"/>
      <c r="O711" s="235"/>
      <c r="P711" s="235"/>
      <c r="Q711" s="235"/>
      <c r="R711" s="235"/>
      <c r="S711" s="235"/>
      <c r="T711" s="236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7" t="s">
        <v>146</v>
      </c>
      <c r="AU711" s="237" t="s">
        <v>81</v>
      </c>
      <c r="AV711" s="13" t="s">
        <v>79</v>
      </c>
      <c r="AW711" s="13" t="s">
        <v>33</v>
      </c>
      <c r="AX711" s="13" t="s">
        <v>72</v>
      </c>
      <c r="AY711" s="237" t="s">
        <v>136</v>
      </c>
    </row>
    <row r="712" s="14" customFormat="1">
      <c r="A712" s="14"/>
      <c r="B712" s="238"/>
      <c r="C712" s="239"/>
      <c r="D712" s="229" t="s">
        <v>146</v>
      </c>
      <c r="E712" s="240" t="s">
        <v>19</v>
      </c>
      <c r="F712" s="241" t="s">
        <v>237</v>
      </c>
      <c r="G712" s="239"/>
      <c r="H712" s="242">
        <v>1.53</v>
      </c>
      <c r="I712" s="243"/>
      <c r="J712" s="239"/>
      <c r="K712" s="239"/>
      <c r="L712" s="244"/>
      <c r="M712" s="245"/>
      <c r="N712" s="246"/>
      <c r="O712" s="246"/>
      <c r="P712" s="246"/>
      <c r="Q712" s="246"/>
      <c r="R712" s="246"/>
      <c r="S712" s="246"/>
      <c r="T712" s="247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8" t="s">
        <v>146</v>
      </c>
      <c r="AU712" s="248" t="s">
        <v>81</v>
      </c>
      <c r="AV712" s="14" t="s">
        <v>81</v>
      </c>
      <c r="AW712" s="14" t="s">
        <v>33</v>
      </c>
      <c r="AX712" s="14" t="s">
        <v>72</v>
      </c>
      <c r="AY712" s="248" t="s">
        <v>136</v>
      </c>
    </row>
    <row r="713" s="14" customFormat="1">
      <c r="A713" s="14"/>
      <c r="B713" s="238"/>
      <c r="C713" s="239"/>
      <c r="D713" s="229" t="s">
        <v>146</v>
      </c>
      <c r="E713" s="240" t="s">
        <v>19</v>
      </c>
      <c r="F713" s="241" t="s">
        <v>238</v>
      </c>
      <c r="G713" s="239"/>
      <c r="H713" s="242">
        <v>1.3600000000000001</v>
      </c>
      <c r="I713" s="243"/>
      <c r="J713" s="239"/>
      <c r="K713" s="239"/>
      <c r="L713" s="244"/>
      <c r="M713" s="245"/>
      <c r="N713" s="246"/>
      <c r="O713" s="246"/>
      <c r="P713" s="246"/>
      <c r="Q713" s="246"/>
      <c r="R713" s="246"/>
      <c r="S713" s="246"/>
      <c r="T713" s="247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8" t="s">
        <v>146</v>
      </c>
      <c r="AU713" s="248" t="s">
        <v>81</v>
      </c>
      <c r="AV713" s="14" t="s">
        <v>81</v>
      </c>
      <c r="AW713" s="14" t="s">
        <v>33</v>
      </c>
      <c r="AX713" s="14" t="s">
        <v>72</v>
      </c>
      <c r="AY713" s="248" t="s">
        <v>136</v>
      </c>
    </row>
    <row r="714" s="14" customFormat="1">
      <c r="A714" s="14"/>
      <c r="B714" s="238"/>
      <c r="C714" s="239"/>
      <c r="D714" s="229" t="s">
        <v>146</v>
      </c>
      <c r="E714" s="240" t="s">
        <v>19</v>
      </c>
      <c r="F714" s="241" t="s">
        <v>239</v>
      </c>
      <c r="G714" s="239"/>
      <c r="H714" s="242">
        <v>2.7549999999999999</v>
      </c>
      <c r="I714" s="243"/>
      <c r="J714" s="239"/>
      <c r="K714" s="239"/>
      <c r="L714" s="244"/>
      <c r="M714" s="245"/>
      <c r="N714" s="246"/>
      <c r="O714" s="246"/>
      <c r="P714" s="246"/>
      <c r="Q714" s="246"/>
      <c r="R714" s="246"/>
      <c r="S714" s="246"/>
      <c r="T714" s="247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8" t="s">
        <v>146</v>
      </c>
      <c r="AU714" s="248" t="s">
        <v>81</v>
      </c>
      <c r="AV714" s="14" t="s">
        <v>81</v>
      </c>
      <c r="AW714" s="14" t="s">
        <v>33</v>
      </c>
      <c r="AX714" s="14" t="s">
        <v>72</v>
      </c>
      <c r="AY714" s="248" t="s">
        <v>136</v>
      </c>
    </row>
    <row r="715" s="14" customFormat="1">
      <c r="A715" s="14"/>
      <c r="B715" s="238"/>
      <c r="C715" s="239"/>
      <c r="D715" s="229" t="s">
        <v>146</v>
      </c>
      <c r="E715" s="240" t="s">
        <v>19</v>
      </c>
      <c r="F715" s="241" t="s">
        <v>240</v>
      </c>
      <c r="G715" s="239"/>
      <c r="H715" s="242">
        <v>3.3999999999999999</v>
      </c>
      <c r="I715" s="243"/>
      <c r="J715" s="239"/>
      <c r="K715" s="239"/>
      <c r="L715" s="244"/>
      <c r="M715" s="245"/>
      <c r="N715" s="246"/>
      <c r="O715" s="246"/>
      <c r="P715" s="246"/>
      <c r="Q715" s="246"/>
      <c r="R715" s="246"/>
      <c r="S715" s="246"/>
      <c r="T715" s="247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8" t="s">
        <v>146</v>
      </c>
      <c r="AU715" s="248" t="s">
        <v>81</v>
      </c>
      <c r="AV715" s="14" t="s">
        <v>81</v>
      </c>
      <c r="AW715" s="14" t="s">
        <v>33</v>
      </c>
      <c r="AX715" s="14" t="s">
        <v>72</v>
      </c>
      <c r="AY715" s="248" t="s">
        <v>136</v>
      </c>
    </row>
    <row r="716" s="15" customFormat="1">
      <c r="A716" s="15"/>
      <c r="B716" s="249"/>
      <c r="C716" s="250"/>
      <c r="D716" s="229" t="s">
        <v>146</v>
      </c>
      <c r="E716" s="251" t="s">
        <v>19</v>
      </c>
      <c r="F716" s="252" t="s">
        <v>150</v>
      </c>
      <c r="G716" s="250"/>
      <c r="H716" s="253">
        <v>9.0449999999999999</v>
      </c>
      <c r="I716" s="254"/>
      <c r="J716" s="250"/>
      <c r="K716" s="250"/>
      <c r="L716" s="255"/>
      <c r="M716" s="256"/>
      <c r="N716" s="257"/>
      <c r="O716" s="257"/>
      <c r="P716" s="257"/>
      <c r="Q716" s="257"/>
      <c r="R716" s="257"/>
      <c r="S716" s="257"/>
      <c r="T716" s="258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59" t="s">
        <v>146</v>
      </c>
      <c r="AU716" s="259" t="s">
        <v>81</v>
      </c>
      <c r="AV716" s="15" t="s">
        <v>137</v>
      </c>
      <c r="AW716" s="15" t="s">
        <v>33</v>
      </c>
      <c r="AX716" s="15" t="s">
        <v>72</v>
      </c>
      <c r="AY716" s="259" t="s">
        <v>136</v>
      </c>
    </row>
    <row r="717" s="14" customFormat="1">
      <c r="A717" s="14"/>
      <c r="B717" s="238"/>
      <c r="C717" s="239"/>
      <c r="D717" s="229" t="s">
        <v>146</v>
      </c>
      <c r="E717" s="240" t="s">
        <v>19</v>
      </c>
      <c r="F717" s="241" t="s">
        <v>243</v>
      </c>
      <c r="G717" s="239"/>
      <c r="H717" s="242">
        <v>1.53</v>
      </c>
      <c r="I717" s="243"/>
      <c r="J717" s="239"/>
      <c r="K717" s="239"/>
      <c r="L717" s="244"/>
      <c r="M717" s="245"/>
      <c r="N717" s="246"/>
      <c r="O717" s="246"/>
      <c r="P717" s="246"/>
      <c r="Q717" s="246"/>
      <c r="R717" s="246"/>
      <c r="S717" s="246"/>
      <c r="T717" s="247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8" t="s">
        <v>146</v>
      </c>
      <c r="AU717" s="248" t="s">
        <v>81</v>
      </c>
      <c r="AV717" s="14" t="s">
        <v>81</v>
      </c>
      <c r="AW717" s="14" t="s">
        <v>33</v>
      </c>
      <c r="AX717" s="14" t="s">
        <v>72</v>
      </c>
      <c r="AY717" s="248" t="s">
        <v>136</v>
      </c>
    </row>
    <row r="718" s="14" customFormat="1">
      <c r="A718" s="14"/>
      <c r="B718" s="238"/>
      <c r="C718" s="239"/>
      <c r="D718" s="229" t="s">
        <v>146</v>
      </c>
      <c r="E718" s="240" t="s">
        <v>19</v>
      </c>
      <c r="F718" s="241" t="s">
        <v>244</v>
      </c>
      <c r="G718" s="239"/>
      <c r="H718" s="242">
        <v>1.3600000000000001</v>
      </c>
      <c r="I718" s="243"/>
      <c r="J718" s="239"/>
      <c r="K718" s="239"/>
      <c r="L718" s="244"/>
      <c r="M718" s="245"/>
      <c r="N718" s="246"/>
      <c r="O718" s="246"/>
      <c r="P718" s="246"/>
      <c r="Q718" s="246"/>
      <c r="R718" s="246"/>
      <c r="S718" s="246"/>
      <c r="T718" s="247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8" t="s">
        <v>146</v>
      </c>
      <c r="AU718" s="248" t="s">
        <v>81</v>
      </c>
      <c r="AV718" s="14" t="s">
        <v>81</v>
      </c>
      <c r="AW718" s="14" t="s">
        <v>33</v>
      </c>
      <c r="AX718" s="14" t="s">
        <v>72</v>
      </c>
      <c r="AY718" s="248" t="s">
        <v>136</v>
      </c>
    </row>
    <row r="719" s="14" customFormat="1">
      <c r="A719" s="14"/>
      <c r="B719" s="238"/>
      <c r="C719" s="239"/>
      <c r="D719" s="229" t="s">
        <v>146</v>
      </c>
      <c r="E719" s="240" t="s">
        <v>19</v>
      </c>
      <c r="F719" s="241" t="s">
        <v>245</v>
      </c>
      <c r="G719" s="239"/>
      <c r="H719" s="242">
        <v>1.1399999999999999</v>
      </c>
      <c r="I719" s="243"/>
      <c r="J719" s="239"/>
      <c r="K719" s="239"/>
      <c r="L719" s="244"/>
      <c r="M719" s="245"/>
      <c r="N719" s="246"/>
      <c r="O719" s="246"/>
      <c r="P719" s="246"/>
      <c r="Q719" s="246"/>
      <c r="R719" s="246"/>
      <c r="S719" s="246"/>
      <c r="T719" s="247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8" t="s">
        <v>146</v>
      </c>
      <c r="AU719" s="248" t="s">
        <v>81</v>
      </c>
      <c r="AV719" s="14" t="s">
        <v>81</v>
      </c>
      <c r="AW719" s="14" t="s">
        <v>33</v>
      </c>
      <c r="AX719" s="14" t="s">
        <v>72</v>
      </c>
      <c r="AY719" s="248" t="s">
        <v>136</v>
      </c>
    </row>
    <row r="720" s="14" customFormat="1">
      <c r="A720" s="14"/>
      <c r="B720" s="238"/>
      <c r="C720" s="239"/>
      <c r="D720" s="229" t="s">
        <v>146</v>
      </c>
      <c r="E720" s="240" t="s">
        <v>19</v>
      </c>
      <c r="F720" s="241" t="s">
        <v>246</v>
      </c>
      <c r="G720" s="239"/>
      <c r="H720" s="242">
        <v>1.615</v>
      </c>
      <c r="I720" s="243"/>
      <c r="J720" s="239"/>
      <c r="K720" s="239"/>
      <c r="L720" s="244"/>
      <c r="M720" s="245"/>
      <c r="N720" s="246"/>
      <c r="O720" s="246"/>
      <c r="P720" s="246"/>
      <c r="Q720" s="246"/>
      <c r="R720" s="246"/>
      <c r="S720" s="246"/>
      <c r="T720" s="24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8" t="s">
        <v>146</v>
      </c>
      <c r="AU720" s="248" t="s">
        <v>81</v>
      </c>
      <c r="AV720" s="14" t="s">
        <v>81</v>
      </c>
      <c r="AW720" s="14" t="s">
        <v>33</v>
      </c>
      <c r="AX720" s="14" t="s">
        <v>72</v>
      </c>
      <c r="AY720" s="248" t="s">
        <v>136</v>
      </c>
    </row>
    <row r="721" s="14" customFormat="1">
      <c r="A721" s="14"/>
      <c r="B721" s="238"/>
      <c r="C721" s="239"/>
      <c r="D721" s="229" t="s">
        <v>146</v>
      </c>
      <c r="E721" s="240" t="s">
        <v>19</v>
      </c>
      <c r="F721" s="241" t="s">
        <v>247</v>
      </c>
      <c r="G721" s="239"/>
      <c r="H721" s="242">
        <v>3.3999999999999999</v>
      </c>
      <c r="I721" s="243"/>
      <c r="J721" s="239"/>
      <c r="K721" s="239"/>
      <c r="L721" s="244"/>
      <c r="M721" s="245"/>
      <c r="N721" s="246"/>
      <c r="O721" s="246"/>
      <c r="P721" s="246"/>
      <c r="Q721" s="246"/>
      <c r="R721" s="246"/>
      <c r="S721" s="246"/>
      <c r="T721" s="247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8" t="s">
        <v>146</v>
      </c>
      <c r="AU721" s="248" t="s">
        <v>81</v>
      </c>
      <c r="AV721" s="14" t="s">
        <v>81</v>
      </c>
      <c r="AW721" s="14" t="s">
        <v>33</v>
      </c>
      <c r="AX721" s="14" t="s">
        <v>72</v>
      </c>
      <c r="AY721" s="248" t="s">
        <v>136</v>
      </c>
    </row>
    <row r="722" s="14" customFormat="1">
      <c r="A722" s="14"/>
      <c r="B722" s="238"/>
      <c r="C722" s="239"/>
      <c r="D722" s="229" t="s">
        <v>146</v>
      </c>
      <c r="E722" s="240" t="s">
        <v>19</v>
      </c>
      <c r="F722" s="241" t="s">
        <v>249</v>
      </c>
      <c r="G722" s="239"/>
      <c r="H722" s="242">
        <v>3.1949999999999998</v>
      </c>
      <c r="I722" s="243"/>
      <c r="J722" s="239"/>
      <c r="K722" s="239"/>
      <c r="L722" s="244"/>
      <c r="M722" s="245"/>
      <c r="N722" s="246"/>
      <c r="O722" s="246"/>
      <c r="P722" s="246"/>
      <c r="Q722" s="246"/>
      <c r="R722" s="246"/>
      <c r="S722" s="246"/>
      <c r="T722" s="247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8" t="s">
        <v>146</v>
      </c>
      <c r="AU722" s="248" t="s">
        <v>81</v>
      </c>
      <c r="AV722" s="14" t="s">
        <v>81</v>
      </c>
      <c r="AW722" s="14" t="s">
        <v>33</v>
      </c>
      <c r="AX722" s="14" t="s">
        <v>72</v>
      </c>
      <c r="AY722" s="248" t="s">
        <v>136</v>
      </c>
    </row>
    <row r="723" s="15" customFormat="1">
      <c r="A723" s="15"/>
      <c r="B723" s="249"/>
      <c r="C723" s="250"/>
      <c r="D723" s="229" t="s">
        <v>146</v>
      </c>
      <c r="E723" s="251" t="s">
        <v>19</v>
      </c>
      <c r="F723" s="252" t="s">
        <v>153</v>
      </c>
      <c r="G723" s="250"/>
      <c r="H723" s="253">
        <v>12.24</v>
      </c>
      <c r="I723" s="254"/>
      <c r="J723" s="250"/>
      <c r="K723" s="250"/>
      <c r="L723" s="255"/>
      <c r="M723" s="256"/>
      <c r="N723" s="257"/>
      <c r="O723" s="257"/>
      <c r="P723" s="257"/>
      <c r="Q723" s="257"/>
      <c r="R723" s="257"/>
      <c r="S723" s="257"/>
      <c r="T723" s="258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59" t="s">
        <v>146</v>
      </c>
      <c r="AU723" s="259" t="s">
        <v>81</v>
      </c>
      <c r="AV723" s="15" t="s">
        <v>137</v>
      </c>
      <c r="AW723" s="15" t="s">
        <v>33</v>
      </c>
      <c r="AX723" s="15" t="s">
        <v>72</v>
      </c>
      <c r="AY723" s="259" t="s">
        <v>136</v>
      </c>
    </row>
    <row r="724" s="14" customFormat="1">
      <c r="A724" s="14"/>
      <c r="B724" s="238"/>
      <c r="C724" s="239"/>
      <c r="D724" s="229" t="s">
        <v>146</v>
      </c>
      <c r="E724" s="240" t="s">
        <v>19</v>
      </c>
      <c r="F724" s="241" t="s">
        <v>250</v>
      </c>
      <c r="G724" s="239"/>
      <c r="H724" s="242">
        <v>1.53</v>
      </c>
      <c r="I724" s="243"/>
      <c r="J724" s="239"/>
      <c r="K724" s="239"/>
      <c r="L724" s="244"/>
      <c r="M724" s="245"/>
      <c r="N724" s="246"/>
      <c r="O724" s="246"/>
      <c r="P724" s="246"/>
      <c r="Q724" s="246"/>
      <c r="R724" s="246"/>
      <c r="S724" s="246"/>
      <c r="T724" s="247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8" t="s">
        <v>146</v>
      </c>
      <c r="AU724" s="248" t="s">
        <v>81</v>
      </c>
      <c r="AV724" s="14" t="s">
        <v>81</v>
      </c>
      <c r="AW724" s="14" t="s">
        <v>33</v>
      </c>
      <c r="AX724" s="14" t="s">
        <v>72</v>
      </c>
      <c r="AY724" s="248" t="s">
        <v>136</v>
      </c>
    </row>
    <row r="725" s="14" customFormat="1">
      <c r="A725" s="14"/>
      <c r="B725" s="238"/>
      <c r="C725" s="239"/>
      <c r="D725" s="229" t="s">
        <v>146</v>
      </c>
      <c r="E725" s="240" t="s">
        <v>19</v>
      </c>
      <c r="F725" s="241" t="s">
        <v>251</v>
      </c>
      <c r="G725" s="239"/>
      <c r="H725" s="242">
        <v>1.3600000000000001</v>
      </c>
      <c r="I725" s="243"/>
      <c r="J725" s="239"/>
      <c r="K725" s="239"/>
      <c r="L725" s="244"/>
      <c r="M725" s="245"/>
      <c r="N725" s="246"/>
      <c r="O725" s="246"/>
      <c r="P725" s="246"/>
      <c r="Q725" s="246"/>
      <c r="R725" s="246"/>
      <c r="S725" s="246"/>
      <c r="T725" s="247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8" t="s">
        <v>146</v>
      </c>
      <c r="AU725" s="248" t="s">
        <v>81</v>
      </c>
      <c r="AV725" s="14" t="s">
        <v>81</v>
      </c>
      <c r="AW725" s="14" t="s">
        <v>33</v>
      </c>
      <c r="AX725" s="14" t="s">
        <v>72</v>
      </c>
      <c r="AY725" s="248" t="s">
        <v>136</v>
      </c>
    </row>
    <row r="726" s="14" customFormat="1">
      <c r="A726" s="14"/>
      <c r="B726" s="238"/>
      <c r="C726" s="239"/>
      <c r="D726" s="229" t="s">
        <v>146</v>
      </c>
      <c r="E726" s="240" t="s">
        <v>19</v>
      </c>
      <c r="F726" s="241" t="s">
        <v>253</v>
      </c>
      <c r="G726" s="239"/>
      <c r="H726" s="242">
        <v>2.5750000000000002</v>
      </c>
      <c r="I726" s="243"/>
      <c r="J726" s="239"/>
      <c r="K726" s="239"/>
      <c r="L726" s="244"/>
      <c r="M726" s="245"/>
      <c r="N726" s="246"/>
      <c r="O726" s="246"/>
      <c r="P726" s="246"/>
      <c r="Q726" s="246"/>
      <c r="R726" s="246"/>
      <c r="S726" s="246"/>
      <c r="T726" s="247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8" t="s">
        <v>146</v>
      </c>
      <c r="AU726" s="248" t="s">
        <v>81</v>
      </c>
      <c r="AV726" s="14" t="s">
        <v>81</v>
      </c>
      <c r="AW726" s="14" t="s">
        <v>33</v>
      </c>
      <c r="AX726" s="14" t="s">
        <v>72</v>
      </c>
      <c r="AY726" s="248" t="s">
        <v>136</v>
      </c>
    </row>
    <row r="727" s="14" customFormat="1">
      <c r="A727" s="14"/>
      <c r="B727" s="238"/>
      <c r="C727" s="239"/>
      <c r="D727" s="229" t="s">
        <v>146</v>
      </c>
      <c r="E727" s="240" t="s">
        <v>19</v>
      </c>
      <c r="F727" s="241" t="s">
        <v>254</v>
      </c>
      <c r="G727" s="239"/>
      <c r="H727" s="242">
        <v>3.3999999999999999</v>
      </c>
      <c r="I727" s="243"/>
      <c r="J727" s="239"/>
      <c r="K727" s="239"/>
      <c r="L727" s="244"/>
      <c r="M727" s="245"/>
      <c r="N727" s="246"/>
      <c r="O727" s="246"/>
      <c r="P727" s="246"/>
      <c r="Q727" s="246"/>
      <c r="R727" s="246"/>
      <c r="S727" s="246"/>
      <c r="T727" s="247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8" t="s">
        <v>146</v>
      </c>
      <c r="AU727" s="248" t="s">
        <v>81</v>
      </c>
      <c r="AV727" s="14" t="s">
        <v>81</v>
      </c>
      <c r="AW727" s="14" t="s">
        <v>33</v>
      </c>
      <c r="AX727" s="14" t="s">
        <v>72</v>
      </c>
      <c r="AY727" s="248" t="s">
        <v>136</v>
      </c>
    </row>
    <row r="728" s="15" customFormat="1">
      <c r="A728" s="15"/>
      <c r="B728" s="249"/>
      <c r="C728" s="250"/>
      <c r="D728" s="229" t="s">
        <v>146</v>
      </c>
      <c r="E728" s="251" t="s">
        <v>19</v>
      </c>
      <c r="F728" s="252" t="s">
        <v>156</v>
      </c>
      <c r="G728" s="250"/>
      <c r="H728" s="253">
        <v>8.8650000000000002</v>
      </c>
      <c r="I728" s="254"/>
      <c r="J728" s="250"/>
      <c r="K728" s="250"/>
      <c r="L728" s="255"/>
      <c r="M728" s="256"/>
      <c r="N728" s="257"/>
      <c r="O728" s="257"/>
      <c r="P728" s="257"/>
      <c r="Q728" s="257"/>
      <c r="R728" s="257"/>
      <c r="S728" s="257"/>
      <c r="T728" s="258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59" t="s">
        <v>146</v>
      </c>
      <c r="AU728" s="259" t="s">
        <v>81</v>
      </c>
      <c r="AV728" s="15" t="s">
        <v>137</v>
      </c>
      <c r="AW728" s="15" t="s">
        <v>33</v>
      </c>
      <c r="AX728" s="15" t="s">
        <v>72</v>
      </c>
      <c r="AY728" s="259" t="s">
        <v>136</v>
      </c>
    </row>
    <row r="729" s="14" customFormat="1">
      <c r="A729" s="14"/>
      <c r="B729" s="238"/>
      <c r="C729" s="239"/>
      <c r="D729" s="229" t="s">
        <v>146</v>
      </c>
      <c r="E729" s="240" t="s">
        <v>19</v>
      </c>
      <c r="F729" s="241" t="s">
        <v>257</v>
      </c>
      <c r="G729" s="239"/>
      <c r="H729" s="242">
        <v>4.3650000000000002</v>
      </c>
      <c r="I729" s="243"/>
      <c r="J729" s="239"/>
      <c r="K729" s="239"/>
      <c r="L729" s="244"/>
      <c r="M729" s="245"/>
      <c r="N729" s="246"/>
      <c r="O729" s="246"/>
      <c r="P729" s="246"/>
      <c r="Q729" s="246"/>
      <c r="R729" s="246"/>
      <c r="S729" s="246"/>
      <c r="T729" s="247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8" t="s">
        <v>146</v>
      </c>
      <c r="AU729" s="248" t="s">
        <v>81</v>
      </c>
      <c r="AV729" s="14" t="s">
        <v>81</v>
      </c>
      <c r="AW729" s="14" t="s">
        <v>33</v>
      </c>
      <c r="AX729" s="14" t="s">
        <v>72</v>
      </c>
      <c r="AY729" s="248" t="s">
        <v>136</v>
      </c>
    </row>
    <row r="730" s="14" customFormat="1">
      <c r="A730" s="14"/>
      <c r="B730" s="238"/>
      <c r="C730" s="239"/>
      <c r="D730" s="229" t="s">
        <v>146</v>
      </c>
      <c r="E730" s="240" t="s">
        <v>19</v>
      </c>
      <c r="F730" s="241" t="s">
        <v>258</v>
      </c>
      <c r="G730" s="239"/>
      <c r="H730" s="242">
        <v>3.8250000000000002</v>
      </c>
      <c r="I730" s="243"/>
      <c r="J730" s="239"/>
      <c r="K730" s="239"/>
      <c r="L730" s="244"/>
      <c r="M730" s="245"/>
      <c r="N730" s="246"/>
      <c r="O730" s="246"/>
      <c r="P730" s="246"/>
      <c r="Q730" s="246"/>
      <c r="R730" s="246"/>
      <c r="S730" s="246"/>
      <c r="T730" s="247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8" t="s">
        <v>146</v>
      </c>
      <c r="AU730" s="248" t="s">
        <v>81</v>
      </c>
      <c r="AV730" s="14" t="s">
        <v>81</v>
      </c>
      <c r="AW730" s="14" t="s">
        <v>33</v>
      </c>
      <c r="AX730" s="14" t="s">
        <v>72</v>
      </c>
      <c r="AY730" s="248" t="s">
        <v>136</v>
      </c>
    </row>
    <row r="731" s="14" customFormat="1">
      <c r="A731" s="14"/>
      <c r="B731" s="238"/>
      <c r="C731" s="239"/>
      <c r="D731" s="229" t="s">
        <v>146</v>
      </c>
      <c r="E731" s="240" t="s">
        <v>19</v>
      </c>
      <c r="F731" s="241" t="s">
        <v>259</v>
      </c>
      <c r="G731" s="239"/>
      <c r="H731" s="242">
        <v>1.496</v>
      </c>
      <c r="I731" s="243"/>
      <c r="J731" s="239"/>
      <c r="K731" s="239"/>
      <c r="L731" s="244"/>
      <c r="M731" s="245"/>
      <c r="N731" s="246"/>
      <c r="O731" s="246"/>
      <c r="P731" s="246"/>
      <c r="Q731" s="246"/>
      <c r="R731" s="246"/>
      <c r="S731" s="246"/>
      <c r="T731" s="247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8" t="s">
        <v>146</v>
      </c>
      <c r="AU731" s="248" t="s">
        <v>81</v>
      </c>
      <c r="AV731" s="14" t="s">
        <v>81</v>
      </c>
      <c r="AW731" s="14" t="s">
        <v>33</v>
      </c>
      <c r="AX731" s="14" t="s">
        <v>72</v>
      </c>
      <c r="AY731" s="248" t="s">
        <v>136</v>
      </c>
    </row>
    <row r="732" s="14" customFormat="1">
      <c r="A732" s="14"/>
      <c r="B732" s="238"/>
      <c r="C732" s="239"/>
      <c r="D732" s="229" t="s">
        <v>146</v>
      </c>
      <c r="E732" s="240" t="s">
        <v>19</v>
      </c>
      <c r="F732" s="241" t="s">
        <v>260</v>
      </c>
      <c r="G732" s="239"/>
      <c r="H732" s="242">
        <v>1.649</v>
      </c>
      <c r="I732" s="243"/>
      <c r="J732" s="239"/>
      <c r="K732" s="239"/>
      <c r="L732" s="244"/>
      <c r="M732" s="245"/>
      <c r="N732" s="246"/>
      <c r="O732" s="246"/>
      <c r="P732" s="246"/>
      <c r="Q732" s="246"/>
      <c r="R732" s="246"/>
      <c r="S732" s="246"/>
      <c r="T732" s="247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8" t="s">
        <v>146</v>
      </c>
      <c r="AU732" s="248" t="s">
        <v>81</v>
      </c>
      <c r="AV732" s="14" t="s">
        <v>81</v>
      </c>
      <c r="AW732" s="14" t="s">
        <v>33</v>
      </c>
      <c r="AX732" s="14" t="s">
        <v>72</v>
      </c>
      <c r="AY732" s="248" t="s">
        <v>136</v>
      </c>
    </row>
    <row r="733" s="14" customFormat="1">
      <c r="A733" s="14"/>
      <c r="B733" s="238"/>
      <c r="C733" s="239"/>
      <c r="D733" s="229" t="s">
        <v>146</v>
      </c>
      <c r="E733" s="240" t="s">
        <v>19</v>
      </c>
      <c r="F733" s="241" t="s">
        <v>261</v>
      </c>
      <c r="G733" s="239"/>
      <c r="H733" s="242">
        <v>1.6319999999999999</v>
      </c>
      <c r="I733" s="243"/>
      <c r="J733" s="239"/>
      <c r="K733" s="239"/>
      <c r="L733" s="244"/>
      <c r="M733" s="245"/>
      <c r="N733" s="246"/>
      <c r="O733" s="246"/>
      <c r="P733" s="246"/>
      <c r="Q733" s="246"/>
      <c r="R733" s="246"/>
      <c r="S733" s="246"/>
      <c r="T733" s="247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8" t="s">
        <v>146</v>
      </c>
      <c r="AU733" s="248" t="s">
        <v>81</v>
      </c>
      <c r="AV733" s="14" t="s">
        <v>81</v>
      </c>
      <c r="AW733" s="14" t="s">
        <v>33</v>
      </c>
      <c r="AX733" s="14" t="s">
        <v>72</v>
      </c>
      <c r="AY733" s="248" t="s">
        <v>136</v>
      </c>
    </row>
    <row r="734" s="14" customFormat="1">
      <c r="A734" s="14"/>
      <c r="B734" s="238"/>
      <c r="C734" s="239"/>
      <c r="D734" s="229" t="s">
        <v>146</v>
      </c>
      <c r="E734" s="240" t="s">
        <v>19</v>
      </c>
      <c r="F734" s="241" t="s">
        <v>262</v>
      </c>
      <c r="G734" s="239"/>
      <c r="H734" s="242">
        <v>1.3600000000000001</v>
      </c>
      <c r="I734" s="243"/>
      <c r="J734" s="239"/>
      <c r="K734" s="239"/>
      <c r="L734" s="244"/>
      <c r="M734" s="245"/>
      <c r="N734" s="246"/>
      <c r="O734" s="246"/>
      <c r="P734" s="246"/>
      <c r="Q734" s="246"/>
      <c r="R734" s="246"/>
      <c r="S734" s="246"/>
      <c r="T734" s="247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8" t="s">
        <v>146</v>
      </c>
      <c r="AU734" s="248" t="s">
        <v>81</v>
      </c>
      <c r="AV734" s="14" t="s">
        <v>81</v>
      </c>
      <c r="AW734" s="14" t="s">
        <v>33</v>
      </c>
      <c r="AX734" s="14" t="s">
        <v>72</v>
      </c>
      <c r="AY734" s="248" t="s">
        <v>136</v>
      </c>
    </row>
    <row r="735" s="14" customFormat="1">
      <c r="A735" s="14"/>
      <c r="B735" s="238"/>
      <c r="C735" s="239"/>
      <c r="D735" s="229" t="s">
        <v>146</v>
      </c>
      <c r="E735" s="240" t="s">
        <v>19</v>
      </c>
      <c r="F735" s="241" t="s">
        <v>263</v>
      </c>
      <c r="G735" s="239"/>
      <c r="H735" s="242">
        <v>1.24</v>
      </c>
      <c r="I735" s="243"/>
      <c r="J735" s="239"/>
      <c r="K735" s="239"/>
      <c r="L735" s="244"/>
      <c r="M735" s="245"/>
      <c r="N735" s="246"/>
      <c r="O735" s="246"/>
      <c r="P735" s="246"/>
      <c r="Q735" s="246"/>
      <c r="R735" s="246"/>
      <c r="S735" s="246"/>
      <c r="T735" s="247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8" t="s">
        <v>146</v>
      </c>
      <c r="AU735" s="248" t="s">
        <v>81</v>
      </c>
      <c r="AV735" s="14" t="s">
        <v>81</v>
      </c>
      <c r="AW735" s="14" t="s">
        <v>33</v>
      </c>
      <c r="AX735" s="14" t="s">
        <v>72</v>
      </c>
      <c r="AY735" s="248" t="s">
        <v>136</v>
      </c>
    </row>
    <row r="736" s="14" customFormat="1">
      <c r="A736" s="14"/>
      <c r="B736" s="238"/>
      <c r="C736" s="239"/>
      <c r="D736" s="229" t="s">
        <v>146</v>
      </c>
      <c r="E736" s="240" t="s">
        <v>19</v>
      </c>
      <c r="F736" s="241" t="s">
        <v>264</v>
      </c>
      <c r="G736" s="239"/>
      <c r="H736" s="242">
        <v>2.7200000000000002</v>
      </c>
      <c r="I736" s="243"/>
      <c r="J736" s="239"/>
      <c r="K736" s="239"/>
      <c r="L736" s="244"/>
      <c r="M736" s="245"/>
      <c r="N736" s="246"/>
      <c r="O736" s="246"/>
      <c r="P736" s="246"/>
      <c r="Q736" s="246"/>
      <c r="R736" s="246"/>
      <c r="S736" s="246"/>
      <c r="T736" s="247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8" t="s">
        <v>146</v>
      </c>
      <c r="AU736" s="248" t="s">
        <v>81</v>
      </c>
      <c r="AV736" s="14" t="s">
        <v>81</v>
      </c>
      <c r="AW736" s="14" t="s">
        <v>33</v>
      </c>
      <c r="AX736" s="14" t="s">
        <v>72</v>
      </c>
      <c r="AY736" s="248" t="s">
        <v>136</v>
      </c>
    </row>
    <row r="737" s="15" customFormat="1">
      <c r="A737" s="15"/>
      <c r="B737" s="249"/>
      <c r="C737" s="250"/>
      <c r="D737" s="229" t="s">
        <v>146</v>
      </c>
      <c r="E737" s="251" t="s">
        <v>19</v>
      </c>
      <c r="F737" s="252" t="s">
        <v>265</v>
      </c>
      <c r="G737" s="250"/>
      <c r="H737" s="253">
        <v>18.286999999999999</v>
      </c>
      <c r="I737" s="254"/>
      <c r="J737" s="250"/>
      <c r="K737" s="250"/>
      <c r="L737" s="255"/>
      <c r="M737" s="256"/>
      <c r="N737" s="257"/>
      <c r="O737" s="257"/>
      <c r="P737" s="257"/>
      <c r="Q737" s="257"/>
      <c r="R737" s="257"/>
      <c r="S737" s="257"/>
      <c r="T737" s="258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59" t="s">
        <v>146</v>
      </c>
      <c r="AU737" s="259" t="s">
        <v>81</v>
      </c>
      <c r="AV737" s="15" t="s">
        <v>137</v>
      </c>
      <c r="AW737" s="15" t="s">
        <v>33</v>
      </c>
      <c r="AX737" s="15" t="s">
        <v>72</v>
      </c>
      <c r="AY737" s="259" t="s">
        <v>136</v>
      </c>
    </row>
    <row r="738" s="16" customFormat="1">
      <c r="A738" s="16"/>
      <c r="B738" s="260"/>
      <c r="C738" s="261"/>
      <c r="D738" s="229" t="s">
        <v>146</v>
      </c>
      <c r="E738" s="262" t="s">
        <v>19</v>
      </c>
      <c r="F738" s="263" t="s">
        <v>160</v>
      </c>
      <c r="G738" s="261"/>
      <c r="H738" s="264">
        <v>48.436999999999998</v>
      </c>
      <c r="I738" s="265"/>
      <c r="J738" s="261"/>
      <c r="K738" s="261"/>
      <c r="L738" s="266"/>
      <c r="M738" s="267"/>
      <c r="N738" s="268"/>
      <c r="O738" s="268"/>
      <c r="P738" s="268"/>
      <c r="Q738" s="268"/>
      <c r="R738" s="268"/>
      <c r="S738" s="268"/>
      <c r="T738" s="269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T738" s="270" t="s">
        <v>146</v>
      </c>
      <c r="AU738" s="270" t="s">
        <v>81</v>
      </c>
      <c r="AV738" s="16" t="s">
        <v>144</v>
      </c>
      <c r="AW738" s="16" t="s">
        <v>33</v>
      </c>
      <c r="AX738" s="16" t="s">
        <v>79</v>
      </c>
      <c r="AY738" s="270" t="s">
        <v>136</v>
      </c>
    </row>
    <row r="739" s="2" customFormat="1">
      <c r="A739" s="40"/>
      <c r="B739" s="41"/>
      <c r="C739" s="214" t="s">
        <v>570</v>
      </c>
      <c r="D739" s="214" t="s">
        <v>139</v>
      </c>
      <c r="E739" s="215" t="s">
        <v>571</v>
      </c>
      <c r="F739" s="216" t="s">
        <v>572</v>
      </c>
      <c r="G739" s="217" t="s">
        <v>290</v>
      </c>
      <c r="H739" s="218">
        <v>3.5950000000000002</v>
      </c>
      <c r="I739" s="219"/>
      <c r="J739" s="220">
        <f>ROUND(I739*H739,2)</f>
        <v>0</v>
      </c>
      <c r="K739" s="216" t="s">
        <v>143</v>
      </c>
      <c r="L739" s="46"/>
      <c r="M739" s="221" t="s">
        <v>19</v>
      </c>
      <c r="N739" s="222" t="s">
        <v>43</v>
      </c>
      <c r="O739" s="86"/>
      <c r="P739" s="223">
        <f>O739*H739</f>
        <v>0</v>
      </c>
      <c r="Q739" s="223">
        <v>0</v>
      </c>
      <c r="R739" s="223">
        <f>Q739*H739</f>
        <v>0</v>
      </c>
      <c r="S739" s="223">
        <v>0</v>
      </c>
      <c r="T739" s="224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5" t="s">
        <v>314</v>
      </c>
      <c r="AT739" s="225" t="s">
        <v>139</v>
      </c>
      <c r="AU739" s="225" t="s">
        <v>81</v>
      </c>
      <c r="AY739" s="19" t="s">
        <v>136</v>
      </c>
      <c r="BE739" s="226">
        <f>IF(N739="základní",J739,0)</f>
        <v>0</v>
      </c>
      <c r="BF739" s="226">
        <f>IF(N739="snížená",J739,0)</f>
        <v>0</v>
      </c>
      <c r="BG739" s="226">
        <f>IF(N739="zákl. přenesená",J739,0)</f>
        <v>0</v>
      </c>
      <c r="BH739" s="226">
        <f>IF(N739="sníž. přenesená",J739,0)</f>
        <v>0</v>
      </c>
      <c r="BI739" s="226">
        <f>IF(N739="nulová",J739,0)</f>
        <v>0</v>
      </c>
      <c r="BJ739" s="19" t="s">
        <v>79</v>
      </c>
      <c r="BK739" s="226">
        <f>ROUND(I739*H739,2)</f>
        <v>0</v>
      </c>
      <c r="BL739" s="19" t="s">
        <v>314</v>
      </c>
      <c r="BM739" s="225" t="s">
        <v>573</v>
      </c>
    </row>
    <row r="740" s="12" customFormat="1" ht="22.8" customHeight="1">
      <c r="A740" s="12"/>
      <c r="B740" s="198"/>
      <c r="C740" s="199"/>
      <c r="D740" s="200" t="s">
        <v>71</v>
      </c>
      <c r="E740" s="212" t="s">
        <v>574</v>
      </c>
      <c r="F740" s="212" t="s">
        <v>575</v>
      </c>
      <c r="G740" s="199"/>
      <c r="H740" s="199"/>
      <c r="I740" s="202"/>
      <c r="J740" s="213">
        <f>BK740</f>
        <v>0</v>
      </c>
      <c r="K740" s="199"/>
      <c r="L740" s="204"/>
      <c r="M740" s="205"/>
      <c r="N740" s="206"/>
      <c r="O740" s="206"/>
      <c r="P740" s="207">
        <f>SUM(P741:P824)</f>
        <v>0</v>
      </c>
      <c r="Q740" s="206"/>
      <c r="R740" s="207">
        <f>SUM(R741:R824)</f>
        <v>3.6416907000000003</v>
      </c>
      <c r="S740" s="206"/>
      <c r="T740" s="208">
        <f>SUM(T741:T824)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09" t="s">
        <v>81</v>
      </c>
      <c r="AT740" s="210" t="s">
        <v>71</v>
      </c>
      <c r="AU740" s="210" t="s">
        <v>79</v>
      </c>
      <c r="AY740" s="209" t="s">
        <v>136</v>
      </c>
      <c r="BK740" s="211">
        <f>SUM(BK741:BK824)</f>
        <v>0</v>
      </c>
    </row>
    <row r="741" s="2" customFormat="1">
      <c r="A741" s="40"/>
      <c r="B741" s="41"/>
      <c r="C741" s="214" t="s">
        <v>576</v>
      </c>
      <c r="D741" s="214" t="s">
        <v>139</v>
      </c>
      <c r="E741" s="215" t="s">
        <v>577</v>
      </c>
      <c r="F741" s="216" t="s">
        <v>578</v>
      </c>
      <c r="G741" s="217" t="s">
        <v>142</v>
      </c>
      <c r="H741" s="218">
        <v>182.81</v>
      </c>
      <c r="I741" s="219"/>
      <c r="J741" s="220">
        <f>ROUND(I741*H741,2)</f>
        <v>0</v>
      </c>
      <c r="K741" s="216" t="s">
        <v>143</v>
      </c>
      <c r="L741" s="46"/>
      <c r="M741" s="221" t="s">
        <v>19</v>
      </c>
      <c r="N741" s="222" t="s">
        <v>43</v>
      </c>
      <c r="O741" s="86"/>
      <c r="P741" s="223">
        <f>O741*H741</f>
        <v>0</v>
      </c>
      <c r="Q741" s="223">
        <v>0.00029999999999999997</v>
      </c>
      <c r="R741" s="223">
        <f>Q741*H741</f>
        <v>0.054842999999999996</v>
      </c>
      <c r="S741" s="223">
        <v>0</v>
      </c>
      <c r="T741" s="224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5" t="s">
        <v>314</v>
      </c>
      <c r="AT741" s="225" t="s">
        <v>139</v>
      </c>
      <c r="AU741" s="225" t="s">
        <v>81</v>
      </c>
      <c r="AY741" s="19" t="s">
        <v>136</v>
      </c>
      <c r="BE741" s="226">
        <f>IF(N741="základní",J741,0)</f>
        <v>0</v>
      </c>
      <c r="BF741" s="226">
        <f>IF(N741="snížená",J741,0)</f>
        <v>0</v>
      </c>
      <c r="BG741" s="226">
        <f>IF(N741="zákl. přenesená",J741,0)</f>
        <v>0</v>
      </c>
      <c r="BH741" s="226">
        <f>IF(N741="sníž. přenesená",J741,0)</f>
        <v>0</v>
      </c>
      <c r="BI741" s="226">
        <f>IF(N741="nulová",J741,0)</f>
        <v>0</v>
      </c>
      <c r="BJ741" s="19" t="s">
        <v>79</v>
      </c>
      <c r="BK741" s="226">
        <f>ROUND(I741*H741,2)</f>
        <v>0</v>
      </c>
      <c r="BL741" s="19" t="s">
        <v>314</v>
      </c>
      <c r="BM741" s="225" t="s">
        <v>579</v>
      </c>
    </row>
    <row r="742" s="13" customFormat="1">
      <c r="A742" s="13"/>
      <c r="B742" s="227"/>
      <c r="C742" s="228"/>
      <c r="D742" s="229" t="s">
        <v>146</v>
      </c>
      <c r="E742" s="230" t="s">
        <v>19</v>
      </c>
      <c r="F742" s="231" t="s">
        <v>225</v>
      </c>
      <c r="G742" s="228"/>
      <c r="H742" s="230" t="s">
        <v>19</v>
      </c>
      <c r="I742" s="232"/>
      <c r="J742" s="228"/>
      <c r="K742" s="228"/>
      <c r="L742" s="233"/>
      <c r="M742" s="234"/>
      <c r="N742" s="235"/>
      <c r="O742" s="235"/>
      <c r="P742" s="235"/>
      <c r="Q742" s="235"/>
      <c r="R742" s="235"/>
      <c r="S742" s="235"/>
      <c r="T742" s="23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7" t="s">
        <v>146</v>
      </c>
      <c r="AU742" s="237" t="s">
        <v>81</v>
      </c>
      <c r="AV742" s="13" t="s">
        <v>79</v>
      </c>
      <c r="AW742" s="13" t="s">
        <v>33</v>
      </c>
      <c r="AX742" s="13" t="s">
        <v>72</v>
      </c>
      <c r="AY742" s="237" t="s">
        <v>136</v>
      </c>
    </row>
    <row r="743" s="14" customFormat="1">
      <c r="A743" s="14"/>
      <c r="B743" s="238"/>
      <c r="C743" s="239"/>
      <c r="D743" s="229" t="s">
        <v>146</v>
      </c>
      <c r="E743" s="240" t="s">
        <v>19</v>
      </c>
      <c r="F743" s="241" t="s">
        <v>179</v>
      </c>
      <c r="G743" s="239"/>
      <c r="H743" s="242">
        <v>9.1999999999999993</v>
      </c>
      <c r="I743" s="243"/>
      <c r="J743" s="239"/>
      <c r="K743" s="239"/>
      <c r="L743" s="244"/>
      <c r="M743" s="245"/>
      <c r="N743" s="246"/>
      <c r="O743" s="246"/>
      <c r="P743" s="246"/>
      <c r="Q743" s="246"/>
      <c r="R743" s="246"/>
      <c r="S743" s="246"/>
      <c r="T743" s="247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8" t="s">
        <v>146</v>
      </c>
      <c r="AU743" s="248" t="s">
        <v>81</v>
      </c>
      <c r="AV743" s="14" t="s">
        <v>81</v>
      </c>
      <c r="AW743" s="14" t="s">
        <v>33</v>
      </c>
      <c r="AX743" s="14" t="s">
        <v>72</v>
      </c>
      <c r="AY743" s="248" t="s">
        <v>136</v>
      </c>
    </row>
    <row r="744" s="14" customFormat="1">
      <c r="A744" s="14"/>
      <c r="B744" s="238"/>
      <c r="C744" s="239"/>
      <c r="D744" s="229" t="s">
        <v>146</v>
      </c>
      <c r="E744" s="240" t="s">
        <v>19</v>
      </c>
      <c r="F744" s="241" t="s">
        <v>180</v>
      </c>
      <c r="G744" s="239"/>
      <c r="H744" s="242">
        <v>8.8000000000000007</v>
      </c>
      <c r="I744" s="243"/>
      <c r="J744" s="239"/>
      <c r="K744" s="239"/>
      <c r="L744" s="244"/>
      <c r="M744" s="245"/>
      <c r="N744" s="246"/>
      <c r="O744" s="246"/>
      <c r="P744" s="246"/>
      <c r="Q744" s="246"/>
      <c r="R744" s="246"/>
      <c r="S744" s="246"/>
      <c r="T744" s="247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8" t="s">
        <v>146</v>
      </c>
      <c r="AU744" s="248" t="s">
        <v>81</v>
      </c>
      <c r="AV744" s="14" t="s">
        <v>81</v>
      </c>
      <c r="AW744" s="14" t="s">
        <v>33</v>
      </c>
      <c r="AX744" s="14" t="s">
        <v>72</v>
      </c>
      <c r="AY744" s="248" t="s">
        <v>136</v>
      </c>
    </row>
    <row r="745" s="14" customFormat="1">
      <c r="A745" s="14"/>
      <c r="B745" s="238"/>
      <c r="C745" s="239"/>
      <c r="D745" s="229" t="s">
        <v>146</v>
      </c>
      <c r="E745" s="240" t="s">
        <v>19</v>
      </c>
      <c r="F745" s="241" t="s">
        <v>181</v>
      </c>
      <c r="G745" s="239"/>
      <c r="H745" s="242">
        <v>21.899999999999999</v>
      </c>
      <c r="I745" s="243"/>
      <c r="J745" s="239"/>
      <c r="K745" s="239"/>
      <c r="L745" s="244"/>
      <c r="M745" s="245"/>
      <c r="N745" s="246"/>
      <c r="O745" s="246"/>
      <c r="P745" s="246"/>
      <c r="Q745" s="246"/>
      <c r="R745" s="246"/>
      <c r="S745" s="246"/>
      <c r="T745" s="247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8" t="s">
        <v>146</v>
      </c>
      <c r="AU745" s="248" t="s">
        <v>81</v>
      </c>
      <c r="AV745" s="14" t="s">
        <v>81</v>
      </c>
      <c r="AW745" s="14" t="s">
        <v>33</v>
      </c>
      <c r="AX745" s="14" t="s">
        <v>72</v>
      </c>
      <c r="AY745" s="248" t="s">
        <v>136</v>
      </c>
    </row>
    <row r="746" s="15" customFormat="1">
      <c r="A746" s="15"/>
      <c r="B746" s="249"/>
      <c r="C746" s="250"/>
      <c r="D746" s="229" t="s">
        <v>146</v>
      </c>
      <c r="E746" s="251" t="s">
        <v>19</v>
      </c>
      <c r="F746" s="252" t="s">
        <v>150</v>
      </c>
      <c r="G746" s="250"/>
      <c r="H746" s="253">
        <v>39.899999999999999</v>
      </c>
      <c r="I746" s="254"/>
      <c r="J746" s="250"/>
      <c r="K746" s="250"/>
      <c r="L746" s="255"/>
      <c r="M746" s="256"/>
      <c r="N746" s="257"/>
      <c r="O746" s="257"/>
      <c r="P746" s="257"/>
      <c r="Q746" s="257"/>
      <c r="R746" s="257"/>
      <c r="S746" s="257"/>
      <c r="T746" s="258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59" t="s">
        <v>146</v>
      </c>
      <c r="AU746" s="259" t="s">
        <v>81</v>
      </c>
      <c r="AV746" s="15" t="s">
        <v>137</v>
      </c>
      <c r="AW746" s="15" t="s">
        <v>33</v>
      </c>
      <c r="AX746" s="15" t="s">
        <v>72</v>
      </c>
      <c r="AY746" s="259" t="s">
        <v>136</v>
      </c>
    </row>
    <row r="747" s="14" customFormat="1">
      <c r="A747" s="14"/>
      <c r="B747" s="238"/>
      <c r="C747" s="239"/>
      <c r="D747" s="229" t="s">
        <v>146</v>
      </c>
      <c r="E747" s="240" t="s">
        <v>19</v>
      </c>
      <c r="F747" s="241" t="s">
        <v>182</v>
      </c>
      <c r="G747" s="239"/>
      <c r="H747" s="242">
        <v>9.1999999999999993</v>
      </c>
      <c r="I747" s="243"/>
      <c r="J747" s="239"/>
      <c r="K747" s="239"/>
      <c r="L747" s="244"/>
      <c r="M747" s="245"/>
      <c r="N747" s="246"/>
      <c r="O747" s="246"/>
      <c r="P747" s="246"/>
      <c r="Q747" s="246"/>
      <c r="R747" s="246"/>
      <c r="S747" s="246"/>
      <c r="T747" s="247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8" t="s">
        <v>146</v>
      </c>
      <c r="AU747" s="248" t="s">
        <v>81</v>
      </c>
      <c r="AV747" s="14" t="s">
        <v>81</v>
      </c>
      <c r="AW747" s="14" t="s">
        <v>33</v>
      </c>
      <c r="AX747" s="14" t="s">
        <v>72</v>
      </c>
      <c r="AY747" s="248" t="s">
        <v>136</v>
      </c>
    </row>
    <row r="748" s="14" customFormat="1">
      <c r="A748" s="14"/>
      <c r="B748" s="238"/>
      <c r="C748" s="239"/>
      <c r="D748" s="229" t="s">
        <v>146</v>
      </c>
      <c r="E748" s="240" t="s">
        <v>19</v>
      </c>
      <c r="F748" s="241" t="s">
        <v>183</v>
      </c>
      <c r="G748" s="239"/>
      <c r="H748" s="242">
        <v>8.8000000000000007</v>
      </c>
      <c r="I748" s="243"/>
      <c r="J748" s="239"/>
      <c r="K748" s="239"/>
      <c r="L748" s="244"/>
      <c r="M748" s="245"/>
      <c r="N748" s="246"/>
      <c r="O748" s="246"/>
      <c r="P748" s="246"/>
      <c r="Q748" s="246"/>
      <c r="R748" s="246"/>
      <c r="S748" s="246"/>
      <c r="T748" s="247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8" t="s">
        <v>146</v>
      </c>
      <c r="AU748" s="248" t="s">
        <v>81</v>
      </c>
      <c r="AV748" s="14" t="s">
        <v>81</v>
      </c>
      <c r="AW748" s="14" t="s">
        <v>33</v>
      </c>
      <c r="AX748" s="14" t="s">
        <v>72</v>
      </c>
      <c r="AY748" s="248" t="s">
        <v>136</v>
      </c>
    </row>
    <row r="749" s="14" customFormat="1">
      <c r="A749" s="14"/>
      <c r="B749" s="238"/>
      <c r="C749" s="239"/>
      <c r="D749" s="229" t="s">
        <v>146</v>
      </c>
      <c r="E749" s="240" t="s">
        <v>19</v>
      </c>
      <c r="F749" s="241" t="s">
        <v>184</v>
      </c>
      <c r="G749" s="239"/>
      <c r="H749" s="242">
        <v>4.2000000000000002</v>
      </c>
      <c r="I749" s="243"/>
      <c r="J749" s="239"/>
      <c r="K749" s="239"/>
      <c r="L749" s="244"/>
      <c r="M749" s="245"/>
      <c r="N749" s="246"/>
      <c r="O749" s="246"/>
      <c r="P749" s="246"/>
      <c r="Q749" s="246"/>
      <c r="R749" s="246"/>
      <c r="S749" s="246"/>
      <c r="T749" s="247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8" t="s">
        <v>146</v>
      </c>
      <c r="AU749" s="248" t="s">
        <v>81</v>
      </c>
      <c r="AV749" s="14" t="s">
        <v>81</v>
      </c>
      <c r="AW749" s="14" t="s">
        <v>33</v>
      </c>
      <c r="AX749" s="14" t="s">
        <v>72</v>
      </c>
      <c r="AY749" s="248" t="s">
        <v>136</v>
      </c>
    </row>
    <row r="750" s="14" customFormat="1">
      <c r="A750" s="14"/>
      <c r="B750" s="238"/>
      <c r="C750" s="239"/>
      <c r="D750" s="229" t="s">
        <v>146</v>
      </c>
      <c r="E750" s="240" t="s">
        <v>19</v>
      </c>
      <c r="F750" s="241" t="s">
        <v>185</v>
      </c>
      <c r="G750" s="239"/>
      <c r="H750" s="242">
        <v>5.2599999999999998</v>
      </c>
      <c r="I750" s="243"/>
      <c r="J750" s="239"/>
      <c r="K750" s="239"/>
      <c r="L750" s="244"/>
      <c r="M750" s="245"/>
      <c r="N750" s="246"/>
      <c r="O750" s="246"/>
      <c r="P750" s="246"/>
      <c r="Q750" s="246"/>
      <c r="R750" s="246"/>
      <c r="S750" s="246"/>
      <c r="T750" s="247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8" t="s">
        <v>146</v>
      </c>
      <c r="AU750" s="248" t="s">
        <v>81</v>
      </c>
      <c r="AV750" s="14" t="s">
        <v>81</v>
      </c>
      <c r="AW750" s="14" t="s">
        <v>33</v>
      </c>
      <c r="AX750" s="14" t="s">
        <v>72</v>
      </c>
      <c r="AY750" s="248" t="s">
        <v>136</v>
      </c>
    </row>
    <row r="751" s="14" customFormat="1">
      <c r="A751" s="14"/>
      <c r="B751" s="238"/>
      <c r="C751" s="239"/>
      <c r="D751" s="229" t="s">
        <v>146</v>
      </c>
      <c r="E751" s="240" t="s">
        <v>19</v>
      </c>
      <c r="F751" s="241" t="s">
        <v>186</v>
      </c>
      <c r="G751" s="239"/>
      <c r="H751" s="242">
        <v>7.4000000000000004</v>
      </c>
      <c r="I751" s="243"/>
      <c r="J751" s="239"/>
      <c r="K751" s="239"/>
      <c r="L751" s="244"/>
      <c r="M751" s="245"/>
      <c r="N751" s="246"/>
      <c r="O751" s="246"/>
      <c r="P751" s="246"/>
      <c r="Q751" s="246"/>
      <c r="R751" s="246"/>
      <c r="S751" s="246"/>
      <c r="T751" s="247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8" t="s">
        <v>146</v>
      </c>
      <c r="AU751" s="248" t="s">
        <v>81</v>
      </c>
      <c r="AV751" s="14" t="s">
        <v>81</v>
      </c>
      <c r="AW751" s="14" t="s">
        <v>33</v>
      </c>
      <c r="AX751" s="14" t="s">
        <v>72</v>
      </c>
      <c r="AY751" s="248" t="s">
        <v>136</v>
      </c>
    </row>
    <row r="752" s="14" customFormat="1">
      <c r="A752" s="14"/>
      <c r="B752" s="238"/>
      <c r="C752" s="239"/>
      <c r="D752" s="229" t="s">
        <v>146</v>
      </c>
      <c r="E752" s="240" t="s">
        <v>19</v>
      </c>
      <c r="F752" s="241" t="s">
        <v>187</v>
      </c>
      <c r="G752" s="239"/>
      <c r="H752" s="242">
        <v>4</v>
      </c>
      <c r="I752" s="243"/>
      <c r="J752" s="239"/>
      <c r="K752" s="239"/>
      <c r="L752" s="244"/>
      <c r="M752" s="245"/>
      <c r="N752" s="246"/>
      <c r="O752" s="246"/>
      <c r="P752" s="246"/>
      <c r="Q752" s="246"/>
      <c r="R752" s="246"/>
      <c r="S752" s="246"/>
      <c r="T752" s="247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8" t="s">
        <v>146</v>
      </c>
      <c r="AU752" s="248" t="s">
        <v>81</v>
      </c>
      <c r="AV752" s="14" t="s">
        <v>81</v>
      </c>
      <c r="AW752" s="14" t="s">
        <v>33</v>
      </c>
      <c r="AX752" s="14" t="s">
        <v>72</v>
      </c>
      <c r="AY752" s="248" t="s">
        <v>136</v>
      </c>
    </row>
    <row r="753" s="15" customFormat="1">
      <c r="A753" s="15"/>
      <c r="B753" s="249"/>
      <c r="C753" s="250"/>
      <c r="D753" s="229" t="s">
        <v>146</v>
      </c>
      <c r="E753" s="251" t="s">
        <v>19</v>
      </c>
      <c r="F753" s="252" t="s">
        <v>153</v>
      </c>
      <c r="G753" s="250"/>
      <c r="H753" s="253">
        <v>38.859999999999999</v>
      </c>
      <c r="I753" s="254"/>
      <c r="J753" s="250"/>
      <c r="K753" s="250"/>
      <c r="L753" s="255"/>
      <c r="M753" s="256"/>
      <c r="N753" s="257"/>
      <c r="O753" s="257"/>
      <c r="P753" s="257"/>
      <c r="Q753" s="257"/>
      <c r="R753" s="257"/>
      <c r="S753" s="257"/>
      <c r="T753" s="258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59" t="s">
        <v>146</v>
      </c>
      <c r="AU753" s="259" t="s">
        <v>81</v>
      </c>
      <c r="AV753" s="15" t="s">
        <v>137</v>
      </c>
      <c r="AW753" s="15" t="s">
        <v>33</v>
      </c>
      <c r="AX753" s="15" t="s">
        <v>72</v>
      </c>
      <c r="AY753" s="259" t="s">
        <v>136</v>
      </c>
    </row>
    <row r="754" s="14" customFormat="1">
      <c r="A754" s="14"/>
      <c r="B754" s="238"/>
      <c r="C754" s="239"/>
      <c r="D754" s="229" t="s">
        <v>146</v>
      </c>
      <c r="E754" s="240" t="s">
        <v>19</v>
      </c>
      <c r="F754" s="241" t="s">
        <v>188</v>
      </c>
      <c r="G754" s="239"/>
      <c r="H754" s="242">
        <v>8.5999999999999996</v>
      </c>
      <c r="I754" s="243"/>
      <c r="J754" s="239"/>
      <c r="K754" s="239"/>
      <c r="L754" s="244"/>
      <c r="M754" s="245"/>
      <c r="N754" s="246"/>
      <c r="O754" s="246"/>
      <c r="P754" s="246"/>
      <c r="Q754" s="246"/>
      <c r="R754" s="246"/>
      <c r="S754" s="246"/>
      <c r="T754" s="247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8" t="s">
        <v>146</v>
      </c>
      <c r="AU754" s="248" t="s">
        <v>81</v>
      </c>
      <c r="AV754" s="14" t="s">
        <v>81</v>
      </c>
      <c r="AW754" s="14" t="s">
        <v>33</v>
      </c>
      <c r="AX754" s="14" t="s">
        <v>72</v>
      </c>
      <c r="AY754" s="248" t="s">
        <v>136</v>
      </c>
    </row>
    <row r="755" s="14" customFormat="1">
      <c r="A755" s="14"/>
      <c r="B755" s="238"/>
      <c r="C755" s="239"/>
      <c r="D755" s="229" t="s">
        <v>146</v>
      </c>
      <c r="E755" s="240" t="s">
        <v>19</v>
      </c>
      <c r="F755" s="241" t="s">
        <v>189</v>
      </c>
      <c r="G755" s="239"/>
      <c r="H755" s="242">
        <v>8.1999999999999993</v>
      </c>
      <c r="I755" s="243"/>
      <c r="J755" s="239"/>
      <c r="K755" s="239"/>
      <c r="L755" s="244"/>
      <c r="M755" s="245"/>
      <c r="N755" s="246"/>
      <c r="O755" s="246"/>
      <c r="P755" s="246"/>
      <c r="Q755" s="246"/>
      <c r="R755" s="246"/>
      <c r="S755" s="246"/>
      <c r="T755" s="247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8" t="s">
        <v>146</v>
      </c>
      <c r="AU755" s="248" t="s">
        <v>81</v>
      </c>
      <c r="AV755" s="14" t="s">
        <v>81</v>
      </c>
      <c r="AW755" s="14" t="s">
        <v>33</v>
      </c>
      <c r="AX755" s="14" t="s">
        <v>72</v>
      </c>
      <c r="AY755" s="248" t="s">
        <v>136</v>
      </c>
    </row>
    <row r="756" s="14" customFormat="1">
      <c r="A756" s="14"/>
      <c r="B756" s="238"/>
      <c r="C756" s="239"/>
      <c r="D756" s="229" t="s">
        <v>146</v>
      </c>
      <c r="E756" s="240" t="s">
        <v>19</v>
      </c>
      <c r="F756" s="241" t="s">
        <v>190</v>
      </c>
      <c r="G756" s="239"/>
      <c r="H756" s="242">
        <v>14.6</v>
      </c>
      <c r="I756" s="243"/>
      <c r="J756" s="239"/>
      <c r="K756" s="239"/>
      <c r="L756" s="244"/>
      <c r="M756" s="245"/>
      <c r="N756" s="246"/>
      <c r="O756" s="246"/>
      <c r="P756" s="246"/>
      <c r="Q756" s="246"/>
      <c r="R756" s="246"/>
      <c r="S756" s="246"/>
      <c r="T756" s="247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8" t="s">
        <v>146</v>
      </c>
      <c r="AU756" s="248" t="s">
        <v>81</v>
      </c>
      <c r="AV756" s="14" t="s">
        <v>81</v>
      </c>
      <c r="AW756" s="14" t="s">
        <v>33</v>
      </c>
      <c r="AX756" s="14" t="s">
        <v>72</v>
      </c>
      <c r="AY756" s="248" t="s">
        <v>136</v>
      </c>
    </row>
    <row r="757" s="14" customFormat="1">
      <c r="A757" s="14"/>
      <c r="B757" s="238"/>
      <c r="C757" s="239"/>
      <c r="D757" s="229" t="s">
        <v>146</v>
      </c>
      <c r="E757" s="240" t="s">
        <v>19</v>
      </c>
      <c r="F757" s="241" t="s">
        <v>191</v>
      </c>
      <c r="G757" s="239"/>
      <c r="H757" s="242">
        <v>13.6</v>
      </c>
      <c r="I757" s="243"/>
      <c r="J757" s="239"/>
      <c r="K757" s="239"/>
      <c r="L757" s="244"/>
      <c r="M757" s="245"/>
      <c r="N757" s="246"/>
      <c r="O757" s="246"/>
      <c r="P757" s="246"/>
      <c r="Q757" s="246"/>
      <c r="R757" s="246"/>
      <c r="S757" s="246"/>
      <c r="T757" s="247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8" t="s">
        <v>146</v>
      </c>
      <c r="AU757" s="248" t="s">
        <v>81</v>
      </c>
      <c r="AV757" s="14" t="s">
        <v>81</v>
      </c>
      <c r="AW757" s="14" t="s">
        <v>33</v>
      </c>
      <c r="AX757" s="14" t="s">
        <v>72</v>
      </c>
      <c r="AY757" s="248" t="s">
        <v>136</v>
      </c>
    </row>
    <row r="758" s="15" customFormat="1">
      <c r="A758" s="15"/>
      <c r="B758" s="249"/>
      <c r="C758" s="250"/>
      <c r="D758" s="229" t="s">
        <v>146</v>
      </c>
      <c r="E758" s="251" t="s">
        <v>19</v>
      </c>
      <c r="F758" s="252" t="s">
        <v>156</v>
      </c>
      <c r="G758" s="250"/>
      <c r="H758" s="253">
        <v>45</v>
      </c>
      <c r="I758" s="254"/>
      <c r="J758" s="250"/>
      <c r="K758" s="250"/>
      <c r="L758" s="255"/>
      <c r="M758" s="256"/>
      <c r="N758" s="257"/>
      <c r="O758" s="257"/>
      <c r="P758" s="257"/>
      <c r="Q758" s="257"/>
      <c r="R758" s="257"/>
      <c r="S758" s="257"/>
      <c r="T758" s="258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59" t="s">
        <v>146</v>
      </c>
      <c r="AU758" s="259" t="s">
        <v>81</v>
      </c>
      <c r="AV758" s="15" t="s">
        <v>137</v>
      </c>
      <c r="AW758" s="15" t="s">
        <v>33</v>
      </c>
      <c r="AX758" s="15" t="s">
        <v>72</v>
      </c>
      <c r="AY758" s="259" t="s">
        <v>136</v>
      </c>
    </row>
    <row r="759" s="14" customFormat="1">
      <c r="A759" s="14"/>
      <c r="B759" s="238"/>
      <c r="C759" s="239"/>
      <c r="D759" s="229" t="s">
        <v>146</v>
      </c>
      <c r="E759" s="240" t="s">
        <v>19</v>
      </c>
      <c r="F759" s="241" t="s">
        <v>192</v>
      </c>
      <c r="G759" s="239"/>
      <c r="H759" s="242">
        <v>8.1500000000000004</v>
      </c>
      <c r="I759" s="243"/>
      <c r="J759" s="239"/>
      <c r="K759" s="239"/>
      <c r="L759" s="244"/>
      <c r="M759" s="245"/>
      <c r="N759" s="246"/>
      <c r="O759" s="246"/>
      <c r="P759" s="246"/>
      <c r="Q759" s="246"/>
      <c r="R759" s="246"/>
      <c r="S759" s="246"/>
      <c r="T759" s="247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8" t="s">
        <v>146</v>
      </c>
      <c r="AU759" s="248" t="s">
        <v>81</v>
      </c>
      <c r="AV759" s="14" t="s">
        <v>81</v>
      </c>
      <c r="AW759" s="14" t="s">
        <v>33</v>
      </c>
      <c r="AX759" s="14" t="s">
        <v>72</v>
      </c>
      <c r="AY759" s="248" t="s">
        <v>136</v>
      </c>
    </row>
    <row r="760" s="14" customFormat="1">
      <c r="A760" s="14"/>
      <c r="B760" s="238"/>
      <c r="C760" s="239"/>
      <c r="D760" s="229" t="s">
        <v>146</v>
      </c>
      <c r="E760" s="240" t="s">
        <v>19</v>
      </c>
      <c r="F760" s="241" t="s">
        <v>193</v>
      </c>
      <c r="G760" s="239"/>
      <c r="H760" s="242">
        <v>9.4600000000000009</v>
      </c>
      <c r="I760" s="243"/>
      <c r="J760" s="239"/>
      <c r="K760" s="239"/>
      <c r="L760" s="244"/>
      <c r="M760" s="245"/>
      <c r="N760" s="246"/>
      <c r="O760" s="246"/>
      <c r="P760" s="246"/>
      <c r="Q760" s="246"/>
      <c r="R760" s="246"/>
      <c r="S760" s="246"/>
      <c r="T760" s="247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8" t="s">
        <v>146</v>
      </c>
      <c r="AU760" s="248" t="s">
        <v>81</v>
      </c>
      <c r="AV760" s="14" t="s">
        <v>81</v>
      </c>
      <c r="AW760" s="14" t="s">
        <v>33</v>
      </c>
      <c r="AX760" s="14" t="s">
        <v>72</v>
      </c>
      <c r="AY760" s="248" t="s">
        <v>136</v>
      </c>
    </row>
    <row r="761" s="14" customFormat="1">
      <c r="A761" s="14"/>
      <c r="B761" s="238"/>
      <c r="C761" s="239"/>
      <c r="D761" s="229" t="s">
        <v>146</v>
      </c>
      <c r="E761" s="240" t="s">
        <v>19</v>
      </c>
      <c r="F761" s="241" t="s">
        <v>194</v>
      </c>
      <c r="G761" s="239"/>
      <c r="H761" s="242">
        <v>4.3399999999999999</v>
      </c>
      <c r="I761" s="243"/>
      <c r="J761" s="239"/>
      <c r="K761" s="239"/>
      <c r="L761" s="244"/>
      <c r="M761" s="245"/>
      <c r="N761" s="246"/>
      <c r="O761" s="246"/>
      <c r="P761" s="246"/>
      <c r="Q761" s="246"/>
      <c r="R761" s="246"/>
      <c r="S761" s="246"/>
      <c r="T761" s="247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8" t="s">
        <v>146</v>
      </c>
      <c r="AU761" s="248" t="s">
        <v>81</v>
      </c>
      <c r="AV761" s="14" t="s">
        <v>81</v>
      </c>
      <c r="AW761" s="14" t="s">
        <v>33</v>
      </c>
      <c r="AX761" s="14" t="s">
        <v>72</v>
      </c>
      <c r="AY761" s="248" t="s">
        <v>136</v>
      </c>
    </row>
    <row r="762" s="14" customFormat="1">
      <c r="A762" s="14"/>
      <c r="B762" s="238"/>
      <c r="C762" s="239"/>
      <c r="D762" s="229" t="s">
        <v>146</v>
      </c>
      <c r="E762" s="240" t="s">
        <v>19</v>
      </c>
      <c r="F762" s="241" t="s">
        <v>195</v>
      </c>
      <c r="G762" s="239"/>
      <c r="H762" s="242">
        <v>8.6400000000000006</v>
      </c>
      <c r="I762" s="243"/>
      <c r="J762" s="239"/>
      <c r="K762" s="239"/>
      <c r="L762" s="244"/>
      <c r="M762" s="245"/>
      <c r="N762" s="246"/>
      <c r="O762" s="246"/>
      <c r="P762" s="246"/>
      <c r="Q762" s="246"/>
      <c r="R762" s="246"/>
      <c r="S762" s="246"/>
      <c r="T762" s="247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8" t="s">
        <v>146</v>
      </c>
      <c r="AU762" s="248" t="s">
        <v>81</v>
      </c>
      <c r="AV762" s="14" t="s">
        <v>81</v>
      </c>
      <c r="AW762" s="14" t="s">
        <v>33</v>
      </c>
      <c r="AX762" s="14" t="s">
        <v>72</v>
      </c>
      <c r="AY762" s="248" t="s">
        <v>136</v>
      </c>
    </row>
    <row r="763" s="14" customFormat="1">
      <c r="A763" s="14"/>
      <c r="B763" s="238"/>
      <c r="C763" s="239"/>
      <c r="D763" s="229" t="s">
        <v>146</v>
      </c>
      <c r="E763" s="240" t="s">
        <v>19</v>
      </c>
      <c r="F763" s="241" t="s">
        <v>196</v>
      </c>
      <c r="G763" s="239"/>
      <c r="H763" s="242">
        <v>8.8599999999999994</v>
      </c>
      <c r="I763" s="243"/>
      <c r="J763" s="239"/>
      <c r="K763" s="239"/>
      <c r="L763" s="244"/>
      <c r="M763" s="245"/>
      <c r="N763" s="246"/>
      <c r="O763" s="246"/>
      <c r="P763" s="246"/>
      <c r="Q763" s="246"/>
      <c r="R763" s="246"/>
      <c r="S763" s="246"/>
      <c r="T763" s="247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8" t="s">
        <v>146</v>
      </c>
      <c r="AU763" s="248" t="s">
        <v>81</v>
      </c>
      <c r="AV763" s="14" t="s">
        <v>81</v>
      </c>
      <c r="AW763" s="14" t="s">
        <v>33</v>
      </c>
      <c r="AX763" s="14" t="s">
        <v>72</v>
      </c>
      <c r="AY763" s="248" t="s">
        <v>136</v>
      </c>
    </row>
    <row r="764" s="14" customFormat="1">
      <c r="A764" s="14"/>
      <c r="B764" s="238"/>
      <c r="C764" s="239"/>
      <c r="D764" s="229" t="s">
        <v>146</v>
      </c>
      <c r="E764" s="240" t="s">
        <v>19</v>
      </c>
      <c r="F764" s="241" t="s">
        <v>197</v>
      </c>
      <c r="G764" s="239"/>
      <c r="H764" s="242">
        <v>8.1999999999999993</v>
      </c>
      <c r="I764" s="243"/>
      <c r="J764" s="239"/>
      <c r="K764" s="239"/>
      <c r="L764" s="244"/>
      <c r="M764" s="245"/>
      <c r="N764" s="246"/>
      <c r="O764" s="246"/>
      <c r="P764" s="246"/>
      <c r="Q764" s="246"/>
      <c r="R764" s="246"/>
      <c r="S764" s="246"/>
      <c r="T764" s="247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8" t="s">
        <v>146</v>
      </c>
      <c r="AU764" s="248" t="s">
        <v>81</v>
      </c>
      <c r="AV764" s="14" t="s">
        <v>81</v>
      </c>
      <c r="AW764" s="14" t="s">
        <v>33</v>
      </c>
      <c r="AX764" s="14" t="s">
        <v>72</v>
      </c>
      <c r="AY764" s="248" t="s">
        <v>136</v>
      </c>
    </row>
    <row r="765" s="14" customFormat="1">
      <c r="A765" s="14"/>
      <c r="B765" s="238"/>
      <c r="C765" s="239"/>
      <c r="D765" s="229" t="s">
        <v>146</v>
      </c>
      <c r="E765" s="240" t="s">
        <v>19</v>
      </c>
      <c r="F765" s="241" t="s">
        <v>198</v>
      </c>
      <c r="G765" s="239"/>
      <c r="H765" s="242">
        <v>11.4</v>
      </c>
      <c r="I765" s="243"/>
      <c r="J765" s="239"/>
      <c r="K765" s="239"/>
      <c r="L765" s="244"/>
      <c r="M765" s="245"/>
      <c r="N765" s="246"/>
      <c r="O765" s="246"/>
      <c r="P765" s="246"/>
      <c r="Q765" s="246"/>
      <c r="R765" s="246"/>
      <c r="S765" s="246"/>
      <c r="T765" s="247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8" t="s">
        <v>146</v>
      </c>
      <c r="AU765" s="248" t="s">
        <v>81</v>
      </c>
      <c r="AV765" s="14" t="s">
        <v>81</v>
      </c>
      <c r="AW765" s="14" t="s">
        <v>33</v>
      </c>
      <c r="AX765" s="14" t="s">
        <v>72</v>
      </c>
      <c r="AY765" s="248" t="s">
        <v>136</v>
      </c>
    </row>
    <row r="766" s="15" customFormat="1">
      <c r="A766" s="15"/>
      <c r="B766" s="249"/>
      <c r="C766" s="250"/>
      <c r="D766" s="229" t="s">
        <v>146</v>
      </c>
      <c r="E766" s="251" t="s">
        <v>19</v>
      </c>
      <c r="F766" s="252" t="s">
        <v>199</v>
      </c>
      <c r="G766" s="250"/>
      <c r="H766" s="253">
        <v>59.049999999999997</v>
      </c>
      <c r="I766" s="254"/>
      <c r="J766" s="250"/>
      <c r="K766" s="250"/>
      <c r="L766" s="255"/>
      <c r="M766" s="256"/>
      <c r="N766" s="257"/>
      <c r="O766" s="257"/>
      <c r="P766" s="257"/>
      <c r="Q766" s="257"/>
      <c r="R766" s="257"/>
      <c r="S766" s="257"/>
      <c r="T766" s="258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59" t="s">
        <v>146</v>
      </c>
      <c r="AU766" s="259" t="s">
        <v>81</v>
      </c>
      <c r="AV766" s="15" t="s">
        <v>137</v>
      </c>
      <c r="AW766" s="15" t="s">
        <v>33</v>
      </c>
      <c r="AX766" s="15" t="s">
        <v>72</v>
      </c>
      <c r="AY766" s="259" t="s">
        <v>136</v>
      </c>
    </row>
    <row r="767" s="16" customFormat="1">
      <c r="A767" s="16"/>
      <c r="B767" s="260"/>
      <c r="C767" s="261"/>
      <c r="D767" s="229" t="s">
        <v>146</v>
      </c>
      <c r="E767" s="262" t="s">
        <v>19</v>
      </c>
      <c r="F767" s="263" t="s">
        <v>160</v>
      </c>
      <c r="G767" s="261"/>
      <c r="H767" s="264">
        <v>182.81</v>
      </c>
      <c r="I767" s="265"/>
      <c r="J767" s="261"/>
      <c r="K767" s="261"/>
      <c r="L767" s="266"/>
      <c r="M767" s="267"/>
      <c r="N767" s="268"/>
      <c r="O767" s="268"/>
      <c r="P767" s="268"/>
      <c r="Q767" s="268"/>
      <c r="R767" s="268"/>
      <c r="S767" s="268"/>
      <c r="T767" s="269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T767" s="270" t="s">
        <v>146</v>
      </c>
      <c r="AU767" s="270" t="s">
        <v>81</v>
      </c>
      <c r="AV767" s="16" t="s">
        <v>144</v>
      </c>
      <c r="AW767" s="16" t="s">
        <v>33</v>
      </c>
      <c r="AX767" s="16" t="s">
        <v>79</v>
      </c>
      <c r="AY767" s="270" t="s">
        <v>136</v>
      </c>
    </row>
    <row r="768" s="2" customFormat="1">
      <c r="A768" s="40"/>
      <c r="B768" s="41"/>
      <c r="C768" s="214" t="s">
        <v>580</v>
      </c>
      <c r="D768" s="214" t="s">
        <v>139</v>
      </c>
      <c r="E768" s="215" t="s">
        <v>581</v>
      </c>
      <c r="F768" s="216" t="s">
        <v>582</v>
      </c>
      <c r="G768" s="217" t="s">
        <v>142</v>
      </c>
      <c r="H768" s="218">
        <v>182.81</v>
      </c>
      <c r="I768" s="219"/>
      <c r="J768" s="220">
        <f>ROUND(I768*H768,2)</f>
        <v>0</v>
      </c>
      <c r="K768" s="216" t="s">
        <v>143</v>
      </c>
      <c r="L768" s="46"/>
      <c r="M768" s="221" t="s">
        <v>19</v>
      </c>
      <c r="N768" s="222" t="s">
        <v>43</v>
      </c>
      <c r="O768" s="86"/>
      <c r="P768" s="223">
        <f>O768*H768</f>
        <v>0</v>
      </c>
      <c r="Q768" s="223">
        <v>0.0051999999999999998</v>
      </c>
      <c r="R768" s="223">
        <f>Q768*H768</f>
        <v>0.95061200000000001</v>
      </c>
      <c r="S768" s="223">
        <v>0</v>
      </c>
      <c r="T768" s="224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5" t="s">
        <v>314</v>
      </c>
      <c r="AT768" s="225" t="s">
        <v>139</v>
      </c>
      <c r="AU768" s="225" t="s">
        <v>81</v>
      </c>
      <c r="AY768" s="19" t="s">
        <v>136</v>
      </c>
      <c r="BE768" s="226">
        <f>IF(N768="základní",J768,0)</f>
        <v>0</v>
      </c>
      <c r="BF768" s="226">
        <f>IF(N768="snížená",J768,0)</f>
        <v>0</v>
      </c>
      <c r="BG768" s="226">
        <f>IF(N768="zákl. přenesená",J768,0)</f>
        <v>0</v>
      </c>
      <c r="BH768" s="226">
        <f>IF(N768="sníž. přenesená",J768,0)</f>
        <v>0</v>
      </c>
      <c r="BI768" s="226">
        <f>IF(N768="nulová",J768,0)</f>
        <v>0</v>
      </c>
      <c r="BJ768" s="19" t="s">
        <v>79</v>
      </c>
      <c r="BK768" s="226">
        <f>ROUND(I768*H768,2)</f>
        <v>0</v>
      </c>
      <c r="BL768" s="19" t="s">
        <v>314</v>
      </c>
      <c r="BM768" s="225" t="s">
        <v>583</v>
      </c>
    </row>
    <row r="769" s="13" customFormat="1">
      <c r="A769" s="13"/>
      <c r="B769" s="227"/>
      <c r="C769" s="228"/>
      <c r="D769" s="229" t="s">
        <v>146</v>
      </c>
      <c r="E769" s="230" t="s">
        <v>19</v>
      </c>
      <c r="F769" s="231" t="s">
        <v>225</v>
      </c>
      <c r="G769" s="228"/>
      <c r="H769" s="230" t="s">
        <v>19</v>
      </c>
      <c r="I769" s="232"/>
      <c r="J769" s="228"/>
      <c r="K769" s="228"/>
      <c r="L769" s="233"/>
      <c r="M769" s="234"/>
      <c r="N769" s="235"/>
      <c r="O769" s="235"/>
      <c r="P769" s="235"/>
      <c r="Q769" s="235"/>
      <c r="R769" s="235"/>
      <c r="S769" s="235"/>
      <c r="T769" s="23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7" t="s">
        <v>146</v>
      </c>
      <c r="AU769" s="237" t="s">
        <v>81</v>
      </c>
      <c r="AV769" s="13" t="s">
        <v>79</v>
      </c>
      <c r="AW769" s="13" t="s">
        <v>33</v>
      </c>
      <c r="AX769" s="13" t="s">
        <v>72</v>
      </c>
      <c r="AY769" s="237" t="s">
        <v>136</v>
      </c>
    </row>
    <row r="770" s="14" customFormat="1">
      <c r="A770" s="14"/>
      <c r="B770" s="238"/>
      <c r="C770" s="239"/>
      <c r="D770" s="229" t="s">
        <v>146</v>
      </c>
      <c r="E770" s="240" t="s">
        <v>19</v>
      </c>
      <c r="F770" s="241" t="s">
        <v>179</v>
      </c>
      <c r="G770" s="239"/>
      <c r="H770" s="242">
        <v>9.1999999999999993</v>
      </c>
      <c r="I770" s="243"/>
      <c r="J770" s="239"/>
      <c r="K770" s="239"/>
      <c r="L770" s="244"/>
      <c r="M770" s="245"/>
      <c r="N770" s="246"/>
      <c r="O770" s="246"/>
      <c r="P770" s="246"/>
      <c r="Q770" s="246"/>
      <c r="R770" s="246"/>
      <c r="S770" s="246"/>
      <c r="T770" s="247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8" t="s">
        <v>146</v>
      </c>
      <c r="AU770" s="248" t="s">
        <v>81</v>
      </c>
      <c r="AV770" s="14" t="s">
        <v>81</v>
      </c>
      <c r="AW770" s="14" t="s">
        <v>33</v>
      </c>
      <c r="AX770" s="14" t="s">
        <v>72</v>
      </c>
      <c r="AY770" s="248" t="s">
        <v>136</v>
      </c>
    </row>
    <row r="771" s="14" customFormat="1">
      <c r="A771" s="14"/>
      <c r="B771" s="238"/>
      <c r="C771" s="239"/>
      <c r="D771" s="229" t="s">
        <v>146</v>
      </c>
      <c r="E771" s="240" t="s">
        <v>19</v>
      </c>
      <c r="F771" s="241" t="s">
        <v>180</v>
      </c>
      <c r="G771" s="239"/>
      <c r="H771" s="242">
        <v>8.8000000000000007</v>
      </c>
      <c r="I771" s="243"/>
      <c r="J771" s="239"/>
      <c r="K771" s="239"/>
      <c r="L771" s="244"/>
      <c r="M771" s="245"/>
      <c r="N771" s="246"/>
      <c r="O771" s="246"/>
      <c r="P771" s="246"/>
      <c r="Q771" s="246"/>
      <c r="R771" s="246"/>
      <c r="S771" s="246"/>
      <c r="T771" s="247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8" t="s">
        <v>146</v>
      </c>
      <c r="AU771" s="248" t="s">
        <v>81</v>
      </c>
      <c r="AV771" s="14" t="s">
        <v>81</v>
      </c>
      <c r="AW771" s="14" t="s">
        <v>33</v>
      </c>
      <c r="AX771" s="14" t="s">
        <v>72</v>
      </c>
      <c r="AY771" s="248" t="s">
        <v>136</v>
      </c>
    </row>
    <row r="772" s="14" customFormat="1">
      <c r="A772" s="14"/>
      <c r="B772" s="238"/>
      <c r="C772" s="239"/>
      <c r="D772" s="229" t="s">
        <v>146</v>
      </c>
      <c r="E772" s="240" t="s">
        <v>19</v>
      </c>
      <c r="F772" s="241" t="s">
        <v>181</v>
      </c>
      <c r="G772" s="239"/>
      <c r="H772" s="242">
        <v>21.899999999999999</v>
      </c>
      <c r="I772" s="243"/>
      <c r="J772" s="239"/>
      <c r="K772" s="239"/>
      <c r="L772" s="244"/>
      <c r="M772" s="245"/>
      <c r="N772" s="246"/>
      <c r="O772" s="246"/>
      <c r="P772" s="246"/>
      <c r="Q772" s="246"/>
      <c r="R772" s="246"/>
      <c r="S772" s="246"/>
      <c r="T772" s="247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8" t="s">
        <v>146</v>
      </c>
      <c r="AU772" s="248" t="s">
        <v>81</v>
      </c>
      <c r="AV772" s="14" t="s">
        <v>81</v>
      </c>
      <c r="AW772" s="14" t="s">
        <v>33</v>
      </c>
      <c r="AX772" s="14" t="s">
        <v>72</v>
      </c>
      <c r="AY772" s="248" t="s">
        <v>136</v>
      </c>
    </row>
    <row r="773" s="15" customFormat="1">
      <c r="A773" s="15"/>
      <c r="B773" s="249"/>
      <c r="C773" s="250"/>
      <c r="D773" s="229" t="s">
        <v>146</v>
      </c>
      <c r="E773" s="251" t="s">
        <v>19</v>
      </c>
      <c r="F773" s="252" t="s">
        <v>150</v>
      </c>
      <c r="G773" s="250"/>
      <c r="H773" s="253">
        <v>39.899999999999999</v>
      </c>
      <c r="I773" s="254"/>
      <c r="J773" s="250"/>
      <c r="K773" s="250"/>
      <c r="L773" s="255"/>
      <c r="M773" s="256"/>
      <c r="N773" s="257"/>
      <c r="O773" s="257"/>
      <c r="P773" s="257"/>
      <c r="Q773" s="257"/>
      <c r="R773" s="257"/>
      <c r="S773" s="257"/>
      <c r="T773" s="258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59" t="s">
        <v>146</v>
      </c>
      <c r="AU773" s="259" t="s">
        <v>81</v>
      </c>
      <c r="AV773" s="15" t="s">
        <v>137</v>
      </c>
      <c r="AW773" s="15" t="s">
        <v>33</v>
      </c>
      <c r="AX773" s="15" t="s">
        <v>72</v>
      </c>
      <c r="AY773" s="259" t="s">
        <v>136</v>
      </c>
    </row>
    <row r="774" s="14" customFormat="1">
      <c r="A774" s="14"/>
      <c r="B774" s="238"/>
      <c r="C774" s="239"/>
      <c r="D774" s="229" t="s">
        <v>146</v>
      </c>
      <c r="E774" s="240" t="s">
        <v>19</v>
      </c>
      <c r="F774" s="241" t="s">
        <v>182</v>
      </c>
      <c r="G774" s="239"/>
      <c r="H774" s="242">
        <v>9.1999999999999993</v>
      </c>
      <c r="I774" s="243"/>
      <c r="J774" s="239"/>
      <c r="K774" s="239"/>
      <c r="L774" s="244"/>
      <c r="M774" s="245"/>
      <c r="N774" s="246"/>
      <c r="O774" s="246"/>
      <c r="P774" s="246"/>
      <c r="Q774" s="246"/>
      <c r="R774" s="246"/>
      <c r="S774" s="246"/>
      <c r="T774" s="247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8" t="s">
        <v>146</v>
      </c>
      <c r="AU774" s="248" t="s">
        <v>81</v>
      </c>
      <c r="AV774" s="14" t="s">
        <v>81</v>
      </c>
      <c r="AW774" s="14" t="s">
        <v>33</v>
      </c>
      <c r="AX774" s="14" t="s">
        <v>72</v>
      </c>
      <c r="AY774" s="248" t="s">
        <v>136</v>
      </c>
    </row>
    <row r="775" s="14" customFormat="1">
      <c r="A775" s="14"/>
      <c r="B775" s="238"/>
      <c r="C775" s="239"/>
      <c r="D775" s="229" t="s">
        <v>146</v>
      </c>
      <c r="E775" s="240" t="s">
        <v>19</v>
      </c>
      <c r="F775" s="241" t="s">
        <v>183</v>
      </c>
      <c r="G775" s="239"/>
      <c r="H775" s="242">
        <v>8.8000000000000007</v>
      </c>
      <c r="I775" s="243"/>
      <c r="J775" s="239"/>
      <c r="K775" s="239"/>
      <c r="L775" s="244"/>
      <c r="M775" s="245"/>
      <c r="N775" s="246"/>
      <c r="O775" s="246"/>
      <c r="P775" s="246"/>
      <c r="Q775" s="246"/>
      <c r="R775" s="246"/>
      <c r="S775" s="246"/>
      <c r="T775" s="247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8" t="s">
        <v>146</v>
      </c>
      <c r="AU775" s="248" t="s">
        <v>81</v>
      </c>
      <c r="AV775" s="14" t="s">
        <v>81</v>
      </c>
      <c r="AW775" s="14" t="s">
        <v>33</v>
      </c>
      <c r="AX775" s="14" t="s">
        <v>72</v>
      </c>
      <c r="AY775" s="248" t="s">
        <v>136</v>
      </c>
    </row>
    <row r="776" s="14" customFormat="1">
      <c r="A776" s="14"/>
      <c r="B776" s="238"/>
      <c r="C776" s="239"/>
      <c r="D776" s="229" t="s">
        <v>146</v>
      </c>
      <c r="E776" s="240" t="s">
        <v>19</v>
      </c>
      <c r="F776" s="241" t="s">
        <v>184</v>
      </c>
      <c r="G776" s="239"/>
      <c r="H776" s="242">
        <v>4.2000000000000002</v>
      </c>
      <c r="I776" s="243"/>
      <c r="J776" s="239"/>
      <c r="K776" s="239"/>
      <c r="L776" s="244"/>
      <c r="M776" s="245"/>
      <c r="N776" s="246"/>
      <c r="O776" s="246"/>
      <c r="P776" s="246"/>
      <c r="Q776" s="246"/>
      <c r="R776" s="246"/>
      <c r="S776" s="246"/>
      <c r="T776" s="247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8" t="s">
        <v>146</v>
      </c>
      <c r="AU776" s="248" t="s">
        <v>81</v>
      </c>
      <c r="AV776" s="14" t="s">
        <v>81</v>
      </c>
      <c r="AW776" s="14" t="s">
        <v>33</v>
      </c>
      <c r="AX776" s="14" t="s">
        <v>72</v>
      </c>
      <c r="AY776" s="248" t="s">
        <v>136</v>
      </c>
    </row>
    <row r="777" s="14" customFormat="1">
      <c r="A777" s="14"/>
      <c r="B777" s="238"/>
      <c r="C777" s="239"/>
      <c r="D777" s="229" t="s">
        <v>146</v>
      </c>
      <c r="E777" s="240" t="s">
        <v>19</v>
      </c>
      <c r="F777" s="241" t="s">
        <v>185</v>
      </c>
      <c r="G777" s="239"/>
      <c r="H777" s="242">
        <v>5.2599999999999998</v>
      </c>
      <c r="I777" s="243"/>
      <c r="J777" s="239"/>
      <c r="K777" s="239"/>
      <c r="L777" s="244"/>
      <c r="M777" s="245"/>
      <c r="N777" s="246"/>
      <c r="O777" s="246"/>
      <c r="P777" s="246"/>
      <c r="Q777" s="246"/>
      <c r="R777" s="246"/>
      <c r="S777" s="246"/>
      <c r="T777" s="247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8" t="s">
        <v>146</v>
      </c>
      <c r="AU777" s="248" t="s">
        <v>81</v>
      </c>
      <c r="AV777" s="14" t="s">
        <v>81</v>
      </c>
      <c r="AW777" s="14" t="s">
        <v>33</v>
      </c>
      <c r="AX777" s="14" t="s">
        <v>72</v>
      </c>
      <c r="AY777" s="248" t="s">
        <v>136</v>
      </c>
    </row>
    <row r="778" s="14" customFormat="1">
      <c r="A778" s="14"/>
      <c r="B778" s="238"/>
      <c r="C778" s="239"/>
      <c r="D778" s="229" t="s">
        <v>146</v>
      </c>
      <c r="E778" s="240" t="s">
        <v>19</v>
      </c>
      <c r="F778" s="241" t="s">
        <v>186</v>
      </c>
      <c r="G778" s="239"/>
      <c r="H778" s="242">
        <v>7.4000000000000004</v>
      </c>
      <c r="I778" s="243"/>
      <c r="J778" s="239"/>
      <c r="K778" s="239"/>
      <c r="L778" s="244"/>
      <c r="M778" s="245"/>
      <c r="N778" s="246"/>
      <c r="O778" s="246"/>
      <c r="P778" s="246"/>
      <c r="Q778" s="246"/>
      <c r="R778" s="246"/>
      <c r="S778" s="246"/>
      <c r="T778" s="247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8" t="s">
        <v>146</v>
      </c>
      <c r="AU778" s="248" t="s">
        <v>81</v>
      </c>
      <c r="AV778" s="14" t="s">
        <v>81</v>
      </c>
      <c r="AW778" s="14" t="s">
        <v>33</v>
      </c>
      <c r="AX778" s="14" t="s">
        <v>72</v>
      </c>
      <c r="AY778" s="248" t="s">
        <v>136</v>
      </c>
    </row>
    <row r="779" s="14" customFormat="1">
      <c r="A779" s="14"/>
      <c r="B779" s="238"/>
      <c r="C779" s="239"/>
      <c r="D779" s="229" t="s">
        <v>146</v>
      </c>
      <c r="E779" s="240" t="s">
        <v>19</v>
      </c>
      <c r="F779" s="241" t="s">
        <v>187</v>
      </c>
      <c r="G779" s="239"/>
      <c r="H779" s="242">
        <v>4</v>
      </c>
      <c r="I779" s="243"/>
      <c r="J779" s="239"/>
      <c r="K779" s="239"/>
      <c r="L779" s="244"/>
      <c r="M779" s="245"/>
      <c r="N779" s="246"/>
      <c r="O779" s="246"/>
      <c r="P779" s="246"/>
      <c r="Q779" s="246"/>
      <c r="R779" s="246"/>
      <c r="S779" s="246"/>
      <c r="T779" s="247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8" t="s">
        <v>146</v>
      </c>
      <c r="AU779" s="248" t="s">
        <v>81</v>
      </c>
      <c r="AV779" s="14" t="s">
        <v>81</v>
      </c>
      <c r="AW779" s="14" t="s">
        <v>33</v>
      </c>
      <c r="AX779" s="14" t="s">
        <v>72</v>
      </c>
      <c r="AY779" s="248" t="s">
        <v>136</v>
      </c>
    </row>
    <row r="780" s="15" customFormat="1">
      <c r="A780" s="15"/>
      <c r="B780" s="249"/>
      <c r="C780" s="250"/>
      <c r="D780" s="229" t="s">
        <v>146</v>
      </c>
      <c r="E780" s="251" t="s">
        <v>19</v>
      </c>
      <c r="F780" s="252" t="s">
        <v>153</v>
      </c>
      <c r="G780" s="250"/>
      <c r="H780" s="253">
        <v>38.859999999999999</v>
      </c>
      <c r="I780" s="254"/>
      <c r="J780" s="250"/>
      <c r="K780" s="250"/>
      <c r="L780" s="255"/>
      <c r="M780" s="256"/>
      <c r="N780" s="257"/>
      <c r="O780" s="257"/>
      <c r="P780" s="257"/>
      <c r="Q780" s="257"/>
      <c r="R780" s="257"/>
      <c r="S780" s="257"/>
      <c r="T780" s="258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59" t="s">
        <v>146</v>
      </c>
      <c r="AU780" s="259" t="s">
        <v>81</v>
      </c>
      <c r="AV780" s="15" t="s">
        <v>137</v>
      </c>
      <c r="AW780" s="15" t="s">
        <v>33</v>
      </c>
      <c r="AX780" s="15" t="s">
        <v>72</v>
      </c>
      <c r="AY780" s="259" t="s">
        <v>136</v>
      </c>
    </row>
    <row r="781" s="14" customFormat="1">
      <c r="A781" s="14"/>
      <c r="B781" s="238"/>
      <c r="C781" s="239"/>
      <c r="D781" s="229" t="s">
        <v>146</v>
      </c>
      <c r="E781" s="240" t="s">
        <v>19</v>
      </c>
      <c r="F781" s="241" t="s">
        <v>188</v>
      </c>
      <c r="G781" s="239"/>
      <c r="H781" s="242">
        <v>8.5999999999999996</v>
      </c>
      <c r="I781" s="243"/>
      <c r="J781" s="239"/>
      <c r="K781" s="239"/>
      <c r="L781" s="244"/>
      <c r="M781" s="245"/>
      <c r="N781" s="246"/>
      <c r="O781" s="246"/>
      <c r="P781" s="246"/>
      <c r="Q781" s="246"/>
      <c r="R781" s="246"/>
      <c r="S781" s="246"/>
      <c r="T781" s="247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8" t="s">
        <v>146</v>
      </c>
      <c r="AU781" s="248" t="s">
        <v>81</v>
      </c>
      <c r="AV781" s="14" t="s">
        <v>81</v>
      </c>
      <c r="AW781" s="14" t="s">
        <v>33</v>
      </c>
      <c r="AX781" s="14" t="s">
        <v>72</v>
      </c>
      <c r="AY781" s="248" t="s">
        <v>136</v>
      </c>
    </row>
    <row r="782" s="14" customFormat="1">
      <c r="A782" s="14"/>
      <c r="B782" s="238"/>
      <c r="C782" s="239"/>
      <c r="D782" s="229" t="s">
        <v>146</v>
      </c>
      <c r="E782" s="240" t="s">
        <v>19</v>
      </c>
      <c r="F782" s="241" t="s">
        <v>189</v>
      </c>
      <c r="G782" s="239"/>
      <c r="H782" s="242">
        <v>8.1999999999999993</v>
      </c>
      <c r="I782" s="243"/>
      <c r="J782" s="239"/>
      <c r="K782" s="239"/>
      <c r="L782" s="244"/>
      <c r="M782" s="245"/>
      <c r="N782" s="246"/>
      <c r="O782" s="246"/>
      <c r="P782" s="246"/>
      <c r="Q782" s="246"/>
      <c r="R782" s="246"/>
      <c r="S782" s="246"/>
      <c r="T782" s="247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8" t="s">
        <v>146</v>
      </c>
      <c r="AU782" s="248" t="s">
        <v>81</v>
      </c>
      <c r="AV782" s="14" t="s">
        <v>81</v>
      </c>
      <c r="AW782" s="14" t="s">
        <v>33</v>
      </c>
      <c r="AX782" s="14" t="s">
        <v>72</v>
      </c>
      <c r="AY782" s="248" t="s">
        <v>136</v>
      </c>
    </row>
    <row r="783" s="14" customFormat="1">
      <c r="A783" s="14"/>
      <c r="B783" s="238"/>
      <c r="C783" s="239"/>
      <c r="D783" s="229" t="s">
        <v>146</v>
      </c>
      <c r="E783" s="240" t="s">
        <v>19</v>
      </c>
      <c r="F783" s="241" t="s">
        <v>190</v>
      </c>
      <c r="G783" s="239"/>
      <c r="H783" s="242">
        <v>14.6</v>
      </c>
      <c r="I783" s="243"/>
      <c r="J783" s="239"/>
      <c r="K783" s="239"/>
      <c r="L783" s="244"/>
      <c r="M783" s="245"/>
      <c r="N783" s="246"/>
      <c r="O783" s="246"/>
      <c r="P783" s="246"/>
      <c r="Q783" s="246"/>
      <c r="R783" s="246"/>
      <c r="S783" s="246"/>
      <c r="T783" s="247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8" t="s">
        <v>146</v>
      </c>
      <c r="AU783" s="248" t="s">
        <v>81</v>
      </c>
      <c r="AV783" s="14" t="s">
        <v>81</v>
      </c>
      <c r="AW783" s="14" t="s">
        <v>33</v>
      </c>
      <c r="AX783" s="14" t="s">
        <v>72</v>
      </c>
      <c r="AY783" s="248" t="s">
        <v>136</v>
      </c>
    </row>
    <row r="784" s="14" customFormat="1">
      <c r="A784" s="14"/>
      <c r="B784" s="238"/>
      <c r="C784" s="239"/>
      <c r="D784" s="229" t="s">
        <v>146</v>
      </c>
      <c r="E784" s="240" t="s">
        <v>19</v>
      </c>
      <c r="F784" s="241" t="s">
        <v>191</v>
      </c>
      <c r="G784" s="239"/>
      <c r="H784" s="242">
        <v>13.6</v>
      </c>
      <c r="I784" s="243"/>
      <c r="J784" s="239"/>
      <c r="K784" s="239"/>
      <c r="L784" s="244"/>
      <c r="M784" s="245"/>
      <c r="N784" s="246"/>
      <c r="O784" s="246"/>
      <c r="P784" s="246"/>
      <c r="Q784" s="246"/>
      <c r="R784" s="246"/>
      <c r="S784" s="246"/>
      <c r="T784" s="247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8" t="s">
        <v>146</v>
      </c>
      <c r="AU784" s="248" t="s">
        <v>81</v>
      </c>
      <c r="AV784" s="14" t="s">
        <v>81</v>
      </c>
      <c r="AW784" s="14" t="s">
        <v>33</v>
      </c>
      <c r="AX784" s="14" t="s">
        <v>72</v>
      </c>
      <c r="AY784" s="248" t="s">
        <v>136</v>
      </c>
    </row>
    <row r="785" s="15" customFormat="1">
      <c r="A785" s="15"/>
      <c r="B785" s="249"/>
      <c r="C785" s="250"/>
      <c r="D785" s="229" t="s">
        <v>146</v>
      </c>
      <c r="E785" s="251" t="s">
        <v>19</v>
      </c>
      <c r="F785" s="252" t="s">
        <v>156</v>
      </c>
      <c r="G785" s="250"/>
      <c r="H785" s="253">
        <v>45</v>
      </c>
      <c r="I785" s="254"/>
      <c r="J785" s="250"/>
      <c r="K785" s="250"/>
      <c r="L785" s="255"/>
      <c r="M785" s="256"/>
      <c r="N785" s="257"/>
      <c r="O785" s="257"/>
      <c r="P785" s="257"/>
      <c r="Q785" s="257"/>
      <c r="R785" s="257"/>
      <c r="S785" s="257"/>
      <c r="T785" s="258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59" t="s">
        <v>146</v>
      </c>
      <c r="AU785" s="259" t="s">
        <v>81</v>
      </c>
      <c r="AV785" s="15" t="s">
        <v>137</v>
      </c>
      <c r="AW785" s="15" t="s">
        <v>33</v>
      </c>
      <c r="AX785" s="15" t="s">
        <v>72</v>
      </c>
      <c r="AY785" s="259" t="s">
        <v>136</v>
      </c>
    </row>
    <row r="786" s="14" customFormat="1">
      <c r="A786" s="14"/>
      <c r="B786" s="238"/>
      <c r="C786" s="239"/>
      <c r="D786" s="229" t="s">
        <v>146</v>
      </c>
      <c r="E786" s="240" t="s">
        <v>19</v>
      </c>
      <c r="F786" s="241" t="s">
        <v>192</v>
      </c>
      <c r="G786" s="239"/>
      <c r="H786" s="242">
        <v>8.1500000000000004</v>
      </c>
      <c r="I786" s="243"/>
      <c r="J786" s="239"/>
      <c r="K786" s="239"/>
      <c r="L786" s="244"/>
      <c r="M786" s="245"/>
      <c r="N786" s="246"/>
      <c r="O786" s="246"/>
      <c r="P786" s="246"/>
      <c r="Q786" s="246"/>
      <c r="R786" s="246"/>
      <c r="S786" s="246"/>
      <c r="T786" s="247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8" t="s">
        <v>146</v>
      </c>
      <c r="AU786" s="248" t="s">
        <v>81</v>
      </c>
      <c r="AV786" s="14" t="s">
        <v>81</v>
      </c>
      <c r="AW786" s="14" t="s">
        <v>33</v>
      </c>
      <c r="AX786" s="14" t="s">
        <v>72</v>
      </c>
      <c r="AY786" s="248" t="s">
        <v>136</v>
      </c>
    </row>
    <row r="787" s="14" customFormat="1">
      <c r="A787" s="14"/>
      <c r="B787" s="238"/>
      <c r="C787" s="239"/>
      <c r="D787" s="229" t="s">
        <v>146</v>
      </c>
      <c r="E787" s="240" t="s">
        <v>19</v>
      </c>
      <c r="F787" s="241" t="s">
        <v>193</v>
      </c>
      <c r="G787" s="239"/>
      <c r="H787" s="242">
        <v>9.4600000000000009</v>
      </c>
      <c r="I787" s="243"/>
      <c r="J787" s="239"/>
      <c r="K787" s="239"/>
      <c r="L787" s="244"/>
      <c r="M787" s="245"/>
      <c r="N787" s="246"/>
      <c r="O787" s="246"/>
      <c r="P787" s="246"/>
      <c r="Q787" s="246"/>
      <c r="R787" s="246"/>
      <c r="S787" s="246"/>
      <c r="T787" s="247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8" t="s">
        <v>146</v>
      </c>
      <c r="AU787" s="248" t="s">
        <v>81</v>
      </c>
      <c r="AV787" s="14" t="s">
        <v>81</v>
      </c>
      <c r="AW787" s="14" t="s">
        <v>33</v>
      </c>
      <c r="AX787" s="14" t="s">
        <v>72</v>
      </c>
      <c r="AY787" s="248" t="s">
        <v>136</v>
      </c>
    </row>
    <row r="788" s="14" customFormat="1">
      <c r="A788" s="14"/>
      <c r="B788" s="238"/>
      <c r="C788" s="239"/>
      <c r="D788" s="229" t="s">
        <v>146</v>
      </c>
      <c r="E788" s="240" t="s">
        <v>19</v>
      </c>
      <c r="F788" s="241" t="s">
        <v>194</v>
      </c>
      <c r="G788" s="239"/>
      <c r="H788" s="242">
        <v>4.3399999999999999</v>
      </c>
      <c r="I788" s="243"/>
      <c r="J788" s="239"/>
      <c r="K788" s="239"/>
      <c r="L788" s="244"/>
      <c r="M788" s="245"/>
      <c r="N788" s="246"/>
      <c r="O788" s="246"/>
      <c r="P788" s="246"/>
      <c r="Q788" s="246"/>
      <c r="R788" s="246"/>
      <c r="S788" s="246"/>
      <c r="T788" s="247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8" t="s">
        <v>146</v>
      </c>
      <c r="AU788" s="248" t="s">
        <v>81</v>
      </c>
      <c r="AV788" s="14" t="s">
        <v>81</v>
      </c>
      <c r="AW788" s="14" t="s">
        <v>33</v>
      </c>
      <c r="AX788" s="14" t="s">
        <v>72</v>
      </c>
      <c r="AY788" s="248" t="s">
        <v>136</v>
      </c>
    </row>
    <row r="789" s="14" customFormat="1">
      <c r="A789" s="14"/>
      <c r="B789" s="238"/>
      <c r="C789" s="239"/>
      <c r="D789" s="229" t="s">
        <v>146</v>
      </c>
      <c r="E789" s="240" t="s">
        <v>19</v>
      </c>
      <c r="F789" s="241" t="s">
        <v>195</v>
      </c>
      <c r="G789" s="239"/>
      <c r="H789" s="242">
        <v>8.6400000000000006</v>
      </c>
      <c r="I789" s="243"/>
      <c r="J789" s="239"/>
      <c r="K789" s="239"/>
      <c r="L789" s="244"/>
      <c r="M789" s="245"/>
      <c r="N789" s="246"/>
      <c r="O789" s="246"/>
      <c r="P789" s="246"/>
      <c r="Q789" s="246"/>
      <c r="R789" s="246"/>
      <c r="S789" s="246"/>
      <c r="T789" s="247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8" t="s">
        <v>146</v>
      </c>
      <c r="AU789" s="248" t="s">
        <v>81</v>
      </c>
      <c r="AV789" s="14" t="s">
        <v>81</v>
      </c>
      <c r="AW789" s="14" t="s">
        <v>33</v>
      </c>
      <c r="AX789" s="14" t="s">
        <v>72</v>
      </c>
      <c r="AY789" s="248" t="s">
        <v>136</v>
      </c>
    </row>
    <row r="790" s="14" customFormat="1">
      <c r="A790" s="14"/>
      <c r="B790" s="238"/>
      <c r="C790" s="239"/>
      <c r="D790" s="229" t="s">
        <v>146</v>
      </c>
      <c r="E790" s="240" t="s">
        <v>19</v>
      </c>
      <c r="F790" s="241" t="s">
        <v>196</v>
      </c>
      <c r="G790" s="239"/>
      <c r="H790" s="242">
        <v>8.8599999999999994</v>
      </c>
      <c r="I790" s="243"/>
      <c r="J790" s="239"/>
      <c r="K790" s="239"/>
      <c r="L790" s="244"/>
      <c r="M790" s="245"/>
      <c r="N790" s="246"/>
      <c r="O790" s="246"/>
      <c r="P790" s="246"/>
      <c r="Q790" s="246"/>
      <c r="R790" s="246"/>
      <c r="S790" s="246"/>
      <c r="T790" s="247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8" t="s">
        <v>146</v>
      </c>
      <c r="AU790" s="248" t="s">
        <v>81</v>
      </c>
      <c r="AV790" s="14" t="s">
        <v>81</v>
      </c>
      <c r="AW790" s="14" t="s">
        <v>33</v>
      </c>
      <c r="AX790" s="14" t="s">
        <v>72</v>
      </c>
      <c r="AY790" s="248" t="s">
        <v>136</v>
      </c>
    </row>
    <row r="791" s="14" customFormat="1">
      <c r="A791" s="14"/>
      <c r="B791" s="238"/>
      <c r="C791" s="239"/>
      <c r="D791" s="229" t="s">
        <v>146</v>
      </c>
      <c r="E791" s="240" t="s">
        <v>19</v>
      </c>
      <c r="F791" s="241" t="s">
        <v>197</v>
      </c>
      <c r="G791" s="239"/>
      <c r="H791" s="242">
        <v>8.1999999999999993</v>
      </c>
      <c r="I791" s="243"/>
      <c r="J791" s="239"/>
      <c r="K791" s="239"/>
      <c r="L791" s="244"/>
      <c r="M791" s="245"/>
      <c r="N791" s="246"/>
      <c r="O791" s="246"/>
      <c r="P791" s="246"/>
      <c r="Q791" s="246"/>
      <c r="R791" s="246"/>
      <c r="S791" s="246"/>
      <c r="T791" s="247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8" t="s">
        <v>146</v>
      </c>
      <c r="AU791" s="248" t="s">
        <v>81</v>
      </c>
      <c r="AV791" s="14" t="s">
        <v>81</v>
      </c>
      <c r="AW791" s="14" t="s">
        <v>33</v>
      </c>
      <c r="AX791" s="14" t="s">
        <v>72</v>
      </c>
      <c r="AY791" s="248" t="s">
        <v>136</v>
      </c>
    </row>
    <row r="792" s="14" customFormat="1">
      <c r="A792" s="14"/>
      <c r="B792" s="238"/>
      <c r="C792" s="239"/>
      <c r="D792" s="229" t="s">
        <v>146</v>
      </c>
      <c r="E792" s="240" t="s">
        <v>19</v>
      </c>
      <c r="F792" s="241" t="s">
        <v>198</v>
      </c>
      <c r="G792" s="239"/>
      <c r="H792" s="242">
        <v>11.4</v>
      </c>
      <c r="I792" s="243"/>
      <c r="J792" s="239"/>
      <c r="K792" s="239"/>
      <c r="L792" s="244"/>
      <c r="M792" s="245"/>
      <c r="N792" s="246"/>
      <c r="O792" s="246"/>
      <c r="P792" s="246"/>
      <c r="Q792" s="246"/>
      <c r="R792" s="246"/>
      <c r="S792" s="246"/>
      <c r="T792" s="247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8" t="s">
        <v>146</v>
      </c>
      <c r="AU792" s="248" t="s">
        <v>81</v>
      </c>
      <c r="AV792" s="14" t="s">
        <v>81</v>
      </c>
      <c r="AW792" s="14" t="s">
        <v>33</v>
      </c>
      <c r="AX792" s="14" t="s">
        <v>72</v>
      </c>
      <c r="AY792" s="248" t="s">
        <v>136</v>
      </c>
    </row>
    <row r="793" s="15" customFormat="1">
      <c r="A793" s="15"/>
      <c r="B793" s="249"/>
      <c r="C793" s="250"/>
      <c r="D793" s="229" t="s">
        <v>146</v>
      </c>
      <c r="E793" s="251" t="s">
        <v>19</v>
      </c>
      <c r="F793" s="252" t="s">
        <v>199</v>
      </c>
      <c r="G793" s="250"/>
      <c r="H793" s="253">
        <v>59.049999999999997</v>
      </c>
      <c r="I793" s="254"/>
      <c r="J793" s="250"/>
      <c r="K793" s="250"/>
      <c r="L793" s="255"/>
      <c r="M793" s="256"/>
      <c r="N793" s="257"/>
      <c r="O793" s="257"/>
      <c r="P793" s="257"/>
      <c r="Q793" s="257"/>
      <c r="R793" s="257"/>
      <c r="S793" s="257"/>
      <c r="T793" s="258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59" t="s">
        <v>146</v>
      </c>
      <c r="AU793" s="259" t="s">
        <v>81</v>
      </c>
      <c r="AV793" s="15" t="s">
        <v>137</v>
      </c>
      <c r="AW793" s="15" t="s">
        <v>33</v>
      </c>
      <c r="AX793" s="15" t="s">
        <v>72</v>
      </c>
      <c r="AY793" s="259" t="s">
        <v>136</v>
      </c>
    </row>
    <row r="794" s="16" customFormat="1">
      <c r="A794" s="16"/>
      <c r="B794" s="260"/>
      <c r="C794" s="261"/>
      <c r="D794" s="229" t="s">
        <v>146</v>
      </c>
      <c r="E794" s="262" t="s">
        <v>19</v>
      </c>
      <c r="F794" s="263" t="s">
        <v>160</v>
      </c>
      <c r="G794" s="261"/>
      <c r="H794" s="264">
        <v>182.81</v>
      </c>
      <c r="I794" s="265"/>
      <c r="J794" s="261"/>
      <c r="K794" s="261"/>
      <c r="L794" s="266"/>
      <c r="M794" s="267"/>
      <c r="N794" s="268"/>
      <c r="O794" s="268"/>
      <c r="P794" s="268"/>
      <c r="Q794" s="268"/>
      <c r="R794" s="268"/>
      <c r="S794" s="268"/>
      <c r="T794" s="269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T794" s="270" t="s">
        <v>146</v>
      </c>
      <c r="AU794" s="270" t="s">
        <v>81</v>
      </c>
      <c r="AV794" s="16" t="s">
        <v>144</v>
      </c>
      <c r="AW794" s="16" t="s">
        <v>33</v>
      </c>
      <c r="AX794" s="16" t="s">
        <v>79</v>
      </c>
      <c r="AY794" s="270" t="s">
        <v>136</v>
      </c>
    </row>
    <row r="795" s="2" customFormat="1" ht="16.5" customHeight="1">
      <c r="A795" s="40"/>
      <c r="B795" s="41"/>
      <c r="C795" s="272" t="s">
        <v>584</v>
      </c>
      <c r="D795" s="272" t="s">
        <v>468</v>
      </c>
      <c r="E795" s="273" t="s">
        <v>585</v>
      </c>
      <c r="F795" s="274" t="s">
        <v>586</v>
      </c>
      <c r="G795" s="275" t="s">
        <v>142</v>
      </c>
      <c r="H795" s="276">
        <v>201.09100000000001</v>
      </c>
      <c r="I795" s="277"/>
      <c r="J795" s="278">
        <f>ROUND(I795*H795,2)</f>
        <v>0</v>
      </c>
      <c r="K795" s="274" t="s">
        <v>143</v>
      </c>
      <c r="L795" s="279"/>
      <c r="M795" s="280" t="s">
        <v>19</v>
      </c>
      <c r="N795" s="281" t="s">
        <v>43</v>
      </c>
      <c r="O795" s="86"/>
      <c r="P795" s="223">
        <f>O795*H795</f>
        <v>0</v>
      </c>
      <c r="Q795" s="223">
        <v>0.0126</v>
      </c>
      <c r="R795" s="223">
        <f>Q795*H795</f>
        <v>2.5337466000000002</v>
      </c>
      <c r="S795" s="223">
        <v>0</v>
      </c>
      <c r="T795" s="224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25" t="s">
        <v>434</v>
      </c>
      <c r="AT795" s="225" t="s">
        <v>468</v>
      </c>
      <c r="AU795" s="225" t="s">
        <v>81</v>
      </c>
      <c r="AY795" s="19" t="s">
        <v>136</v>
      </c>
      <c r="BE795" s="226">
        <f>IF(N795="základní",J795,0)</f>
        <v>0</v>
      </c>
      <c r="BF795" s="226">
        <f>IF(N795="snížená",J795,0)</f>
        <v>0</v>
      </c>
      <c r="BG795" s="226">
        <f>IF(N795="zákl. přenesená",J795,0)</f>
        <v>0</v>
      </c>
      <c r="BH795" s="226">
        <f>IF(N795="sníž. přenesená",J795,0)</f>
        <v>0</v>
      </c>
      <c r="BI795" s="226">
        <f>IF(N795="nulová",J795,0)</f>
        <v>0</v>
      </c>
      <c r="BJ795" s="19" t="s">
        <v>79</v>
      </c>
      <c r="BK795" s="226">
        <f>ROUND(I795*H795,2)</f>
        <v>0</v>
      </c>
      <c r="BL795" s="19" t="s">
        <v>314</v>
      </c>
      <c r="BM795" s="225" t="s">
        <v>587</v>
      </c>
    </row>
    <row r="796" s="14" customFormat="1">
      <c r="A796" s="14"/>
      <c r="B796" s="238"/>
      <c r="C796" s="239"/>
      <c r="D796" s="229" t="s">
        <v>146</v>
      </c>
      <c r="E796" s="240" t="s">
        <v>19</v>
      </c>
      <c r="F796" s="241" t="s">
        <v>588</v>
      </c>
      <c r="G796" s="239"/>
      <c r="H796" s="242">
        <v>201.09100000000001</v>
      </c>
      <c r="I796" s="243"/>
      <c r="J796" s="239"/>
      <c r="K796" s="239"/>
      <c r="L796" s="244"/>
      <c r="M796" s="245"/>
      <c r="N796" s="246"/>
      <c r="O796" s="246"/>
      <c r="P796" s="246"/>
      <c r="Q796" s="246"/>
      <c r="R796" s="246"/>
      <c r="S796" s="246"/>
      <c r="T796" s="247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8" t="s">
        <v>146</v>
      </c>
      <c r="AU796" s="248" t="s">
        <v>81</v>
      </c>
      <c r="AV796" s="14" t="s">
        <v>81</v>
      </c>
      <c r="AW796" s="14" t="s">
        <v>33</v>
      </c>
      <c r="AX796" s="14" t="s">
        <v>79</v>
      </c>
      <c r="AY796" s="248" t="s">
        <v>136</v>
      </c>
    </row>
    <row r="797" s="2" customFormat="1">
      <c r="A797" s="40"/>
      <c r="B797" s="41"/>
      <c r="C797" s="214" t="s">
        <v>589</v>
      </c>
      <c r="D797" s="214" t="s">
        <v>139</v>
      </c>
      <c r="E797" s="215" t="s">
        <v>590</v>
      </c>
      <c r="F797" s="216" t="s">
        <v>591</v>
      </c>
      <c r="G797" s="217" t="s">
        <v>163</v>
      </c>
      <c r="H797" s="218">
        <v>330.61000000000001</v>
      </c>
      <c r="I797" s="219"/>
      <c r="J797" s="220">
        <f>ROUND(I797*H797,2)</f>
        <v>0</v>
      </c>
      <c r="K797" s="216" t="s">
        <v>19</v>
      </c>
      <c r="L797" s="46"/>
      <c r="M797" s="221" t="s">
        <v>19</v>
      </c>
      <c r="N797" s="222" t="s">
        <v>43</v>
      </c>
      <c r="O797" s="86"/>
      <c r="P797" s="223">
        <f>O797*H797</f>
        <v>0</v>
      </c>
      <c r="Q797" s="223">
        <v>0.00031</v>
      </c>
      <c r="R797" s="223">
        <f>Q797*H797</f>
        <v>0.1024891</v>
      </c>
      <c r="S797" s="223">
        <v>0</v>
      </c>
      <c r="T797" s="224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5" t="s">
        <v>314</v>
      </c>
      <c r="AT797" s="225" t="s">
        <v>139</v>
      </c>
      <c r="AU797" s="225" t="s">
        <v>81</v>
      </c>
      <c r="AY797" s="19" t="s">
        <v>136</v>
      </c>
      <c r="BE797" s="226">
        <f>IF(N797="základní",J797,0)</f>
        <v>0</v>
      </c>
      <c r="BF797" s="226">
        <f>IF(N797="snížená",J797,0)</f>
        <v>0</v>
      </c>
      <c r="BG797" s="226">
        <f>IF(N797="zákl. přenesená",J797,0)</f>
        <v>0</v>
      </c>
      <c r="BH797" s="226">
        <f>IF(N797="sníž. přenesená",J797,0)</f>
        <v>0</v>
      </c>
      <c r="BI797" s="226">
        <f>IF(N797="nulová",J797,0)</f>
        <v>0</v>
      </c>
      <c r="BJ797" s="19" t="s">
        <v>79</v>
      </c>
      <c r="BK797" s="226">
        <f>ROUND(I797*H797,2)</f>
        <v>0</v>
      </c>
      <c r="BL797" s="19" t="s">
        <v>314</v>
      </c>
      <c r="BM797" s="225" t="s">
        <v>592</v>
      </c>
    </row>
    <row r="798" s="13" customFormat="1">
      <c r="A798" s="13"/>
      <c r="B798" s="227"/>
      <c r="C798" s="228"/>
      <c r="D798" s="229" t="s">
        <v>146</v>
      </c>
      <c r="E798" s="230" t="s">
        <v>19</v>
      </c>
      <c r="F798" s="231" t="s">
        <v>225</v>
      </c>
      <c r="G798" s="228"/>
      <c r="H798" s="230" t="s">
        <v>19</v>
      </c>
      <c r="I798" s="232"/>
      <c r="J798" s="228"/>
      <c r="K798" s="228"/>
      <c r="L798" s="233"/>
      <c r="M798" s="234"/>
      <c r="N798" s="235"/>
      <c r="O798" s="235"/>
      <c r="P798" s="235"/>
      <c r="Q798" s="235"/>
      <c r="R798" s="235"/>
      <c r="S798" s="235"/>
      <c r="T798" s="236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7" t="s">
        <v>146</v>
      </c>
      <c r="AU798" s="237" t="s">
        <v>81</v>
      </c>
      <c r="AV798" s="13" t="s">
        <v>79</v>
      </c>
      <c r="AW798" s="13" t="s">
        <v>33</v>
      </c>
      <c r="AX798" s="13" t="s">
        <v>72</v>
      </c>
      <c r="AY798" s="237" t="s">
        <v>136</v>
      </c>
    </row>
    <row r="799" s="14" customFormat="1">
      <c r="A799" s="14"/>
      <c r="B799" s="238"/>
      <c r="C799" s="239"/>
      <c r="D799" s="229" t="s">
        <v>146</v>
      </c>
      <c r="E799" s="240" t="s">
        <v>19</v>
      </c>
      <c r="F799" s="241" t="s">
        <v>593</v>
      </c>
      <c r="G799" s="239"/>
      <c r="H799" s="242">
        <v>18.399999999999999</v>
      </c>
      <c r="I799" s="243"/>
      <c r="J799" s="239"/>
      <c r="K799" s="239"/>
      <c r="L799" s="244"/>
      <c r="M799" s="245"/>
      <c r="N799" s="246"/>
      <c r="O799" s="246"/>
      <c r="P799" s="246"/>
      <c r="Q799" s="246"/>
      <c r="R799" s="246"/>
      <c r="S799" s="246"/>
      <c r="T799" s="247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8" t="s">
        <v>146</v>
      </c>
      <c r="AU799" s="248" t="s">
        <v>81</v>
      </c>
      <c r="AV799" s="14" t="s">
        <v>81</v>
      </c>
      <c r="AW799" s="14" t="s">
        <v>33</v>
      </c>
      <c r="AX799" s="14" t="s">
        <v>72</v>
      </c>
      <c r="AY799" s="248" t="s">
        <v>136</v>
      </c>
    </row>
    <row r="800" s="14" customFormat="1">
      <c r="A800" s="14"/>
      <c r="B800" s="238"/>
      <c r="C800" s="239"/>
      <c r="D800" s="229" t="s">
        <v>146</v>
      </c>
      <c r="E800" s="240" t="s">
        <v>19</v>
      </c>
      <c r="F800" s="241" t="s">
        <v>594</v>
      </c>
      <c r="G800" s="239"/>
      <c r="H800" s="242">
        <v>18</v>
      </c>
      <c r="I800" s="243"/>
      <c r="J800" s="239"/>
      <c r="K800" s="239"/>
      <c r="L800" s="244"/>
      <c r="M800" s="245"/>
      <c r="N800" s="246"/>
      <c r="O800" s="246"/>
      <c r="P800" s="246"/>
      <c r="Q800" s="246"/>
      <c r="R800" s="246"/>
      <c r="S800" s="246"/>
      <c r="T800" s="247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8" t="s">
        <v>146</v>
      </c>
      <c r="AU800" s="248" t="s">
        <v>81</v>
      </c>
      <c r="AV800" s="14" t="s">
        <v>81</v>
      </c>
      <c r="AW800" s="14" t="s">
        <v>33</v>
      </c>
      <c r="AX800" s="14" t="s">
        <v>72</v>
      </c>
      <c r="AY800" s="248" t="s">
        <v>136</v>
      </c>
    </row>
    <row r="801" s="14" customFormat="1">
      <c r="A801" s="14"/>
      <c r="B801" s="238"/>
      <c r="C801" s="239"/>
      <c r="D801" s="229" t="s">
        <v>146</v>
      </c>
      <c r="E801" s="240" t="s">
        <v>19</v>
      </c>
      <c r="F801" s="241" t="s">
        <v>595</v>
      </c>
      <c r="G801" s="239"/>
      <c r="H801" s="242">
        <v>27.5</v>
      </c>
      <c r="I801" s="243"/>
      <c r="J801" s="239"/>
      <c r="K801" s="239"/>
      <c r="L801" s="244"/>
      <c r="M801" s="245"/>
      <c r="N801" s="246"/>
      <c r="O801" s="246"/>
      <c r="P801" s="246"/>
      <c r="Q801" s="246"/>
      <c r="R801" s="246"/>
      <c r="S801" s="246"/>
      <c r="T801" s="247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8" t="s">
        <v>146</v>
      </c>
      <c r="AU801" s="248" t="s">
        <v>81</v>
      </c>
      <c r="AV801" s="14" t="s">
        <v>81</v>
      </c>
      <c r="AW801" s="14" t="s">
        <v>33</v>
      </c>
      <c r="AX801" s="14" t="s">
        <v>72</v>
      </c>
      <c r="AY801" s="248" t="s">
        <v>136</v>
      </c>
    </row>
    <row r="802" s="15" customFormat="1">
      <c r="A802" s="15"/>
      <c r="B802" s="249"/>
      <c r="C802" s="250"/>
      <c r="D802" s="229" t="s">
        <v>146</v>
      </c>
      <c r="E802" s="251" t="s">
        <v>19</v>
      </c>
      <c r="F802" s="252" t="s">
        <v>150</v>
      </c>
      <c r="G802" s="250"/>
      <c r="H802" s="253">
        <v>63.899999999999999</v>
      </c>
      <c r="I802" s="254"/>
      <c r="J802" s="250"/>
      <c r="K802" s="250"/>
      <c r="L802" s="255"/>
      <c r="M802" s="256"/>
      <c r="N802" s="257"/>
      <c r="O802" s="257"/>
      <c r="P802" s="257"/>
      <c r="Q802" s="257"/>
      <c r="R802" s="257"/>
      <c r="S802" s="257"/>
      <c r="T802" s="258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59" t="s">
        <v>146</v>
      </c>
      <c r="AU802" s="259" t="s">
        <v>81</v>
      </c>
      <c r="AV802" s="15" t="s">
        <v>137</v>
      </c>
      <c r="AW802" s="15" t="s">
        <v>33</v>
      </c>
      <c r="AX802" s="15" t="s">
        <v>72</v>
      </c>
      <c r="AY802" s="259" t="s">
        <v>136</v>
      </c>
    </row>
    <row r="803" s="14" customFormat="1">
      <c r="A803" s="14"/>
      <c r="B803" s="238"/>
      <c r="C803" s="239"/>
      <c r="D803" s="229" t="s">
        <v>146</v>
      </c>
      <c r="E803" s="240" t="s">
        <v>19</v>
      </c>
      <c r="F803" s="241" t="s">
        <v>596</v>
      </c>
      <c r="G803" s="239"/>
      <c r="H803" s="242">
        <v>18.399999999999999</v>
      </c>
      <c r="I803" s="243"/>
      <c r="J803" s="239"/>
      <c r="K803" s="239"/>
      <c r="L803" s="244"/>
      <c r="M803" s="245"/>
      <c r="N803" s="246"/>
      <c r="O803" s="246"/>
      <c r="P803" s="246"/>
      <c r="Q803" s="246"/>
      <c r="R803" s="246"/>
      <c r="S803" s="246"/>
      <c r="T803" s="247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8" t="s">
        <v>146</v>
      </c>
      <c r="AU803" s="248" t="s">
        <v>81</v>
      </c>
      <c r="AV803" s="14" t="s">
        <v>81</v>
      </c>
      <c r="AW803" s="14" t="s">
        <v>33</v>
      </c>
      <c r="AX803" s="14" t="s">
        <v>72</v>
      </c>
      <c r="AY803" s="248" t="s">
        <v>136</v>
      </c>
    </row>
    <row r="804" s="14" customFormat="1">
      <c r="A804" s="14"/>
      <c r="B804" s="238"/>
      <c r="C804" s="239"/>
      <c r="D804" s="229" t="s">
        <v>146</v>
      </c>
      <c r="E804" s="240" t="s">
        <v>19</v>
      </c>
      <c r="F804" s="241" t="s">
        <v>597</v>
      </c>
      <c r="G804" s="239"/>
      <c r="H804" s="242">
        <v>18</v>
      </c>
      <c r="I804" s="243"/>
      <c r="J804" s="239"/>
      <c r="K804" s="239"/>
      <c r="L804" s="244"/>
      <c r="M804" s="245"/>
      <c r="N804" s="246"/>
      <c r="O804" s="246"/>
      <c r="P804" s="246"/>
      <c r="Q804" s="246"/>
      <c r="R804" s="246"/>
      <c r="S804" s="246"/>
      <c r="T804" s="247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8" t="s">
        <v>146</v>
      </c>
      <c r="AU804" s="248" t="s">
        <v>81</v>
      </c>
      <c r="AV804" s="14" t="s">
        <v>81</v>
      </c>
      <c r="AW804" s="14" t="s">
        <v>33</v>
      </c>
      <c r="AX804" s="14" t="s">
        <v>72</v>
      </c>
      <c r="AY804" s="248" t="s">
        <v>136</v>
      </c>
    </row>
    <row r="805" s="14" customFormat="1">
      <c r="A805" s="14"/>
      <c r="B805" s="238"/>
      <c r="C805" s="239"/>
      <c r="D805" s="229" t="s">
        <v>146</v>
      </c>
      <c r="E805" s="240" t="s">
        <v>19</v>
      </c>
      <c r="F805" s="241" t="s">
        <v>598</v>
      </c>
      <c r="G805" s="239"/>
      <c r="H805" s="242">
        <v>6</v>
      </c>
      <c r="I805" s="243"/>
      <c r="J805" s="239"/>
      <c r="K805" s="239"/>
      <c r="L805" s="244"/>
      <c r="M805" s="245"/>
      <c r="N805" s="246"/>
      <c r="O805" s="246"/>
      <c r="P805" s="246"/>
      <c r="Q805" s="246"/>
      <c r="R805" s="246"/>
      <c r="S805" s="246"/>
      <c r="T805" s="247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8" t="s">
        <v>146</v>
      </c>
      <c r="AU805" s="248" t="s">
        <v>81</v>
      </c>
      <c r="AV805" s="14" t="s">
        <v>81</v>
      </c>
      <c r="AW805" s="14" t="s">
        <v>33</v>
      </c>
      <c r="AX805" s="14" t="s">
        <v>72</v>
      </c>
      <c r="AY805" s="248" t="s">
        <v>136</v>
      </c>
    </row>
    <row r="806" s="14" customFormat="1">
      <c r="A806" s="14"/>
      <c r="B806" s="238"/>
      <c r="C806" s="239"/>
      <c r="D806" s="229" t="s">
        <v>146</v>
      </c>
      <c r="E806" s="240" t="s">
        <v>19</v>
      </c>
      <c r="F806" s="241" t="s">
        <v>599</v>
      </c>
      <c r="G806" s="239"/>
      <c r="H806" s="242">
        <v>14.460000000000001</v>
      </c>
      <c r="I806" s="243"/>
      <c r="J806" s="239"/>
      <c r="K806" s="239"/>
      <c r="L806" s="244"/>
      <c r="M806" s="245"/>
      <c r="N806" s="246"/>
      <c r="O806" s="246"/>
      <c r="P806" s="246"/>
      <c r="Q806" s="246"/>
      <c r="R806" s="246"/>
      <c r="S806" s="246"/>
      <c r="T806" s="247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8" t="s">
        <v>146</v>
      </c>
      <c r="AU806" s="248" t="s">
        <v>81</v>
      </c>
      <c r="AV806" s="14" t="s">
        <v>81</v>
      </c>
      <c r="AW806" s="14" t="s">
        <v>33</v>
      </c>
      <c r="AX806" s="14" t="s">
        <v>72</v>
      </c>
      <c r="AY806" s="248" t="s">
        <v>136</v>
      </c>
    </row>
    <row r="807" s="14" customFormat="1">
      <c r="A807" s="14"/>
      <c r="B807" s="238"/>
      <c r="C807" s="239"/>
      <c r="D807" s="229" t="s">
        <v>146</v>
      </c>
      <c r="E807" s="240" t="s">
        <v>19</v>
      </c>
      <c r="F807" s="241" t="s">
        <v>600</v>
      </c>
      <c r="G807" s="239"/>
      <c r="H807" s="242">
        <v>11.4</v>
      </c>
      <c r="I807" s="243"/>
      <c r="J807" s="239"/>
      <c r="K807" s="239"/>
      <c r="L807" s="244"/>
      <c r="M807" s="245"/>
      <c r="N807" s="246"/>
      <c r="O807" s="246"/>
      <c r="P807" s="246"/>
      <c r="Q807" s="246"/>
      <c r="R807" s="246"/>
      <c r="S807" s="246"/>
      <c r="T807" s="247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8" t="s">
        <v>146</v>
      </c>
      <c r="AU807" s="248" t="s">
        <v>81</v>
      </c>
      <c r="AV807" s="14" t="s">
        <v>81</v>
      </c>
      <c r="AW807" s="14" t="s">
        <v>33</v>
      </c>
      <c r="AX807" s="14" t="s">
        <v>72</v>
      </c>
      <c r="AY807" s="248" t="s">
        <v>136</v>
      </c>
    </row>
    <row r="808" s="14" customFormat="1">
      <c r="A808" s="14"/>
      <c r="B808" s="238"/>
      <c r="C808" s="239"/>
      <c r="D808" s="229" t="s">
        <v>146</v>
      </c>
      <c r="E808" s="240" t="s">
        <v>19</v>
      </c>
      <c r="F808" s="241" t="s">
        <v>601</v>
      </c>
      <c r="G808" s="239"/>
      <c r="H808" s="242">
        <v>6</v>
      </c>
      <c r="I808" s="243"/>
      <c r="J808" s="239"/>
      <c r="K808" s="239"/>
      <c r="L808" s="244"/>
      <c r="M808" s="245"/>
      <c r="N808" s="246"/>
      <c r="O808" s="246"/>
      <c r="P808" s="246"/>
      <c r="Q808" s="246"/>
      <c r="R808" s="246"/>
      <c r="S808" s="246"/>
      <c r="T808" s="247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8" t="s">
        <v>146</v>
      </c>
      <c r="AU808" s="248" t="s">
        <v>81</v>
      </c>
      <c r="AV808" s="14" t="s">
        <v>81</v>
      </c>
      <c r="AW808" s="14" t="s">
        <v>33</v>
      </c>
      <c r="AX808" s="14" t="s">
        <v>72</v>
      </c>
      <c r="AY808" s="248" t="s">
        <v>136</v>
      </c>
    </row>
    <row r="809" s="15" customFormat="1">
      <c r="A809" s="15"/>
      <c r="B809" s="249"/>
      <c r="C809" s="250"/>
      <c r="D809" s="229" t="s">
        <v>146</v>
      </c>
      <c r="E809" s="251" t="s">
        <v>19</v>
      </c>
      <c r="F809" s="252" t="s">
        <v>153</v>
      </c>
      <c r="G809" s="250"/>
      <c r="H809" s="253">
        <v>74.260000000000005</v>
      </c>
      <c r="I809" s="254"/>
      <c r="J809" s="250"/>
      <c r="K809" s="250"/>
      <c r="L809" s="255"/>
      <c r="M809" s="256"/>
      <c r="N809" s="257"/>
      <c r="O809" s="257"/>
      <c r="P809" s="257"/>
      <c r="Q809" s="257"/>
      <c r="R809" s="257"/>
      <c r="S809" s="257"/>
      <c r="T809" s="258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59" t="s">
        <v>146</v>
      </c>
      <c r="AU809" s="259" t="s">
        <v>81</v>
      </c>
      <c r="AV809" s="15" t="s">
        <v>137</v>
      </c>
      <c r="AW809" s="15" t="s">
        <v>33</v>
      </c>
      <c r="AX809" s="15" t="s">
        <v>72</v>
      </c>
      <c r="AY809" s="259" t="s">
        <v>136</v>
      </c>
    </row>
    <row r="810" s="14" customFormat="1">
      <c r="A810" s="14"/>
      <c r="B810" s="238"/>
      <c r="C810" s="239"/>
      <c r="D810" s="229" t="s">
        <v>146</v>
      </c>
      <c r="E810" s="240" t="s">
        <v>19</v>
      </c>
      <c r="F810" s="241" t="s">
        <v>602</v>
      </c>
      <c r="G810" s="239"/>
      <c r="H810" s="242">
        <v>17.800000000000001</v>
      </c>
      <c r="I810" s="243"/>
      <c r="J810" s="239"/>
      <c r="K810" s="239"/>
      <c r="L810" s="244"/>
      <c r="M810" s="245"/>
      <c r="N810" s="246"/>
      <c r="O810" s="246"/>
      <c r="P810" s="246"/>
      <c r="Q810" s="246"/>
      <c r="R810" s="246"/>
      <c r="S810" s="246"/>
      <c r="T810" s="247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8" t="s">
        <v>146</v>
      </c>
      <c r="AU810" s="248" t="s">
        <v>81</v>
      </c>
      <c r="AV810" s="14" t="s">
        <v>81</v>
      </c>
      <c r="AW810" s="14" t="s">
        <v>33</v>
      </c>
      <c r="AX810" s="14" t="s">
        <v>72</v>
      </c>
      <c r="AY810" s="248" t="s">
        <v>136</v>
      </c>
    </row>
    <row r="811" s="14" customFormat="1">
      <c r="A811" s="14"/>
      <c r="B811" s="238"/>
      <c r="C811" s="239"/>
      <c r="D811" s="229" t="s">
        <v>146</v>
      </c>
      <c r="E811" s="240" t="s">
        <v>19</v>
      </c>
      <c r="F811" s="241" t="s">
        <v>603</v>
      </c>
      <c r="G811" s="239"/>
      <c r="H811" s="242">
        <v>17.399999999999999</v>
      </c>
      <c r="I811" s="243"/>
      <c r="J811" s="239"/>
      <c r="K811" s="239"/>
      <c r="L811" s="244"/>
      <c r="M811" s="245"/>
      <c r="N811" s="246"/>
      <c r="O811" s="246"/>
      <c r="P811" s="246"/>
      <c r="Q811" s="246"/>
      <c r="R811" s="246"/>
      <c r="S811" s="246"/>
      <c r="T811" s="247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8" t="s">
        <v>146</v>
      </c>
      <c r="AU811" s="248" t="s">
        <v>81</v>
      </c>
      <c r="AV811" s="14" t="s">
        <v>81</v>
      </c>
      <c r="AW811" s="14" t="s">
        <v>33</v>
      </c>
      <c r="AX811" s="14" t="s">
        <v>72</v>
      </c>
      <c r="AY811" s="248" t="s">
        <v>136</v>
      </c>
    </row>
    <row r="812" s="14" customFormat="1">
      <c r="A812" s="14"/>
      <c r="B812" s="238"/>
      <c r="C812" s="239"/>
      <c r="D812" s="229" t="s">
        <v>146</v>
      </c>
      <c r="E812" s="240" t="s">
        <v>19</v>
      </c>
      <c r="F812" s="241" t="s">
        <v>604</v>
      </c>
      <c r="G812" s="239"/>
      <c r="H812" s="242">
        <v>26.600000000000001</v>
      </c>
      <c r="I812" s="243"/>
      <c r="J812" s="239"/>
      <c r="K812" s="239"/>
      <c r="L812" s="244"/>
      <c r="M812" s="245"/>
      <c r="N812" s="246"/>
      <c r="O812" s="246"/>
      <c r="P812" s="246"/>
      <c r="Q812" s="246"/>
      <c r="R812" s="246"/>
      <c r="S812" s="246"/>
      <c r="T812" s="247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8" t="s">
        <v>146</v>
      </c>
      <c r="AU812" s="248" t="s">
        <v>81</v>
      </c>
      <c r="AV812" s="14" t="s">
        <v>81</v>
      </c>
      <c r="AW812" s="14" t="s">
        <v>33</v>
      </c>
      <c r="AX812" s="14" t="s">
        <v>72</v>
      </c>
      <c r="AY812" s="248" t="s">
        <v>136</v>
      </c>
    </row>
    <row r="813" s="14" customFormat="1">
      <c r="A813" s="14"/>
      <c r="B813" s="238"/>
      <c r="C813" s="239"/>
      <c r="D813" s="229" t="s">
        <v>146</v>
      </c>
      <c r="E813" s="240" t="s">
        <v>19</v>
      </c>
      <c r="F813" s="241" t="s">
        <v>605</v>
      </c>
      <c r="G813" s="239"/>
      <c r="H813" s="242">
        <v>22.800000000000001</v>
      </c>
      <c r="I813" s="243"/>
      <c r="J813" s="239"/>
      <c r="K813" s="239"/>
      <c r="L813" s="244"/>
      <c r="M813" s="245"/>
      <c r="N813" s="246"/>
      <c r="O813" s="246"/>
      <c r="P813" s="246"/>
      <c r="Q813" s="246"/>
      <c r="R813" s="246"/>
      <c r="S813" s="246"/>
      <c r="T813" s="247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8" t="s">
        <v>146</v>
      </c>
      <c r="AU813" s="248" t="s">
        <v>81</v>
      </c>
      <c r="AV813" s="14" t="s">
        <v>81</v>
      </c>
      <c r="AW813" s="14" t="s">
        <v>33</v>
      </c>
      <c r="AX813" s="14" t="s">
        <v>72</v>
      </c>
      <c r="AY813" s="248" t="s">
        <v>136</v>
      </c>
    </row>
    <row r="814" s="15" customFormat="1">
      <c r="A814" s="15"/>
      <c r="B814" s="249"/>
      <c r="C814" s="250"/>
      <c r="D814" s="229" t="s">
        <v>146</v>
      </c>
      <c r="E814" s="251" t="s">
        <v>19</v>
      </c>
      <c r="F814" s="252" t="s">
        <v>156</v>
      </c>
      <c r="G814" s="250"/>
      <c r="H814" s="253">
        <v>84.599999999999994</v>
      </c>
      <c r="I814" s="254"/>
      <c r="J814" s="250"/>
      <c r="K814" s="250"/>
      <c r="L814" s="255"/>
      <c r="M814" s="256"/>
      <c r="N814" s="257"/>
      <c r="O814" s="257"/>
      <c r="P814" s="257"/>
      <c r="Q814" s="257"/>
      <c r="R814" s="257"/>
      <c r="S814" s="257"/>
      <c r="T814" s="258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59" t="s">
        <v>146</v>
      </c>
      <c r="AU814" s="259" t="s">
        <v>81</v>
      </c>
      <c r="AV814" s="15" t="s">
        <v>137</v>
      </c>
      <c r="AW814" s="15" t="s">
        <v>33</v>
      </c>
      <c r="AX814" s="15" t="s">
        <v>72</v>
      </c>
      <c r="AY814" s="259" t="s">
        <v>136</v>
      </c>
    </row>
    <row r="815" s="14" customFormat="1">
      <c r="A815" s="14"/>
      <c r="B815" s="238"/>
      <c r="C815" s="239"/>
      <c r="D815" s="229" t="s">
        <v>146</v>
      </c>
      <c r="E815" s="240" t="s">
        <v>19</v>
      </c>
      <c r="F815" s="241" t="s">
        <v>606</v>
      </c>
      <c r="G815" s="239"/>
      <c r="H815" s="242">
        <v>12.15</v>
      </c>
      <c r="I815" s="243"/>
      <c r="J815" s="239"/>
      <c r="K815" s="239"/>
      <c r="L815" s="244"/>
      <c r="M815" s="245"/>
      <c r="N815" s="246"/>
      <c r="O815" s="246"/>
      <c r="P815" s="246"/>
      <c r="Q815" s="246"/>
      <c r="R815" s="246"/>
      <c r="S815" s="246"/>
      <c r="T815" s="247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8" t="s">
        <v>146</v>
      </c>
      <c r="AU815" s="248" t="s">
        <v>81</v>
      </c>
      <c r="AV815" s="14" t="s">
        <v>81</v>
      </c>
      <c r="AW815" s="14" t="s">
        <v>33</v>
      </c>
      <c r="AX815" s="14" t="s">
        <v>72</v>
      </c>
      <c r="AY815" s="248" t="s">
        <v>136</v>
      </c>
    </row>
    <row r="816" s="14" customFormat="1">
      <c r="A816" s="14"/>
      <c r="B816" s="238"/>
      <c r="C816" s="239"/>
      <c r="D816" s="229" t="s">
        <v>146</v>
      </c>
      <c r="E816" s="240" t="s">
        <v>19</v>
      </c>
      <c r="F816" s="241" t="s">
        <v>607</v>
      </c>
      <c r="G816" s="239"/>
      <c r="H816" s="242">
        <v>18.66</v>
      </c>
      <c r="I816" s="243"/>
      <c r="J816" s="239"/>
      <c r="K816" s="239"/>
      <c r="L816" s="244"/>
      <c r="M816" s="245"/>
      <c r="N816" s="246"/>
      <c r="O816" s="246"/>
      <c r="P816" s="246"/>
      <c r="Q816" s="246"/>
      <c r="R816" s="246"/>
      <c r="S816" s="246"/>
      <c r="T816" s="247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8" t="s">
        <v>146</v>
      </c>
      <c r="AU816" s="248" t="s">
        <v>81</v>
      </c>
      <c r="AV816" s="14" t="s">
        <v>81</v>
      </c>
      <c r="AW816" s="14" t="s">
        <v>33</v>
      </c>
      <c r="AX816" s="14" t="s">
        <v>72</v>
      </c>
      <c r="AY816" s="248" t="s">
        <v>136</v>
      </c>
    </row>
    <row r="817" s="14" customFormat="1">
      <c r="A817" s="14"/>
      <c r="B817" s="238"/>
      <c r="C817" s="239"/>
      <c r="D817" s="229" t="s">
        <v>146</v>
      </c>
      <c r="E817" s="240" t="s">
        <v>19</v>
      </c>
      <c r="F817" s="241" t="s">
        <v>608</v>
      </c>
      <c r="G817" s="239"/>
      <c r="H817" s="242">
        <v>8.3399999999999999</v>
      </c>
      <c r="I817" s="243"/>
      <c r="J817" s="239"/>
      <c r="K817" s="239"/>
      <c r="L817" s="244"/>
      <c r="M817" s="245"/>
      <c r="N817" s="246"/>
      <c r="O817" s="246"/>
      <c r="P817" s="246"/>
      <c r="Q817" s="246"/>
      <c r="R817" s="246"/>
      <c r="S817" s="246"/>
      <c r="T817" s="247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8" t="s">
        <v>146</v>
      </c>
      <c r="AU817" s="248" t="s">
        <v>81</v>
      </c>
      <c r="AV817" s="14" t="s">
        <v>81</v>
      </c>
      <c r="AW817" s="14" t="s">
        <v>33</v>
      </c>
      <c r="AX817" s="14" t="s">
        <v>72</v>
      </c>
      <c r="AY817" s="248" t="s">
        <v>136</v>
      </c>
    </row>
    <row r="818" s="14" customFormat="1">
      <c r="A818" s="14"/>
      <c r="B818" s="238"/>
      <c r="C818" s="239"/>
      <c r="D818" s="229" t="s">
        <v>146</v>
      </c>
      <c r="E818" s="240" t="s">
        <v>19</v>
      </c>
      <c r="F818" s="241" t="s">
        <v>609</v>
      </c>
      <c r="G818" s="239"/>
      <c r="H818" s="242">
        <v>12.640000000000001</v>
      </c>
      <c r="I818" s="243"/>
      <c r="J818" s="239"/>
      <c r="K818" s="239"/>
      <c r="L818" s="244"/>
      <c r="M818" s="245"/>
      <c r="N818" s="246"/>
      <c r="O818" s="246"/>
      <c r="P818" s="246"/>
      <c r="Q818" s="246"/>
      <c r="R818" s="246"/>
      <c r="S818" s="246"/>
      <c r="T818" s="247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8" t="s">
        <v>146</v>
      </c>
      <c r="AU818" s="248" t="s">
        <v>81</v>
      </c>
      <c r="AV818" s="14" t="s">
        <v>81</v>
      </c>
      <c r="AW818" s="14" t="s">
        <v>33</v>
      </c>
      <c r="AX818" s="14" t="s">
        <v>72</v>
      </c>
      <c r="AY818" s="248" t="s">
        <v>136</v>
      </c>
    </row>
    <row r="819" s="14" customFormat="1">
      <c r="A819" s="14"/>
      <c r="B819" s="238"/>
      <c r="C819" s="239"/>
      <c r="D819" s="229" t="s">
        <v>146</v>
      </c>
      <c r="E819" s="240" t="s">
        <v>19</v>
      </c>
      <c r="F819" s="241" t="s">
        <v>610</v>
      </c>
      <c r="G819" s="239"/>
      <c r="H819" s="242">
        <v>18.059999999999999</v>
      </c>
      <c r="I819" s="243"/>
      <c r="J819" s="239"/>
      <c r="K819" s="239"/>
      <c r="L819" s="244"/>
      <c r="M819" s="245"/>
      <c r="N819" s="246"/>
      <c r="O819" s="246"/>
      <c r="P819" s="246"/>
      <c r="Q819" s="246"/>
      <c r="R819" s="246"/>
      <c r="S819" s="246"/>
      <c r="T819" s="247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8" t="s">
        <v>146</v>
      </c>
      <c r="AU819" s="248" t="s">
        <v>81</v>
      </c>
      <c r="AV819" s="14" t="s">
        <v>81</v>
      </c>
      <c r="AW819" s="14" t="s">
        <v>33</v>
      </c>
      <c r="AX819" s="14" t="s">
        <v>72</v>
      </c>
      <c r="AY819" s="248" t="s">
        <v>136</v>
      </c>
    </row>
    <row r="820" s="14" customFormat="1">
      <c r="A820" s="14"/>
      <c r="B820" s="238"/>
      <c r="C820" s="239"/>
      <c r="D820" s="229" t="s">
        <v>146</v>
      </c>
      <c r="E820" s="240" t="s">
        <v>19</v>
      </c>
      <c r="F820" s="241" t="s">
        <v>611</v>
      </c>
      <c r="G820" s="239"/>
      <c r="H820" s="242">
        <v>17.399999999999999</v>
      </c>
      <c r="I820" s="243"/>
      <c r="J820" s="239"/>
      <c r="K820" s="239"/>
      <c r="L820" s="244"/>
      <c r="M820" s="245"/>
      <c r="N820" s="246"/>
      <c r="O820" s="246"/>
      <c r="P820" s="246"/>
      <c r="Q820" s="246"/>
      <c r="R820" s="246"/>
      <c r="S820" s="246"/>
      <c r="T820" s="247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8" t="s">
        <v>146</v>
      </c>
      <c r="AU820" s="248" t="s">
        <v>81</v>
      </c>
      <c r="AV820" s="14" t="s">
        <v>81</v>
      </c>
      <c r="AW820" s="14" t="s">
        <v>33</v>
      </c>
      <c r="AX820" s="14" t="s">
        <v>72</v>
      </c>
      <c r="AY820" s="248" t="s">
        <v>136</v>
      </c>
    </row>
    <row r="821" s="14" customFormat="1">
      <c r="A821" s="14"/>
      <c r="B821" s="238"/>
      <c r="C821" s="239"/>
      <c r="D821" s="229" t="s">
        <v>146</v>
      </c>
      <c r="E821" s="240" t="s">
        <v>19</v>
      </c>
      <c r="F821" s="241" t="s">
        <v>612</v>
      </c>
      <c r="G821" s="239"/>
      <c r="H821" s="242">
        <v>20.600000000000001</v>
      </c>
      <c r="I821" s="243"/>
      <c r="J821" s="239"/>
      <c r="K821" s="239"/>
      <c r="L821" s="244"/>
      <c r="M821" s="245"/>
      <c r="N821" s="246"/>
      <c r="O821" s="246"/>
      <c r="P821" s="246"/>
      <c r="Q821" s="246"/>
      <c r="R821" s="246"/>
      <c r="S821" s="246"/>
      <c r="T821" s="247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8" t="s">
        <v>146</v>
      </c>
      <c r="AU821" s="248" t="s">
        <v>81</v>
      </c>
      <c r="AV821" s="14" t="s">
        <v>81</v>
      </c>
      <c r="AW821" s="14" t="s">
        <v>33</v>
      </c>
      <c r="AX821" s="14" t="s">
        <v>72</v>
      </c>
      <c r="AY821" s="248" t="s">
        <v>136</v>
      </c>
    </row>
    <row r="822" s="15" customFormat="1">
      <c r="A822" s="15"/>
      <c r="B822" s="249"/>
      <c r="C822" s="250"/>
      <c r="D822" s="229" t="s">
        <v>146</v>
      </c>
      <c r="E822" s="251" t="s">
        <v>19</v>
      </c>
      <c r="F822" s="252" t="s">
        <v>199</v>
      </c>
      <c r="G822" s="250"/>
      <c r="H822" s="253">
        <v>107.84999999999999</v>
      </c>
      <c r="I822" s="254"/>
      <c r="J822" s="250"/>
      <c r="K822" s="250"/>
      <c r="L822" s="255"/>
      <c r="M822" s="256"/>
      <c r="N822" s="257"/>
      <c r="O822" s="257"/>
      <c r="P822" s="257"/>
      <c r="Q822" s="257"/>
      <c r="R822" s="257"/>
      <c r="S822" s="257"/>
      <c r="T822" s="258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59" t="s">
        <v>146</v>
      </c>
      <c r="AU822" s="259" t="s">
        <v>81</v>
      </c>
      <c r="AV822" s="15" t="s">
        <v>137</v>
      </c>
      <c r="AW822" s="15" t="s">
        <v>33</v>
      </c>
      <c r="AX822" s="15" t="s">
        <v>72</v>
      </c>
      <c r="AY822" s="259" t="s">
        <v>136</v>
      </c>
    </row>
    <row r="823" s="16" customFormat="1">
      <c r="A823" s="16"/>
      <c r="B823" s="260"/>
      <c r="C823" s="261"/>
      <c r="D823" s="229" t="s">
        <v>146</v>
      </c>
      <c r="E823" s="262" t="s">
        <v>19</v>
      </c>
      <c r="F823" s="263" t="s">
        <v>160</v>
      </c>
      <c r="G823" s="261"/>
      <c r="H823" s="264">
        <v>330.61000000000001</v>
      </c>
      <c r="I823" s="265"/>
      <c r="J823" s="261"/>
      <c r="K823" s="261"/>
      <c r="L823" s="266"/>
      <c r="M823" s="267"/>
      <c r="N823" s="268"/>
      <c r="O823" s="268"/>
      <c r="P823" s="268"/>
      <c r="Q823" s="268"/>
      <c r="R823" s="268"/>
      <c r="S823" s="268"/>
      <c r="T823" s="269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T823" s="270" t="s">
        <v>146</v>
      </c>
      <c r="AU823" s="270" t="s">
        <v>81</v>
      </c>
      <c r="AV823" s="16" t="s">
        <v>144</v>
      </c>
      <c r="AW823" s="16" t="s">
        <v>33</v>
      </c>
      <c r="AX823" s="16" t="s">
        <v>79</v>
      </c>
      <c r="AY823" s="270" t="s">
        <v>136</v>
      </c>
    </row>
    <row r="824" s="2" customFormat="1">
      <c r="A824" s="40"/>
      <c r="B824" s="41"/>
      <c r="C824" s="214" t="s">
        <v>613</v>
      </c>
      <c r="D824" s="214" t="s">
        <v>139</v>
      </c>
      <c r="E824" s="215" t="s">
        <v>614</v>
      </c>
      <c r="F824" s="216" t="s">
        <v>615</v>
      </c>
      <c r="G824" s="217" t="s">
        <v>290</v>
      </c>
      <c r="H824" s="218">
        <v>3.6419999999999999</v>
      </c>
      <c r="I824" s="219"/>
      <c r="J824" s="220">
        <f>ROUND(I824*H824,2)</f>
        <v>0</v>
      </c>
      <c r="K824" s="216" t="s">
        <v>143</v>
      </c>
      <c r="L824" s="46"/>
      <c r="M824" s="221" t="s">
        <v>19</v>
      </c>
      <c r="N824" s="222" t="s">
        <v>43</v>
      </c>
      <c r="O824" s="86"/>
      <c r="P824" s="223">
        <f>O824*H824</f>
        <v>0</v>
      </c>
      <c r="Q824" s="223">
        <v>0</v>
      </c>
      <c r="R824" s="223">
        <f>Q824*H824</f>
        <v>0</v>
      </c>
      <c r="S824" s="223">
        <v>0</v>
      </c>
      <c r="T824" s="224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25" t="s">
        <v>314</v>
      </c>
      <c r="AT824" s="225" t="s">
        <v>139</v>
      </c>
      <c r="AU824" s="225" t="s">
        <v>81</v>
      </c>
      <c r="AY824" s="19" t="s">
        <v>136</v>
      </c>
      <c r="BE824" s="226">
        <f>IF(N824="základní",J824,0)</f>
        <v>0</v>
      </c>
      <c r="BF824" s="226">
        <f>IF(N824="snížená",J824,0)</f>
        <v>0</v>
      </c>
      <c r="BG824" s="226">
        <f>IF(N824="zákl. přenesená",J824,0)</f>
        <v>0</v>
      </c>
      <c r="BH824" s="226">
        <f>IF(N824="sníž. přenesená",J824,0)</f>
        <v>0</v>
      </c>
      <c r="BI824" s="226">
        <f>IF(N824="nulová",J824,0)</f>
        <v>0</v>
      </c>
      <c r="BJ824" s="19" t="s">
        <v>79</v>
      </c>
      <c r="BK824" s="226">
        <f>ROUND(I824*H824,2)</f>
        <v>0</v>
      </c>
      <c r="BL824" s="19" t="s">
        <v>314</v>
      </c>
      <c r="BM824" s="225" t="s">
        <v>616</v>
      </c>
    </row>
    <row r="825" s="12" customFormat="1" ht="22.8" customHeight="1">
      <c r="A825" s="12"/>
      <c r="B825" s="198"/>
      <c r="C825" s="199"/>
      <c r="D825" s="200" t="s">
        <v>71</v>
      </c>
      <c r="E825" s="212" t="s">
        <v>617</v>
      </c>
      <c r="F825" s="212" t="s">
        <v>618</v>
      </c>
      <c r="G825" s="199"/>
      <c r="H825" s="199"/>
      <c r="I825" s="202"/>
      <c r="J825" s="213">
        <f>BK825</f>
        <v>0</v>
      </c>
      <c r="K825" s="199"/>
      <c r="L825" s="204"/>
      <c r="M825" s="205"/>
      <c r="N825" s="206"/>
      <c r="O825" s="206"/>
      <c r="P825" s="207">
        <f>SUM(P826:P853)</f>
        <v>0</v>
      </c>
      <c r="Q825" s="206"/>
      <c r="R825" s="207">
        <f>SUM(R826:R853)</f>
        <v>0.012438000000000001</v>
      </c>
      <c r="S825" s="206"/>
      <c r="T825" s="208">
        <f>SUM(T826:T853)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09" t="s">
        <v>81</v>
      </c>
      <c r="AT825" s="210" t="s">
        <v>71</v>
      </c>
      <c r="AU825" s="210" t="s">
        <v>79</v>
      </c>
      <c r="AY825" s="209" t="s">
        <v>136</v>
      </c>
      <c r="BK825" s="211">
        <f>SUM(BK826:BK853)</f>
        <v>0</v>
      </c>
    </row>
    <row r="826" s="2" customFormat="1">
      <c r="A826" s="40"/>
      <c r="B826" s="41"/>
      <c r="C826" s="214" t="s">
        <v>619</v>
      </c>
      <c r="D826" s="214" t="s">
        <v>139</v>
      </c>
      <c r="E826" s="215" t="s">
        <v>620</v>
      </c>
      <c r="F826" s="216" t="s">
        <v>621</v>
      </c>
      <c r="G826" s="217" t="s">
        <v>142</v>
      </c>
      <c r="H826" s="218">
        <v>27.640000000000001</v>
      </c>
      <c r="I826" s="219"/>
      <c r="J826" s="220">
        <f>ROUND(I826*H826,2)</f>
        <v>0</v>
      </c>
      <c r="K826" s="216" t="s">
        <v>143</v>
      </c>
      <c r="L826" s="46"/>
      <c r="M826" s="221" t="s">
        <v>19</v>
      </c>
      <c r="N826" s="222" t="s">
        <v>43</v>
      </c>
      <c r="O826" s="86"/>
      <c r="P826" s="223">
        <f>O826*H826</f>
        <v>0</v>
      </c>
      <c r="Q826" s="223">
        <v>6.9999999999999994E-05</v>
      </c>
      <c r="R826" s="223">
        <f>Q826*H826</f>
        <v>0.0019348</v>
      </c>
      <c r="S826" s="223">
        <v>0</v>
      </c>
      <c r="T826" s="224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5" t="s">
        <v>314</v>
      </c>
      <c r="AT826" s="225" t="s">
        <v>139</v>
      </c>
      <c r="AU826" s="225" t="s">
        <v>81</v>
      </c>
      <c r="AY826" s="19" t="s">
        <v>136</v>
      </c>
      <c r="BE826" s="226">
        <f>IF(N826="základní",J826,0)</f>
        <v>0</v>
      </c>
      <c r="BF826" s="226">
        <f>IF(N826="snížená",J826,0)</f>
        <v>0</v>
      </c>
      <c r="BG826" s="226">
        <f>IF(N826="zákl. přenesená",J826,0)</f>
        <v>0</v>
      </c>
      <c r="BH826" s="226">
        <f>IF(N826="sníž. přenesená",J826,0)</f>
        <v>0</v>
      </c>
      <c r="BI826" s="226">
        <f>IF(N826="nulová",J826,0)</f>
        <v>0</v>
      </c>
      <c r="BJ826" s="19" t="s">
        <v>79</v>
      </c>
      <c r="BK826" s="226">
        <f>ROUND(I826*H826,2)</f>
        <v>0</v>
      </c>
      <c r="BL826" s="19" t="s">
        <v>314</v>
      </c>
      <c r="BM826" s="225" t="s">
        <v>622</v>
      </c>
    </row>
    <row r="827" s="13" customFormat="1">
      <c r="A827" s="13"/>
      <c r="B827" s="227"/>
      <c r="C827" s="228"/>
      <c r="D827" s="229" t="s">
        <v>146</v>
      </c>
      <c r="E827" s="230" t="s">
        <v>19</v>
      </c>
      <c r="F827" s="231" t="s">
        <v>623</v>
      </c>
      <c r="G827" s="228"/>
      <c r="H827" s="230" t="s">
        <v>19</v>
      </c>
      <c r="I827" s="232"/>
      <c r="J827" s="228"/>
      <c r="K827" s="228"/>
      <c r="L827" s="233"/>
      <c r="M827" s="234"/>
      <c r="N827" s="235"/>
      <c r="O827" s="235"/>
      <c r="P827" s="235"/>
      <c r="Q827" s="235"/>
      <c r="R827" s="235"/>
      <c r="S827" s="235"/>
      <c r="T827" s="236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7" t="s">
        <v>146</v>
      </c>
      <c r="AU827" s="237" t="s">
        <v>81</v>
      </c>
      <c r="AV827" s="13" t="s">
        <v>79</v>
      </c>
      <c r="AW827" s="13" t="s">
        <v>33</v>
      </c>
      <c r="AX827" s="13" t="s">
        <v>72</v>
      </c>
      <c r="AY827" s="237" t="s">
        <v>136</v>
      </c>
    </row>
    <row r="828" s="14" customFormat="1">
      <c r="A828" s="14"/>
      <c r="B828" s="238"/>
      <c r="C828" s="239"/>
      <c r="D828" s="229" t="s">
        <v>146</v>
      </c>
      <c r="E828" s="240" t="s">
        <v>19</v>
      </c>
      <c r="F828" s="241" t="s">
        <v>624</v>
      </c>
      <c r="G828" s="239"/>
      <c r="H828" s="242">
        <v>5.9199999999999999</v>
      </c>
      <c r="I828" s="243"/>
      <c r="J828" s="239"/>
      <c r="K828" s="239"/>
      <c r="L828" s="244"/>
      <c r="M828" s="245"/>
      <c r="N828" s="246"/>
      <c r="O828" s="246"/>
      <c r="P828" s="246"/>
      <c r="Q828" s="246"/>
      <c r="R828" s="246"/>
      <c r="S828" s="246"/>
      <c r="T828" s="247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8" t="s">
        <v>146</v>
      </c>
      <c r="AU828" s="248" t="s">
        <v>81</v>
      </c>
      <c r="AV828" s="14" t="s">
        <v>81</v>
      </c>
      <c r="AW828" s="14" t="s">
        <v>33</v>
      </c>
      <c r="AX828" s="14" t="s">
        <v>72</v>
      </c>
      <c r="AY828" s="248" t="s">
        <v>136</v>
      </c>
    </row>
    <row r="829" s="14" customFormat="1">
      <c r="A829" s="14"/>
      <c r="B829" s="238"/>
      <c r="C829" s="239"/>
      <c r="D829" s="229" t="s">
        <v>146</v>
      </c>
      <c r="E829" s="240" t="s">
        <v>19</v>
      </c>
      <c r="F829" s="241" t="s">
        <v>625</v>
      </c>
      <c r="G829" s="239"/>
      <c r="H829" s="242">
        <v>6.9000000000000004</v>
      </c>
      <c r="I829" s="243"/>
      <c r="J829" s="239"/>
      <c r="K829" s="239"/>
      <c r="L829" s="244"/>
      <c r="M829" s="245"/>
      <c r="N829" s="246"/>
      <c r="O829" s="246"/>
      <c r="P829" s="246"/>
      <c r="Q829" s="246"/>
      <c r="R829" s="246"/>
      <c r="S829" s="246"/>
      <c r="T829" s="247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8" t="s">
        <v>146</v>
      </c>
      <c r="AU829" s="248" t="s">
        <v>81</v>
      </c>
      <c r="AV829" s="14" t="s">
        <v>81</v>
      </c>
      <c r="AW829" s="14" t="s">
        <v>33</v>
      </c>
      <c r="AX829" s="14" t="s">
        <v>72</v>
      </c>
      <c r="AY829" s="248" t="s">
        <v>136</v>
      </c>
    </row>
    <row r="830" s="14" customFormat="1">
      <c r="A830" s="14"/>
      <c r="B830" s="238"/>
      <c r="C830" s="239"/>
      <c r="D830" s="229" t="s">
        <v>146</v>
      </c>
      <c r="E830" s="240" t="s">
        <v>19</v>
      </c>
      <c r="F830" s="241" t="s">
        <v>626</v>
      </c>
      <c r="G830" s="239"/>
      <c r="H830" s="242">
        <v>5.9199999999999999</v>
      </c>
      <c r="I830" s="243"/>
      <c r="J830" s="239"/>
      <c r="K830" s="239"/>
      <c r="L830" s="244"/>
      <c r="M830" s="245"/>
      <c r="N830" s="246"/>
      <c r="O830" s="246"/>
      <c r="P830" s="246"/>
      <c r="Q830" s="246"/>
      <c r="R830" s="246"/>
      <c r="S830" s="246"/>
      <c r="T830" s="247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8" t="s">
        <v>146</v>
      </c>
      <c r="AU830" s="248" t="s">
        <v>81</v>
      </c>
      <c r="AV830" s="14" t="s">
        <v>81</v>
      </c>
      <c r="AW830" s="14" t="s">
        <v>33</v>
      </c>
      <c r="AX830" s="14" t="s">
        <v>72</v>
      </c>
      <c r="AY830" s="248" t="s">
        <v>136</v>
      </c>
    </row>
    <row r="831" s="14" customFormat="1">
      <c r="A831" s="14"/>
      <c r="B831" s="238"/>
      <c r="C831" s="239"/>
      <c r="D831" s="229" t="s">
        <v>146</v>
      </c>
      <c r="E831" s="240" t="s">
        <v>19</v>
      </c>
      <c r="F831" s="241" t="s">
        <v>627</v>
      </c>
      <c r="G831" s="239"/>
      <c r="H831" s="242">
        <v>8.9000000000000004</v>
      </c>
      <c r="I831" s="243"/>
      <c r="J831" s="239"/>
      <c r="K831" s="239"/>
      <c r="L831" s="244"/>
      <c r="M831" s="245"/>
      <c r="N831" s="246"/>
      <c r="O831" s="246"/>
      <c r="P831" s="246"/>
      <c r="Q831" s="246"/>
      <c r="R831" s="246"/>
      <c r="S831" s="246"/>
      <c r="T831" s="247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8" t="s">
        <v>146</v>
      </c>
      <c r="AU831" s="248" t="s">
        <v>81</v>
      </c>
      <c r="AV831" s="14" t="s">
        <v>81</v>
      </c>
      <c r="AW831" s="14" t="s">
        <v>33</v>
      </c>
      <c r="AX831" s="14" t="s">
        <v>72</v>
      </c>
      <c r="AY831" s="248" t="s">
        <v>136</v>
      </c>
    </row>
    <row r="832" s="16" customFormat="1">
      <c r="A832" s="16"/>
      <c r="B832" s="260"/>
      <c r="C832" s="261"/>
      <c r="D832" s="229" t="s">
        <v>146</v>
      </c>
      <c r="E832" s="262" t="s">
        <v>19</v>
      </c>
      <c r="F832" s="263" t="s">
        <v>160</v>
      </c>
      <c r="G832" s="261"/>
      <c r="H832" s="264">
        <v>27.640000000000001</v>
      </c>
      <c r="I832" s="265"/>
      <c r="J832" s="261"/>
      <c r="K832" s="261"/>
      <c r="L832" s="266"/>
      <c r="M832" s="267"/>
      <c r="N832" s="268"/>
      <c r="O832" s="268"/>
      <c r="P832" s="268"/>
      <c r="Q832" s="268"/>
      <c r="R832" s="268"/>
      <c r="S832" s="268"/>
      <c r="T832" s="269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T832" s="270" t="s">
        <v>146</v>
      </c>
      <c r="AU832" s="270" t="s">
        <v>81</v>
      </c>
      <c r="AV832" s="16" t="s">
        <v>144</v>
      </c>
      <c r="AW832" s="16" t="s">
        <v>33</v>
      </c>
      <c r="AX832" s="16" t="s">
        <v>79</v>
      </c>
      <c r="AY832" s="270" t="s">
        <v>136</v>
      </c>
    </row>
    <row r="833" s="2" customFormat="1">
      <c r="A833" s="40"/>
      <c r="B833" s="41"/>
      <c r="C833" s="214" t="s">
        <v>628</v>
      </c>
      <c r="D833" s="214" t="s">
        <v>139</v>
      </c>
      <c r="E833" s="215" t="s">
        <v>629</v>
      </c>
      <c r="F833" s="216" t="s">
        <v>630</v>
      </c>
      <c r="G833" s="217" t="s">
        <v>142</v>
      </c>
      <c r="H833" s="218">
        <v>27.640000000000001</v>
      </c>
      <c r="I833" s="219"/>
      <c r="J833" s="220">
        <f>ROUND(I833*H833,2)</f>
        <v>0</v>
      </c>
      <c r="K833" s="216" t="s">
        <v>143</v>
      </c>
      <c r="L833" s="46"/>
      <c r="M833" s="221" t="s">
        <v>19</v>
      </c>
      <c r="N833" s="222" t="s">
        <v>43</v>
      </c>
      <c r="O833" s="86"/>
      <c r="P833" s="223">
        <f>O833*H833</f>
        <v>0</v>
      </c>
      <c r="Q833" s="223">
        <v>0.00013999999999999999</v>
      </c>
      <c r="R833" s="223">
        <f>Q833*H833</f>
        <v>0.0038695999999999999</v>
      </c>
      <c r="S833" s="223">
        <v>0</v>
      </c>
      <c r="T833" s="224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5" t="s">
        <v>314</v>
      </c>
      <c r="AT833" s="225" t="s">
        <v>139</v>
      </c>
      <c r="AU833" s="225" t="s">
        <v>81</v>
      </c>
      <c r="AY833" s="19" t="s">
        <v>136</v>
      </c>
      <c r="BE833" s="226">
        <f>IF(N833="základní",J833,0)</f>
        <v>0</v>
      </c>
      <c r="BF833" s="226">
        <f>IF(N833="snížená",J833,0)</f>
        <v>0</v>
      </c>
      <c r="BG833" s="226">
        <f>IF(N833="zákl. přenesená",J833,0)</f>
        <v>0</v>
      </c>
      <c r="BH833" s="226">
        <f>IF(N833="sníž. přenesená",J833,0)</f>
        <v>0</v>
      </c>
      <c r="BI833" s="226">
        <f>IF(N833="nulová",J833,0)</f>
        <v>0</v>
      </c>
      <c r="BJ833" s="19" t="s">
        <v>79</v>
      </c>
      <c r="BK833" s="226">
        <f>ROUND(I833*H833,2)</f>
        <v>0</v>
      </c>
      <c r="BL833" s="19" t="s">
        <v>314</v>
      </c>
      <c r="BM833" s="225" t="s">
        <v>631</v>
      </c>
    </row>
    <row r="834" s="13" customFormat="1">
      <c r="A834" s="13"/>
      <c r="B834" s="227"/>
      <c r="C834" s="228"/>
      <c r="D834" s="229" t="s">
        <v>146</v>
      </c>
      <c r="E834" s="230" t="s">
        <v>19</v>
      </c>
      <c r="F834" s="231" t="s">
        <v>623</v>
      </c>
      <c r="G834" s="228"/>
      <c r="H834" s="230" t="s">
        <v>19</v>
      </c>
      <c r="I834" s="232"/>
      <c r="J834" s="228"/>
      <c r="K834" s="228"/>
      <c r="L834" s="233"/>
      <c r="M834" s="234"/>
      <c r="N834" s="235"/>
      <c r="O834" s="235"/>
      <c r="P834" s="235"/>
      <c r="Q834" s="235"/>
      <c r="R834" s="235"/>
      <c r="S834" s="235"/>
      <c r="T834" s="236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7" t="s">
        <v>146</v>
      </c>
      <c r="AU834" s="237" t="s">
        <v>81</v>
      </c>
      <c r="AV834" s="13" t="s">
        <v>79</v>
      </c>
      <c r="AW834" s="13" t="s">
        <v>33</v>
      </c>
      <c r="AX834" s="13" t="s">
        <v>72</v>
      </c>
      <c r="AY834" s="237" t="s">
        <v>136</v>
      </c>
    </row>
    <row r="835" s="14" customFormat="1">
      <c r="A835" s="14"/>
      <c r="B835" s="238"/>
      <c r="C835" s="239"/>
      <c r="D835" s="229" t="s">
        <v>146</v>
      </c>
      <c r="E835" s="240" t="s">
        <v>19</v>
      </c>
      <c r="F835" s="241" t="s">
        <v>624</v>
      </c>
      <c r="G835" s="239"/>
      <c r="H835" s="242">
        <v>5.9199999999999999</v>
      </c>
      <c r="I835" s="243"/>
      <c r="J835" s="239"/>
      <c r="K835" s="239"/>
      <c r="L835" s="244"/>
      <c r="M835" s="245"/>
      <c r="N835" s="246"/>
      <c r="O835" s="246"/>
      <c r="P835" s="246"/>
      <c r="Q835" s="246"/>
      <c r="R835" s="246"/>
      <c r="S835" s="246"/>
      <c r="T835" s="247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8" t="s">
        <v>146</v>
      </c>
      <c r="AU835" s="248" t="s">
        <v>81</v>
      </c>
      <c r="AV835" s="14" t="s">
        <v>81</v>
      </c>
      <c r="AW835" s="14" t="s">
        <v>33</v>
      </c>
      <c r="AX835" s="14" t="s">
        <v>72</v>
      </c>
      <c r="AY835" s="248" t="s">
        <v>136</v>
      </c>
    </row>
    <row r="836" s="14" customFormat="1">
      <c r="A836" s="14"/>
      <c r="B836" s="238"/>
      <c r="C836" s="239"/>
      <c r="D836" s="229" t="s">
        <v>146</v>
      </c>
      <c r="E836" s="240" t="s">
        <v>19</v>
      </c>
      <c r="F836" s="241" t="s">
        <v>625</v>
      </c>
      <c r="G836" s="239"/>
      <c r="H836" s="242">
        <v>6.9000000000000004</v>
      </c>
      <c r="I836" s="243"/>
      <c r="J836" s="239"/>
      <c r="K836" s="239"/>
      <c r="L836" s="244"/>
      <c r="M836" s="245"/>
      <c r="N836" s="246"/>
      <c r="O836" s="246"/>
      <c r="P836" s="246"/>
      <c r="Q836" s="246"/>
      <c r="R836" s="246"/>
      <c r="S836" s="246"/>
      <c r="T836" s="247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8" t="s">
        <v>146</v>
      </c>
      <c r="AU836" s="248" t="s">
        <v>81</v>
      </c>
      <c r="AV836" s="14" t="s">
        <v>81</v>
      </c>
      <c r="AW836" s="14" t="s">
        <v>33</v>
      </c>
      <c r="AX836" s="14" t="s">
        <v>72</v>
      </c>
      <c r="AY836" s="248" t="s">
        <v>136</v>
      </c>
    </row>
    <row r="837" s="14" customFormat="1">
      <c r="A837" s="14"/>
      <c r="B837" s="238"/>
      <c r="C837" s="239"/>
      <c r="D837" s="229" t="s">
        <v>146</v>
      </c>
      <c r="E837" s="240" t="s">
        <v>19</v>
      </c>
      <c r="F837" s="241" t="s">
        <v>626</v>
      </c>
      <c r="G837" s="239"/>
      <c r="H837" s="242">
        <v>5.9199999999999999</v>
      </c>
      <c r="I837" s="243"/>
      <c r="J837" s="239"/>
      <c r="K837" s="239"/>
      <c r="L837" s="244"/>
      <c r="M837" s="245"/>
      <c r="N837" s="246"/>
      <c r="O837" s="246"/>
      <c r="P837" s="246"/>
      <c r="Q837" s="246"/>
      <c r="R837" s="246"/>
      <c r="S837" s="246"/>
      <c r="T837" s="247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8" t="s">
        <v>146</v>
      </c>
      <c r="AU837" s="248" t="s">
        <v>81</v>
      </c>
      <c r="AV837" s="14" t="s">
        <v>81</v>
      </c>
      <c r="AW837" s="14" t="s">
        <v>33</v>
      </c>
      <c r="AX837" s="14" t="s">
        <v>72</v>
      </c>
      <c r="AY837" s="248" t="s">
        <v>136</v>
      </c>
    </row>
    <row r="838" s="14" customFormat="1">
      <c r="A838" s="14"/>
      <c r="B838" s="238"/>
      <c r="C838" s="239"/>
      <c r="D838" s="229" t="s">
        <v>146</v>
      </c>
      <c r="E838" s="240" t="s">
        <v>19</v>
      </c>
      <c r="F838" s="241" t="s">
        <v>627</v>
      </c>
      <c r="G838" s="239"/>
      <c r="H838" s="242">
        <v>8.9000000000000004</v>
      </c>
      <c r="I838" s="243"/>
      <c r="J838" s="239"/>
      <c r="K838" s="239"/>
      <c r="L838" s="244"/>
      <c r="M838" s="245"/>
      <c r="N838" s="246"/>
      <c r="O838" s="246"/>
      <c r="P838" s="246"/>
      <c r="Q838" s="246"/>
      <c r="R838" s="246"/>
      <c r="S838" s="246"/>
      <c r="T838" s="247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8" t="s">
        <v>146</v>
      </c>
      <c r="AU838" s="248" t="s">
        <v>81</v>
      </c>
      <c r="AV838" s="14" t="s">
        <v>81</v>
      </c>
      <c r="AW838" s="14" t="s">
        <v>33</v>
      </c>
      <c r="AX838" s="14" t="s">
        <v>72</v>
      </c>
      <c r="AY838" s="248" t="s">
        <v>136</v>
      </c>
    </row>
    <row r="839" s="16" customFormat="1">
      <c r="A839" s="16"/>
      <c r="B839" s="260"/>
      <c r="C839" s="261"/>
      <c r="D839" s="229" t="s">
        <v>146</v>
      </c>
      <c r="E839" s="262" t="s">
        <v>19</v>
      </c>
      <c r="F839" s="263" t="s">
        <v>160</v>
      </c>
      <c r="G839" s="261"/>
      <c r="H839" s="264">
        <v>27.640000000000001</v>
      </c>
      <c r="I839" s="265"/>
      <c r="J839" s="261"/>
      <c r="K839" s="261"/>
      <c r="L839" s="266"/>
      <c r="M839" s="267"/>
      <c r="N839" s="268"/>
      <c r="O839" s="268"/>
      <c r="P839" s="268"/>
      <c r="Q839" s="268"/>
      <c r="R839" s="268"/>
      <c r="S839" s="268"/>
      <c r="T839" s="269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270" t="s">
        <v>146</v>
      </c>
      <c r="AU839" s="270" t="s">
        <v>81</v>
      </c>
      <c r="AV839" s="16" t="s">
        <v>144</v>
      </c>
      <c r="AW839" s="16" t="s">
        <v>33</v>
      </c>
      <c r="AX839" s="16" t="s">
        <v>79</v>
      </c>
      <c r="AY839" s="270" t="s">
        <v>136</v>
      </c>
    </row>
    <row r="840" s="2" customFormat="1">
      <c r="A840" s="40"/>
      <c r="B840" s="41"/>
      <c r="C840" s="214" t="s">
        <v>632</v>
      </c>
      <c r="D840" s="214" t="s">
        <v>139</v>
      </c>
      <c r="E840" s="215" t="s">
        <v>633</v>
      </c>
      <c r="F840" s="216" t="s">
        <v>634</v>
      </c>
      <c r="G840" s="217" t="s">
        <v>142</v>
      </c>
      <c r="H840" s="218">
        <v>27.640000000000001</v>
      </c>
      <c r="I840" s="219"/>
      <c r="J840" s="220">
        <f>ROUND(I840*H840,2)</f>
        <v>0</v>
      </c>
      <c r="K840" s="216" t="s">
        <v>143</v>
      </c>
      <c r="L840" s="46"/>
      <c r="M840" s="221" t="s">
        <v>19</v>
      </c>
      <c r="N840" s="222" t="s">
        <v>43</v>
      </c>
      <c r="O840" s="86"/>
      <c r="P840" s="223">
        <f>O840*H840</f>
        <v>0</v>
      </c>
      <c r="Q840" s="223">
        <v>0.00012</v>
      </c>
      <c r="R840" s="223">
        <f>Q840*H840</f>
        <v>0.0033168</v>
      </c>
      <c r="S840" s="223">
        <v>0</v>
      </c>
      <c r="T840" s="224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5" t="s">
        <v>314</v>
      </c>
      <c r="AT840" s="225" t="s">
        <v>139</v>
      </c>
      <c r="AU840" s="225" t="s">
        <v>81</v>
      </c>
      <c r="AY840" s="19" t="s">
        <v>136</v>
      </c>
      <c r="BE840" s="226">
        <f>IF(N840="základní",J840,0)</f>
        <v>0</v>
      </c>
      <c r="BF840" s="226">
        <f>IF(N840="snížená",J840,0)</f>
        <v>0</v>
      </c>
      <c r="BG840" s="226">
        <f>IF(N840="zákl. přenesená",J840,0)</f>
        <v>0</v>
      </c>
      <c r="BH840" s="226">
        <f>IF(N840="sníž. přenesená",J840,0)</f>
        <v>0</v>
      </c>
      <c r="BI840" s="226">
        <f>IF(N840="nulová",J840,0)</f>
        <v>0</v>
      </c>
      <c r="BJ840" s="19" t="s">
        <v>79</v>
      </c>
      <c r="BK840" s="226">
        <f>ROUND(I840*H840,2)</f>
        <v>0</v>
      </c>
      <c r="BL840" s="19" t="s">
        <v>314</v>
      </c>
      <c r="BM840" s="225" t="s">
        <v>635</v>
      </c>
    </row>
    <row r="841" s="13" customFormat="1">
      <c r="A841" s="13"/>
      <c r="B841" s="227"/>
      <c r="C841" s="228"/>
      <c r="D841" s="229" t="s">
        <v>146</v>
      </c>
      <c r="E841" s="230" t="s">
        <v>19</v>
      </c>
      <c r="F841" s="231" t="s">
        <v>623</v>
      </c>
      <c r="G841" s="228"/>
      <c r="H841" s="230" t="s">
        <v>19</v>
      </c>
      <c r="I841" s="232"/>
      <c r="J841" s="228"/>
      <c r="K841" s="228"/>
      <c r="L841" s="233"/>
      <c r="M841" s="234"/>
      <c r="N841" s="235"/>
      <c r="O841" s="235"/>
      <c r="P841" s="235"/>
      <c r="Q841" s="235"/>
      <c r="R841" s="235"/>
      <c r="S841" s="235"/>
      <c r="T841" s="236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7" t="s">
        <v>146</v>
      </c>
      <c r="AU841" s="237" t="s">
        <v>81</v>
      </c>
      <c r="AV841" s="13" t="s">
        <v>79</v>
      </c>
      <c r="AW841" s="13" t="s">
        <v>33</v>
      </c>
      <c r="AX841" s="13" t="s">
        <v>72</v>
      </c>
      <c r="AY841" s="237" t="s">
        <v>136</v>
      </c>
    </row>
    <row r="842" s="14" customFormat="1">
      <c r="A842" s="14"/>
      <c r="B842" s="238"/>
      <c r="C842" s="239"/>
      <c r="D842" s="229" t="s">
        <v>146</v>
      </c>
      <c r="E842" s="240" t="s">
        <v>19</v>
      </c>
      <c r="F842" s="241" t="s">
        <v>624</v>
      </c>
      <c r="G842" s="239"/>
      <c r="H842" s="242">
        <v>5.9199999999999999</v>
      </c>
      <c r="I842" s="243"/>
      <c r="J842" s="239"/>
      <c r="K842" s="239"/>
      <c r="L842" s="244"/>
      <c r="M842" s="245"/>
      <c r="N842" s="246"/>
      <c r="O842" s="246"/>
      <c r="P842" s="246"/>
      <c r="Q842" s="246"/>
      <c r="R842" s="246"/>
      <c r="S842" s="246"/>
      <c r="T842" s="247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8" t="s">
        <v>146</v>
      </c>
      <c r="AU842" s="248" t="s">
        <v>81</v>
      </c>
      <c r="AV842" s="14" t="s">
        <v>81</v>
      </c>
      <c r="AW842" s="14" t="s">
        <v>33</v>
      </c>
      <c r="AX842" s="14" t="s">
        <v>72</v>
      </c>
      <c r="AY842" s="248" t="s">
        <v>136</v>
      </c>
    </row>
    <row r="843" s="14" customFormat="1">
      <c r="A843" s="14"/>
      <c r="B843" s="238"/>
      <c r="C843" s="239"/>
      <c r="D843" s="229" t="s">
        <v>146</v>
      </c>
      <c r="E843" s="240" t="s">
        <v>19</v>
      </c>
      <c r="F843" s="241" t="s">
        <v>625</v>
      </c>
      <c r="G843" s="239"/>
      <c r="H843" s="242">
        <v>6.9000000000000004</v>
      </c>
      <c r="I843" s="243"/>
      <c r="J843" s="239"/>
      <c r="K843" s="239"/>
      <c r="L843" s="244"/>
      <c r="M843" s="245"/>
      <c r="N843" s="246"/>
      <c r="O843" s="246"/>
      <c r="P843" s="246"/>
      <c r="Q843" s="246"/>
      <c r="R843" s="246"/>
      <c r="S843" s="246"/>
      <c r="T843" s="247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8" t="s">
        <v>146</v>
      </c>
      <c r="AU843" s="248" t="s">
        <v>81</v>
      </c>
      <c r="AV843" s="14" t="s">
        <v>81</v>
      </c>
      <c r="AW843" s="14" t="s">
        <v>33</v>
      </c>
      <c r="AX843" s="14" t="s">
        <v>72</v>
      </c>
      <c r="AY843" s="248" t="s">
        <v>136</v>
      </c>
    </row>
    <row r="844" s="14" customFormat="1">
      <c r="A844" s="14"/>
      <c r="B844" s="238"/>
      <c r="C844" s="239"/>
      <c r="D844" s="229" t="s">
        <v>146</v>
      </c>
      <c r="E844" s="240" t="s">
        <v>19</v>
      </c>
      <c r="F844" s="241" t="s">
        <v>626</v>
      </c>
      <c r="G844" s="239"/>
      <c r="H844" s="242">
        <v>5.9199999999999999</v>
      </c>
      <c r="I844" s="243"/>
      <c r="J844" s="239"/>
      <c r="K844" s="239"/>
      <c r="L844" s="244"/>
      <c r="M844" s="245"/>
      <c r="N844" s="246"/>
      <c r="O844" s="246"/>
      <c r="P844" s="246"/>
      <c r="Q844" s="246"/>
      <c r="R844" s="246"/>
      <c r="S844" s="246"/>
      <c r="T844" s="247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8" t="s">
        <v>146</v>
      </c>
      <c r="AU844" s="248" t="s">
        <v>81</v>
      </c>
      <c r="AV844" s="14" t="s">
        <v>81</v>
      </c>
      <c r="AW844" s="14" t="s">
        <v>33</v>
      </c>
      <c r="AX844" s="14" t="s">
        <v>72</v>
      </c>
      <c r="AY844" s="248" t="s">
        <v>136</v>
      </c>
    </row>
    <row r="845" s="14" customFormat="1">
      <c r="A845" s="14"/>
      <c r="B845" s="238"/>
      <c r="C845" s="239"/>
      <c r="D845" s="229" t="s">
        <v>146</v>
      </c>
      <c r="E845" s="240" t="s">
        <v>19</v>
      </c>
      <c r="F845" s="241" t="s">
        <v>627</v>
      </c>
      <c r="G845" s="239"/>
      <c r="H845" s="242">
        <v>8.9000000000000004</v>
      </c>
      <c r="I845" s="243"/>
      <c r="J845" s="239"/>
      <c r="K845" s="239"/>
      <c r="L845" s="244"/>
      <c r="M845" s="245"/>
      <c r="N845" s="246"/>
      <c r="O845" s="246"/>
      <c r="P845" s="246"/>
      <c r="Q845" s="246"/>
      <c r="R845" s="246"/>
      <c r="S845" s="246"/>
      <c r="T845" s="24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8" t="s">
        <v>146</v>
      </c>
      <c r="AU845" s="248" t="s">
        <v>81</v>
      </c>
      <c r="AV845" s="14" t="s">
        <v>81</v>
      </c>
      <c r="AW845" s="14" t="s">
        <v>33</v>
      </c>
      <c r="AX845" s="14" t="s">
        <v>72</v>
      </c>
      <c r="AY845" s="248" t="s">
        <v>136</v>
      </c>
    </row>
    <row r="846" s="16" customFormat="1">
      <c r="A846" s="16"/>
      <c r="B846" s="260"/>
      <c r="C846" s="261"/>
      <c r="D846" s="229" t="s">
        <v>146</v>
      </c>
      <c r="E846" s="262" t="s">
        <v>19</v>
      </c>
      <c r="F846" s="263" t="s">
        <v>160</v>
      </c>
      <c r="G846" s="261"/>
      <c r="H846" s="264">
        <v>27.640000000000001</v>
      </c>
      <c r="I846" s="265"/>
      <c r="J846" s="261"/>
      <c r="K846" s="261"/>
      <c r="L846" s="266"/>
      <c r="M846" s="267"/>
      <c r="N846" s="268"/>
      <c r="O846" s="268"/>
      <c r="P846" s="268"/>
      <c r="Q846" s="268"/>
      <c r="R846" s="268"/>
      <c r="S846" s="268"/>
      <c r="T846" s="269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T846" s="270" t="s">
        <v>146</v>
      </c>
      <c r="AU846" s="270" t="s">
        <v>81</v>
      </c>
      <c r="AV846" s="16" t="s">
        <v>144</v>
      </c>
      <c r="AW846" s="16" t="s">
        <v>33</v>
      </c>
      <c r="AX846" s="16" t="s">
        <v>79</v>
      </c>
      <c r="AY846" s="270" t="s">
        <v>136</v>
      </c>
    </row>
    <row r="847" s="2" customFormat="1">
      <c r="A847" s="40"/>
      <c r="B847" s="41"/>
      <c r="C847" s="214" t="s">
        <v>636</v>
      </c>
      <c r="D847" s="214" t="s">
        <v>139</v>
      </c>
      <c r="E847" s="215" t="s">
        <v>637</v>
      </c>
      <c r="F847" s="216" t="s">
        <v>638</v>
      </c>
      <c r="G847" s="217" t="s">
        <v>142</v>
      </c>
      <c r="H847" s="218">
        <v>27.640000000000001</v>
      </c>
      <c r="I847" s="219"/>
      <c r="J847" s="220">
        <f>ROUND(I847*H847,2)</f>
        <v>0</v>
      </c>
      <c r="K847" s="216" t="s">
        <v>143</v>
      </c>
      <c r="L847" s="46"/>
      <c r="M847" s="221" t="s">
        <v>19</v>
      </c>
      <c r="N847" s="222" t="s">
        <v>43</v>
      </c>
      <c r="O847" s="86"/>
      <c r="P847" s="223">
        <f>O847*H847</f>
        <v>0</v>
      </c>
      <c r="Q847" s="223">
        <v>0.00012</v>
      </c>
      <c r="R847" s="223">
        <f>Q847*H847</f>
        <v>0.0033168</v>
      </c>
      <c r="S847" s="223">
        <v>0</v>
      </c>
      <c r="T847" s="224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25" t="s">
        <v>314</v>
      </c>
      <c r="AT847" s="225" t="s">
        <v>139</v>
      </c>
      <c r="AU847" s="225" t="s">
        <v>81</v>
      </c>
      <c r="AY847" s="19" t="s">
        <v>136</v>
      </c>
      <c r="BE847" s="226">
        <f>IF(N847="základní",J847,0)</f>
        <v>0</v>
      </c>
      <c r="BF847" s="226">
        <f>IF(N847="snížená",J847,0)</f>
        <v>0</v>
      </c>
      <c r="BG847" s="226">
        <f>IF(N847="zákl. přenesená",J847,0)</f>
        <v>0</v>
      </c>
      <c r="BH847" s="226">
        <f>IF(N847="sníž. přenesená",J847,0)</f>
        <v>0</v>
      </c>
      <c r="BI847" s="226">
        <f>IF(N847="nulová",J847,0)</f>
        <v>0</v>
      </c>
      <c r="BJ847" s="19" t="s">
        <v>79</v>
      </c>
      <c r="BK847" s="226">
        <f>ROUND(I847*H847,2)</f>
        <v>0</v>
      </c>
      <c r="BL847" s="19" t="s">
        <v>314</v>
      </c>
      <c r="BM847" s="225" t="s">
        <v>639</v>
      </c>
    </row>
    <row r="848" s="13" customFormat="1">
      <c r="A848" s="13"/>
      <c r="B848" s="227"/>
      <c r="C848" s="228"/>
      <c r="D848" s="229" t="s">
        <v>146</v>
      </c>
      <c r="E848" s="230" t="s">
        <v>19</v>
      </c>
      <c r="F848" s="231" t="s">
        <v>623</v>
      </c>
      <c r="G848" s="228"/>
      <c r="H848" s="230" t="s">
        <v>19</v>
      </c>
      <c r="I848" s="232"/>
      <c r="J848" s="228"/>
      <c r="K848" s="228"/>
      <c r="L848" s="233"/>
      <c r="M848" s="234"/>
      <c r="N848" s="235"/>
      <c r="O848" s="235"/>
      <c r="P848" s="235"/>
      <c r="Q848" s="235"/>
      <c r="R848" s="235"/>
      <c r="S848" s="235"/>
      <c r="T848" s="236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7" t="s">
        <v>146</v>
      </c>
      <c r="AU848" s="237" t="s">
        <v>81</v>
      </c>
      <c r="AV848" s="13" t="s">
        <v>79</v>
      </c>
      <c r="AW848" s="13" t="s">
        <v>33</v>
      </c>
      <c r="AX848" s="13" t="s">
        <v>72</v>
      </c>
      <c r="AY848" s="237" t="s">
        <v>136</v>
      </c>
    </row>
    <row r="849" s="14" customFormat="1">
      <c r="A849" s="14"/>
      <c r="B849" s="238"/>
      <c r="C849" s="239"/>
      <c r="D849" s="229" t="s">
        <v>146</v>
      </c>
      <c r="E849" s="240" t="s">
        <v>19</v>
      </c>
      <c r="F849" s="241" t="s">
        <v>624</v>
      </c>
      <c r="G849" s="239"/>
      <c r="H849" s="242">
        <v>5.9199999999999999</v>
      </c>
      <c r="I849" s="243"/>
      <c r="J849" s="239"/>
      <c r="K849" s="239"/>
      <c r="L849" s="244"/>
      <c r="M849" s="245"/>
      <c r="N849" s="246"/>
      <c r="O849" s="246"/>
      <c r="P849" s="246"/>
      <c r="Q849" s="246"/>
      <c r="R849" s="246"/>
      <c r="S849" s="246"/>
      <c r="T849" s="247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8" t="s">
        <v>146</v>
      </c>
      <c r="AU849" s="248" t="s">
        <v>81</v>
      </c>
      <c r="AV849" s="14" t="s">
        <v>81</v>
      </c>
      <c r="AW849" s="14" t="s">
        <v>33</v>
      </c>
      <c r="AX849" s="14" t="s">
        <v>72</v>
      </c>
      <c r="AY849" s="248" t="s">
        <v>136</v>
      </c>
    </row>
    <row r="850" s="14" customFormat="1">
      <c r="A850" s="14"/>
      <c r="B850" s="238"/>
      <c r="C850" s="239"/>
      <c r="D850" s="229" t="s">
        <v>146</v>
      </c>
      <c r="E850" s="240" t="s">
        <v>19</v>
      </c>
      <c r="F850" s="241" t="s">
        <v>625</v>
      </c>
      <c r="G850" s="239"/>
      <c r="H850" s="242">
        <v>6.9000000000000004</v>
      </c>
      <c r="I850" s="243"/>
      <c r="J850" s="239"/>
      <c r="K850" s="239"/>
      <c r="L850" s="244"/>
      <c r="M850" s="245"/>
      <c r="N850" s="246"/>
      <c r="O850" s="246"/>
      <c r="P850" s="246"/>
      <c r="Q850" s="246"/>
      <c r="R850" s="246"/>
      <c r="S850" s="246"/>
      <c r="T850" s="247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8" t="s">
        <v>146</v>
      </c>
      <c r="AU850" s="248" t="s">
        <v>81</v>
      </c>
      <c r="AV850" s="14" t="s">
        <v>81</v>
      </c>
      <c r="AW850" s="14" t="s">
        <v>33</v>
      </c>
      <c r="AX850" s="14" t="s">
        <v>72</v>
      </c>
      <c r="AY850" s="248" t="s">
        <v>136</v>
      </c>
    </row>
    <row r="851" s="14" customFormat="1">
      <c r="A851" s="14"/>
      <c r="B851" s="238"/>
      <c r="C851" s="239"/>
      <c r="D851" s="229" t="s">
        <v>146</v>
      </c>
      <c r="E851" s="240" t="s">
        <v>19</v>
      </c>
      <c r="F851" s="241" t="s">
        <v>626</v>
      </c>
      <c r="G851" s="239"/>
      <c r="H851" s="242">
        <v>5.9199999999999999</v>
      </c>
      <c r="I851" s="243"/>
      <c r="J851" s="239"/>
      <c r="K851" s="239"/>
      <c r="L851" s="244"/>
      <c r="M851" s="245"/>
      <c r="N851" s="246"/>
      <c r="O851" s="246"/>
      <c r="P851" s="246"/>
      <c r="Q851" s="246"/>
      <c r="R851" s="246"/>
      <c r="S851" s="246"/>
      <c r="T851" s="247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8" t="s">
        <v>146</v>
      </c>
      <c r="AU851" s="248" t="s">
        <v>81</v>
      </c>
      <c r="AV851" s="14" t="s">
        <v>81</v>
      </c>
      <c r="AW851" s="14" t="s">
        <v>33</v>
      </c>
      <c r="AX851" s="14" t="s">
        <v>72</v>
      </c>
      <c r="AY851" s="248" t="s">
        <v>136</v>
      </c>
    </row>
    <row r="852" s="14" customFormat="1">
      <c r="A852" s="14"/>
      <c r="B852" s="238"/>
      <c r="C852" s="239"/>
      <c r="D852" s="229" t="s">
        <v>146</v>
      </c>
      <c r="E852" s="240" t="s">
        <v>19</v>
      </c>
      <c r="F852" s="241" t="s">
        <v>627</v>
      </c>
      <c r="G852" s="239"/>
      <c r="H852" s="242">
        <v>8.9000000000000004</v>
      </c>
      <c r="I852" s="243"/>
      <c r="J852" s="239"/>
      <c r="K852" s="239"/>
      <c r="L852" s="244"/>
      <c r="M852" s="245"/>
      <c r="N852" s="246"/>
      <c r="O852" s="246"/>
      <c r="P852" s="246"/>
      <c r="Q852" s="246"/>
      <c r="R852" s="246"/>
      <c r="S852" s="246"/>
      <c r="T852" s="247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8" t="s">
        <v>146</v>
      </c>
      <c r="AU852" s="248" t="s">
        <v>81</v>
      </c>
      <c r="AV852" s="14" t="s">
        <v>81</v>
      </c>
      <c r="AW852" s="14" t="s">
        <v>33</v>
      </c>
      <c r="AX852" s="14" t="s">
        <v>72</v>
      </c>
      <c r="AY852" s="248" t="s">
        <v>136</v>
      </c>
    </row>
    <row r="853" s="16" customFormat="1">
      <c r="A853" s="16"/>
      <c r="B853" s="260"/>
      <c r="C853" s="261"/>
      <c r="D853" s="229" t="s">
        <v>146</v>
      </c>
      <c r="E853" s="262" t="s">
        <v>19</v>
      </c>
      <c r="F853" s="263" t="s">
        <v>160</v>
      </c>
      <c r="G853" s="261"/>
      <c r="H853" s="264">
        <v>27.640000000000001</v>
      </c>
      <c r="I853" s="265"/>
      <c r="J853" s="261"/>
      <c r="K853" s="261"/>
      <c r="L853" s="266"/>
      <c r="M853" s="267"/>
      <c r="N853" s="268"/>
      <c r="O853" s="268"/>
      <c r="P853" s="268"/>
      <c r="Q853" s="268"/>
      <c r="R853" s="268"/>
      <c r="S853" s="268"/>
      <c r="T853" s="269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T853" s="270" t="s">
        <v>146</v>
      </c>
      <c r="AU853" s="270" t="s">
        <v>81</v>
      </c>
      <c r="AV853" s="16" t="s">
        <v>144</v>
      </c>
      <c r="AW853" s="16" t="s">
        <v>33</v>
      </c>
      <c r="AX853" s="16" t="s">
        <v>79</v>
      </c>
      <c r="AY853" s="270" t="s">
        <v>136</v>
      </c>
    </row>
    <row r="854" s="12" customFormat="1" ht="22.8" customHeight="1">
      <c r="A854" s="12"/>
      <c r="B854" s="198"/>
      <c r="C854" s="199"/>
      <c r="D854" s="200" t="s">
        <v>71</v>
      </c>
      <c r="E854" s="212" t="s">
        <v>640</v>
      </c>
      <c r="F854" s="212" t="s">
        <v>641</v>
      </c>
      <c r="G854" s="199"/>
      <c r="H854" s="199"/>
      <c r="I854" s="202"/>
      <c r="J854" s="213">
        <f>BK854</f>
        <v>0</v>
      </c>
      <c r="K854" s="199"/>
      <c r="L854" s="204"/>
      <c r="M854" s="205"/>
      <c r="N854" s="206"/>
      <c r="O854" s="206"/>
      <c r="P854" s="207">
        <f>SUM(P855:P1082)</f>
        <v>0</v>
      </c>
      <c r="Q854" s="206"/>
      <c r="R854" s="207">
        <f>SUM(R855:R1082)</f>
        <v>0.63891824000000008</v>
      </c>
      <c r="S854" s="206"/>
      <c r="T854" s="208">
        <f>SUM(T855:T1082)</f>
        <v>0.13511195000000001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09" t="s">
        <v>81</v>
      </c>
      <c r="AT854" s="210" t="s">
        <v>71</v>
      </c>
      <c r="AU854" s="210" t="s">
        <v>79</v>
      </c>
      <c r="AY854" s="209" t="s">
        <v>136</v>
      </c>
      <c r="BK854" s="211">
        <f>SUM(BK855:BK1082)</f>
        <v>0</v>
      </c>
    </row>
    <row r="855" s="2" customFormat="1" ht="16.5" customHeight="1">
      <c r="A855" s="40"/>
      <c r="B855" s="41"/>
      <c r="C855" s="214" t="s">
        <v>642</v>
      </c>
      <c r="D855" s="214" t="s">
        <v>139</v>
      </c>
      <c r="E855" s="215" t="s">
        <v>643</v>
      </c>
      <c r="F855" s="216" t="s">
        <v>644</v>
      </c>
      <c r="G855" s="217" t="s">
        <v>142</v>
      </c>
      <c r="H855" s="218">
        <v>435.84500000000003</v>
      </c>
      <c r="I855" s="219"/>
      <c r="J855" s="220">
        <f>ROUND(I855*H855,2)</f>
        <v>0</v>
      </c>
      <c r="K855" s="216" t="s">
        <v>143</v>
      </c>
      <c r="L855" s="46"/>
      <c r="M855" s="221" t="s">
        <v>19</v>
      </c>
      <c r="N855" s="222" t="s">
        <v>43</v>
      </c>
      <c r="O855" s="86"/>
      <c r="P855" s="223">
        <f>O855*H855</f>
        <v>0</v>
      </c>
      <c r="Q855" s="223">
        <v>0.001</v>
      </c>
      <c r="R855" s="223">
        <f>Q855*H855</f>
        <v>0.43584500000000004</v>
      </c>
      <c r="S855" s="223">
        <v>0.00031</v>
      </c>
      <c r="T855" s="224">
        <f>S855*H855</f>
        <v>0.13511195000000001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5" t="s">
        <v>314</v>
      </c>
      <c r="AT855" s="225" t="s">
        <v>139</v>
      </c>
      <c r="AU855" s="225" t="s">
        <v>81</v>
      </c>
      <c r="AY855" s="19" t="s">
        <v>136</v>
      </c>
      <c r="BE855" s="226">
        <f>IF(N855="základní",J855,0)</f>
        <v>0</v>
      </c>
      <c r="BF855" s="226">
        <f>IF(N855="snížená",J855,0)</f>
        <v>0</v>
      </c>
      <c r="BG855" s="226">
        <f>IF(N855="zákl. přenesená",J855,0)</f>
        <v>0</v>
      </c>
      <c r="BH855" s="226">
        <f>IF(N855="sníž. přenesená",J855,0)</f>
        <v>0</v>
      </c>
      <c r="BI855" s="226">
        <f>IF(N855="nulová",J855,0)</f>
        <v>0</v>
      </c>
      <c r="BJ855" s="19" t="s">
        <v>79</v>
      </c>
      <c r="BK855" s="226">
        <f>ROUND(I855*H855,2)</f>
        <v>0</v>
      </c>
      <c r="BL855" s="19" t="s">
        <v>314</v>
      </c>
      <c r="BM855" s="225" t="s">
        <v>645</v>
      </c>
    </row>
    <row r="856" s="13" customFormat="1">
      <c r="A856" s="13"/>
      <c r="B856" s="227"/>
      <c r="C856" s="228"/>
      <c r="D856" s="229" t="s">
        <v>146</v>
      </c>
      <c r="E856" s="230" t="s">
        <v>19</v>
      </c>
      <c r="F856" s="231" t="s">
        <v>646</v>
      </c>
      <c r="G856" s="228"/>
      <c r="H856" s="230" t="s">
        <v>19</v>
      </c>
      <c r="I856" s="232"/>
      <c r="J856" s="228"/>
      <c r="K856" s="228"/>
      <c r="L856" s="233"/>
      <c r="M856" s="234"/>
      <c r="N856" s="235"/>
      <c r="O856" s="235"/>
      <c r="P856" s="235"/>
      <c r="Q856" s="235"/>
      <c r="R856" s="235"/>
      <c r="S856" s="235"/>
      <c r="T856" s="236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7" t="s">
        <v>146</v>
      </c>
      <c r="AU856" s="237" t="s">
        <v>81</v>
      </c>
      <c r="AV856" s="13" t="s">
        <v>79</v>
      </c>
      <c r="AW856" s="13" t="s">
        <v>33</v>
      </c>
      <c r="AX856" s="13" t="s">
        <v>72</v>
      </c>
      <c r="AY856" s="237" t="s">
        <v>136</v>
      </c>
    </row>
    <row r="857" s="14" customFormat="1">
      <c r="A857" s="14"/>
      <c r="B857" s="238"/>
      <c r="C857" s="239"/>
      <c r="D857" s="229" t="s">
        <v>146</v>
      </c>
      <c r="E857" s="240" t="s">
        <v>19</v>
      </c>
      <c r="F857" s="241" t="s">
        <v>647</v>
      </c>
      <c r="G857" s="239"/>
      <c r="H857" s="242">
        <v>6.7599999999999998</v>
      </c>
      <c r="I857" s="243"/>
      <c r="J857" s="239"/>
      <c r="K857" s="239"/>
      <c r="L857" s="244"/>
      <c r="M857" s="245"/>
      <c r="N857" s="246"/>
      <c r="O857" s="246"/>
      <c r="P857" s="246"/>
      <c r="Q857" s="246"/>
      <c r="R857" s="246"/>
      <c r="S857" s="246"/>
      <c r="T857" s="247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8" t="s">
        <v>146</v>
      </c>
      <c r="AU857" s="248" t="s">
        <v>81</v>
      </c>
      <c r="AV857" s="14" t="s">
        <v>81</v>
      </c>
      <c r="AW857" s="14" t="s">
        <v>33</v>
      </c>
      <c r="AX857" s="14" t="s">
        <v>72</v>
      </c>
      <c r="AY857" s="248" t="s">
        <v>136</v>
      </c>
    </row>
    <row r="858" s="14" customFormat="1">
      <c r="A858" s="14"/>
      <c r="B858" s="238"/>
      <c r="C858" s="239"/>
      <c r="D858" s="229" t="s">
        <v>146</v>
      </c>
      <c r="E858" s="240" t="s">
        <v>19</v>
      </c>
      <c r="F858" s="241" t="s">
        <v>648</v>
      </c>
      <c r="G858" s="239"/>
      <c r="H858" s="242">
        <v>6.5</v>
      </c>
      <c r="I858" s="243"/>
      <c r="J858" s="239"/>
      <c r="K858" s="239"/>
      <c r="L858" s="244"/>
      <c r="M858" s="245"/>
      <c r="N858" s="246"/>
      <c r="O858" s="246"/>
      <c r="P858" s="246"/>
      <c r="Q858" s="246"/>
      <c r="R858" s="246"/>
      <c r="S858" s="246"/>
      <c r="T858" s="247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8" t="s">
        <v>146</v>
      </c>
      <c r="AU858" s="248" t="s">
        <v>81</v>
      </c>
      <c r="AV858" s="14" t="s">
        <v>81</v>
      </c>
      <c r="AW858" s="14" t="s">
        <v>33</v>
      </c>
      <c r="AX858" s="14" t="s">
        <v>72</v>
      </c>
      <c r="AY858" s="248" t="s">
        <v>136</v>
      </c>
    </row>
    <row r="859" s="14" customFormat="1">
      <c r="A859" s="14"/>
      <c r="B859" s="238"/>
      <c r="C859" s="239"/>
      <c r="D859" s="229" t="s">
        <v>146</v>
      </c>
      <c r="E859" s="240" t="s">
        <v>19</v>
      </c>
      <c r="F859" s="241" t="s">
        <v>649</v>
      </c>
      <c r="G859" s="239"/>
      <c r="H859" s="242">
        <v>12.675000000000001</v>
      </c>
      <c r="I859" s="243"/>
      <c r="J859" s="239"/>
      <c r="K859" s="239"/>
      <c r="L859" s="244"/>
      <c r="M859" s="245"/>
      <c r="N859" s="246"/>
      <c r="O859" s="246"/>
      <c r="P859" s="246"/>
      <c r="Q859" s="246"/>
      <c r="R859" s="246"/>
      <c r="S859" s="246"/>
      <c r="T859" s="247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8" t="s">
        <v>146</v>
      </c>
      <c r="AU859" s="248" t="s">
        <v>81</v>
      </c>
      <c r="AV859" s="14" t="s">
        <v>81</v>
      </c>
      <c r="AW859" s="14" t="s">
        <v>33</v>
      </c>
      <c r="AX859" s="14" t="s">
        <v>72</v>
      </c>
      <c r="AY859" s="248" t="s">
        <v>136</v>
      </c>
    </row>
    <row r="860" s="15" customFormat="1">
      <c r="A860" s="15"/>
      <c r="B860" s="249"/>
      <c r="C860" s="250"/>
      <c r="D860" s="229" t="s">
        <v>146</v>
      </c>
      <c r="E860" s="251" t="s">
        <v>19</v>
      </c>
      <c r="F860" s="252" t="s">
        <v>150</v>
      </c>
      <c r="G860" s="250"/>
      <c r="H860" s="253">
        <v>25.934999999999999</v>
      </c>
      <c r="I860" s="254"/>
      <c r="J860" s="250"/>
      <c r="K860" s="250"/>
      <c r="L860" s="255"/>
      <c r="M860" s="256"/>
      <c r="N860" s="257"/>
      <c r="O860" s="257"/>
      <c r="P860" s="257"/>
      <c r="Q860" s="257"/>
      <c r="R860" s="257"/>
      <c r="S860" s="257"/>
      <c r="T860" s="258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59" t="s">
        <v>146</v>
      </c>
      <c r="AU860" s="259" t="s">
        <v>81</v>
      </c>
      <c r="AV860" s="15" t="s">
        <v>137</v>
      </c>
      <c r="AW860" s="15" t="s">
        <v>33</v>
      </c>
      <c r="AX860" s="15" t="s">
        <v>72</v>
      </c>
      <c r="AY860" s="259" t="s">
        <v>136</v>
      </c>
    </row>
    <row r="861" s="14" customFormat="1">
      <c r="A861" s="14"/>
      <c r="B861" s="238"/>
      <c r="C861" s="239"/>
      <c r="D861" s="229" t="s">
        <v>146</v>
      </c>
      <c r="E861" s="240" t="s">
        <v>19</v>
      </c>
      <c r="F861" s="241" t="s">
        <v>650</v>
      </c>
      <c r="G861" s="239"/>
      <c r="H861" s="242">
        <v>6.7599999999999998</v>
      </c>
      <c r="I861" s="243"/>
      <c r="J861" s="239"/>
      <c r="K861" s="239"/>
      <c r="L861" s="244"/>
      <c r="M861" s="245"/>
      <c r="N861" s="246"/>
      <c r="O861" s="246"/>
      <c r="P861" s="246"/>
      <c r="Q861" s="246"/>
      <c r="R861" s="246"/>
      <c r="S861" s="246"/>
      <c r="T861" s="247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8" t="s">
        <v>146</v>
      </c>
      <c r="AU861" s="248" t="s">
        <v>81</v>
      </c>
      <c r="AV861" s="14" t="s">
        <v>81</v>
      </c>
      <c r="AW861" s="14" t="s">
        <v>33</v>
      </c>
      <c r="AX861" s="14" t="s">
        <v>72</v>
      </c>
      <c r="AY861" s="248" t="s">
        <v>136</v>
      </c>
    </row>
    <row r="862" s="14" customFormat="1">
      <c r="A862" s="14"/>
      <c r="B862" s="238"/>
      <c r="C862" s="239"/>
      <c r="D862" s="229" t="s">
        <v>146</v>
      </c>
      <c r="E862" s="240" t="s">
        <v>19</v>
      </c>
      <c r="F862" s="241" t="s">
        <v>651</v>
      </c>
      <c r="G862" s="239"/>
      <c r="H862" s="242">
        <v>6.5</v>
      </c>
      <c r="I862" s="243"/>
      <c r="J862" s="239"/>
      <c r="K862" s="239"/>
      <c r="L862" s="244"/>
      <c r="M862" s="245"/>
      <c r="N862" s="246"/>
      <c r="O862" s="246"/>
      <c r="P862" s="246"/>
      <c r="Q862" s="246"/>
      <c r="R862" s="246"/>
      <c r="S862" s="246"/>
      <c r="T862" s="247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8" t="s">
        <v>146</v>
      </c>
      <c r="AU862" s="248" t="s">
        <v>81</v>
      </c>
      <c r="AV862" s="14" t="s">
        <v>81</v>
      </c>
      <c r="AW862" s="14" t="s">
        <v>33</v>
      </c>
      <c r="AX862" s="14" t="s">
        <v>72</v>
      </c>
      <c r="AY862" s="248" t="s">
        <v>136</v>
      </c>
    </row>
    <row r="863" s="14" customFormat="1">
      <c r="A863" s="14"/>
      <c r="B863" s="238"/>
      <c r="C863" s="239"/>
      <c r="D863" s="229" t="s">
        <v>146</v>
      </c>
      <c r="E863" s="240" t="s">
        <v>19</v>
      </c>
      <c r="F863" s="241" t="s">
        <v>652</v>
      </c>
      <c r="G863" s="239"/>
      <c r="H863" s="242">
        <v>2.73</v>
      </c>
      <c r="I863" s="243"/>
      <c r="J863" s="239"/>
      <c r="K863" s="239"/>
      <c r="L863" s="244"/>
      <c r="M863" s="245"/>
      <c r="N863" s="246"/>
      <c r="O863" s="246"/>
      <c r="P863" s="246"/>
      <c r="Q863" s="246"/>
      <c r="R863" s="246"/>
      <c r="S863" s="246"/>
      <c r="T863" s="247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8" t="s">
        <v>146</v>
      </c>
      <c r="AU863" s="248" t="s">
        <v>81</v>
      </c>
      <c r="AV863" s="14" t="s">
        <v>81</v>
      </c>
      <c r="AW863" s="14" t="s">
        <v>33</v>
      </c>
      <c r="AX863" s="14" t="s">
        <v>72</v>
      </c>
      <c r="AY863" s="248" t="s">
        <v>136</v>
      </c>
    </row>
    <row r="864" s="14" customFormat="1">
      <c r="A864" s="14"/>
      <c r="B864" s="238"/>
      <c r="C864" s="239"/>
      <c r="D864" s="229" t="s">
        <v>146</v>
      </c>
      <c r="E864" s="240" t="s">
        <v>19</v>
      </c>
      <c r="F864" s="241" t="s">
        <v>653</v>
      </c>
      <c r="G864" s="239"/>
      <c r="H864" s="242">
        <v>4.1989999999999998</v>
      </c>
      <c r="I864" s="243"/>
      <c r="J864" s="239"/>
      <c r="K864" s="239"/>
      <c r="L864" s="244"/>
      <c r="M864" s="245"/>
      <c r="N864" s="246"/>
      <c r="O864" s="246"/>
      <c r="P864" s="246"/>
      <c r="Q864" s="246"/>
      <c r="R864" s="246"/>
      <c r="S864" s="246"/>
      <c r="T864" s="247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8" t="s">
        <v>146</v>
      </c>
      <c r="AU864" s="248" t="s">
        <v>81</v>
      </c>
      <c r="AV864" s="14" t="s">
        <v>81</v>
      </c>
      <c r="AW864" s="14" t="s">
        <v>33</v>
      </c>
      <c r="AX864" s="14" t="s">
        <v>72</v>
      </c>
      <c r="AY864" s="248" t="s">
        <v>136</v>
      </c>
    </row>
    <row r="865" s="14" customFormat="1">
      <c r="A865" s="14"/>
      <c r="B865" s="238"/>
      <c r="C865" s="239"/>
      <c r="D865" s="229" t="s">
        <v>146</v>
      </c>
      <c r="E865" s="240" t="s">
        <v>19</v>
      </c>
      <c r="F865" s="241" t="s">
        <v>654</v>
      </c>
      <c r="G865" s="239"/>
      <c r="H865" s="242">
        <v>4.8099999999999996</v>
      </c>
      <c r="I865" s="243"/>
      <c r="J865" s="239"/>
      <c r="K865" s="239"/>
      <c r="L865" s="244"/>
      <c r="M865" s="245"/>
      <c r="N865" s="246"/>
      <c r="O865" s="246"/>
      <c r="P865" s="246"/>
      <c r="Q865" s="246"/>
      <c r="R865" s="246"/>
      <c r="S865" s="246"/>
      <c r="T865" s="247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8" t="s">
        <v>146</v>
      </c>
      <c r="AU865" s="248" t="s">
        <v>81</v>
      </c>
      <c r="AV865" s="14" t="s">
        <v>81</v>
      </c>
      <c r="AW865" s="14" t="s">
        <v>33</v>
      </c>
      <c r="AX865" s="14" t="s">
        <v>72</v>
      </c>
      <c r="AY865" s="248" t="s">
        <v>136</v>
      </c>
    </row>
    <row r="866" s="14" customFormat="1">
      <c r="A866" s="14"/>
      <c r="B866" s="238"/>
      <c r="C866" s="239"/>
      <c r="D866" s="229" t="s">
        <v>146</v>
      </c>
      <c r="E866" s="240" t="s">
        <v>19</v>
      </c>
      <c r="F866" s="241" t="s">
        <v>655</v>
      </c>
      <c r="G866" s="239"/>
      <c r="H866" s="242">
        <v>2.6000000000000001</v>
      </c>
      <c r="I866" s="243"/>
      <c r="J866" s="239"/>
      <c r="K866" s="239"/>
      <c r="L866" s="244"/>
      <c r="M866" s="245"/>
      <c r="N866" s="246"/>
      <c r="O866" s="246"/>
      <c r="P866" s="246"/>
      <c r="Q866" s="246"/>
      <c r="R866" s="246"/>
      <c r="S866" s="246"/>
      <c r="T866" s="247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8" t="s">
        <v>146</v>
      </c>
      <c r="AU866" s="248" t="s">
        <v>81</v>
      </c>
      <c r="AV866" s="14" t="s">
        <v>81</v>
      </c>
      <c r="AW866" s="14" t="s">
        <v>33</v>
      </c>
      <c r="AX866" s="14" t="s">
        <v>72</v>
      </c>
      <c r="AY866" s="248" t="s">
        <v>136</v>
      </c>
    </row>
    <row r="867" s="15" customFormat="1">
      <c r="A867" s="15"/>
      <c r="B867" s="249"/>
      <c r="C867" s="250"/>
      <c r="D867" s="229" t="s">
        <v>146</v>
      </c>
      <c r="E867" s="251" t="s">
        <v>19</v>
      </c>
      <c r="F867" s="252" t="s">
        <v>153</v>
      </c>
      <c r="G867" s="250"/>
      <c r="H867" s="253">
        <v>27.599</v>
      </c>
      <c r="I867" s="254"/>
      <c r="J867" s="250"/>
      <c r="K867" s="250"/>
      <c r="L867" s="255"/>
      <c r="M867" s="256"/>
      <c r="N867" s="257"/>
      <c r="O867" s="257"/>
      <c r="P867" s="257"/>
      <c r="Q867" s="257"/>
      <c r="R867" s="257"/>
      <c r="S867" s="257"/>
      <c r="T867" s="258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59" t="s">
        <v>146</v>
      </c>
      <c r="AU867" s="259" t="s">
        <v>81</v>
      </c>
      <c r="AV867" s="15" t="s">
        <v>137</v>
      </c>
      <c r="AW867" s="15" t="s">
        <v>33</v>
      </c>
      <c r="AX867" s="15" t="s">
        <v>72</v>
      </c>
      <c r="AY867" s="259" t="s">
        <v>136</v>
      </c>
    </row>
    <row r="868" s="14" customFormat="1">
      <c r="A868" s="14"/>
      <c r="B868" s="238"/>
      <c r="C868" s="239"/>
      <c r="D868" s="229" t="s">
        <v>146</v>
      </c>
      <c r="E868" s="240" t="s">
        <v>19</v>
      </c>
      <c r="F868" s="241" t="s">
        <v>656</v>
      </c>
      <c r="G868" s="239"/>
      <c r="H868" s="242">
        <v>6.3700000000000001</v>
      </c>
      <c r="I868" s="243"/>
      <c r="J868" s="239"/>
      <c r="K868" s="239"/>
      <c r="L868" s="244"/>
      <c r="M868" s="245"/>
      <c r="N868" s="246"/>
      <c r="O868" s="246"/>
      <c r="P868" s="246"/>
      <c r="Q868" s="246"/>
      <c r="R868" s="246"/>
      <c r="S868" s="246"/>
      <c r="T868" s="247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8" t="s">
        <v>146</v>
      </c>
      <c r="AU868" s="248" t="s">
        <v>81</v>
      </c>
      <c r="AV868" s="14" t="s">
        <v>81</v>
      </c>
      <c r="AW868" s="14" t="s">
        <v>33</v>
      </c>
      <c r="AX868" s="14" t="s">
        <v>72</v>
      </c>
      <c r="AY868" s="248" t="s">
        <v>136</v>
      </c>
    </row>
    <row r="869" s="14" customFormat="1">
      <c r="A869" s="14"/>
      <c r="B869" s="238"/>
      <c r="C869" s="239"/>
      <c r="D869" s="229" t="s">
        <v>146</v>
      </c>
      <c r="E869" s="240" t="s">
        <v>19</v>
      </c>
      <c r="F869" s="241" t="s">
        <v>657</v>
      </c>
      <c r="G869" s="239"/>
      <c r="H869" s="242">
        <v>6.1100000000000003</v>
      </c>
      <c r="I869" s="243"/>
      <c r="J869" s="239"/>
      <c r="K869" s="239"/>
      <c r="L869" s="244"/>
      <c r="M869" s="245"/>
      <c r="N869" s="246"/>
      <c r="O869" s="246"/>
      <c r="P869" s="246"/>
      <c r="Q869" s="246"/>
      <c r="R869" s="246"/>
      <c r="S869" s="246"/>
      <c r="T869" s="247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8" t="s">
        <v>146</v>
      </c>
      <c r="AU869" s="248" t="s">
        <v>81</v>
      </c>
      <c r="AV869" s="14" t="s">
        <v>81</v>
      </c>
      <c r="AW869" s="14" t="s">
        <v>33</v>
      </c>
      <c r="AX869" s="14" t="s">
        <v>72</v>
      </c>
      <c r="AY869" s="248" t="s">
        <v>136</v>
      </c>
    </row>
    <row r="870" s="14" customFormat="1">
      <c r="A870" s="14"/>
      <c r="B870" s="238"/>
      <c r="C870" s="239"/>
      <c r="D870" s="229" t="s">
        <v>146</v>
      </c>
      <c r="E870" s="240" t="s">
        <v>19</v>
      </c>
      <c r="F870" s="241" t="s">
        <v>658</v>
      </c>
      <c r="G870" s="239"/>
      <c r="H870" s="242">
        <v>12.09</v>
      </c>
      <c r="I870" s="243"/>
      <c r="J870" s="239"/>
      <c r="K870" s="239"/>
      <c r="L870" s="244"/>
      <c r="M870" s="245"/>
      <c r="N870" s="246"/>
      <c r="O870" s="246"/>
      <c r="P870" s="246"/>
      <c r="Q870" s="246"/>
      <c r="R870" s="246"/>
      <c r="S870" s="246"/>
      <c r="T870" s="247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8" t="s">
        <v>146</v>
      </c>
      <c r="AU870" s="248" t="s">
        <v>81</v>
      </c>
      <c r="AV870" s="14" t="s">
        <v>81</v>
      </c>
      <c r="AW870" s="14" t="s">
        <v>33</v>
      </c>
      <c r="AX870" s="14" t="s">
        <v>72</v>
      </c>
      <c r="AY870" s="248" t="s">
        <v>136</v>
      </c>
    </row>
    <row r="871" s="14" customFormat="1">
      <c r="A871" s="14"/>
      <c r="B871" s="238"/>
      <c r="C871" s="239"/>
      <c r="D871" s="229" t="s">
        <v>146</v>
      </c>
      <c r="E871" s="240" t="s">
        <v>19</v>
      </c>
      <c r="F871" s="241" t="s">
        <v>659</v>
      </c>
      <c r="G871" s="239"/>
      <c r="H871" s="242">
        <v>9.6199999999999992</v>
      </c>
      <c r="I871" s="243"/>
      <c r="J871" s="239"/>
      <c r="K871" s="239"/>
      <c r="L871" s="244"/>
      <c r="M871" s="245"/>
      <c r="N871" s="246"/>
      <c r="O871" s="246"/>
      <c r="P871" s="246"/>
      <c r="Q871" s="246"/>
      <c r="R871" s="246"/>
      <c r="S871" s="246"/>
      <c r="T871" s="247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8" t="s">
        <v>146</v>
      </c>
      <c r="AU871" s="248" t="s">
        <v>81</v>
      </c>
      <c r="AV871" s="14" t="s">
        <v>81</v>
      </c>
      <c r="AW871" s="14" t="s">
        <v>33</v>
      </c>
      <c r="AX871" s="14" t="s">
        <v>72</v>
      </c>
      <c r="AY871" s="248" t="s">
        <v>136</v>
      </c>
    </row>
    <row r="872" s="15" customFormat="1">
      <c r="A872" s="15"/>
      <c r="B872" s="249"/>
      <c r="C872" s="250"/>
      <c r="D872" s="229" t="s">
        <v>146</v>
      </c>
      <c r="E872" s="251" t="s">
        <v>19</v>
      </c>
      <c r="F872" s="252" t="s">
        <v>156</v>
      </c>
      <c r="G872" s="250"/>
      <c r="H872" s="253">
        <v>34.189999999999998</v>
      </c>
      <c r="I872" s="254"/>
      <c r="J872" s="250"/>
      <c r="K872" s="250"/>
      <c r="L872" s="255"/>
      <c r="M872" s="256"/>
      <c r="N872" s="257"/>
      <c r="O872" s="257"/>
      <c r="P872" s="257"/>
      <c r="Q872" s="257"/>
      <c r="R872" s="257"/>
      <c r="S872" s="257"/>
      <c r="T872" s="258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59" t="s">
        <v>146</v>
      </c>
      <c r="AU872" s="259" t="s">
        <v>81</v>
      </c>
      <c r="AV872" s="15" t="s">
        <v>137</v>
      </c>
      <c r="AW872" s="15" t="s">
        <v>33</v>
      </c>
      <c r="AX872" s="15" t="s">
        <v>72</v>
      </c>
      <c r="AY872" s="259" t="s">
        <v>136</v>
      </c>
    </row>
    <row r="873" s="14" customFormat="1">
      <c r="A873" s="14"/>
      <c r="B873" s="238"/>
      <c r="C873" s="239"/>
      <c r="D873" s="229" t="s">
        <v>146</v>
      </c>
      <c r="E873" s="240" t="s">
        <v>19</v>
      </c>
      <c r="F873" s="241" t="s">
        <v>660</v>
      </c>
      <c r="G873" s="239"/>
      <c r="H873" s="242">
        <v>5.298</v>
      </c>
      <c r="I873" s="243"/>
      <c r="J873" s="239"/>
      <c r="K873" s="239"/>
      <c r="L873" s="244"/>
      <c r="M873" s="245"/>
      <c r="N873" s="246"/>
      <c r="O873" s="246"/>
      <c r="P873" s="246"/>
      <c r="Q873" s="246"/>
      <c r="R873" s="246"/>
      <c r="S873" s="246"/>
      <c r="T873" s="247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8" t="s">
        <v>146</v>
      </c>
      <c r="AU873" s="248" t="s">
        <v>81</v>
      </c>
      <c r="AV873" s="14" t="s">
        <v>81</v>
      </c>
      <c r="AW873" s="14" t="s">
        <v>33</v>
      </c>
      <c r="AX873" s="14" t="s">
        <v>72</v>
      </c>
      <c r="AY873" s="248" t="s">
        <v>136</v>
      </c>
    </row>
    <row r="874" s="14" customFormat="1">
      <c r="A874" s="14"/>
      <c r="B874" s="238"/>
      <c r="C874" s="239"/>
      <c r="D874" s="229" t="s">
        <v>146</v>
      </c>
      <c r="E874" s="240" t="s">
        <v>19</v>
      </c>
      <c r="F874" s="241" t="s">
        <v>661</v>
      </c>
      <c r="G874" s="239"/>
      <c r="H874" s="242">
        <v>6.9290000000000003</v>
      </c>
      <c r="I874" s="243"/>
      <c r="J874" s="239"/>
      <c r="K874" s="239"/>
      <c r="L874" s="244"/>
      <c r="M874" s="245"/>
      <c r="N874" s="246"/>
      <c r="O874" s="246"/>
      <c r="P874" s="246"/>
      <c r="Q874" s="246"/>
      <c r="R874" s="246"/>
      <c r="S874" s="246"/>
      <c r="T874" s="247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8" t="s">
        <v>146</v>
      </c>
      <c r="AU874" s="248" t="s">
        <v>81</v>
      </c>
      <c r="AV874" s="14" t="s">
        <v>81</v>
      </c>
      <c r="AW874" s="14" t="s">
        <v>33</v>
      </c>
      <c r="AX874" s="14" t="s">
        <v>72</v>
      </c>
      <c r="AY874" s="248" t="s">
        <v>136</v>
      </c>
    </row>
    <row r="875" s="14" customFormat="1">
      <c r="A875" s="14"/>
      <c r="B875" s="238"/>
      <c r="C875" s="239"/>
      <c r="D875" s="229" t="s">
        <v>146</v>
      </c>
      <c r="E875" s="240" t="s">
        <v>19</v>
      </c>
      <c r="F875" s="241" t="s">
        <v>662</v>
      </c>
      <c r="G875" s="239"/>
      <c r="H875" s="242">
        <v>2.8210000000000002</v>
      </c>
      <c r="I875" s="243"/>
      <c r="J875" s="239"/>
      <c r="K875" s="239"/>
      <c r="L875" s="244"/>
      <c r="M875" s="245"/>
      <c r="N875" s="246"/>
      <c r="O875" s="246"/>
      <c r="P875" s="246"/>
      <c r="Q875" s="246"/>
      <c r="R875" s="246"/>
      <c r="S875" s="246"/>
      <c r="T875" s="247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8" t="s">
        <v>146</v>
      </c>
      <c r="AU875" s="248" t="s">
        <v>81</v>
      </c>
      <c r="AV875" s="14" t="s">
        <v>81</v>
      </c>
      <c r="AW875" s="14" t="s">
        <v>33</v>
      </c>
      <c r="AX875" s="14" t="s">
        <v>72</v>
      </c>
      <c r="AY875" s="248" t="s">
        <v>136</v>
      </c>
    </row>
    <row r="876" s="14" customFormat="1">
      <c r="A876" s="14"/>
      <c r="B876" s="238"/>
      <c r="C876" s="239"/>
      <c r="D876" s="229" t="s">
        <v>146</v>
      </c>
      <c r="E876" s="240" t="s">
        <v>19</v>
      </c>
      <c r="F876" s="241" t="s">
        <v>663</v>
      </c>
      <c r="G876" s="239"/>
      <c r="H876" s="242">
        <v>5.6159999999999997</v>
      </c>
      <c r="I876" s="243"/>
      <c r="J876" s="239"/>
      <c r="K876" s="239"/>
      <c r="L876" s="244"/>
      <c r="M876" s="245"/>
      <c r="N876" s="246"/>
      <c r="O876" s="246"/>
      <c r="P876" s="246"/>
      <c r="Q876" s="246"/>
      <c r="R876" s="246"/>
      <c r="S876" s="246"/>
      <c r="T876" s="247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8" t="s">
        <v>146</v>
      </c>
      <c r="AU876" s="248" t="s">
        <v>81</v>
      </c>
      <c r="AV876" s="14" t="s">
        <v>81</v>
      </c>
      <c r="AW876" s="14" t="s">
        <v>33</v>
      </c>
      <c r="AX876" s="14" t="s">
        <v>72</v>
      </c>
      <c r="AY876" s="248" t="s">
        <v>136</v>
      </c>
    </row>
    <row r="877" s="14" customFormat="1">
      <c r="A877" s="14"/>
      <c r="B877" s="238"/>
      <c r="C877" s="239"/>
      <c r="D877" s="229" t="s">
        <v>146</v>
      </c>
      <c r="E877" s="240" t="s">
        <v>19</v>
      </c>
      <c r="F877" s="241" t="s">
        <v>664</v>
      </c>
      <c r="G877" s="239"/>
      <c r="H877" s="242">
        <v>6.5389999999999997</v>
      </c>
      <c r="I877" s="243"/>
      <c r="J877" s="239"/>
      <c r="K877" s="239"/>
      <c r="L877" s="244"/>
      <c r="M877" s="245"/>
      <c r="N877" s="246"/>
      <c r="O877" s="246"/>
      <c r="P877" s="246"/>
      <c r="Q877" s="246"/>
      <c r="R877" s="246"/>
      <c r="S877" s="246"/>
      <c r="T877" s="247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8" t="s">
        <v>146</v>
      </c>
      <c r="AU877" s="248" t="s">
        <v>81</v>
      </c>
      <c r="AV877" s="14" t="s">
        <v>81</v>
      </c>
      <c r="AW877" s="14" t="s">
        <v>33</v>
      </c>
      <c r="AX877" s="14" t="s">
        <v>72</v>
      </c>
      <c r="AY877" s="248" t="s">
        <v>136</v>
      </c>
    </row>
    <row r="878" s="14" customFormat="1">
      <c r="A878" s="14"/>
      <c r="B878" s="238"/>
      <c r="C878" s="239"/>
      <c r="D878" s="229" t="s">
        <v>146</v>
      </c>
      <c r="E878" s="240" t="s">
        <v>19</v>
      </c>
      <c r="F878" s="241" t="s">
        <v>665</v>
      </c>
      <c r="G878" s="239"/>
      <c r="H878" s="242">
        <v>6.1100000000000003</v>
      </c>
      <c r="I878" s="243"/>
      <c r="J878" s="239"/>
      <c r="K878" s="239"/>
      <c r="L878" s="244"/>
      <c r="M878" s="245"/>
      <c r="N878" s="246"/>
      <c r="O878" s="246"/>
      <c r="P878" s="246"/>
      <c r="Q878" s="246"/>
      <c r="R878" s="246"/>
      <c r="S878" s="246"/>
      <c r="T878" s="247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8" t="s">
        <v>146</v>
      </c>
      <c r="AU878" s="248" t="s">
        <v>81</v>
      </c>
      <c r="AV878" s="14" t="s">
        <v>81</v>
      </c>
      <c r="AW878" s="14" t="s">
        <v>33</v>
      </c>
      <c r="AX878" s="14" t="s">
        <v>72</v>
      </c>
      <c r="AY878" s="248" t="s">
        <v>136</v>
      </c>
    </row>
    <row r="879" s="14" customFormat="1">
      <c r="A879" s="14"/>
      <c r="B879" s="238"/>
      <c r="C879" s="239"/>
      <c r="D879" s="229" t="s">
        <v>146</v>
      </c>
      <c r="E879" s="240" t="s">
        <v>19</v>
      </c>
      <c r="F879" s="241" t="s">
        <v>666</v>
      </c>
      <c r="G879" s="239"/>
      <c r="H879" s="242">
        <v>8.1899999999999995</v>
      </c>
      <c r="I879" s="243"/>
      <c r="J879" s="239"/>
      <c r="K879" s="239"/>
      <c r="L879" s="244"/>
      <c r="M879" s="245"/>
      <c r="N879" s="246"/>
      <c r="O879" s="246"/>
      <c r="P879" s="246"/>
      <c r="Q879" s="246"/>
      <c r="R879" s="246"/>
      <c r="S879" s="246"/>
      <c r="T879" s="247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8" t="s">
        <v>146</v>
      </c>
      <c r="AU879" s="248" t="s">
        <v>81</v>
      </c>
      <c r="AV879" s="14" t="s">
        <v>81</v>
      </c>
      <c r="AW879" s="14" t="s">
        <v>33</v>
      </c>
      <c r="AX879" s="14" t="s">
        <v>72</v>
      </c>
      <c r="AY879" s="248" t="s">
        <v>136</v>
      </c>
    </row>
    <row r="880" s="15" customFormat="1">
      <c r="A880" s="15"/>
      <c r="B880" s="249"/>
      <c r="C880" s="250"/>
      <c r="D880" s="229" t="s">
        <v>146</v>
      </c>
      <c r="E880" s="251" t="s">
        <v>19</v>
      </c>
      <c r="F880" s="252" t="s">
        <v>199</v>
      </c>
      <c r="G880" s="250"/>
      <c r="H880" s="253">
        <v>41.503</v>
      </c>
      <c r="I880" s="254"/>
      <c r="J880" s="250"/>
      <c r="K880" s="250"/>
      <c r="L880" s="255"/>
      <c r="M880" s="256"/>
      <c r="N880" s="257"/>
      <c r="O880" s="257"/>
      <c r="P880" s="257"/>
      <c r="Q880" s="257"/>
      <c r="R880" s="257"/>
      <c r="S880" s="257"/>
      <c r="T880" s="258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59" t="s">
        <v>146</v>
      </c>
      <c r="AU880" s="259" t="s">
        <v>81</v>
      </c>
      <c r="AV880" s="15" t="s">
        <v>137</v>
      </c>
      <c r="AW880" s="15" t="s">
        <v>33</v>
      </c>
      <c r="AX880" s="15" t="s">
        <v>72</v>
      </c>
      <c r="AY880" s="259" t="s">
        <v>136</v>
      </c>
    </row>
    <row r="881" s="13" customFormat="1">
      <c r="A881" s="13"/>
      <c r="B881" s="227"/>
      <c r="C881" s="228"/>
      <c r="D881" s="229" t="s">
        <v>146</v>
      </c>
      <c r="E881" s="230" t="s">
        <v>19</v>
      </c>
      <c r="F881" s="231" t="s">
        <v>667</v>
      </c>
      <c r="G881" s="228"/>
      <c r="H881" s="230" t="s">
        <v>19</v>
      </c>
      <c r="I881" s="232"/>
      <c r="J881" s="228"/>
      <c r="K881" s="228"/>
      <c r="L881" s="233"/>
      <c r="M881" s="234"/>
      <c r="N881" s="235"/>
      <c r="O881" s="235"/>
      <c r="P881" s="235"/>
      <c r="Q881" s="235"/>
      <c r="R881" s="235"/>
      <c r="S881" s="235"/>
      <c r="T881" s="236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7" t="s">
        <v>146</v>
      </c>
      <c r="AU881" s="237" t="s">
        <v>81</v>
      </c>
      <c r="AV881" s="13" t="s">
        <v>79</v>
      </c>
      <c r="AW881" s="13" t="s">
        <v>33</v>
      </c>
      <c r="AX881" s="13" t="s">
        <v>72</v>
      </c>
      <c r="AY881" s="237" t="s">
        <v>136</v>
      </c>
    </row>
    <row r="882" s="14" customFormat="1">
      <c r="A882" s="14"/>
      <c r="B882" s="238"/>
      <c r="C882" s="239"/>
      <c r="D882" s="229" t="s">
        <v>146</v>
      </c>
      <c r="E882" s="240" t="s">
        <v>19</v>
      </c>
      <c r="F882" s="241" t="s">
        <v>235</v>
      </c>
      <c r="G882" s="239"/>
      <c r="H882" s="242">
        <v>53.107999999999997</v>
      </c>
      <c r="I882" s="243"/>
      <c r="J882" s="239"/>
      <c r="K882" s="239"/>
      <c r="L882" s="244"/>
      <c r="M882" s="245"/>
      <c r="N882" s="246"/>
      <c r="O882" s="246"/>
      <c r="P882" s="246"/>
      <c r="Q882" s="246"/>
      <c r="R882" s="246"/>
      <c r="S882" s="246"/>
      <c r="T882" s="247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8" t="s">
        <v>146</v>
      </c>
      <c r="AU882" s="248" t="s">
        <v>81</v>
      </c>
      <c r="AV882" s="14" t="s">
        <v>81</v>
      </c>
      <c r="AW882" s="14" t="s">
        <v>33</v>
      </c>
      <c r="AX882" s="14" t="s">
        <v>72</v>
      </c>
      <c r="AY882" s="248" t="s">
        <v>136</v>
      </c>
    </row>
    <row r="883" s="14" customFormat="1">
      <c r="A883" s="14"/>
      <c r="B883" s="238"/>
      <c r="C883" s="239"/>
      <c r="D883" s="229" t="s">
        <v>146</v>
      </c>
      <c r="E883" s="240" t="s">
        <v>19</v>
      </c>
      <c r="F883" s="241" t="s">
        <v>668</v>
      </c>
      <c r="G883" s="239"/>
      <c r="H883" s="242">
        <v>25.352</v>
      </c>
      <c r="I883" s="243"/>
      <c r="J883" s="239"/>
      <c r="K883" s="239"/>
      <c r="L883" s="244"/>
      <c r="M883" s="245"/>
      <c r="N883" s="246"/>
      <c r="O883" s="246"/>
      <c r="P883" s="246"/>
      <c r="Q883" s="246"/>
      <c r="R883" s="246"/>
      <c r="S883" s="246"/>
      <c r="T883" s="247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8" t="s">
        <v>146</v>
      </c>
      <c r="AU883" s="248" t="s">
        <v>81</v>
      </c>
      <c r="AV883" s="14" t="s">
        <v>81</v>
      </c>
      <c r="AW883" s="14" t="s">
        <v>33</v>
      </c>
      <c r="AX883" s="14" t="s">
        <v>72</v>
      </c>
      <c r="AY883" s="248" t="s">
        <v>136</v>
      </c>
    </row>
    <row r="884" s="14" customFormat="1">
      <c r="A884" s="14"/>
      <c r="B884" s="238"/>
      <c r="C884" s="239"/>
      <c r="D884" s="229" t="s">
        <v>146</v>
      </c>
      <c r="E884" s="240" t="s">
        <v>19</v>
      </c>
      <c r="F884" s="241" t="s">
        <v>669</v>
      </c>
      <c r="G884" s="239"/>
      <c r="H884" s="242">
        <v>87.376000000000005</v>
      </c>
      <c r="I884" s="243"/>
      <c r="J884" s="239"/>
      <c r="K884" s="239"/>
      <c r="L884" s="244"/>
      <c r="M884" s="245"/>
      <c r="N884" s="246"/>
      <c r="O884" s="246"/>
      <c r="P884" s="246"/>
      <c r="Q884" s="246"/>
      <c r="R884" s="246"/>
      <c r="S884" s="246"/>
      <c r="T884" s="247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8" t="s">
        <v>146</v>
      </c>
      <c r="AU884" s="248" t="s">
        <v>81</v>
      </c>
      <c r="AV884" s="14" t="s">
        <v>81</v>
      </c>
      <c r="AW884" s="14" t="s">
        <v>33</v>
      </c>
      <c r="AX884" s="14" t="s">
        <v>72</v>
      </c>
      <c r="AY884" s="248" t="s">
        <v>136</v>
      </c>
    </row>
    <row r="885" s="14" customFormat="1">
      <c r="A885" s="14"/>
      <c r="B885" s="238"/>
      <c r="C885" s="239"/>
      <c r="D885" s="229" t="s">
        <v>146</v>
      </c>
      <c r="E885" s="240" t="s">
        <v>19</v>
      </c>
      <c r="F885" s="241" t="s">
        <v>670</v>
      </c>
      <c r="G885" s="239"/>
      <c r="H885" s="242">
        <v>18.300000000000001</v>
      </c>
      <c r="I885" s="243"/>
      <c r="J885" s="239"/>
      <c r="K885" s="239"/>
      <c r="L885" s="244"/>
      <c r="M885" s="245"/>
      <c r="N885" s="246"/>
      <c r="O885" s="246"/>
      <c r="P885" s="246"/>
      <c r="Q885" s="246"/>
      <c r="R885" s="246"/>
      <c r="S885" s="246"/>
      <c r="T885" s="247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8" t="s">
        <v>146</v>
      </c>
      <c r="AU885" s="248" t="s">
        <v>81</v>
      </c>
      <c r="AV885" s="14" t="s">
        <v>81</v>
      </c>
      <c r="AW885" s="14" t="s">
        <v>33</v>
      </c>
      <c r="AX885" s="14" t="s">
        <v>72</v>
      </c>
      <c r="AY885" s="248" t="s">
        <v>136</v>
      </c>
    </row>
    <row r="886" s="14" customFormat="1">
      <c r="A886" s="14"/>
      <c r="B886" s="238"/>
      <c r="C886" s="239"/>
      <c r="D886" s="229" t="s">
        <v>146</v>
      </c>
      <c r="E886" s="240" t="s">
        <v>19</v>
      </c>
      <c r="F886" s="241" t="s">
        <v>671</v>
      </c>
      <c r="G886" s="239"/>
      <c r="H886" s="242">
        <v>19.699999999999999</v>
      </c>
      <c r="I886" s="243"/>
      <c r="J886" s="239"/>
      <c r="K886" s="239"/>
      <c r="L886" s="244"/>
      <c r="M886" s="245"/>
      <c r="N886" s="246"/>
      <c r="O886" s="246"/>
      <c r="P886" s="246"/>
      <c r="Q886" s="246"/>
      <c r="R886" s="246"/>
      <c r="S886" s="246"/>
      <c r="T886" s="247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8" t="s">
        <v>146</v>
      </c>
      <c r="AU886" s="248" t="s">
        <v>81</v>
      </c>
      <c r="AV886" s="14" t="s">
        <v>81</v>
      </c>
      <c r="AW886" s="14" t="s">
        <v>33</v>
      </c>
      <c r="AX886" s="14" t="s">
        <v>72</v>
      </c>
      <c r="AY886" s="248" t="s">
        <v>136</v>
      </c>
    </row>
    <row r="887" s="14" customFormat="1">
      <c r="A887" s="14"/>
      <c r="B887" s="238"/>
      <c r="C887" s="239"/>
      <c r="D887" s="229" t="s">
        <v>146</v>
      </c>
      <c r="E887" s="240" t="s">
        <v>19</v>
      </c>
      <c r="F887" s="241" t="s">
        <v>672</v>
      </c>
      <c r="G887" s="239"/>
      <c r="H887" s="242">
        <v>18.300000000000001</v>
      </c>
      <c r="I887" s="243"/>
      <c r="J887" s="239"/>
      <c r="K887" s="239"/>
      <c r="L887" s="244"/>
      <c r="M887" s="245"/>
      <c r="N887" s="246"/>
      <c r="O887" s="246"/>
      <c r="P887" s="246"/>
      <c r="Q887" s="246"/>
      <c r="R887" s="246"/>
      <c r="S887" s="246"/>
      <c r="T887" s="247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8" t="s">
        <v>146</v>
      </c>
      <c r="AU887" s="248" t="s">
        <v>81</v>
      </c>
      <c r="AV887" s="14" t="s">
        <v>81</v>
      </c>
      <c r="AW887" s="14" t="s">
        <v>33</v>
      </c>
      <c r="AX887" s="14" t="s">
        <v>72</v>
      </c>
      <c r="AY887" s="248" t="s">
        <v>136</v>
      </c>
    </row>
    <row r="888" s="15" customFormat="1">
      <c r="A888" s="15"/>
      <c r="B888" s="249"/>
      <c r="C888" s="250"/>
      <c r="D888" s="229" t="s">
        <v>146</v>
      </c>
      <c r="E888" s="251" t="s">
        <v>19</v>
      </c>
      <c r="F888" s="252" t="s">
        <v>236</v>
      </c>
      <c r="G888" s="250"/>
      <c r="H888" s="253">
        <v>222.136</v>
      </c>
      <c r="I888" s="254"/>
      <c r="J888" s="250"/>
      <c r="K888" s="250"/>
      <c r="L888" s="255"/>
      <c r="M888" s="256"/>
      <c r="N888" s="257"/>
      <c r="O888" s="257"/>
      <c r="P888" s="257"/>
      <c r="Q888" s="257"/>
      <c r="R888" s="257"/>
      <c r="S888" s="257"/>
      <c r="T888" s="258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59" t="s">
        <v>146</v>
      </c>
      <c r="AU888" s="259" t="s">
        <v>81</v>
      </c>
      <c r="AV888" s="15" t="s">
        <v>137</v>
      </c>
      <c r="AW888" s="15" t="s">
        <v>33</v>
      </c>
      <c r="AX888" s="15" t="s">
        <v>72</v>
      </c>
      <c r="AY888" s="259" t="s">
        <v>136</v>
      </c>
    </row>
    <row r="889" s="14" customFormat="1">
      <c r="A889" s="14"/>
      <c r="B889" s="238"/>
      <c r="C889" s="239"/>
      <c r="D889" s="229" t="s">
        <v>146</v>
      </c>
      <c r="E889" s="240" t="s">
        <v>19</v>
      </c>
      <c r="F889" s="241" t="s">
        <v>237</v>
      </c>
      <c r="G889" s="239"/>
      <c r="H889" s="242">
        <v>1.53</v>
      </c>
      <c r="I889" s="243"/>
      <c r="J889" s="239"/>
      <c r="K889" s="239"/>
      <c r="L889" s="244"/>
      <c r="M889" s="245"/>
      <c r="N889" s="246"/>
      <c r="O889" s="246"/>
      <c r="P889" s="246"/>
      <c r="Q889" s="246"/>
      <c r="R889" s="246"/>
      <c r="S889" s="246"/>
      <c r="T889" s="247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8" t="s">
        <v>146</v>
      </c>
      <c r="AU889" s="248" t="s">
        <v>81</v>
      </c>
      <c r="AV889" s="14" t="s">
        <v>81</v>
      </c>
      <c r="AW889" s="14" t="s">
        <v>33</v>
      </c>
      <c r="AX889" s="14" t="s">
        <v>72</v>
      </c>
      <c r="AY889" s="248" t="s">
        <v>136</v>
      </c>
    </row>
    <row r="890" s="14" customFormat="1">
      <c r="A890" s="14"/>
      <c r="B890" s="238"/>
      <c r="C890" s="239"/>
      <c r="D890" s="229" t="s">
        <v>146</v>
      </c>
      <c r="E890" s="240" t="s">
        <v>19</v>
      </c>
      <c r="F890" s="241" t="s">
        <v>238</v>
      </c>
      <c r="G890" s="239"/>
      <c r="H890" s="242">
        <v>1.3600000000000001</v>
      </c>
      <c r="I890" s="243"/>
      <c r="J890" s="239"/>
      <c r="K890" s="239"/>
      <c r="L890" s="244"/>
      <c r="M890" s="245"/>
      <c r="N890" s="246"/>
      <c r="O890" s="246"/>
      <c r="P890" s="246"/>
      <c r="Q890" s="246"/>
      <c r="R890" s="246"/>
      <c r="S890" s="246"/>
      <c r="T890" s="247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8" t="s">
        <v>146</v>
      </c>
      <c r="AU890" s="248" t="s">
        <v>81</v>
      </c>
      <c r="AV890" s="14" t="s">
        <v>81</v>
      </c>
      <c r="AW890" s="14" t="s">
        <v>33</v>
      </c>
      <c r="AX890" s="14" t="s">
        <v>72</v>
      </c>
      <c r="AY890" s="248" t="s">
        <v>136</v>
      </c>
    </row>
    <row r="891" s="14" customFormat="1">
      <c r="A891" s="14"/>
      <c r="B891" s="238"/>
      <c r="C891" s="239"/>
      <c r="D891" s="229" t="s">
        <v>146</v>
      </c>
      <c r="E891" s="240" t="s">
        <v>19</v>
      </c>
      <c r="F891" s="241" t="s">
        <v>239</v>
      </c>
      <c r="G891" s="239"/>
      <c r="H891" s="242">
        <v>2.7549999999999999</v>
      </c>
      <c r="I891" s="243"/>
      <c r="J891" s="239"/>
      <c r="K891" s="239"/>
      <c r="L891" s="244"/>
      <c r="M891" s="245"/>
      <c r="N891" s="246"/>
      <c r="O891" s="246"/>
      <c r="P891" s="246"/>
      <c r="Q891" s="246"/>
      <c r="R891" s="246"/>
      <c r="S891" s="246"/>
      <c r="T891" s="247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8" t="s">
        <v>146</v>
      </c>
      <c r="AU891" s="248" t="s">
        <v>81</v>
      </c>
      <c r="AV891" s="14" t="s">
        <v>81</v>
      </c>
      <c r="AW891" s="14" t="s">
        <v>33</v>
      </c>
      <c r="AX891" s="14" t="s">
        <v>72</v>
      </c>
      <c r="AY891" s="248" t="s">
        <v>136</v>
      </c>
    </row>
    <row r="892" s="14" customFormat="1">
      <c r="A892" s="14"/>
      <c r="B892" s="238"/>
      <c r="C892" s="239"/>
      <c r="D892" s="229" t="s">
        <v>146</v>
      </c>
      <c r="E892" s="240" t="s">
        <v>19</v>
      </c>
      <c r="F892" s="241" t="s">
        <v>240</v>
      </c>
      <c r="G892" s="239"/>
      <c r="H892" s="242">
        <v>3.3999999999999999</v>
      </c>
      <c r="I892" s="243"/>
      <c r="J892" s="239"/>
      <c r="K892" s="239"/>
      <c r="L892" s="244"/>
      <c r="M892" s="245"/>
      <c r="N892" s="246"/>
      <c r="O892" s="246"/>
      <c r="P892" s="246"/>
      <c r="Q892" s="246"/>
      <c r="R892" s="246"/>
      <c r="S892" s="246"/>
      <c r="T892" s="247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8" t="s">
        <v>146</v>
      </c>
      <c r="AU892" s="248" t="s">
        <v>81</v>
      </c>
      <c r="AV892" s="14" t="s">
        <v>81</v>
      </c>
      <c r="AW892" s="14" t="s">
        <v>33</v>
      </c>
      <c r="AX892" s="14" t="s">
        <v>72</v>
      </c>
      <c r="AY892" s="248" t="s">
        <v>136</v>
      </c>
    </row>
    <row r="893" s="14" customFormat="1">
      <c r="A893" s="14"/>
      <c r="B893" s="238"/>
      <c r="C893" s="239"/>
      <c r="D893" s="229" t="s">
        <v>146</v>
      </c>
      <c r="E893" s="240" t="s">
        <v>19</v>
      </c>
      <c r="F893" s="241" t="s">
        <v>241</v>
      </c>
      <c r="G893" s="239"/>
      <c r="H893" s="242">
        <v>5.5350000000000001</v>
      </c>
      <c r="I893" s="243"/>
      <c r="J893" s="239"/>
      <c r="K893" s="239"/>
      <c r="L893" s="244"/>
      <c r="M893" s="245"/>
      <c r="N893" s="246"/>
      <c r="O893" s="246"/>
      <c r="P893" s="246"/>
      <c r="Q893" s="246"/>
      <c r="R893" s="246"/>
      <c r="S893" s="246"/>
      <c r="T893" s="247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8" t="s">
        <v>146</v>
      </c>
      <c r="AU893" s="248" t="s">
        <v>81</v>
      </c>
      <c r="AV893" s="14" t="s">
        <v>81</v>
      </c>
      <c r="AW893" s="14" t="s">
        <v>33</v>
      </c>
      <c r="AX893" s="14" t="s">
        <v>72</v>
      </c>
      <c r="AY893" s="248" t="s">
        <v>136</v>
      </c>
    </row>
    <row r="894" s="14" customFormat="1">
      <c r="A894" s="14"/>
      <c r="B894" s="238"/>
      <c r="C894" s="239"/>
      <c r="D894" s="229" t="s">
        <v>146</v>
      </c>
      <c r="E894" s="240" t="s">
        <v>19</v>
      </c>
      <c r="F894" s="241" t="s">
        <v>242</v>
      </c>
      <c r="G894" s="239"/>
      <c r="H894" s="242">
        <v>5.1299999999999999</v>
      </c>
      <c r="I894" s="243"/>
      <c r="J894" s="239"/>
      <c r="K894" s="239"/>
      <c r="L894" s="244"/>
      <c r="M894" s="245"/>
      <c r="N894" s="246"/>
      <c r="O894" s="246"/>
      <c r="P894" s="246"/>
      <c r="Q894" s="246"/>
      <c r="R894" s="246"/>
      <c r="S894" s="246"/>
      <c r="T894" s="247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8" t="s">
        <v>146</v>
      </c>
      <c r="AU894" s="248" t="s">
        <v>81</v>
      </c>
      <c r="AV894" s="14" t="s">
        <v>81</v>
      </c>
      <c r="AW894" s="14" t="s">
        <v>33</v>
      </c>
      <c r="AX894" s="14" t="s">
        <v>72</v>
      </c>
      <c r="AY894" s="248" t="s">
        <v>136</v>
      </c>
    </row>
    <row r="895" s="15" customFormat="1">
      <c r="A895" s="15"/>
      <c r="B895" s="249"/>
      <c r="C895" s="250"/>
      <c r="D895" s="229" t="s">
        <v>146</v>
      </c>
      <c r="E895" s="251" t="s">
        <v>19</v>
      </c>
      <c r="F895" s="252" t="s">
        <v>150</v>
      </c>
      <c r="G895" s="250"/>
      <c r="H895" s="253">
        <v>19.710000000000001</v>
      </c>
      <c r="I895" s="254"/>
      <c r="J895" s="250"/>
      <c r="K895" s="250"/>
      <c r="L895" s="255"/>
      <c r="M895" s="256"/>
      <c r="N895" s="257"/>
      <c r="O895" s="257"/>
      <c r="P895" s="257"/>
      <c r="Q895" s="257"/>
      <c r="R895" s="257"/>
      <c r="S895" s="257"/>
      <c r="T895" s="258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59" t="s">
        <v>146</v>
      </c>
      <c r="AU895" s="259" t="s">
        <v>81</v>
      </c>
      <c r="AV895" s="15" t="s">
        <v>137</v>
      </c>
      <c r="AW895" s="15" t="s">
        <v>33</v>
      </c>
      <c r="AX895" s="15" t="s">
        <v>72</v>
      </c>
      <c r="AY895" s="259" t="s">
        <v>136</v>
      </c>
    </row>
    <row r="896" s="14" customFormat="1">
      <c r="A896" s="14"/>
      <c r="B896" s="238"/>
      <c r="C896" s="239"/>
      <c r="D896" s="229" t="s">
        <v>146</v>
      </c>
      <c r="E896" s="240" t="s">
        <v>19</v>
      </c>
      <c r="F896" s="241" t="s">
        <v>243</v>
      </c>
      <c r="G896" s="239"/>
      <c r="H896" s="242">
        <v>1.53</v>
      </c>
      <c r="I896" s="243"/>
      <c r="J896" s="239"/>
      <c r="K896" s="239"/>
      <c r="L896" s="244"/>
      <c r="M896" s="245"/>
      <c r="N896" s="246"/>
      <c r="O896" s="246"/>
      <c r="P896" s="246"/>
      <c r="Q896" s="246"/>
      <c r="R896" s="246"/>
      <c r="S896" s="246"/>
      <c r="T896" s="247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8" t="s">
        <v>146</v>
      </c>
      <c r="AU896" s="248" t="s">
        <v>81</v>
      </c>
      <c r="AV896" s="14" t="s">
        <v>81</v>
      </c>
      <c r="AW896" s="14" t="s">
        <v>33</v>
      </c>
      <c r="AX896" s="14" t="s">
        <v>72</v>
      </c>
      <c r="AY896" s="248" t="s">
        <v>136</v>
      </c>
    </row>
    <row r="897" s="14" customFormat="1">
      <c r="A897" s="14"/>
      <c r="B897" s="238"/>
      <c r="C897" s="239"/>
      <c r="D897" s="229" t="s">
        <v>146</v>
      </c>
      <c r="E897" s="240" t="s">
        <v>19</v>
      </c>
      <c r="F897" s="241" t="s">
        <v>244</v>
      </c>
      <c r="G897" s="239"/>
      <c r="H897" s="242">
        <v>1.3600000000000001</v>
      </c>
      <c r="I897" s="243"/>
      <c r="J897" s="239"/>
      <c r="K897" s="239"/>
      <c r="L897" s="244"/>
      <c r="M897" s="245"/>
      <c r="N897" s="246"/>
      <c r="O897" s="246"/>
      <c r="P897" s="246"/>
      <c r="Q897" s="246"/>
      <c r="R897" s="246"/>
      <c r="S897" s="246"/>
      <c r="T897" s="247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8" t="s">
        <v>146</v>
      </c>
      <c r="AU897" s="248" t="s">
        <v>81</v>
      </c>
      <c r="AV897" s="14" t="s">
        <v>81</v>
      </c>
      <c r="AW897" s="14" t="s">
        <v>33</v>
      </c>
      <c r="AX897" s="14" t="s">
        <v>72</v>
      </c>
      <c r="AY897" s="248" t="s">
        <v>136</v>
      </c>
    </row>
    <row r="898" s="14" customFormat="1">
      <c r="A898" s="14"/>
      <c r="B898" s="238"/>
      <c r="C898" s="239"/>
      <c r="D898" s="229" t="s">
        <v>146</v>
      </c>
      <c r="E898" s="240" t="s">
        <v>19</v>
      </c>
      <c r="F898" s="241" t="s">
        <v>245</v>
      </c>
      <c r="G898" s="239"/>
      <c r="H898" s="242">
        <v>1.1399999999999999</v>
      </c>
      <c r="I898" s="243"/>
      <c r="J898" s="239"/>
      <c r="K898" s="239"/>
      <c r="L898" s="244"/>
      <c r="M898" s="245"/>
      <c r="N898" s="246"/>
      <c r="O898" s="246"/>
      <c r="P898" s="246"/>
      <c r="Q898" s="246"/>
      <c r="R898" s="246"/>
      <c r="S898" s="246"/>
      <c r="T898" s="247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8" t="s">
        <v>146</v>
      </c>
      <c r="AU898" s="248" t="s">
        <v>81</v>
      </c>
      <c r="AV898" s="14" t="s">
        <v>81</v>
      </c>
      <c r="AW898" s="14" t="s">
        <v>33</v>
      </c>
      <c r="AX898" s="14" t="s">
        <v>72</v>
      </c>
      <c r="AY898" s="248" t="s">
        <v>136</v>
      </c>
    </row>
    <row r="899" s="14" customFormat="1">
      <c r="A899" s="14"/>
      <c r="B899" s="238"/>
      <c r="C899" s="239"/>
      <c r="D899" s="229" t="s">
        <v>146</v>
      </c>
      <c r="E899" s="240" t="s">
        <v>19</v>
      </c>
      <c r="F899" s="241" t="s">
        <v>246</v>
      </c>
      <c r="G899" s="239"/>
      <c r="H899" s="242">
        <v>1.615</v>
      </c>
      <c r="I899" s="243"/>
      <c r="J899" s="239"/>
      <c r="K899" s="239"/>
      <c r="L899" s="244"/>
      <c r="M899" s="245"/>
      <c r="N899" s="246"/>
      <c r="O899" s="246"/>
      <c r="P899" s="246"/>
      <c r="Q899" s="246"/>
      <c r="R899" s="246"/>
      <c r="S899" s="246"/>
      <c r="T899" s="247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8" t="s">
        <v>146</v>
      </c>
      <c r="AU899" s="248" t="s">
        <v>81</v>
      </c>
      <c r="AV899" s="14" t="s">
        <v>81</v>
      </c>
      <c r="AW899" s="14" t="s">
        <v>33</v>
      </c>
      <c r="AX899" s="14" t="s">
        <v>72</v>
      </c>
      <c r="AY899" s="248" t="s">
        <v>136</v>
      </c>
    </row>
    <row r="900" s="14" customFormat="1">
      <c r="A900" s="14"/>
      <c r="B900" s="238"/>
      <c r="C900" s="239"/>
      <c r="D900" s="229" t="s">
        <v>146</v>
      </c>
      <c r="E900" s="240" t="s">
        <v>19</v>
      </c>
      <c r="F900" s="241" t="s">
        <v>247</v>
      </c>
      <c r="G900" s="239"/>
      <c r="H900" s="242">
        <v>3.3999999999999999</v>
      </c>
      <c r="I900" s="243"/>
      <c r="J900" s="239"/>
      <c r="K900" s="239"/>
      <c r="L900" s="244"/>
      <c r="M900" s="245"/>
      <c r="N900" s="246"/>
      <c r="O900" s="246"/>
      <c r="P900" s="246"/>
      <c r="Q900" s="246"/>
      <c r="R900" s="246"/>
      <c r="S900" s="246"/>
      <c r="T900" s="247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8" t="s">
        <v>146</v>
      </c>
      <c r="AU900" s="248" t="s">
        <v>81</v>
      </c>
      <c r="AV900" s="14" t="s">
        <v>81</v>
      </c>
      <c r="AW900" s="14" t="s">
        <v>33</v>
      </c>
      <c r="AX900" s="14" t="s">
        <v>72</v>
      </c>
      <c r="AY900" s="248" t="s">
        <v>136</v>
      </c>
    </row>
    <row r="901" s="14" customFormat="1">
      <c r="A901" s="14"/>
      <c r="B901" s="238"/>
      <c r="C901" s="239"/>
      <c r="D901" s="229" t="s">
        <v>146</v>
      </c>
      <c r="E901" s="240" t="s">
        <v>19</v>
      </c>
      <c r="F901" s="241" t="s">
        <v>248</v>
      </c>
      <c r="G901" s="239"/>
      <c r="H901" s="242">
        <v>7.4699999999999998</v>
      </c>
      <c r="I901" s="243"/>
      <c r="J901" s="239"/>
      <c r="K901" s="239"/>
      <c r="L901" s="244"/>
      <c r="M901" s="245"/>
      <c r="N901" s="246"/>
      <c r="O901" s="246"/>
      <c r="P901" s="246"/>
      <c r="Q901" s="246"/>
      <c r="R901" s="246"/>
      <c r="S901" s="246"/>
      <c r="T901" s="247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8" t="s">
        <v>146</v>
      </c>
      <c r="AU901" s="248" t="s">
        <v>81</v>
      </c>
      <c r="AV901" s="14" t="s">
        <v>81</v>
      </c>
      <c r="AW901" s="14" t="s">
        <v>33</v>
      </c>
      <c r="AX901" s="14" t="s">
        <v>72</v>
      </c>
      <c r="AY901" s="248" t="s">
        <v>136</v>
      </c>
    </row>
    <row r="902" s="14" customFormat="1">
      <c r="A902" s="14"/>
      <c r="B902" s="238"/>
      <c r="C902" s="239"/>
      <c r="D902" s="229" t="s">
        <v>146</v>
      </c>
      <c r="E902" s="240" t="s">
        <v>19</v>
      </c>
      <c r="F902" s="241" t="s">
        <v>249</v>
      </c>
      <c r="G902" s="239"/>
      <c r="H902" s="242">
        <v>3.1949999999999998</v>
      </c>
      <c r="I902" s="243"/>
      <c r="J902" s="239"/>
      <c r="K902" s="239"/>
      <c r="L902" s="244"/>
      <c r="M902" s="245"/>
      <c r="N902" s="246"/>
      <c r="O902" s="246"/>
      <c r="P902" s="246"/>
      <c r="Q902" s="246"/>
      <c r="R902" s="246"/>
      <c r="S902" s="246"/>
      <c r="T902" s="247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8" t="s">
        <v>146</v>
      </c>
      <c r="AU902" s="248" t="s">
        <v>81</v>
      </c>
      <c r="AV902" s="14" t="s">
        <v>81</v>
      </c>
      <c r="AW902" s="14" t="s">
        <v>33</v>
      </c>
      <c r="AX902" s="14" t="s">
        <v>72</v>
      </c>
      <c r="AY902" s="248" t="s">
        <v>136</v>
      </c>
    </row>
    <row r="903" s="15" customFormat="1">
      <c r="A903" s="15"/>
      <c r="B903" s="249"/>
      <c r="C903" s="250"/>
      <c r="D903" s="229" t="s">
        <v>146</v>
      </c>
      <c r="E903" s="251" t="s">
        <v>19</v>
      </c>
      <c r="F903" s="252" t="s">
        <v>153</v>
      </c>
      <c r="G903" s="250"/>
      <c r="H903" s="253">
        <v>19.710000000000001</v>
      </c>
      <c r="I903" s="254"/>
      <c r="J903" s="250"/>
      <c r="K903" s="250"/>
      <c r="L903" s="255"/>
      <c r="M903" s="256"/>
      <c r="N903" s="257"/>
      <c r="O903" s="257"/>
      <c r="P903" s="257"/>
      <c r="Q903" s="257"/>
      <c r="R903" s="257"/>
      <c r="S903" s="257"/>
      <c r="T903" s="258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59" t="s">
        <v>146</v>
      </c>
      <c r="AU903" s="259" t="s">
        <v>81</v>
      </c>
      <c r="AV903" s="15" t="s">
        <v>137</v>
      </c>
      <c r="AW903" s="15" t="s">
        <v>33</v>
      </c>
      <c r="AX903" s="15" t="s">
        <v>72</v>
      </c>
      <c r="AY903" s="259" t="s">
        <v>136</v>
      </c>
    </row>
    <row r="904" s="14" customFormat="1">
      <c r="A904" s="14"/>
      <c r="B904" s="238"/>
      <c r="C904" s="239"/>
      <c r="D904" s="229" t="s">
        <v>146</v>
      </c>
      <c r="E904" s="240" t="s">
        <v>19</v>
      </c>
      <c r="F904" s="241" t="s">
        <v>250</v>
      </c>
      <c r="G904" s="239"/>
      <c r="H904" s="242">
        <v>1.53</v>
      </c>
      <c r="I904" s="243"/>
      <c r="J904" s="239"/>
      <c r="K904" s="239"/>
      <c r="L904" s="244"/>
      <c r="M904" s="245"/>
      <c r="N904" s="246"/>
      <c r="O904" s="246"/>
      <c r="P904" s="246"/>
      <c r="Q904" s="246"/>
      <c r="R904" s="246"/>
      <c r="S904" s="246"/>
      <c r="T904" s="247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8" t="s">
        <v>146</v>
      </c>
      <c r="AU904" s="248" t="s">
        <v>81</v>
      </c>
      <c r="AV904" s="14" t="s">
        <v>81</v>
      </c>
      <c r="AW904" s="14" t="s">
        <v>33</v>
      </c>
      <c r="AX904" s="14" t="s">
        <v>72</v>
      </c>
      <c r="AY904" s="248" t="s">
        <v>136</v>
      </c>
    </row>
    <row r="905" s="14" customFormat="1">
      <c r="A905" s="14"/>
      <c r="B905" s="238"/>
      <c r="C905" s="239"/>
      <c r="D905" s="229" t="s">
        <v>146</v>
      </c>
      <c r="E905" s="240" t="s">
        <v>19</v>
      </c>
      <c r="F905" s="241" t="s">
        <v>251</v>
      </c>
      <c r="G905" s="239"/>
      <c r="H905" s="242">
        <v>1.3600000000000001</v>
      </c>
      <c r="I905" s="243"/>
      <c r="J905" s="239"/>
      <c r="K905" s="239"/>
      <c r="L905" s="244"/>
      <c r="M905" s="245"/>
      <c r="N905" s="246"/>
      <c r="O905" s="246"/>
      <c r="P905" s="246"/>
      <c r="Q905" s="246"/>
      <c r="R905" s="246"/>
      <c r="S905" s="246"/>
      <c r="T905" s="247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8" t="s">
        <v>146</v>
      </c>
      <c r="AU905" s="248" t="s">
        <v>81</v>
      </c>
      <c r="AV905" s="14" t="s">
        <v>81</v>
      </c>
      <c r="AW905" s="14" t="s">
        <v>33</v>
      </c>
      <c r="AX905" s="14" t="s">
        <v>72</v>
      </c>
      <c r="AY905" s="248" t="s">
        <v>136</v>
      </c>
    </row>
    <row r="906" s="14" customFormat="1">
      <c r="A906" s="14"/>
      <c r="B906" s="238"/>
      <c r="C906" s="239"/>
      <c r="D906" s="229" t="s">
        <v>146</v>
      </c>
      <c r="E906" s="240" t="s">
        <v>19</v>
      </c>
      <c r="F906" s="241" t="s">
        <v>252</v>
      </c>
      <c r="G906" s="239"/>
      <c r="H906" s="242">
        <v>5.1299999999999999</v>
      </c>
      <c r="I906" s="243"/>
      <c r="J906" s="239"/>
      <c r="K906" s="239"/>
      <c r="L906" s="244"/>
      <c r="M906" s="245"/>
      <c r="N906" s="246"/>
      <c r="O906" s="246"/>
      <c r="P906" s="246"/>
      <c r="Q906" s="246"/>
      <c r="R906" s="246"/>
      <c r="S906" s="246"/>
      <c r="T906" s="247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8" t="s">
        <v>146</v>
      </c>
      <c r="AU906" s="248" t="s">
        <v>81</v>
      </c>
      <c r="AV906" s="14" t="s">
        <v>81</v>
      </c>
      <c r="AW906" s="14" t="s">
        <v>33</v>
      </c>
      <c r="AX906" s="14" t="s">
        <v>72</v>
      </c>
      <c r="AY906" s="248" t="s">
        <v>136</v>
      </c>
    </row>
    <row r="907" s="14" customFormat="1">
      <c r="A907" s="14"/>
      <c r="B907" s="238"/>
      <c r="C907" s="239"/>
      <c r="D907" s="229" t="s">
        <v>146</v>
      </c>
      <c r="E907" s="240" t="s">
        <v>19</v>
      </c>
      <c r="F907" s="241" t="s">
        <v>253</v>
      </c>
      <c r="G907" s="239"/>
      <c r="H907" s="242">
        <v>2.5750000000000002</v>
      </c>
      <c r="I907" s="243"/>
      <c r="J907" s="239"/>
      <c r="K907" s="239"/>
      <c r="L907" s="244"/>
      <c r="M907" s="245"/>
      <c r="N907" s="246"/>
      <c r="O907" s="246"/>
      <c r="P907" s="246"/>
      <c r="Q907" s="246"/>
      <c r="R907" s="246"/>
      <c r="S907" s="246"/>
      <c r="T907" s="247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48" t="s">
        <v>146</v>
      </c>
      <c r="AU907" s="248" t="s">
        <v>81</v>
      </c>
      <c r="AV907" s="14" t="s">
        <v>81</v>
      </c>
      <c r="AW907" s="14" t="s">
        <v>33</v>
      </c>
      <c r="AX907" s="14" t="s">
        <v>72</v>
      </c>
      <c r="AY907" s="248" t="s">
        <v>136</v>
      </c>
    </row>
    <row r="908" s="14" customFormat="1">
      <c r="A908" s="14"/>
      <c r="B908" s="238"/>
      <c r="C908" s="239"/>
      <c r="D908" s="229" t="s">
        <v>146</v>
      </c>
      <c r="E908" s="240" t="s">
        <v>19</v>
      </c>
      <c r="F908" s="241" t="s">
        <v>254</v>
      </c>
      <c r="G908" s="239"/>
      <c r="H908" s="242">
        <v>3.3999999999999999</v>
      </c>
      <c r="I908" s="243"/>
      <c r="J908" s="239"/>
      <c r="K908" s="239"/>
      <c r="L908" s="244"/>
      <c r="M908" s="245"/>
      <c r="N908" s="246"/>
      <c r="O908" s="246"/>
      <c r="P908" s="246"/>
      <c r="Q908" s="246"/>
      <c r="R908" s="246"/>
      <c r="S908" s="246"/>
      <c r="T908" s="247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8" t="s">
        <v>146</v>
      </c>
      <c r="AU908" s="248" t="s">
        <v>81</v>
      </c>
      <c r="AV908" s="14" t="s">
        <v>81</v>
      </c>
      <c r="AW908" s="14" t="s">
        <v>33</v>
      </c>
      <c r="AX908" s="14" t="s">
        <v>72</v>
      </c>
      <c r="AY908" s="248" t="s">
        <v>136</v>
      </c>
    </row>
    <row r="909" s="14" customFormat="1">
      <c r="A909" s="14"/>
      <c r="B909" s="238"/>
      <c r="C909" s="239"/>
      <c r="D909" s="229" t="s">
        <v>146</v>
      </c>
      <c r="E909" s="240" t="s">
        <v>19</v>
      </c>
      <c r="F909" s="241" t="s">
        <v>255</v>
      </c>
      <c r="G909" s="239"/>
      <c r="H909" s="242">
        <v>5.5350000000000001</v>
      </c>
      <c r="I909" s="243"/>
      <c r="J909" s="239"/>
      <c r="K909" s="239"/>
      <c r="L909" s="244"/>
      <c r="M909" s="245"/>
      <c r="N909" s="246"/>
      <c r="O909" s="246"/>
      <c r="P909" s="246"/>
      <c r="Q909" s="246"/>
      <c r="R909" s="246"/>
      <c r="S909" s="246"/>
      <c r="T909" s="247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8" t="s">
        <v>146</v>
      </c>
      <c r="AU909" s="248" t="s">
        <v>81</v>
      </c>
      <c r="AV909" s="14" t="s">
        <v>81</v>
      </c>
      <c r="AW909" s="14" t="s">
        <v>33</v>
      </c>
      <c r="AX909" s="14" t="s">
        <v>72</v>
      </c>
      <c r="AY909" s="248" t="s">
        <v>136</v>
      </c>
    </row>
    <row r="910" s="15" customFormat="1">
      <c r="A910" s="15"/>
      <c r="B910" s="249"/>
      <c r="C910" s="250"/>
      <c r="D910" s="229" t="s">
        <v>146</v>
      </c>
      <c r="E910" s="251" t="s">
        <v>19</v>
      </c>
      <c r="F910" s="252" t="s">
        <v>156</v>
      </c>
      <c r="G910" s="250"/>
      <c r="H910" s="253">
        <v>19.530000000000001</v>
      </c>
      <c r="I910" s="254"/>
      <c r="J910" s="250"/>
      <c r="K910" s="250"/>
      <c r="L910" s="255"/>
      <c r="M910" s="256"/>
      <c r="N910" s="257"/>
      <c r="O910" s="257"/>
      <c r="P910" s="257"/>
      <c r="Q910" s="257"/>
      <c r="R910" s="257"/>
      <c r="S910" s="257"/>
      <c r="T910" s="258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59" t="s">
        <v>146</v>
      </c>
      <c r="AU910" s="259" t="s">
        <v>81</v>
      </c>
      <c r="AV910" s="15" t="s">
        <v>137</v>
      </c>
      <c r="AW910" s="15" t="s">
        <v>33</v>
      </c>
      <c r="AX910" s="15" t="s">
        <v>72</v>
      </c>
      <c r="AY910" s="259" t="s">
        <v>136</v>
      </c>
    </row>
    <row r="911" s="14" customFormat="1">
      <c r="A911" s="14"/>
      <c r="B911" s="238"/>
      <c r="C911" s="239"/>
      <c r="D911" s="229" t="s">
        <v>146</v>
      </c>
      <c r="E911" s="240" t="s">
        <v>19</v>
      </c>
      <c r="F911" s="241" t="s">
        <v>256</v>
      </c>
      <c r="G911" s="239"/>
      <c r="H911" s="242">
        <v>7.2450000000000001</v>
      </c>
      <c r="I911" s="243"/>
      <c r="J911" s="239"/>
      <c r="K911" s="239"/>
      <c r="L911" s="244"/>
      <c r="M911" s="245"/>
      <c r="N911" s="246"/>
      <c r="O911" s="246"/>
      <c r="P911" s="246"/>
      <c r="Q911" s="246"/>
      <c r="R911" s="246"/>
      <c r="S911" s="246"/>
      <c r="T911" s="247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48" t="s">
        <v>146</v>
      </c>
      <c r="AU911" s="248" t="s">
        <v>81</v>
      </c>
      <c r="AV911" s="14" t="s">
        <v>81</v>
      </c>
      <c r="AW911" s="14" t="s">
        <v>33</v>
      </c>
      <c r="AX911" s="14" t="s">
        <v>72</v>
      </c>
      <c r="AY911" s="248" t="s">
        <v>136</v>
      </c>
    </row>
    <row r="912" s="14" customFormat="1">
      <c r="A912" s="14"/>
      <c r="B912" s="238"/>
      <c r="C912" s="239"/>
      <c r="D912" s="229" t="s">
        <v>146</v>
      </c>
      <c r="E912" s="240" t="s">
        <v>19</v>
      </c>
      <c r="F912" s="241" t="s">
        <v>257</v>
      </c>
      <c r="G912" s="239"/>
      <c r="H912" s="242">
        <v>4.3650000000000002</v>
      </c>
      <c r="I912" s="243"/>
      <c r="J912" s="239"/>
      <c r="K912" s="239"/>
      <c r="L912" s="244"/>
      <c r="M912" s="245"/>
      <c r="N912" s="246"/>
      <c r="O912" s="246"/>
      <c r="P912" s="246"/>
      <c r="Q912" s="246"/>
      <c r="R912" s="246"/>
      <c r="S912" s="246"/>
      <c r="T912" s="247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48" t="s">
        <v>146</v>
      </c>
      <c r="AU912" s="248" t="s">
        <v>81</v>
      </c>
      <c r="AV912" s="14" t="s">
        <v>81</v>
      </c>
      <c r="AW912" s="14" t="s">
        <v>33</v>
      </c>
      <c r="AX912" s="14" t="s">
        <v>72</v>
      </c>
      <c r="AY912" s="248" t="s">
        <v>136</v>
      </c>
    </row>
    <row r="913" s="14" customFormat="1">
      <c r="A913" s="14"/>
      <c r="B913" s="238"/>
      <c r="C913" s="239"/>
      <c r="D913" s="229" t="s">
        <v>146</v>
      </c>
      <c r="E913" s="240" t="s">
        <v>19</v>
      </c>
      <c r="F913" s="241" t="s">
        <v>258</v>
      </c>
      <c r="G913" s="239"/>
      <c r="H913" s="242">
        <v>3.8250000000000002</v>
      </c>
      <c r="I913" s="243"/>
      <c r="J913" s="239"/>
      <c r="K913" s="239"/>
      <c r="L913" s="244"/>
      <c r="M913" s="245"/>
      <c r="N913" s="246"/>
      <c r="O913" s="246"/>
      <c r="P913" s="246"/>
      <c r="Q913" s="246"/>
      <c r="R913" s="246"/>
      <c r="S913" s="246"/>
      <c r="T913" s="247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8" t="s">
        <v>146</v>
      </c>
      <c r="AU913" s="248" t="s">
        <v>81</v>
      </c>
      <c r="AV913" s="14" t="s">
        <v>81</v>
      </c>
      <c r="AW913" s="14" t="s">
        <v>33</v>
      </c>
      <c r="AX913" s="14" t="s">
        <v>72</v>
      </c>
      <c r="AY913" s="248" t="s">
        <v>136</v>
      </c>
    </row>
    <row r="914" s="14" customFormat="1">
      <c r="A914" s="14"/>
      <c r="B914" s="238"/>
      <c r="C914" s="239"/>
      <c r="D914" s="229" t="s">
        <v>146</v>
      </c>
      <c r="E914" s="240" t="s">
        <v>19</v>
      </c>
      <c r="F914" s="241" t="s">
        <v>259</v>
      </c>
      <c r="G914" s="239"/>
      <c r="H914" s="242">
        <v>1.496</v>
      </c>
      <c r="I914" s="243"/>
      <c r="J914" s="239"/>
      <c r="K914" s="239"/>
      <c r="L914" s="244"/>
      <c r="M914" s="245"/>
      <c r="N914" s="246"/>
      <c r="O914" s="246"/>
      <c r="P914" s="246"/>
      <c r="Q914" s="246"/>
      <c r="R914" s="246"/>
      <c r="S914" s="246"/>
      <c r="T914" s="247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8" t="s">
        <v>146</v>
      </c>
      <c r="AU914" s="248" t="s">
        <v>81</v>
      </c>
      <c r="AV914" s="14" t="s">
        <v>81</v>
      </c>
      <c r="AW914" s="14" t="s">
        <v>33</v>
      </c>
      <c r="AX914" s="14" t="s">
        <v>72</v>
      </c>
      <c r="AY914" s="248" t="s">
        <v>136</v>
      </c>
    </row>
    <row r="915" s="14" customFormat="1">
      <c r="A915" s="14"/>
      <c r="B915" s="238"/>
      <c r="C915" s="239"/>
      <c r="D915" s="229" t="s">
        <v>146</v>
      </c>
      <c r="E915" s="240" t="s">
        <v>19</v>
      </c>
      <c r="F915" s="241" t="s">
        <v>260</v>
      </c>
      <c r="G915" s="239"/>
      <c r="H915" s="242">
        <v>1.649</v>
      </c>
      <c r="I915" s="243"/>
      <c r="J915" s="239"/>
      <c r="K915" s="239"/>
      <c r="L915" s="244"/>
      <c r="M915" s="245"/>
      <c r="N915" s="246"/>
      <c r="O915" s="246"/>
      <c r="P915" s="246"/>
      <c r="Q915" s="246"/>
      <c r="R915" s="246"/>
      <c r="S915" s="246"/>
      <c r="T915" s="247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8" t="s">
        <v>146</v>
      </c>
      <c r="AU915" s="248" t="s">
        <v>81</v>
      </c>
      <c r="AV915" s="14" t="s">
        <v>81</v>
      </c>
      <c r="AW915" s="14" t="s">
        <v>33</v>
      </c>
      <c r="AX915" s="14" t="s">
        <v>72</v>
      </c>
      <c r="AY915" s="248" t="s">
        <v>136</v>
      </c>
    </row>
    <row r="916" s="14" customFormat="1">
      <c r="A916" s="14"/>
      <c r="B916" s="238"/>
      <c r="C916" s="239"/>
      <c r="D916" s="229" t="s">
        <v>146</v>
      </c>
      <c r="E916" s="240" t="s">
        <v>19</v>
      </c>
      <c r="F916" s="241" t="s">
        <v>261</v>
      </c>
      <c r="G916" s="239"/>
      <c r="H916" s="242">
        <v>1.6319999999999999</v>
      </c>
      <c r="I916" s="243"/>
      <c r="J916" s="239"/>
      <c r="K916" s="239"/>
      <c r="L916" s="244"/>
      <c r="M916" s="245"/>
      <c r="N916" s="246"/>
      <c r="O916" s="246"/>
      <c r="P916" s="246"/>
      <c r="Q916" s="246"/>
      <c r="R916" s="246"/>
      <c r="S916" s="246"/>
      <c r="T916" s="247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8" t="s">
        <v>146</v>
      </c>
      <c r="AU916" s="248" t="s">
        <v>81</v>
      </c>
      <c r="AV916" s="14" t="s">
        <v>81</v>
      </c>
      <c r="AW916" s="14" t="s">
        <v>33</v>
      </c>
      <c r="AX916" s="14" t="s">
        <v>72</v>
      </c>
      <c r="AY916" s="248" t="s">
        <v>136</v>
      </c>
    </row>
    <row r="917" s="14" customFormat="1">
      <c r="A917" s="14"/>
      <c r="B917" s="238"/>
      <c r="C917" s="239"/>
      <c r="D917" s="229" t="s">
        <v>146</v>
      </c>
      <c r="E917" s="240" t="s">
        <v>19</v>
      </c>
      <c r="F917" s="241" t="s">
        <v>262</v>
      </c>
      <c r="G917" s="239"/>
      <c r="H917" s="242">
        <v>1.3600000000000001</v>
      </c>
      <c r="I917" s="243"/>
      <c r="J917" s="239"/>
      <c r="K917" s="239"/>
      <c r="L917" s="244"/>
      <c r="M917" s="245"/>
      <c r="N917" s="246"/>
      <c r="O917" s="246"/>
      <c r="P917" s="246"/>
      <c r="Q917" s="246"/>
      <c r="R917" s="246"/>
      <c r="S917" s="246"/>
      <c r="T917" s="247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8" t="s">
        <v>146</v>
      </c>
      <c r="AU917" s="248" t="s">
        <v>81</v>
      </c>
      <c r="AV917" s="14" t="s">
        <v>81</v>
      </c>
      <c r="AW917" s="14" t="s">
        <v>33</v>
      </c>
      <c r="AX917" s="14" t="s">
        <v>72</v>
      </c>
      <c r="AY917" s="248" t="s">
        <v>136</v>
      </c>
    </row>
    <row r="918" s="14" customFormat="1">
      <c r="A918" s="14"/>
      <c r="B918" s="238"/>
      <c r="C918" s="239"/>
      <c r="D918" s="229" t="s">
        <v>146</v>
      </c>
      <c r="E918" s="240" t="s">
        <v>19</v>
      </c>
      <c r="F918" s="241" t="s">
        <v>263</v>
      </c>
      <c r="G918" s="239"/>
      <c r="H918" s="242">
        <v>1.24</v>
      </c>
      <c r="I918" s="243"/>
      <c r="J918" s="239"/>
      <c r="K918" s="239"/>
      <c r="L918" s="244"/>
      <c r="M918" s="245"/>
      <c r="N918" s="246"/>
      <c r="O918" s="246"/>
      <c r="P918" s="246"/>
      <c r="Q918" s="246"/>
      <c r="R918" s="246"/>
      <c r="S918" s="246"/>
      <c r="T918" s="247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8" t="s">
        <v>146</v>
      </c>
      <c r="AU918" s="248" t="s">
        <v>81</v>
      </c>
      <c r="AV918" s="14" t="s">
        <v>81</v>
      </c>
      <c r="AW918" s="14" t="s">
        <v>33</v>
      </c>
      <c r="AX918" s="14" t="s">
        <v>72</v>
      </c>
      <c r="AY918" s="248" t="s">
        <v>136</v>
      </c>
    </row>
    <row r="919" s="14" customFormat="1">
      <c r="A919" s="14"/>
      <c r="B919" s="238"/>
      <c r="C919" s="239"/>
      <c r="D919" s="229" t="s">
        <v>146</v>
      </c>
      <c r="E919" s="240" t="s">
        <v>19</v>
      </c>
      <c r="F919" s="241" t="s">
        <v>264</v>
      </c>
      <c r="G919" s="239"/>
      <c r="H919" s="242">
        <v>2.7200000000000002</v>
      </c>
      <c r="I919" s="243"/>
      <c r="J919" s="239"/>
      <c r="K919" s="239"/>
      <c r="L919" s="244"/>
      <c r="M919" s="245"/>
      <c r="N919" s="246"/>
      <c r="O919" s="246"/>
      <c r="P919" s="246"/>
      <c r="Q919" s="246"/>
      <c r="R919" s="246"/>
      <c r="S919" s="246"/>
      <c r="T919" s="247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8" t="s">
        <v>146</v>
      </c>
      <c r="AU919" s="248" t="s">
        <v>81</v>
      </c>
      <c r="AV919" s="14" t="s">
        <v>81</v>
      </c>
      <c r="AW919" s="14" t="s">
        <v>33</v>
      </c>
      <c r="AX919" s="14" t="s">
        <v>72</v>
      </c>
      <c r="AY919" s="248" t="s">
        <v>136</v>
      </c>
    </row>
    <row r="920" s="15" customFormat="1">
      <c r="A920" s="15"/>
      <c r="B920" s="249"/>
      <c r="C920" s="250"/>
      <c r="D920" s="229" t="s">
        <v>146</v>
      </c>
      <c r="E920" s="251" t="s">
        <v>19</v>
      </c>
      <c r="F920" s="252" t="s">
        <v>265</v>
      </c>
      <c r="G920" s="250"/>
      <c r="H920" s="253">
        <v>25.532</v>
      </c>
      <c r="I920" s="254"/>
      <c r="J920" s="250"/>
      <c r="K920" s="250"/>
      <c r="L920" s="255"/>
      <c r="M920" s="256"/>
      <c r="N920" s="257"/>
      <c r="O920" s="257"/>
      <c r="P920" s="257"/>
      <c r="Q920" s="257"/>
      <c r="R920" s="257"/>
      <c r="S920" s="257"/>
      <c r="T920" s="258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59" t="s">
        <v>146</v>
      </c>
      <c r="AU920" s="259" t="s">
        <v>81</v>
      </c>
      <c r="AV920" s="15" t="s">
        <v>137</v>
      </c>
      <c r="AW920" s="15" t="s">
        <v>33</v>
      </c>
      <c r="AX920" s="15" t="s">
        <v>72</v>
      </c>
      <c r="AY920" s="259" t="s">
        <v>136</v>
      </c>
    </row>
    <row r="921" s="16" customFormat="1">
      <c r="A921" s="16"/>
      <c r="B921" s="260"/>
      <c r="C921" s="261"/>
      <c r="D921" s="229" t="s">
        <v>146</v>
      </c>
      <c r="E921" s="262" t="s">
        <v>19</v>
      </c>
      <c r="F921" s="263" t="s">
        <v>160</v>
      </c>
      <c r="G921" s="261"/>
      <c r="H921" s="264">
        <v>435.84500000000003</v>
      </c>
      <c r="I921" s="265"/>
      <c r="J921" s="261"/>
      <c r="K921" s="261"/>
      <c r="L921" s="266"/>
      <c r="M921" s="267"/>
      <c r="N921" s="268"/>
      <c r="O921" s="268"/>
      <c r="P921" s="268"/>
      <c r="Q921" s="268"/>
      <c r="R921" s="268"/>
      <c r="S921" s="268"/>
      <c r="T921" s="269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T921" s="270" t="s">
        <v>146</v>
      </c>
      <c r="AU921" s="270" t="s">
        <v>81</v>
      </c>
      <c r="AV921" s="16" t="s">
        <v>144</v>
      </c>
      <c r="AW921" s="16" t="s">
        <v>33</v>
      </c>
      <c r="AX921" s="16" t="s">
        <v>79</v>
      </c>
      <c r="AY921" s="270" t="s">
        <v>136</v>
      </c>
    </row>
    <row r="922" s="2" customFormat="1" ht="33" customHeight="1">
      <c r="A922" s="40"/>
      <c r="B922" s="41"/>
      <c r="C922" s="214" t="s">
        <v>673</v>
      </c>
      <c r="D922" s="214" t="s">
        <v>139</v>
      </c>
      <c r="E922" s="215" t="s">
        <v>674</v>
      </c>
      <c r="F922" s="216" t="s">
        <v>675</v>
      </c>
      <c r="G922" s="217" t="s">
        <v>142</v>
      </c>
      <c r="H922" s="218">
        <v>435.84500000000003</v>
      </c>
      <c r="I922" s="219"/>
      <c r="J922" s="220">
        <f>ROUND(I922*H922,2)</f>
        <v>0</v>
      </c>
      <c r="K922" s="216" t="s">
        <v>143</v>
      </c>
      <c r="L922" s="46"/>
      <c r="M922" s="221" t="s">
        <v>19</v>
      </c>
      <c r="N922" s="222" t="s">
        <v>43</v>
      </c>
      <c r="O922" s="86"/>
      <c r="P922" s="223">
        <f>O922*H922</f>
        <v>0</v>
      </c>
      <c r="Q922" s="223">
        <v>0.00020000000000000001</v>
      </c>
      <c r="R922" s="223">
        <f>Q922*H922</f>
        <v>0.08716900000000001</v>
      </c>
      <c r="S922" s="223">
        <v>0</v>
      </c>
      <c r="T922" s="224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25" t="s">
        <v>314</v>
      </c>
      <c r="AT922" s="225" t="s">
        <v>139</v>
      </c>
      <c r="AU922" s="225" t="s">
        <v>81</v>
      </c>
      <c r="AY922" s="19" t="s">
        <v>136</v>
      </c>
      <c r="BE922" s="226">
        <f>IF(N922="základní",J922,0)</f>
        <v>0</v>
      </c>
      <c r="BF922" s="226">
        <f>IF(N922="snížená",J922,0)</f>
        <v>0</v>
      </c>
      <c r="BG922" s="226">
        <f>IF(N922="zákl. přenesená",J922,0)</f>
        <v>0</v>
      </c>
      <c r="BH922" s="226">
        <f>IF(N922="sníž. přenesená",J922,0)</f>
        <v>0</v>
      </c>
      <c r="BI922" s="226">
        <f>IF(N922="nulová",J922,0)</f>
        <v>0</v>
      </c>
      <c r="BJ922" s="19" t="s">
        <v>79</v>
      </c>
      <c r="BK922" s="226">
        <f>ROUND(I922*H922,2)</f>
        <v>0</v>
      </c>
      <c r="BL922" s="19" t="s">
        <v>314</v>
      </c>
      <c r="BM922" s="225" t="s">
        <v>676</v>
      </c>
    </row>
    <row r="923" s="13" customFormat="1">
      <c r="A923" s="13"/>
      <c r="B923" s="227"/>
      <c r="C923" s="228"/>
      <c r="D923" s="229" t="s">
        <v>146</v>
      </c>
      <c r="E923" s="230" t="s">
        <v>19</v>
      </c>
      <c r="F923" s="231" t="s">
        <v>646</v>
      </c>
      <c r="G923" s="228"/>
      <c r="H923" s="230" t="s">
        <v>19</v>
      </c>
      <c r="I923" s="232"/>
      <c r="J923" s="228"/>
      <c r="K923" s="228"/>
      <c r="L923" s="233"/>
      <c r="M923" s="234"/>
      <c r="N923" s="235"/>
      <c r="O923" s="235"/>
      <c r="P923" s="235"/>
      <c r="Q923" s="235"/>
      <c r="R923" s="235"/>
      <c r="S923" s="235"/>
      <c r="T923" s="236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7" t="s">
        <v>146</v>
      </c>
      <c r="AU923" s="237" t="s">
        <v>81</v>
      </c>
      <c r="AV923" s="13" t="s">
        <v>79</v>
      </c>
      <c r="AW923" s="13" t="s">
        <v>33</v>
      </c>
      <c r="AX923" s="13" t="s">
        <v>72</v>
      </c>
      <c r="AY923" s="237" t="s">
        <v>136</v>
      </c>
    </row>
    <row r="924" s="14" customFormat="1">
      <c r="A924" s="14"/>
      <c r="B924" s="238"/>
      <c r="C924" s="239"/>
      <c r="D924" s="229" t="s">
        <v>146</v>
      </c>
      <c r="E924" s="240" t="s">
        <v>19</v>
      </c>
      <c r="F924" s="241" t="s">
        <v>647</v>
      </c>
      <c r="G924" s="239"/>
      <c r="H924" s="242">
        <v>6.7599999999999998</v>
      </c>
      <c r="I924" s="243"/>
      <c r="J924" s="239"/>
      <c r="K924" s="239"/>
      <c r="L924" s="244"/>
      <c r="M924" s="245"/>
      <c r="N924" s="246"/>
      <c r="O924" s="246"/>
      <c r="P924" s="246"/>
      <c r="Q924" s="246"/>
      <c r="R924" s="246"/>
      <c r="S924" s="246"/>
      <c r="T924" s="247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8" t="s">
        <v>146</v>
      </c>
      <c r="AU924" s="248" t="s">
        <v>81</v>
      </c>
      <c r="AV924" s="14" t="s">
        <v>81</v>
      </c>
      <c r="AW924" s="14" t="s">
        <v>33</v>
      </c>
      <c r="AX924" s="14" t="s">
        <v>72</v>
      </c>
      <c r="AY924" s="248" t="s">
        <v>136</v>
      </c>
    </row>
    <row r="925" s="14" customFormat="1">
      <c r="A925" s="14"/>
      <c r="B925" s="238"/>
      <c r="C925" s="239"/>
      <c r="D925" s="229" t="s">
        <v>146</v>
      </c>
      <c r="E925" s="240" t="s">
        <v>19</v>
      </c>
      <c r="F925" s="241" t="s">
        <v>648</v>
      </c>
      <c r="G925" s="239"/>
      <c r="H925" s="242">
        <v>6.5</v>
      </c>
      <c r="I925" s="243"/>
      <c r="J925" s="239"/>
      <c r="K925" s="239"/>
      <c r="L925" s="244"/>
      <c r="M925" s="245"/>
      <c r="N925" s="246"/>
      <c r="O925" s="246"/>
      <c r="P925" s="246"/>
      <c r="Q925" s="246"/>
      <c r="R925" s="246"/>
      <c r="S925" s="246"/>
      <c r="T925" s="247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8" t="s">
        <v>146</v>
      </c>
      <c r="AU925" s="248" t="s">
        <v>81</v>
      </c>
      <c r="AV925" s="14" t="s">
        <v>81</v>
      </c>
      <c r="AW925" s="14" t="s">
        <v>33</v>
      </c>
      <c r="AX925" s="14" t="s">
        <v>72</v>
      </c>
      <c r="AY925" s="248" t="s">
        <v>136</v>
      </c>
    </row>
    <row r="926" s="14" customFormat="1">
      <c r="A926" s="14"/>
      <c r="B926" s="238"/>
      <c r="C926" s="239"/>
      <c r="D926" s="229" t="s">
        <v>146</v>
      </c>
      <c r="E926" s="240" t="s">
        <v>19</v>
      </c>
      <c r="F926" s="241" t="s">
        <v>649</v>
      </c>
      <c r="G926" s="239"/>
      <c r="H926" s="242">
        <v>12.675000000000001</v>
      </c>
      <c r="I926" s="243"/>
      <c r="J926" s="239"/>
      <c r="K926" s="239"/>
      <c r="L926" s="244"/>
      <c r="M926" s="245"/>
      <c r="N926" s="246"/>
      <c r="O926" s="246"/>
      <c r="P926" s="246"/>
      <c r="Q926" s="246"/>
      <c r="R926" s="246"/>
      <c r="S926" s="246"/>
      <c r="T926" s="247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8" t="s">
        <v>146</v>
      </c>
      <c r="AU926" s="248" t="s">
        <v>81</v>
      </c>
      <c r="AV926" s="14" t="s">
        <v>81</v>
      </c>
      <c r="AW926" s="14" t="s">
        <v>33</v>
      </c>
      <c r="AX926" s="14" t="s">
        <v>72</v>
      </c>
      <c r="AY926" s="248" t="s">
        <v>136</v>
      </c>
    </row>
    <row r="927" s="15" customFormat="1">
      <c r="A927" s="15"/>
      <c r="B927" s="249"/>
      <c r="C927" s="250"/>
      <c r="D927" s="229" t="s">
        <v>146</v>
      </c>
      <c r="E927" s="251" t="s">
        <v>19</v>
      </c>
      <c r="F927" s="252" t="s">
        <v>150</v>
      </c>
      <c r="G927" s="250"/>
      <c r="H927" s="253">
        <v>25.934999999999999</v>
      </c>
      <c r="I927" s="254"/>
      <c r="J927" s="250"/>
      <c r="K927" s="250"/>
      <c r="L927" s="255"/>
      <c r="M927" s="256"/>
      <c r="N927" s="257"/>
      <c r="O927" s="257"/>
      <c r="P927" s="257"/>
      <c r="Q927" s="257"/>
      <c r="R927" s="257"/>
      <c r="S927" s="257"/>
      <c r="T927" s="258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59" t="s">
        <v>146</v>
      </c>
      <c r="AU927" s="259" t="s">
        <v>81</v>
      </c>
      <c r="AV927" s="15" t="s">
        <v>137</v>
      </c>
      <c r="AW927" s="15" t="s">
        <v>33</v>
      </c>
      <c r="AX927" s="15" t="s">
        <v>72</v>
      </c>
      <c r="AY927" s="259" t="s">
        <v>136</v>
      </c>
    </row>
    <row r="928" s="14" customFormat="1">
      <c r="A928" s="14"/>
      <c r="B928" s="238"/>
      <c r="C928" s="239"/>
      <c r="D928" s="229" t="s">
        <v>146</v>
      </c>
      <c r="E928" s="240" t="s">
        <v>19</v>
      </c>
      <c r="F928" s="241" t="s">
        <v>650</v>
      </c>
      <c r="G928" s="239"/>
      <c r="H928" s="242">
        <v>6.7599999999999998</v>
      </c>
      <c r="I928" s="243"/>
      <c r="J928" s="239"/>
      <c r="K928" s="239"/>
      <c r="L928" s="244"/>
      <c r="M928" s="245"/>
      <c r="N928" s="246"/>
      <c r="O928" s="246"/>
      <c r="P928" s="246"/>
      <c r="Q928" s="246"/>
      <c r="R928" s="246"/>
      <c r="S928" s="246"/>
      <c r="T928" s="247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8" t="s">
        <v>146</v>
      </c>
      <c r="AU928" s="248" t="s">
        <v>81</v>
      </c>
      <c r="AV928" s="14" t="s">
        <v>81</v>
      </c>
      <c r="AW928" s="14" t="s">
        <v>33</v>
      </c>
      <c r="AX928" s="14" t="s">
        <v>72</v>
      </c>
      <c r="AY928" s="248" t="s">
        <v>136</v>
      </c>
    </row>
    <row r="929" s="14" customFormat="1">
      <c r="A929" s="14"/>
      <c r="B929" s="238"/>
      <c r="C929" s="239"/>
      <c r="D929" s="229" t="s">
        <v>146</v>
      </c>
      <c r="E929" s="240" t="s">
        <v>19</v>
      </c>
      <c r="F929" s="241" t="s">
        <v>651</v>
      </c>
      <c r="G929" s="239"/>
      <c r="H929" s="242">
        <v>6.5</v>
      </c>
      <c r="I929" s="243"/>
      <c r="J929" s="239"/>
      <c r="K929" s="239"/>
      <c r="L929" s="244"/>
      <c r="M929" s="245"/>
      <c r="N929" s="246"/>
      <c r="O929" s="246"/>
      <c r="P929" s="246"/>
      <c r="Q929" s="246"/>
      <c r="R929" s="246"/>
      <c r="S929" s="246"/>
      <c r="T929" s="247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8" t="s">
        <v>146</v>
      </c>
      <c r="AU929" s="248" t="s">
        <v>81</v>
      </c>
      <c r="AV929" s="14" t="s">
        <v>81</v>
      </c>
      <c r="AW929" s="14" t="s">
        <v>33</v>
      </c>
      <c r="AX929" s="14" t="s">
        <v>72</v>
      </c>
      <c r="AY929" s="248" t="s">
        <v>136</v>
      </c>
    </row>
    <row r="930" s="14" customFormat="1">
      <c r="A930" s="14"/>
      <c r="B930" s="238"/>
      <c r="C930" s="239"/>
      <c r="D930" s="229" t="s">
        <v>146</v>
      </c>
      <c r="E930" s="240" t="s">
        <v>19</v>
      </c>
      <c r="F930" s="241" t="s">
        <v>652</v>
      </c>
      <c r="G930" s="239"/>
      <c r="H930" s="242">
        <v>2.73</v>
      </c>
      <c r="I930" s="243"/>
      <c r="J930" s="239"/>
      <c r="K930" s="239"/>
      <c r="L930" s="244"/>
      <c r="M930" s="245"/>
      <c r="N930" s="246"/>
      <c r="O930" s="246"/>
      <c r="P930" s="246"/>
      <c r="Q930" s="246"/>
      <c r="R930" s="246"/>
      <c r="S930" s="246"/>
      <c r="T930" s="247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48" t="s">
        <v>146</v>
      </c>
      <c r="AU930" s="248" t="s">
        <v>81</v>
      </c>
      <c r="AV930" s="14" t="s">
        <v>81</v>
      </c>
      <c r="AW930" s="14" t="s">
        <v>33</v>
      </c>
      <c r="AX930" s="14" t="s">
        <v>72</v>
      </c>
      <c r="AY930" s="248" t="s">
        <v>136</v>
      </c>
    </row>
    <row r="931" s="14" customFormat="1">
      <c r="A931" s="14"/>
      <c r="B931" s="238"/>
      <c r="C931" s="239"/>
      <c r="D931" s="229" t="s">
        <v>146</v>
      </c>
      <c r="E931" s="240" t="s">
        <v>19</v>
      </c>
      <c r="F931" s="241" t="s">
        <v>653</v>
      </c>
      <c r="G931" s="239"/>
      <c r="H931" s="242">
        <v>4.1989999999999998</v>
      </c>
      <c r="I931" s="243"/>
      <c r="J931" s="239"/>
      <c r="K931" s="239"/>
      <c r="L931" s="244"/>
      <c r="M931" s="245"/>
      <c r="N931" s="246"/>
      <c r="O931" s="246"/>
      <c r="P931" s="246"/>
      <c r="Q931" s="246"/>
      <c r="R931" s="246"/>
      <c r="S931" s="246"/>
      <c r="T931" s="247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8" t="s">
        <v>146</v>
      </c>
      <c r="AU931" s="248" t="s">
        <v>81</v>
      </c>
      <c r="AV931" s="14" t="s">
        <v>81</v>
      </c>
      <c r="AW931" s="14" t="s">
        <v>33</v>
      </c>
      <c r="AX931" s="14" t="s">
        <v>72</v>
      </c>
      <c r="AY931" s="248" t="s">
        <v>136</v>
      </c>
    </row>
    <row r="932" s="14" customFormat="1">
      <c r="A932" s="14"/>
      <c r="B932" s="238"/>
      <c r="C932" s="239"/>
      <c r="D932" s="229" t="s">
        <v>146</v>
      </c>
      <c r="E932" s="240" t="s">
        <v>19</v>
      </c>
      <c r="F932" s="241" t="s">
        <v>654</v>
      </c>
      <c r="G932" s="239"/>
      <c r="H932" s="242">
        <v>4.8099999999999996</v>
      </c>
      <c r="I932" s="243"/>
      <c r="J932" s="239"/>
      <c r="K932" s="239"/>
      <c r="L932" s="244"/>
      <c r="M932" s="245"/>
      <c r="N932" s="246"/>
      <c r="O932" s="246"/>
      <c r="P932" s="246"/>
      <c r="Q932" s="246"/>
      <c r="R932" s="246"/>
      <c r="S932" s="246"/>
      <c r="T932" s="247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8" t="s">
        <v>146</v>
      </c>
      <c r="AU932" s="248" t="s">
        <v>81</v>
      </c>
      <c r="AV932" s="14" t="s">
        <v>81</v>
      </c>
      <c r="AW932" s="14" t="s">
        <v>33</v>
      </c>
      <c r="AX932" s="14" t="s">
        <v>72</v>
      </c>
      <c r="AY932" s="248" t="s">
        <v>136</v>
      </c>
    </row>
    <row r="933" s="14" customFormat="1">
      <c r="A933" s="14"/>
      <c r="B933" s="238"/>
      <c r="C933" s="239"/>
      <c r="D933" s="229" t="s">
        <v>146</v>
      </c>
      <c r="E933" s="240" t="s">
        <v>19</v>
      </c>
      <c r="F933" s="241" t="s">
        <v>655</v>
      </c>
      <c r="G933" s="239"/>
      <c r="H933" s="242">
        <v>2.6000000000000001</v>
      </c>
      <c r="I933" s="243"/>
      <c r="J933" s="239"/>
      <c r="K933" s="239"/>
      <c r="L933" s="244"/>
      <c r="M933" s="245"/>
      <c r="N933" s="246"/>
      <c r="O933" s="246"/>
      <c r="P933" s="246"/>
      <c r="Q933" s="246"/>
      <c r="R933" s="246"/>
      <c r="S933" s="246"/>
      <c r="T933" s="247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8" t="s">
        <v>146</v>
      </c>
      <c r="AU933" s="248" t="s">
        <v>81</v>
      </c>
      <c r="AV933" s="14" t="s">
        <v>81</v>
      </c>
      <c r="AW933" s="14" t="s">
        <v>33</v>
      </c>
      <c r="AX933" s="14" t="s">
        <v>72</v>
      </c>
      <c r="AY933" s="248" t="s">
        <v>136</v>
      </c>
    </row>
    <row r="934" s="15" customFormat="1">
      <c r="A934" s="15"/>
      <c r="B934" s="249"/>
      <c r="C934" s="250"/>
      <c r="D934" s="229" t="s">
        <v>146</v>
      </c>
      <c r="E934" s="251" t="s">
        <v>19</v>
      </c>
      <c r="F934" s="252" t="s">
        <v>153</v>
      </c>
      <c r="G934" s="250"/>
      <c r="H934" s="253">
        <v>27.599</v>
      </c>
      <c r="I934" s="254"/>
      <c r="J934" s="250"/>
      <c r="K934" s="250"/>
      <c r="L934" s="255"/>
      <c r="M934" s="256"/>
      <c r="N934" s="257"/>
      <c r="O934" s="257"/>
      <c r="P934" s="257"/>
      <c r="Q934" s="257"/>
      <c r="R934" s="257"/>
      <c r="S934" s="257"/>
      <c r="T934" s="258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59" t="s">
        <v>146</v>
      </c>
      <c r="AU934" s="259" t="s">
        <v>81</v>
      </c>
      <c r="AV934" s="15" t="s">
        <v>137</v>
      </c>
      <c r="AW934" s="15" t="s">
        <v>33</v>
      </c>
      <c r="AX934" s="15" t="s">
        <v>72</v>
      </c>
      <c r="AY934" s="259" t="s">
        <v>136</v>
      </c>
    </row>
    <row r="935" s="14" customFormat="1">
      <c r="A935" s="14"/>
      <c r="B935" s="238"/>
      <c r="C935" s="239"/>
      <c r="D935" s="229" t="s">
        <v>146</v>
      </c>
      <c r="E935" s="240" t="s">
        <v>19</v>
      </c>
      <c r="F935" s="241" t="s">
        <v>656</v>
      </c>
      <c r="G935" s="239"/>
      <c r="H935" s="242">
        <v>6.3700000000000001</v>
      </c>
      <c r="I935" s="243"/>
      <c r="J935" s="239"/>
      <c r="K935" s="239"/>
      <c r="L935" s="244"/>
      <c r="M935" s="245"/>
      <c r="N935" s="246"/>
      <c r="O935" s="246"/>
      <c r="P935" s="246"/>
      <c r="Q935" s="246"/>
      <c r="R935" s="246"/>
      <c r="S935" s="246"/>
      <c r="T935" s="247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8" t="s">
        <v>146</v>
      </c>
      <c r="AU935" s="248" t="s">
        <v>81</v>
      </c>
      <c r="AV935" s="14" t="s">
        <v>81</v>
      </c>
      <c r="AW935" s="14" t="s">
        <v>33</v>
      </c>
      <c r="AX935" s="14" t="s">
        <v>72</v>
      </c>
      <c r="AY935" s="248" t="s">
        <v>136</v>
      </c>
    </row>
    <row r="936" s="14" customFormat="1">
      <c r="A936" s="14"/>
      <c r="B936" s="238"/>
      <c r="C936" s="239"/>
      <c r="D936" s="229" t="s">
        <v>146</v>
      </c>
      <c r="E936" s="240" t="s">
        <v>19</v>
      </c>
      <c r="F936" s="241" t="s">
        <v>657</v>
      </c>
      <c r="G936" s="239"/>
      <c r="H936" s="242">
        <v>6.1100000000000003</v>
      </c>
      <c r="I936" s="243"/>
      <c r="J936" s="239"/>
      <c r="K936" s="239"/>
      <c r="L936" s="244"/>
      <c r="M936" s="245"/>
      <c r="N936" s="246"/>
      <c r="O936" s="246"/>
      <c r="P936" s="246"/>
      <c r="Q936" s="246"/>
      <c r="R936" s="246"/>
      <c r="S936" s="246"/>
      <c r="T936" s="247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8" t="s">
        <v>146</v>
      </c>
      <c r="AU936" s="248" t="s">
        <v>81</v>
      </c>
      <c r="AV936" s="14" t="s">
        <v>81</v>
      </c>
      <c r="AW936" s="14" t="s">
        <v>33</v>
      </c>
      <c r="AX936" s="14" t="s">
        <v>72</v>
      </c>
      <c r="AY936" s="248" t="s">
        <v>136</v>
      </c>
    </row>
    <row r="937" s="14" customFormat="1">
      <c r="A937" s="14"/>
      <c r="B937" s="238"/>
      <c r="C937" s="239"/>
      <c r="D937" s="229" t="s">
        <v>146</v>
      </c>
      <c r="E937" s="240" t="s">
        <v>19</v>
      </c>
      <c r="F937" s="241" t="s">
        <v>658</v>
      </c>
      <c r="G937" s="239"/>
      <c r="H937" s="242">
        <v>12.09</v>
      </c>
      <c r="I937" s="243"/>
      <c r="J937" s="239"/>
      <c r="K937" s="239"/>
      <c r="L937" s="244"/>
      <c r="M937" s="245"/>
      <c r="N937" s="246"/>
      <c r="O937" s="246"/>
      <c r="P937" s="246"/>
      <c r="Q937" s="246"/>
      <c r="R937" s="246"/>
      <c r="S937" s="246"/>
      <c r="T937" s="247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8" t="s">
        <v>146</v>
      </c>
      <c r="AU937" s="248" t="s">
        <v>81</v>
      </c>
      <c r="AV937" s="14" t="s">
        <v>81</v>
      </c>
      <c r="AW937" s="14" t="s">
        <v>33</v>
      </c>
      <c r="AX937" s="14" t="s">
        <v>72</v>
      </c>
      <c r="AY937" s="248" t="s">
        <v>136</v>
      </c>
    </row>
    <row r="938" s="14" customFormat="1">
      <c r="A938" s="14"/>
      <c r="B938" s="238"/>
      <c r="C938" s="239"/>
      <c r="D938" s="229" t="s">
        <v>146</v>
      </c>
      <c r="E938" s="240" t="s">
        <v>19</v>
      </c>
      <c r="F938" s="241" t="s">
        <v>659</v>
      </c>
      <c r="G938" s="239"/>
      <c r="H938" s="242">
        <v>9.6199999999999992</v>
      </c>
      <c r="I938" s="243"/>
      <c r="J938" s="239"/>
      <c r="K938" s="239"/>
      <c r="L938" s="244"/>
      <c r="M938" s="245"/>
      <c r="N938" s="246"/>
      <c r="O938" s="246"/>
      <c r="P938" s="246"/>
      <c r="Q938" s="246"/>
      <c r="R938" s="246"/>
      <c r="S938" s="246"/>
      <c r="T938" s="247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8" t="s">
        <v>146</v>
      </c>
      <c r="AU938" s="248" t="s">
        <v>81</v>
      </c>
      <c r="AV938" s="14" t="s">
        <v>81</v>
      </c>
      <c r="AW938" s="14" t="s">
        <v>33</v>
      </c>
      <c r="AX938" s="14" t="s">
        <v>72</v>
      </c>
      <c r="AY938" s="248" t="s">
        <v>136</v>
      </c>
    </row>
    <row r="939" s="15" customFormat="1">
      <c r="A939" s="15"/>
      <c r="B939" s="249"/>
      <c r="C939" s="250"/>
      <c r="D939" s="229" t="s">
        <v>146</v>
      </c>
      <c r="E939" s="251" t="s">
        <v>19</v>
      </c>
      <c r="F939" s="252" t="s">
        <v>156</v>
      </c>
      <c r="G939" s="250"/>
      <c r="H939" s="253">
        <v>34.189999999999998</v>
      </c>
      <c r="I939" s="254"/>
      <c r="J939" s="250"/>
      <c r="K939" s="250"/>
      <c r="L939" s="255"/>
      <c r="M939" s="256"/>
      <c r="N939" s="257"/>
      <c r="O939" s="257"/>
      <c r="P939" s="257"/>
      <c r="Q939" s="257"/>
      <c r="R939" s="257"/>
      <c r="S939" s="257"/>
      <c r="T939" s="258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59" t="s">
        <v>146</v>
      </c>
      <c r="AU939" s="259" t="s">
        <v>81</v>
      </c>
      <c r="AV939" s="15" t="s">
        <v>137</v>
      </c>
      <c r="AW939" s="15" t="s">
        <v>33</v>
      </c>
      <c r="AX939" s="15" t="s">
        <v>72</v>
      </c>
      <c r="AY939" s="259" t="s">
        <v>136</v>
      </c>
    </row>
    <row r="940" s="14" customFormat="1">
      <c r="A940" s="14"/>
      <c r="B940" s="238"/>
      <c r="C940" s="239"/>
      <c r="D940" s="229" t="s">
        <v>146</v>
      </c>
      <c r="E940" s="240" t="s">
        <v>19</v>
      </c>
      <c r="F940" s="241" t="s">
        <v>660</v>
      </c>
      <c r="G940" s="239"/>
      <c r="H940" s="242">
        <v>5.298</v>
      </c>
      <c r="I940" s="243"/>
      <c r="J940" s="239"/>
      <c r="K940" s="239"/>
      <c r="L940" s="244"/>
      <c r="M940" s="245"/>
      <c r="N940" s="246"/>
      <c r="O940" s="246"/>
      <c r="P940" s="246"/>
      <c r="Q940" s="246"/>
      <c r="R940" s="246"/>
      <c r="S940" s="246"/>
      <c r="T940" s="247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8" t="s">
        <v>146</v>
      </c>
      <c r="AU940" s="248" t="s">
        <v>81</v>
      </c>
      <c r="AV940" s="14" t="s">
        <v>81</v>
      </c>
      <c r="AW940" s="14" t="s">
        <v>33</v>
      </c>
      <c r="AX940" s="14" t="s">
        <v>72</v>
      </c>
      <c r="AY940" s="248" t="s">
        <v>136</v>
      </c>
    </row>
    <row r="941" s="14" customFormat="1">
      <c r="A941" s="14"/>
      <c r="B941" s="238"/>
      <c r="C941" s="239"/>
      <c r="D941" s="229" t="s">
        <v>146</v>
      </c>
      <c r="E941" s="240" t="s">
        <v>19</v>
      </c>
      <c r="F941" s="241" t="s">
        <v>661</v>
      </c>
      <c r="G941" s="239"/>
      <c r="H941" s="242">
        <v>6.9290000000000003</v>
      </c>
      <c r="I941" s="243"/>
      <c r="J941" s="239"/>
      <c r="K941" s="239"/>
      <c r="L941" s="244"/>
      <c r="M941" s="245"/>
      <c r="N941" s="246"/>
      <c r="O941" s="246"/>
      <c r="P941" s="246"/>
      <c r="Q941" s="246"/>
      <c r="R941" s="246"/>
      <c r="S941" s="246"/>
      <c r="T941" s="247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8" t="s">
        <v>146</v>
      </c>
      <c r="AU941" s="248" t="s">
        <v>81</v>
      </c>
      <c r="AV941" s="14" t="s">
        <v>81</v>
      </c>
      <c r="AW941" s="14" t="s">
        <v>33</v>
      </c>
      <c r="AX941" s="14" t="s">
        <v>72</v>
      </c>
      <c r="AY941" s="248" t="s">
        <v>136</v>
      </c>
    </row>
    <row r="942" s="14" customFormat="1">
      <c r="A942" s="14"/>
      <c r="B942" s="238"/>
      <c r="C942" s="239"/>
      <c r="D942" s="229" t="s">
        <v>146</v>
      </c>
      <c r="E942" s="240" t="s">
        <v>19</v>
      </c>
      <c r="F942" s="241" t="s">
        <v>662</v>
      </c>
      <c r="G942" s="239"/>
      <c r="H942" s="242">
        <v>2.8210000000000002</v>
      </c>
      <c r="I942" s="243"/>
      <c r="J942" s="239"/>
      <c r="K942" s="239"/>
      <c r="L942" s="244"/>
      <c r="M942" s="245"/>
      <c r="N942" s="246"/>
      <c r="O942" s="246"/>
      <c r="P942" s="246"/>
      <c r="Q942" s="246"/>
      <c r="R942" s="246"/>
      <c r="S942" s="246"/>
      <c r="T942" s="247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8" t="s">
        <v>146</v>
      </c>
      <c r="AU942" s="248" t="s">
        <v>81</v>
      </c>
      <c r="AV942" s="14" t="s">
        <v>81</v>
      </c>
      <c r="AW942" s="14" t="s">
        <v>33</v>
      </c>
      <c r="AX942" s="14" t="s">
        <v>72</v>
      </c>
      <c r="AY942" s="248" t="s">
        <v>136</v>
      </c>
    </row>
    <row r="943" s="14" customFormat="1">
      <c r="A943" s="14"/>
      <c r="B943" s="238"/>
      <c r="C943" s="239"/>
      <c r="D943" s="229" t="s">
        <v>146</v>
      </c>
      <c r="E943" s="240" t="s">
        <v>19</v>
      </c>
      <c r="F943" s="241" t="s">
        <v>663</v>
      </c>
      <c r="G943" s="239"/>
      <c r="H943" s="242">
        <v>5.6159999999999997</v>
      </c>
      <c r="I943" s="243"/>
      <c r="J943" s="239"/>
      <c r="K943" s="239"/>
      <c r="L943" s="244"/>
      <c r="M943" s="245"/>
      <c r="N943" s="246"/>
      <c r="O943" s="246"/>
      <c r="P943" s="246"/>
      <c r="Q943" s="246"/>
      <c r="R943" s="246"/>
      <c r="S943" s="246"/>
      <c r="T943" s="247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8" t="s">
        <v>146</v>
      </c>
      <c r="AU943" s="248" t="s">
        <v>81</v>
      </c>
      <c r="AV943" s="14" t="s">
        <v>81</v>
      </c>
      <c r="AW943" s="14" t="s">
        <v>33</v>
      </c>
      <c r="AX943" s="14" t="s">
        <v>72</v>
      </c>
      <c r="AY943" s="248" t="s">
        <v>136</v>
      </c>
    </row>
    <row r="944" s="14" customFormat="1">
      <c r="A944" s="14"/>
      <c r="B944" s="238"/>
      <c r="C944" s="239"/>
      <c r="D944" s="229" t="s">
        <v>146</v>
      </c>
      <c r="E944" s="240" t="s">
        <v>19</v>
      </c>
      <c r="F944" s="241" t="s">
        <v>664</v>
      </c>
      <c r="G944" s="239"/>
      <c r="H944" s="242">
        <v>6.5389999999999997</v>
      </c>
      <c r="I944" s="243"/>
      <c r="J944" s="239"/>
      <c r="K944" s="239"/>
      <c r="L944" s="244"/>
      <c r="M944" s="245"/>
      <c r="N944" s="246"/>
      <c r="O944" s="246"/>
      <c r="P944" s="246"/>
      <c r="Q944" s="246"/>
      <c r="R944" s="246"/>
      <c r="S944" s="246"/>
      <c r="T944" s="247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8" t="s">
        <v>146</v>
      </c>
      <c r="AU944" s="248" t="s">
        <v>81</v>
      </c>
      <c r="AV944" s="14" t="s">
        <v>81</v>
      </c>
      <c r="AW944" s="14" t="s">
        <v>33</v>
      </c>
      <c r="AX944" s="14" t="s">
        <v>72</v>
      </c>
      <c r="AY944" s="248" t="s">
        <v>136</v>
      </c>
    </row>
    <row r="945" s="14" customFormat="1">
      <c r="A945" s="14"/>
      <c r="B945" s="238"/>
      <c r="C945" s="239"/>
      <c r="D945" s="229" t="s">
        <v>146</v>
      </c>
      <c r="E945" s="240" t="s">
        <v>19</v>
      </c>
      <c r="F945" s="241" t="s">
        <v>665</v>
      </c>
      <c r="G945" s="239"/>
      <c r="H945" s="242">
        <v>6.1100000000000003</v>
      </c>
      <c r="I945" s="243"/>
      <c r="J945" s="239"/>
      <c r="K945" s="239"/>
      <c r="L945" s="244"/>
      <c r="M945" s="245"/>
      <c r="N945" s="246"/>
      <c r="O945" s="246"/>
      <c r="P945" s="246"/>
      <c r="Q945" s="246"/>
      <c r="R945" s="246"/>
      <c r="S945" s="246"/>
      <c r="T945" s="247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8" t="s">
        <v>146</v>
      </c>
      <c r="AU945" s="248" t="s">
        <v>81</v>
      </c>
      <c r="AV945" s="14" t="s">
        <v>81</v>
      </c>
      <c r="AW945" s="14" t="s">
        <v>33</v>
      </c>
      <c r="AX945" s="14" t="s">
        <v>72</v>
      </c>
      <c r="AY945" s="248" t="s">
        <v>136</v>
      </c>
    </row>
    <row r="946" s="14" customFormat="1">
      <c r="A946" s="14"/>
      <c r="B946" s="238"/>
      <c r="C946" s="239"/>
      <c r="D946" s="229" t="s">
        <v>146</v>
      </c>
      <c r="E946" s="240" t="s">
        <v>19</v>
      </c>
      <c r="F946" s="241" t="s">
        <v>666</v>
      </c>
      <c r="G946" s="239"/>
      <c r="H946" s="242">
        <v>8.1899999999999995</v>
      </c>
      <c r="I946" s="243"/>
      <c r="J946" s="239"/>
      <c r="K946" s="239"/>
      <c r="L946" s="244"/>
      <c r="M946" s="245"/>
      <c r="N946" s="246"/>
      <c r="O946" s="246"/>
      <c r="P946" s="246"/>
      <c r="Q946" s="246"/>
      <c r="R946" s="246"/>
      <c r="S946" s="246"/>
      <c r="T946" s="247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8" t="s">
        <v>146</v>
      </c>
      <c r="AU946" s="248" t="s">
        <v>81</v>
      </c>
      <c r="AV946" s="14" t="s">
        <v>81</v>
      </c>
      <c r="AW946" s="14" t="s">
        <v>33</v>
      </c>
      <c r="AX946" s="14" t="s">
        <v>72</v>
      </c>
      <c r="AY946" s="248" t="s">
        <v>136</v>
      </c>
    </row>
    <row r="947" s="15" customFormat="1">
      <c r="A947" s="15"/>
      <c r="B947" s="249"/>
      <c r="C947" s="250"/>
      <c r="D947" s="229" t="s">
        <v>146</v>
      </c>
      <c r="E947" s="251" t="s">
        <v>19</v>
      </c>
      <c r="F947" s="252" t="s">
        <v>199</v>
      </c>
      <c r="G947" s="250"/>
      <c r="H947" s="253">
        <v>41.503</v>
      </c>
      <c r="I947" s="254"/>
      <c r="J947" s="250"/>
      <c r="K947" s="250"/>
      <c r="L947" s="255"/>
      <c r="M947" s="256"/>
      <c r="N947" s="257"/>
      <c r="O947" s="257"/>
      <c r="P947" s="257"/>
      <c r="Q947" s="257"/>
      <c r="R947" s="257"/>
      <c r="S947" s="257"/>
      <c r="T947" s="258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59" t="s">
        <v>146</v>
      </c>
      <c r="AU947" s="259" t="s">
        <v>81</v>
      </c>
      <c r="AV947" s="15" t="s">
        <v>137</v>
      </c>
      <c r="AW947" s="15" t="s">
        <v>33</v>
      </c>
      <c r="AX947" s="15" t="s">
        <v>72</v>
      </c>
      <c r="AY947" s="259" t="s">
        <v>136</v>
      </c>
    </row>
    <row r="948" s="13" customFormat="1">
      <c r="A948" s="13"/>
      <c r="B948" s="227"/>
      <c r="C948" s="228"/>
      <c r="D948" s="229" t="s">
        <v>146</v>
      </c>
      <c r="E948" s="230" t="s">
        <v>19</v>
      </c>
      <c r="F948" s="231" t="s">
        <v>667</v>
      </c>
      <c r="G948" s="228"/>
      <c r="H948" s="230" t="s">
        <v>19</v>
      </c>
      <c r="I948" s="232"/>
      <c r="J948" s="228"/>
      <c r="K948" s="228"/>
      <c r="L948" s="233"/>
      <c r="M948" s="234"/>
      <c r="N948" s="235"/>
      <c r="O948" s="235"/>
      <c r="P948" s="235"/>
      <c r="Q948" s="235"/>
      <c r="R948" s="235"/>
      <c r="S948" s="235"/>
      <c r="T948" s="236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7" t="s">
        <v>146</v>
      </c>
      <c r="AU948" s="237" t="s">
        <v>81</v>
      </c>
      <c r="AV948" s="13" t="s">
        <v>79</v>
      </c>
      <c r="AW948" s="13" t="s">
        <v>33</v>
      </c>
      <c r="AX948" s="13" t="s">
        <v>72</v>
      </c>
      <c r="AY948" s="237" t="s">
        <v>136</v>
      </c>
    </row>
    <row r="949" s="14" customFormat="1">
      <c r="A949" s="14"/>
      <c r="B949" s="238"/>
      <c r="C949" s="239"/>
      <c r="D949" s="229" t="s">
        <v>146</v>
      </c>
      <c r="E949" s="240" t="s">
        <v>19</v>
      </c>
      <c r="F949" s="241" t="s">
        <v>235</v>
      </c>
      <c r="G949" s="239"/>
      <c r="H949" s="242">
        <v>53.107999999999997</v>
      </c>
      <c r="I949" s="243"/>
      <c r="J949" s="239"/>
      <c r="K949" s="239"/>
      <c r="L949" s="244"/>
      <c r="M949" s="245"/>
      <c r="N949" s="246"/>
      <c r="O949" s="246"/>
      <c r="P949" s="246"/>
      <c r="Q949" s="246"/>
      <c r="R949" s="246"/>
      <c r="S949" s="246"/>
      <c r="T949" s="247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8" t="s">
        <v>146</v>
      </c>
      <c r="AU949" s="248" t="s">
        <v>81</v>
      </c>
      <c r="AV949" s="14" t="s">
        <v>81</v>
      </c>
      <c r="AW949" s="14" t="s">
        <v>33</v>
      </c>
      <c r="AX949" s="14" t="s">
        <v>72</v>
      </c>
      <c r="AY949" s="248" t="s">
        <v>136</v>
      </c>
    </row>
    <row r="950" s="14" customFormat="1">
      <c r="A950" s="14"/>
      <c r="B950" s="238"/>
      <c r="C950" s="239"/>
      <c r="D950" s="229" t="s">
        <v>146</v>
      </c>
      <c r="E950" s="240" t="s">
        <v>19</v>
      </c>
      <c r="F950" s="241" t="s">
        <v>668</v>
      </c>
      <c r="G950" s="239"/>
      <c r="H950" s="242">
        <v>25.352</v>
      </c>
      <c r="I950" s="243"/>
      <c r="J950" s="239"/>
      <c r="K950" s="239"/>
      <c r="L950" s="244"/>
      <c r="M950" s="245"/>
      <c r="N950" s="246"/>
      <c r="O950" s="246"/>
      <c r="P950" s="246"/>
      <c r="Q950" s="246"/>
      <c r="R950" s="246"/>
      <c r="S950" s="246"/>
      <c r="T950" s="247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48" t="s">
        <v>146</v>
      </c>
      <c r="AU950" s="248" t="s">
        <v>81</v>
      </c>
      <c r="AV950" s="14" t="s">
        <v>81</v>
      </c>
      <c r="AW950" s="14" t="s">
        <v>33</v>
      </c>
      <c r="AX950" s="14" t="s">
        <v>72</v>
      </c>
      <c r="AY950" s="248" t="s">
        <v>136</v>
      </c>
    </row>
    <row r="951" s="14" customFormat="1">
      <c r="A951" s="14"/>
      <c r="B951" s="238"/>
      <c r="C951" s="239"/>
      <c r="D951" s="229" t="s">
        <v>146</v>
      </c>
      <c r="E951" s="240" t="s">
        <v>19</v>
      </c>
      <c r="F951" s="241" t="s">
        <v>669</v>
      </c>
      <c r="G951" s="239"/>
      <c r="H951" s="242">
        <v>87.376000000000005</v>
      </c>
      <c r="I951" s="243"/>
      <c r="J951" s="239"/>
      <c r="K951" s="239"/>
      <c r="L951" s="244"/>
      <c r="M951" s="245"/>
      <c r="N951" s="246"/>
      <c r="O951" s="246"/>
      <c r="P951" s="246"/>
      <c r="Q951" s="246"/>
      <c r="R951" s="246"/>
      <c r="S951" s="246"/>
      <c r="T951" s="247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8" t="s">
        <v>146</v>
      </c>
      <c r="AU951" s="248" t="s">
        <v>81</v>
      </c>
      <c r="AV951" s="14" t="s">
        <v>81</v>
      </c>
      <c r="AW951" s="14" t="s">
        <v>33</v>
      </c>
      <c r="AX951" s="14" t="s">
        <v>72</v>
      </c>
      <c r="AY951" s="248" t="s">
        <v>136</v>
      </c>
    </row>
    <row r="952" s="14" customFormat="1">
      <c r="A952" s="14"/>
      <c r="B952" s="238"/>
      <c r="C952" s="239"/>
      <c r="D952" s="229" t="s">
        <v>146</v>
      </c>
      <c r="E952" s="240" t="s">
        <v>19</v>
      </c>
      <c r="F952" s="241" t="s">
        <v>670</v>
      </c>
      <c r="G952" s="239"/>
      <c r="H952" s="242">
        <v>18.300000000000001</v>
      </c>
      <c r="I952" s="243"/>
      <c r="J952" s="239"/>
      <c r="K952" s="239"/>
      <c r="L952" s="244"/>
      <c r="M952" s="245"/>
      <c r="N952" s="246"/>
      <c r="O952" s="246"/>
      <c r="P952" s="246"/>
      <c r="Q952" s="246"/>
      <c r="R952" s="246"/>
      <c r="S952" s="246"/>
      <c r="T952" s="247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48" t="s">
        <v>146</v>
      </c>
      <c r="AU952" s="248" t="s">
        <v>81</v>
      </c>
      <c r="AV952" s="14" t="s">
        <v>81</v>
      </c>
      <c r="AW952" s="14" t="s">
        <v>33</v>
      </c>
      <c r="AX952" s="14" t="s">
        <v>72</v>
      </c>
      <c r="AY952" s="248" t="s">
        <v>136</v>
      </c>
    </row>
    <row r="953" s="14" customFormat="1">
      <c r="A953" s="14"/>
      <c r="B953" s="238"/>
      <c r="C953" s="239"/>
      <c r="D953" s="229" t="s">
        <v>146</v>
      </c>
      <c r="E953" s="240" t="s">
        <v>19</v>
      </c>
      <c r="F953" s="241" t="s">
        <v>671</v>
      </c>
      <c r="G953" s="239"/>
      <c r="H953" s="242">
        <v>19.699999999999999</v>
      </c>
      <c r="I953" s="243"/>
      <c r="J953" s="239"/>
      <c r="K953" s="239"/>
      <c r="L953" s="244"/>
      <c r="M953" s="245"/>
      <c r="N953" s="246"/>
      <c r="O953" s="246"/>
      <c r="P953" s="246"/>
      <c r="Q953" s="246"/>
      <c r="R953" s="246"/>
      <c r="S953" s="246"/>
      <c r="T953" s="247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8" t="s">
        <v>146</v>
      </c>
      <c r="AU953" s="248" t="s">
        <v>81</v>
      </c>
      <c r="AV953" s="14" t="s">
        <v>81</v>
      </c>
      <c r="AW953" s="14" t="s">
        <v>33</v>
      </c>
      <c r="AX953" s="14" t="s">
        <v>72</v>
      </c>
      <c r="AY953" s="248" t="s">
        <v>136</v>
      </c>
    </row>
    <row r="954" s="14" customFormat="1">
      <c r="A954" s="14"/>
      <c r="B954" s="238"/>
      <c r="C954" s="239"/>
      <c r="D954" s="229" t="s">
        <v>146</v>
      </c>
      <c r="E954" s="240" t="s">
        <v>19</v>
      </c>
      <c r="F954" s="241" t="s">
        <v>672</v>
      </c>
      <c r="G954" s="239"/>
      <c r="H954" s="242">
        <v>18.300000000000001</v>
      </c>
      <c r="I954" s="243"/>
      <c r="J954" s="239"/>
      <c r="K954" s="239"/>
      <c r="L954" s="244"/>
      <c r="M954" s="245"/>
      <c r="N954" s="246"/>
      <c r="O954" s="246"/>
      <c r="P954" s="246"/>
      <c r="Q954" s="246"/>
      <c r="R954" s="246"/>
      <c r="S954" s="246"/>
      <c r="T954" s="247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48" t="s">
        <v>146</v>
      </c>
      <c r="AU954" s="248" t="s">
        <v>81</v>
      </c>
      <c r="AV954" s="14" t="s">
        <v>81</v>
      </c>
      <c r="AW954" s="14" t="s">
        <v>33</v>
      </c>
      <c r="AX954" s="14" t="s">
        <v>72</v>
      </c>
      <c r="AY954" s="248" t="s">
        <v>136</v>
      </c>
    </row>
    <row r="955" s="15" customFormat="1">
      <c r="A955" s="15"/>
      <c r="B955" s="249"/>
      <c r="C955" s="250"/>
      <c r="D955" s="229" t="s">
        <v>146</v>
      </c>
      <c r="E955" s="251" t="s">
        <v>19</v>
      </c>
      <c r="F955" s="252" t="s">
        <v>236</v>
      </c>
      <c r="G955" s="250"/>
      <c r="H955" s="253">
        <v>222.136</v>
      </c>
      <c r="I955" s="254"/>
      <c r="J955" s="250"/>
      <c r="K955" s="250"/>
      <c r="L955" s="255"/>
      <c r="M955" s="256"/>
      <c r="N955" s="257"/>
      <c r="O955" s="257"/>
      <c r="P955" s="257"/>
      <c r="Q955" s="257"/>
      <c r="R955" s="257"/>
      <c r="S955" s="257"/>
      <c r="T955" s="258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59" t="s">
        <v>146</v>
      </c>
      <c r="AU955" s="259" t="s">
        <v>81</v>
      </c>
      <c r="AV955" s="15" t="s">
        <v>137</v>
      </c>
      <c r="AW955" s="15" t="s">
        <v>33</v>
      </c>
      <c r="AX955" s="15" t="s">
        <v>72</v>
      </c>
      <c r="AY955" s="259" t="s">
        <v>136</v>
      </c>
    </row>
    <row r="956" s="14" customFormat="1">
      <c r="A956" s="14"/>
      <c r="B956" s="238"/>
      <c r="C956" s="239"/>
      <c r="D956" s="229" t="s">
        <v>146</v>
      </c>
      <c r="E956" s="240" t="s">
        <v>19</v>
      </c>
      <c r="F956" s="241" t="s">
        <v>237</v>
      </c>
      <c r="G956" s="239"/>
      <c r="H956" s="242">
        <v>1.53</v>
      </c>
      <c r="I956" s="243"/>
      <c r="J956" s="239"/>
      <c r="K956" s="239"/>
      <c r="L956" s="244"/>
      <c r="M956" s="245"/>
      <c r="N956" s="246"/>
      <c r="O956" s="246"/>
      <c r="P956" s="246"/>
      <c r="Q956" s="246"/>
      <c r="R956" s="246"/>
      <c r="S956" s="246"/>
      <c r="T956" s="247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48" t="s">
        <v>146</v>
      </c>
      <c r="AU956" s="248" t="s">
        <v>81</v>
      </c>
      <c r="AV956" s="14" t="s">
        <v>81</v>
      </c>
      <c r="AW956" s="14" t="s">
        <v>33</v>
      </c>
      <c r="AX956" s="14" t="s">
        <v>72</v>
      </c>
      <c r="AY956" s="248" t="s">
        <v>136</v>
      </c>
    </row>
    <row r="957" s="14" customFormat="1">
      <c r="A957" s="14"/>
      <c r="B957" s="238"/>
      <c r="C957" s="239"/>
      <c r="D957" s="229" t="s">
        <v>146</v>
      </c>
      <c r="E957" s="240" t="s">
        <v>19</v>
      </c>
      <c r="F957" s="241" t="s">
        <v>238</v>
      </c>
      <c r="G957" s="239"/>
      <c r="H957" s="242">
        <v>1.3600000000000001</v>
      </c>
      <c r="I957" s="243"/>
      <c r="J957" s="239"/>
      <c r="K957" s="239"/>
      <c r="L957" s="244"/>
      <c r="M957" s="245"/>
      <c r="N957" s="246"/>
      <c r="O957" s="246"/>
      <c r="P957" s="246"/>
      <c r="Q957" s="246"/>
      <c r="R957" s="246"/>
      <c r="S957" s="246"/>
      <c r="T957" s="247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8" t="s">
        <v>146</v>
      </c>
      <c r="AU957" s="248" t="s">
        <v>81</v>
      </c>
      <c r="AV957" s="14" t="s">
        <v>81</v>
      </c>
      <c r="AW957" s="14" t="s">
        <v>33</v>
      </c>
      <c r="AX957" s="14" t="s">
        <v>72</v>
      </c>
      <c r="AY957" s="248" t="s">
        <v>136</v>
      </c>
    </row>
    <row r="958" s="14" customFormat="1">
      <c r="A958" s="14"/>
      <c r="B958" s="238"/>
      <c r="C958" s="239"/>
      <c r="D958" s="229" t="s">
        <v>146</v>
      </c>
      <c r="E958" s="240" t="s">
        <v>19</v>
      </c>
      <c r="F958" s="241" t="s">
        <v>239</v>
      </c>
      <c r="G958" s="239"/>
      <c r="H958" s="242">
        <v>2.7549999999999999</v>
      </c>
      <c r="I958" s="243"/>
      <c r="J958" s="239"/>
      <c r="K958" s="239"/>
      <c r="L958" s="244"/>
      <c r="M958" s="245"/>
      <c r="N958" s="246"/>
      <c r="O958" s="246"/>
      <c r="P958" s="246"/>
      <c r="Q958" s="246"/>
      <c r="R958" s="246"/>
      <c r="S958" s="246"/>
      <c r="T958" s="247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48" t="s">
        <v>146</v>
      </c>
      <c r="AU958" s="248" t="s">
        <v>81</v>
      </c>
      <c r="AV958" s="14" t="s">
        <v>81</v>
      </c>
      <c r="AW958" s="14" t="s">
        <v>33</v>
      </c>
      <c r="AX958" s="14" t="s">
        <v>72</v>
      </c>
      <c r="AY958" s="248" t="s">
        <v>136</v>
      </c>
    </row>
    <row r="959" s="14" customFormat="1">
      <c r="A959" s="14"/>
      <c r="B959" s="238"/>
      <c r="C959" s="239"/>
      <c r="D959" s="229" t="s">
        <v>146</v>
      </c>
      <c r="E959" s="240" t="s">
        <v>19</v>
      </c>
      <c r="F959" s="241" t="s">
        <v>240</v>
      </c>
      <c r="G959" s="239"/>
      <c r="H959" s="242">
        <v>3.3999999999999999</v>
      </c>
      <c r="I959" s="243"/>
      <c r="J959" s="239"/>
      <c r="K959" s="239"/>
      <c r="L959" s="244"/>
      <c r="M959" s="245"/>
      <c r="N959" s="246"/>
      <c r="O959" s="246"/>
      <c r="P959" s="246"/>
      <c r="Q959" s="246"/>
      <c r="R959" s="246"/>
      <c r="S959" s="246"/>
      <c r="T959" s="247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8" t="s">
        <v>146</v>
      </c>
      <c r="AU959" s="248" t="s">
        <v>81</v>
      </c>
      <c r="AV959" s="14" t="s">
        <v>81</v>
      </c>
      <c r="AW959" s="14" t="s">
        <v>33</v>
      </c>
      <c r="AX959" s="14" t="s">
        <v>72</v>
      </c>
      <c r="AY959" s="248" t="s">
        <v>136</v>
      </c>
    </row>
    <row r="960" s="14" customFormat="1">
      <c r="A960" s="14"/>
      <c r="B960" s="238"/>
      <c r="C960" s="239"/>
      <c r="D960" s="229" t="s">
        <v>146</v>
      </c>
      <c r="E960" s="240" t="s">
        <v>19</v>
      </c>
      <c r="F960" s="241" t="s">
        <v>241</v>
      </c>
      <c r="G960" s="239"/>
      <c r="H960" s="242">
        <v>5.5350000000000001</v>
      </c>
      <c r="I960" s="243"/>
      <c r="J960" s="239"/>
      <c r="K960" s="239"/>
      <c r="L960" s="244"/>
      <c r="M960" s="245"/>
      <c r="N960" s="246"/>
      <c r="O960" s="246"/>
      <c r="P960" s="246"/>
      <c r="Q960" s="246"/>
      <c r="R960" s="246"/>
      <c r="S960" s="246"/>
      <c r="T960" s="247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48" t="s">
        <v>146</v>
      </c>
      <c r="AU960" s="248" t="s">
        <v>81</v>
      </c>
      <c r="AV960" s="14" t="s">
        <v>81</v>
      </c>
      <c r="AW960" s="14" t="s">
        <v>33</v>
      </c>
      <c r="AX960" s="14" t="s">
        <v>72</v>
      </c>
      <c r="AY960" s="248" t="s">
        <v>136</v>
      </c>
    </row>
    <row r="961" s="14" customFormat="1">
      <c r="A961" s="14"/>
      <c r="B961" s="238"/>
      <c r="C961" s="239"/>
      <c r="D961" s="229" t="s">
        <v>146</v>
      </c>
      <c r="E961" s="240" t="s">
        <v>19</v>
      </c>
      <c r="F961" s="241" t="s">
        <v>242</v>
      </c>
      <c r="G961" s="239"/>
      <c r="H961" s="242">
        <v>5.1299999999999999</v>
      </c>
      <c r="I961" s="243"/>
      <c r="J961" s="239"/>
      <c r="K961" s="239"/>
      <c r="L961" s="244"/>
      <c r="M961" s="245"/>
      <c r="N961" s="246"/>
      <c r="O961" s="246"/>
      <c r="P961" s="246"/>
      <c r="Q961" s="246"/>
      <c r="R961" s="246"/>
      <c r="S961" s="246"/>
      <c r="T961" s="247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8" t="s">
        <v>146</v>
      </c>
      <c r="AU961" s="248" t="s">
        <v>81</v>
      </c>
      <c r="AV961" s="14" t="s">
        <v>81</v>
      </c>
      <c r="AW961" s="14" t="s">
        <v>33</v>
      </c>
      <c r="AX961" s="14" t="s">
        <v>72</v>
      </c>
      <c r="AY961" s="248" t="s">
        <v>136</v>
      </c>
    </row>
    <row r="962" s="15" customFormat="1">
      <c r="A962" s="15"/>
      <c r="B962" s="249"/>
      <c r="C962" s="250"/>
      <c r="D962" s="229" t="s">
        <v>146</v>
      </c>
      <c r="E962" s="251" t="s">
        <v>19</v>
      </c>
      <c r="F962" s="252" t="s">
        <v>150</v>
      </c>
      <c r="G962" s="250"/>
      <c r="H962" s="253">
        <v>19.710000000000001</v>
      </c>
      <c r="I962" s="254"/>
      <c r="J962" s="250"/>
      <c r="K962" s="250"/>
      <c r="L962" s="255"/>
      <c r="M962" s="256"/>
      <c r="N962" s="257"/>
      <c r="O962" s="257"/>
      <c r="P962" s="257"/>
      <c r="Q962" s="257"/>
      <c r="R962" s="257"/>
      <c r="S962" s="257"/>
      <c r="T962" s="258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59" t="s">
        <v>146</v>
      </c>
      <c r="AU962" s="259" t="s">
        <v>81</v>
      </c>
      <c r="AV962" s="15" t="s">
        <v>137</v>
      </c>
      <c r="AW962" s="15" t="s">
        <v>33</v>
      </c>
      <c r="AX962" s="15" t="s">
        <v>72</v>
      </c>
      <c r="AY962" s="259" t="s">
        <v>136</v>
      </c>
    </row>
    <row r="963" s="14" customFormat="1">
      <c r="A963" s="14"/>
      <c r="B963" s="238"/>
      <c r="C963" s="239"/>
      <c r="D963" s="229" t="s">
        <v>146</v>
      </c>
      <c r="E963" s="240" t="s">
        <v>19</v>
      </c>
      <c r="F963" s="241" t="s">
        <v>243</v>
      </c>
      <c r="G963" s="239"/>
      <c r="H963" s="242">
        <v>1.53</v>
      </c>
      <c r="I963" s="243"/>
      <c r="J963" s="239"/>
      <c r="K963" s="239"/>
      <c r="L963" s="244"/>
      <c r="M963" s="245"/>
      <c r="N963" s="246"/>
      <c r="O963" s="246"/>
      <c r="P963" s="246"/>
      <c r="Q963" s="246"/>
      <c r="R963" s="246"/>
      <c r="S963" s="246"/>
      <c r="T963" s="247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8" t="s">
        <v>146</v>
      </c>
      <c r="AU963" s="248" t="s">
        <v>81</v>
      </c>
      <c r="AV963" s="14" t="s">
        <v>81</v>
      </c>
      <c r="AW963" s="14" t="s">
        <v>33</v>
      </c>
      <c r="AX963" s="14" t="s">
        <v>72</v>
      </c>
      <c r="AY963" s="248" t="s">
        <v>136</v>
      </c>
    </row>
    <row r="964" s="14" customFormat="1">
      <c r="A964" s="14"/>
      <c r="B964" s="238"/>
      <c r="C964" s="239"/>
      <c r="D964" s="229" t="s">
        <v>146</v>
      </c>
      <c r="E964" s="240" t="s">
        <v>19</v>
      </c>
      <c r="F964" s="241" t="s">
        <v>244</v>
      </c>
      <c r="G964" s="239"/>
      <c r="H964" s="242">
        <v>1.3600000000000001</v>
      </c>
      <c r="I964" s="243"/>
      <c r="J964" s="239"/>
      <c r="K964" s="239"/>
      <c r="L964" s="244"/>
      <c r="M964" s="245"/>
      <c r="N964" s="246"/>
      <c r="O964" s="246"/>
      <c r="P964" s="246"/>
      <c r="Q964" s="246"/>
      <c r="R964" s="246"/>
      <c r="S964" s="246"/>
      <c r="T964" s="247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8" t="s">
        <v>146</v>
      </c>
      <c r="AU964" s="248" t="s">
        <v>81</v>
      </c>
      <c r="AV964" s="14" t="s">
        <v>81</v>
      </c>
      <c r="AW964" s="14" t="s">
        <v>33</v>
      </c>
      <c r="AX964" s="14" t="s">
        <v>72</v>
      </c>
      <c r="AY964" s="248" t="s">
        <v>136</v>
      </c>
    </row>
    <row r="965" s="14" customFormat="1">
      <c r="A965" s="14"/>
      <c r="B965" s="238"/>
      <c r="C965" s="239"/>
      <c r="D965" s="229" t="s">
        <v>146</v>
      </c>
      <c r="E965" s="240" t="s">
        <v>19</v>
      </c>
      <c r="F965" s="241" t="s">
        <v>245</v>
      </c>
      <c r="G965" s="239"/>
      <c r="H965" s="242">
        <v>1.1399999999999999</v>
      </c>
      <c r="I965" s="243"/>
      <c r="J965" s="239"/>
      <c r="K965" s="239"/>
      <c r="L965" s="244"/>
      <c r="M965" s="245"/>
      <c r="N965" s="246"/>
      <c r="O965" s="246"/>
      <c r="P965" s="246"/>
      <c r="Q965" s="246"/>
      <c r="R965" s="246"/>
      <c r="S965" s="246"/>
      <c r="T965" s="247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8" t="s">
        <v>146</v>
      </c>
      <c r="AU965" s="248" t="s">
        <v>81</v>
      </c>
      <c r="AV965" s="14" t="s">
        <v>81</v>
      </c>
      <c r="AW965" s="14" t="s">
        <v>33</v>
      </c>
      <c r="AX965" s="14" t="s">
        <v>72</v>
      </c>
      <c r="AY965" s="248" t="s">
        <v>136</v>
      </c>
    </row>
    <row r="966" s="14" customFormat="1">
      <c r="A966" s="14"/>
      <c r="B966" s="238"/>
      <c r="C966" s="239"/>
      <c r="D966" s="229" t="s">
        <v>146</v>
      </c>
      <c r="E966" s="240" t="s">
        <v>19</v>
      </c>
      <c r="F966" s="241" t="s">
        <v>246</v>
      </c>
      <c r="G966" s="239"/>
      <c r="H966" s="242">
        <v>1.615</v>
      </c>
      <c r="I966" s="243"/>
      <c r="J966" s="239"/>
      <c r="K966" s="239"/>
      <c r="L966" s="244"/>
      <c r="M966" s="245"/>
      <c r="N966" s="246"/>
      <c r="O966" s="246"/>
      <c r="P966" s="246"/>
      <c r="Q966" s="246"/>
      <c r="R966" s="246"/>
      <c r="S966" s="246"/>
      <c r="T966" s="247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8" t="s">
        <v>146</v>
      </c>
      <c r="AU966" s="248" t="s">
        <v>81</v>
      </c>
      <c r="AV966" s="14" t="s">
        <v>81</v>
      </c>
      <c r="AW966" s="14" t="s">
        <v>33</v>
      </c>
      <c r="AX966" s="14" t="s">
        <v>72</v>
      </c>
      <c r="AY966" s="248" t="s">
        <v>136</v>
      </c>
    </row>
    <row r="967" s="14" customFormat="1">
      <c r="A967" s="14"/>
      <c r="B967" s="238"/>
      <c r="C967" s="239"/>
      <c r="D967" s="229" t="s">
        <v>146</v>
      </c>
      <c r="E967" s="240" t="s">
        <v>19</v>
      </c>
      <c r="F967" s="241" t="s">
        <v>247</v>
      </c>
      <c r="G967" s="239"/>
      <c r="H967" s="242">
        <v>3.3999999999999999</v>
      </c>
      <c r="I967" s="243"/>
      <c r="J967" s="239"/>
      <c r="K967" s="239"/>
      <c r="L967" s="244"/>
      <c r="M967" s="245"/>
      <c r="N967" s="246"/>
      <c r="O967" s="246"/>
      <c r="P967" s="246"/>
      <c r="Q967" s="246"/>
      <c r="R967" s="246"/>
      <c r="S967" s="246"/>
      <c r="T967" s="247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8" t="s">
        <v>146</v>
      </c>
      <c r="AU967" s="248" t="s">
        <v>81</v>
      </c>
      <c r="AV967" s="14" t="s">
        <v>81</v>
      </c>
      <c r="AW967" s="14" t="s">
        <v>33</v>
      </c>
      <c r="AX967" s="14" t="s">
        <v>72</v>
      </c>
      <c r="AY967" s="248" t="s">
        <v>136</v>
      </c>
    </row>
    <row r="968" s="14" customFormat="1">
      <c r="A968" s="14"/>
      <c r="B968" s="238"/>
      <c r="C968" s="239"/>
      <c r="D968" s="229" t="s">
        <v>146</v>
      </c>
      <c r="E968" s="240" t="s">
        <v>19</v>
      </c>
      <c r="F968" s="241" t="s">
        <v>248</v>
      </c>
      <c r="G968" s="239"/>
      <c r="H968" s="242">
        <v>7.4699999999999998</v>
      </c>
      <c r="I968" s="243"/>
      <c r="J968" s="239"/>
      <c r="K968" s="239"/>
      <c r="L968" s="244"/>
      <c r="M968" s="245"/>
      <c r="N968" s="246"/>
      <c r="O968" s="246"/>
      <c r="P968" s="246"/>
      <c r="Q968" s="246"/>
      <c r="R968" s="246"/>
      <c r="S968" s="246"/>
      <c r="T968" s="247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8" t="s">
        <v>146</v>
      </c>
      <c r="AU968" s="248" t="s">
        <v>81</v>
      </c>
      <c r="AV968" s="14" t="s">
        <v>81</v>
      </c>
      <c r="AW968" s="14" t="s">
        <v>33</v>
      </c>
      <c r="AX968" s="14" t="s">
        <v>72</v>
      </c>
      <c r="AY968" s="248" t="s">
        <v>136</v>
      </c>
    </row>
    <row r="969" s="14" customFormat="1">
      <c r="A969" s="14"/>
      <c r="B969" s="238"/>
      <c r="C969" s="239"/>
      <c r="D969" s="229" t="s">
        <v>146</v>
      </c>
      <c r="E969" s="240" t="s">
        <v>19</v>
      </c>
      <c r="F969" s="241" t="s">
        <v>249</v>
      </c>
      <c r="G969" s="239"/>
      <c r="H969" s="242">
        <v>3.1949999999999998</v>
      </c>
      <c r="I969" s="243"/>
      <c r="J969" s="239"/>
      <c r="K969" s="239"/>
      <c r="L969" s="244"/>
      <c r="M969" s="245"/>
      <c r="N969" s="246"/>
      <c r="O969" s="246"/>
      <c r="P969" s="246"/>
      <c r="Q969" s="246"/>
      <c r="R969" s="246"/>
      <c r="S969" s="246"/>
      <c r="T969" s="247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8" t="s">
        <v>146</v>
      </c>
      <c r="AU969" s="248" t="s">
        <v>81</v>
      </c>
      <c r="AV969" s="14" t="s">
        <v>81</v>
      </c>
      <c r="AW969" s="14" t="s">
        <v>33</v>
      </c>
      <c r="AX969" s="14" t="s">
        <v>72</v>
      </c>
      <c r="AY969" s="248" t="s">
        <v>136</v>
      </c>
    </row>
    <row r="970" s="15" customFormat="1">
      <c r="A970" s="15"/>
      <c r="B970" s="249"/>
      <c r="C970" s="250"/>
      <c r="D970" s="229" t="s">
        <v>146</v>
      </c>
      <c r="E970" s="251" t="s">
        <v>19</v>
      </c>
      <c r="F970" s="252" t="s">
        <v>153</v>
      </c>
      <c r="G970" s="250"/>
      <c r="H970" s="253">
        <v>19.710000000000001</v>
      </c>
      <c r="I970" s="254"/>
      <c r="J970" s="250"/>
      <c r="K970" s="250"/>
      <c r="L970" s="255"/>
      <c r="M970" s="256"/>
      <c r="N970" s="257"/>
      <c r="O970" s="257"/>
      <c r="P970" s="257"/>
      <c r="Q970" s="257"/>
      <c r="R970" s="257"/>
      <c r="S970" s="257"/>
      <c r="T970" s="258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59" t="s">
        <v>146</v>
      </c>
      <c r="AU970" s="259" t="s">
        <v>81</v>
      </c>
      <c r="AV970" s="15" t="s">
        <v>137</v>
      </c>
      <c r="AW970" s="15" t="s">
        <v>33</v>
      </c>
      <c r="AX970" s="15" t="s">
        <v>72</v>
      </c>
      <c r="AY970" s="259" t="s">
        <v>136</v>
      </c>
    </row>
    <row r="971" s="14" customFormat="1">
      <c r="A971" s="14"/>
      <c r="B971" s="238"/>
      <c r="C971" s="239"/>
      <c r="D971" s="229" t="s">
        <v>146</v>
      </c>
      <c r="E971" s="240" t="s">
        <v>19</v>
      </c>
      <c r="F971" s="241" t="s">
        <v>250</v>
      </c>
      <c r="G971" s="239"/>
      <c r="H971" s="242">
        <v>1.53</v>
      </c>
      <c r="I971" s="243"/>
      <c r="J971" s="239"/>
      <c r="K971" s="239"/>
      <c r="L971" s="244"/>
      <c r="M971" s="245"/>
      <c r="N971" s="246"/>
      <c r="O971" s="246"/>
      <c r="P971" s="246"/>
      <c r="Q971" s="246"/>
      <c r="R971" s="246"/>
      <c r="S971" s="246"/>
      <c r="T971" s="247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8" t="s">
        <v>146</v>
      </c>
      <c r="AU971" s="248" t="s">
        <v>81</v>
      </c>
      <c r="AV971" s="14" t="s">
        <v>81</v>
      </c>
      <c r="AW971" s="14" t="s">
        <v>33</v>
      </c>
      <c r="AX971" s="14" t="s">
        <v>72</v>
      </c>
      <c r="AY971" s="248" t="s">
        <v>136</v>
      </c>
    </row>
    <row r="972" s="14" customFormat="1">
      <c r="A972" s="14"/>
      <c r="B972" s="238"/>
      <c r="C972" s="239"/>
      <c r="D972" s="229" t="s">
        <v>146</v>
      </c>
      <c r="E972" s="240" t="s">
        <v>19</v>
      </c>
      <c r="F972" s="241" t="s">
        <v>251</v>
      </c>
      <c r="G972" s="239"/>
      <c r="H972" s="242">
        <v>1.3600000000000001</v>
      </c>
      <c r="I972" s="243"/>
      <c r="J972" s="239"/>
      <c r="K972" s="239"/>
      <c r="L972" s="244"/>
      <c r="M972" s="245"/>
      <c r="N972" s="246"/>
      <c r="O972" s="246"/>
      <c r="P972" s="246"/>
      <c r="Q972" s="246"/>
      <c r="R972" s="246"/>
      <c r="S972" s="246"/>
      <c r="T972" s="247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8" t="s">
        <v>146</v>
      </c>
      <c r="AU972" s="248" t="s">
        <v>81</v>
      </c>
      <c r="AV972" s="14" t="s">
        <v>81</v>
      </c>
      <c r="AW972" s="14" t="s">
        <v>33</v>
      </c>
      <c r="AX972" s="14" t="s">
        <v>72</v>
      </c>
      <c r="AY972" s="248" t="s">
        <v>136</v>
      </c>
    </row>
    <row r="973" s="14" customFormat="1">
      <c r="A973" s="14"/>
      <c r="B973" s="238"/>
      <c r="C973" s="239"/>
      <c r="D973" s="229" t="s">
        <v>146</v>
      </c>
      <c r="E973" s="240" t="s">
        <v>19</v>
      </c>
      <c r="F973" s="241" t="s">
        <v>252</v>
      </c>
      <c r="G973" s="239"/>
      <c r="H973" s="242">
        <v>5.1299999999999999</v>
      </c>
      <c r="I973" s="243"/>
      <c r="J973" s="239"/>
      <c r="K973" s="239"/>
      <c r="L973" s="244"/>
      <c r="M973" s="245"/>
      <c r="N973" s="246"/>
      <c r="O973" s="246"/>
      <c r="P973" s="246"/>
      <c r="Q973" s="246"/>
      <c r="R973" s="246"/>
      <c r="S973" s="246"/>
      <c r="T973" s="247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8" t="s">
        <v>146</v>
      </c>
      <c r="AU973" s="248" t="s">
        <v>81</v>
      </c>
      <c r="AV973" s="14" t="s">
        <v>81</v>
      </c>
      <c r="AW973" s="14" t="s">
        <v>33</v>
      </c>
      <c r="AX973" s="14" t="s">
        <v>72</v>
      </c>
      <c r="AY973" s="248" t="s">
        <v>136</v>
      </c>
    </row>
    <row r="974" s="14" customFormat="1">
      <c r="A974" s="14"/>
      <c r="B974" s="238"/>
      <c r="C974" s="239"/>
      <c r="D974" s="229" t="s">
        <v>146</v>
      </c>
      <c r="E974" s="240" t="s">
        <v>19</v>
      </c>
      <c r="F974" s="241" t="s">
        <v>253</v>
      </c>
      <c r="G974" s="239"/>
      <c r="H974" s="242">
        <v>2.5750000000000002</v>
      </c>
      <c r="I974" s="243"/>
      <c r="J974" s="239"/>
      <c r="K974" s="239"/>
      <c r="L974" s="244"/>
      <c r="M974" s="245"/>
      <c r="N974" s="246"/>
      <c r="O974" s="246"/>
      <c r="P974" s="246"/>
      <c r="Q974" s="246"/>
      <c r="R974" s="246"/>
      <c r="S974" s="246"/>
      <c r="T974" s="247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8" t="s">
        <v>146</v>
      </c>
      <c r="AU974" s="248" t="s">
        <v>81</v>
      </c>
      <c r="AV974" s="14" t="s">
        <v>81</v>
      </c>
      <c r="AW974" s="14" t="s">
        <v>33</v>
      </c>
      <c r="AX974" s="14" t="s">
        <v>72</v>
      </c>
      <c r="AY974" s="248" t="s">
        <v>136</v>
      </c>
    </row>
    <row r="975" s="14" customFormat="1">
      <c r="A975" s="14"/>
      <c r="B975" s="238"/>
      <c r="C975" s="239"/>
      <c r="D975" s="229" t="s">
        <v>146</v>
      </c>
      <c r="E975" s="240" t="s">
        <v>19</v>
      </c>
      <c r="F975" s="241" t="s">
        <v>254</v>
      </c>
      <c r="G975" s="239"/>
      <c r="H975" s="242">
        <v>3.3999999999999999</v>
      </c>
      <c r="I975" s="243"/>
      <c r="J975" s="239"/>
      <c r="K975" s="239"/>
      <c r="L975" s="244"/>
      <c r="M975" s="245"/>
      <c r="N975" s="246"/>
      <c r="O975" s="246"/>
      <c r="P975" s="246"/>
      <c r="Q975" s="246"/>
      <c r="R975" s="246"/>
      <c r="S975" s="246"/>
      <c r="T975" s="247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8" t="s">
        <v>146</v>
      </c>
      <c r="AU975" s="248" t="s">
        <v>81</v>
      </c>
      <c r="AV975" s="14" t="s">
        <v>81</v>
      </c>
      <c r="AW975" s="14" t="s">
        <v>33</v>
      </c>
      <c r="AX975" s="14" t="s">
        <v>72</v>
      </c>
      <c r="AY975" s="248" t="s">
        <v>136</v>
      </c>
    </row>
    <row r="976" s="14" customFormat="1">
      <c r="A976" s="14"/>
      <c r="B976" s="238"/>
      <c r="C976" s="239"/>
      <c r="D976" s="229" t="s">
        <v>146</v>
      </c>
      <c r="E976" s="240" t="s">
        <v>19</v>
      </c>
      <c r="F976" s="241" t="s">
        <v>255</v>
      </c>
      <c r="G976" s="239"/>
      <c r="H976" s="242">
        <v>5.5350000000000001</v>
      </c>
      <c r="I976" s="243"/>
      <c r="J976" s="239"/>
      <c r="K976" s="239"/>
      <c r="L976" s="244"/>
      <c r="M976" s="245"/>
      <c r="N976" s="246"/>
      <c r="O976" s="246"/>
      <c r="P976" s="246"/>
      <c r="Q976" s="246"/>
      <c r="R976" s="246"/>
      <c r="S976" s="246"/>
      <c r="T976" s="247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8" t="s">
        <v>146</v>
      </c>
      <c r="AU976" s="248" t="s">
        <v>81</v>
      </c>
      <c r="AV976" s="14" t="s">
        <v>81</v>
      </c>
      <c r="AW976" s="14" t="s">
        <v>33</v>
      </c>
      <c r="AX976" s="14" t="s">
        <v>72</v>
      </c>
      <c r="AY976" s="248" t="s">
        <v>136</v>
      </c>
    </row>
    <row r="977" s="15" customFormat="1">
      <c r="A977" s="15"/>
      <c r="B977" s="249"/>
      <c r="C977" s="250"/>
      <c r="D977" s="229" t="s">
        <v>146</v>
      </c>
      <c r="E977" s="251" t="s">
        <v>19</v>
      </c>
      <c r="F977" s="252" t="s">
        <v>156</v>
      </c>
      <c r="G977" s="250"/>
      <c r="H977" s="253">
        <v>19.530000000000001</v>
      </c>
      <c r="I977" s="254"/>
      <c r="J977" s="250"/>
      <c r="K977" s="250"/>
      <c r="L977" s="255"/>
      <c r="M977" s="256"/>
      <c r="N977" s="257"/>
      <c r="O977" s="257"/>
      <c r="P977" s="257"/>
      <c r="Q977" s="257"/>
      <c r="R977" s="257"/>
      <c r="S977" s="257"/>
      <c r="T977" s="258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59" t="s">
        <v>146</v>
      </c>
      <c r="AU977" s="259" t="s">
        <v>81</v>
      </c>
      <c r="AV977" s="15" t="s">
        <v>137</v>
      </c>
      <c r="AW977" s="15" t="s">
        <v>33</v>
      </c>
      <c r="AX977" s="15" t="s">
        <v>72</v>
      </c>
      <c r="AY977" s="259" t="s">
        <v>136</v>
      </c>
    </row>
    <row r="978" s="14" customFormat="1">
      <c r="A978" s="14"/>
      <c r="B978" s="238"/>
      <c r="C978" s="239"/>
      <c r="D978" s="229" t="s">
        <v>146</v>
      </c>
      <c r="E978" s="240" t="s">
        <v>19</v>
      </c>
      <c r="F978" s="241" t="s">
        <v>256</v>
      </c>
      <c r="G978" s="239"/>
      <c r="H978" s="242">
        <v>7.2450000000000001</v>
      </c>
      <c r="I978" s="243"/>
      <c r="J978" s="239"/>
      <c r="K978" s="239"/>
      <c r="L978" s="244"/>
      <c r="M978" s="245"/>
      <c r="N978" s="246"/>
      <c r="O978" s="246"/>
      <c r="P978" s="246"/>
      <c r="Q978" s="246"/>
      <c r="R978" s="246"/>
      <c r="S978" s="246"/>
      <c r="T978" s="247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8" t="s">
        <v>146</v>
      </c>
      <c r="AU978" s="248" t="s">
        <v>81</v>
      </c>
      <c r="AV978" s="14" t="s">
        <v>81</v>
      </c>
      <c r="AW978" s="14" t="s">
        <v>33</v>
      </c>
      <c r="AX978" s="14" t="s">
        <v>72</v>
      </c>
      <c r="AY978" s="248" t="s">
        <v>136</v>
      </c>
    </row>
    <row r="979" s="14" customFormat="1">
      <c r="A979" s="14"/>
      <c r="B979" s="238"/>
      <c r="C979" s="239"/>
      <c r="D979" s="229" t="s">
        <v>146</v>
      </c>
      <c r="E979" s="240" t="s">
        <v>19</v>
      </c>
      <c r="F979" s="241" t="s">
        <v>257</v>
      </c>
      <c r="G979" s="239"/>
      <c r="H979" s="242">
        <v>4.3650000000000002</v>
      </c>
      <c r="I979" s="243"/>
      <c r="J979" s="239"/>
      <c r="K979" s="239"/>
      <c r="L979" s="244"/>
      <c r="M979" s="245"/>
      <c r="N979" s="246"/>
      <c r="O979" s="246"/>
      <c r="P979" s="246"/>
      <c r="Q979" s="246"/>
      <c r="R979" s="246"/>
      <c r="S979" s="246"/>
      <c r="T979" s="247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8" t="s">
        <v>146</v>
      </c>
      <c r="AU979" s="248" t="s">
        <v>81</v>
      </c>
      <c r="AV979" s="14" t="s">
        <v>81</v>
      </c>
      <c r="AW979" s="14" t="s">
        <v>33</v>
      </c>
      <c r="AX979" s="14" t="s">
        <v>72</v>
      </c>
      <c r="AY979" s="248" t="s">
        <v>136</v>
      </c>
    </row>
    <row r="980" s="14" customFormat="1">
      <c r="A980" s="14"/>
      <c r="B980" s="238"/>
      <c r="C980" s="239"/>
      <c r="D980" s="229" t="s">
        <v>146</v>
      </c>
      <c r="E980" s="240" t="s">
        <v>19</v>
      </c>
      <c r="F980" s="241" t="s">
        <v>258</v>
      </c>
      <c r="G980" s="239"/>
      <c r="H980" s="242">
        <v>3.8250000000000002</v>
      </c>
      <c r="I980" s="243"/>
      <c r="J980" s="239"/>
      <c r="K980" s="239"/>
      <c r="L980" s="244"/>
      <c r="M980" s="245"/>
      <c r="N980" s="246"/>
      <c r="O980" s="246"/>
      <c r="P980" s="246"/>
      <c r="Q980" s="246"/>
      <c r="R980" s="246"/>
      <c r="S980" s="246"/>
      <c r="T980" s="247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8" t="s">
        <v>146</v>
      </c>
      <c r="AU980" s="248" t="s">
        <v>81</v>
      </c>
      <c r="AV980" s="14" t="s">
        <v>81</v>
      </c>
      <c r="AW980" s="14" t="s">
        <v>33</v>
      </c>
      <c r="AX980" s="14" t="s">
        <v>72</v>
      </c>
      <c r="AY980" s="248" t="s">
        <v>136</v>
      </c>
    </row>
    <row r="981" s="14" customFormat="1">
      <c r="A981" s="14"/>
      <c r="B981" s="238"/>
      <c r="C981" s="239"/>
      <c r="D981" s="229" t="s">
        <v>146</v>
      </c>
      <c r="E981" s="240" t="s">
        <v>19</v>
      </c>
      <c r="F981" s="241" t="s">
        <v>259</v>
      </c>
      <c r="G981" s="239"/>
      <c r="H981" s="242">
        <v>1.496</v>
      </c>
      <c r="I981" s="243"/>
      <c r="J981" s="239"/>
      <c r="K981" s="239"/>
      <c r="L981" s="244"/>
      <c r="M981" s="245"/>
      <c r="N981" s="246"/>
      <c r="O981" s="246"/>
      <c r="P981" s="246"/>
      <c r="Q981" s="246"/>
      <c r="R981" s="246"/>
      <c r="S981" s="246"/>
      <c r="T981" s="247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8" t="s">
        <v>146</v>
      </c>
      <c r="AU981" s="248" t="s">
        <v>81</v>
      </c>
      <c r="AV981" s="14" t="s">
        <v>81</v>
      </c>
      <c r="AW981" s="14" t="s">
        <v>33</v>
      </c>
      <c r="AX981" s="14" t="s">
        <v>72</v>
      </c>
      <c r="AY981" s="248" t="s">
        <v>136</v>
      </c>
    </row>
    <row r="982" s="14" customFormat="1">
      <c r="A982" s="14"/>
      <c r="B982" s="238"/>
      <c r="C982" s="239"/>
      <c r="D982" s="229" t="s">
        <v>146</v>
      </c>
      <c r="E982" s="240" t="s">
        <v>19</v>
      </c>
      <c r="F982" s="241" t="s">
        <v>260</v>
      </c>
      <c r="G982" s="239"/>
      <c r="H982" s="242">
        <v>1.649</v>
      </c>
      <c r="I982" s="243"/>
      <c r="J982" s="239"/>
      <c r="K982" s="239"/>
      <c r="L982" s="244"/>
      <c r="M982" s="245"/>
      <c r="N982" s="246"/>
      <c r="O982" s="246"/>
      <c r="P982" s="246"/>
      <c r="Q982" s="246"/>
      <c r="R982" s="246"/>
      <c r="S982" s="246"/>
      <c r="T982" s="247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8" t="s">
        <v>146</v>
      </c>
      <c r="AU982" s="248" t="s">
        <v>81</v>
      </c>
      <c r="AV982" s="14" t="s">
        <v>81</v>
      </c>
      <c r="AW982" s="14" t="s">
        <v>33</v>
      </c>
      <c r="AX982" s="14" t="s">
        <v>72</v>
      </c>
      <c r="AY982" s="248" t="s">
        <v>136</v>
      </c>
    </row>
    <row r="983" s="14" customFormat="1">
      <c r="A983" s="14"/>
      <c r="B983" s="238"/>
      <c r="C983" s="239"/>
      <c r="D983" s="229" t="s">
        <v>146</v>
      </c>
      <c r="E983" s="240" t="s">
        <v>19</v>
      </c>
      <c r="F983" s="241" t="s">
        <v>261</v>
      </c>
      <c r="G983" s="239"/>
      <c r="H983" s="242">
        <v>1.6319999999999999</v>
      </c>
      <c r="I983" s="243"/>
      <c r="J983" s="239"/>
      <c r="K983" s="239"/>
      <c r="L983" s="244"/>
      <c r="M983" s="245"/>
      <c r="N983" s="246"/>
      <c r="O983" s="246"/>
      <c r="P983" s="246"/>
      <c r="Q983" s="246"/>
      <c r="R983" s="246"/>
      <c r="S983" s="246"/>
      <c r="T983" s="247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8" t="s">
        <v>146</v>
      </c>
      <c r="AU983" s="248" t="s">
        <v>81</v>
      </c>
      <c r="AV983" s="14" t="s">
        <v>81</v>
      </c>
      <c r="AW983" s="14" t="s">
        <v>33</v>
      </c>
      <c r="AX983" s="14" t="s">
        <v>72</v>
      </c>
      <c r="AY983" s="248" t="s">
        <v>136</v>
      </c>
    </row>
    <row r="984" s="14" customFormat="1">
      <c r="A984" s="14"/>
      <c r="B984" s="238"/>
      <c r="C984" s="239"/>
      <c r="D984" s="229" t="s">
        <v>146</v>
      </c>
      <c r="E984" s="240" t="s">
        <v>19</v>
      </c>
      <c r="F984" s="241" t="s">
        <v>262</v>
      </c>
      <c r="G984" s="239"/>
      <c r="H984" s="242">
        <v>1.3600000000000001</v>
      </c>
      <c r="I984" s="243"/>
      <c r="J984" s="239"/>
      <c r="K984" s="239"/>
      <c r="L984" s="244"/>
      <c r="M984" s="245"/>
      <c r="N984" s="246"/>
      <c r="O984" s="246"/>
      <c r="P984" s="246"/>
      <c r="Q984" s="246"/>
      <c r="R984" s="246"/>
      <c r="S984" s="246"/>
      <c r="T984" s="247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8" t="s">
        <v>146</v>
      </c>
      <c r="AU984" s="248" t="s">
        <v>81</v>
      </c>
      <c r="AV984" s="14" t="s">
        <v>81</v>
      </c>
      <c r="AW984" s="14" t="s">
        <v>33</v>
      </c>
      <c r="AX984" s="14" t="s">
        <v>72</v>
      </c>
      <c r="AY984" s="248" t="s">
        <v>136</v>
      </c>
    </row>
    <row r="985" s="14" customFormat="1">
      <c r="A985" s="14"/>
      <c r="B985" s="238"/>
      <c r="C985" s="239"/>
      <c r="D985" s="229" t="s">
        <v>146</v>
      </c>
      <c r="E985" s="240" t="s">
        <v>19</v>
      </c>
      <c r="F985" s="241" t="s">
        <v>263</v>
      </c>
      <c r="G985" s="239"/>
      <c r="H985" s="242">
        <v>1.24</v>
      </c>
      <c r="I985" s="243"/>
      <c r="J985" s="239"/>
      <c r="K985" s="239"/>
      <c r="L985" s="244"/>
      <c r="M985" s="245"/>
      <c r="N985" s="246"/>
      <c r="O985" s="246"/>
      <c r="P985" s="246"/>
      <c r="Q985" s="246"/>
      <c r="R985" s="246"/>
      <c r="S985" s="246"/>
      <c r="T985" s="247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8" t="s">
        <v>146</v>
      </c>
      <c r="AU985" s="248" t="s">
        <v>81</v>
      </c>
      <c r="AV985" s="14" t="s">
        <v>81</v>
      </c>
      <c r="AW985" s="14" t="s">
        <v>33</v>
      </c>
      <c r="AX985" s="14" t="s">
        <v>72</v>
      </c>
      <c r="AY985" s="248" t="s">
        <v>136</v>
      </c>
    </row>
    <row r="986" s="14" customFormat="1">
      <c r="A986" s="14"/>
      <c r="B986" s="238"/>
      <c r="C986" s="239"/>
      <c r="D986" s="229" t="s">
        <v>146</v>
      </c>
      <c r="E986" s="240" t="s">
        <v>19</v>
      </c>
      <c r="F986" s="241" t="s">
        <v>264</v>
      </c>
      <c r="G986" s="239"/>
      <c r="H986" s="242">
        <v>2.7200000000000002</v>
      </c>
      <c r="I986" s="243"/>
      <c r="J986" s="239"/>
      <c r="K986" s="239"/>
      <c r="L986" s="244"/>
      <c r="M986" s="245"/>
      <c r="N986" s="246"/>
      <c r="O986" s="246"/>
      <c r="P986" s="246"/>
      <c r="Q986" s="246"/>
      <c r="R986" s="246"/>
      <c r="S986" s="246"/>
      <c r="T986" s="247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8" t="s">
        <v>146</v>
      </c>
      <c r="AU986" s="248" t="s">
        <v>81</v>
      </c>
      <c r="AV986" s="14" t="s">
        <v>81</v>
      </c>
      <c r="AW986" s="14" t="s">
        <v>33</v>
      </c>
      <c r="AX986" s="14" t="s">
        <v>72</v>
      </c>
      <c r="AY986" s="248" t="s">
        <v>136</v>
      </c>
    </row>
    <row r="987" s="15" customFormat="1">
      <c r="A987" s="15"/>
      <c r="B987" s="249"/>
      <c r="C987" s="250"/>
      <c r="D987" s="229" t="s">
        <v>146</v>
      </c>
      <c r="E987" s="251" t="s">
        <v>19</v>
      </c>
      <c r="F987" s="252" t="s">
        <v>265</v>
      </c>
      <c r="G987" s="250"/>
      <c r="H987" s="253">
        <v>25.532</v>
      </c>
      <c r="I987" s="254"/>
      <c r="J987" s="250"/>
      <c r="K987" s="250"/>
      <c r="L987" s="255"/>
      <c r="M987" s="256"/>
      <c r="N987" s="257"/>
      <c r="O987" s="257"/>
      <c r="P987" s="257"/>
      <c r="Q987" s="257"/>
      <c r="R987" s="257"/>
      <c r="S987" s="257"/>
      <c r="T987" s="258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59" t="s">
        <v>146</v>
      </c>
      <c r="AU987" s="259" t="s">
        <v>81</v>
      </c>
      <c r="AV987" s="15" t="s">
        <v>137</v>
      </c>
      <c r="AW987" s="15" t="s">
        <v>33</v>
      </c>
      <c r="AX987" s="15" t="s">
        <v>72</v>
      </c>
      <c r="AY987" s="259" t="s">
        <v>136</v>
      </c>
    </row>
    <row r="988" s="16" customFormat="1">
      <c r="A988" s="16"/>
      <c r="B988" s="260"/>
      <c r="C988" s="261"/>
      <c r="D988" s="229" t="s">
        <v>146</v>
      </c>
      <c r="E988" s="262" t="s">
        <v>19</v>
      </c>
      <c r="F988" s="263" t="s">
        <v>160</v>
      </c>
      <c r="G988" s="261"/>
      <c r="H988" s="264">
        <v>435.84500000000003</v>
      </c>
      <c r="I988" s="265"/>
      <c r="J988" s="261"/>
      <c r="K988" s="261"/>
      <c r="L988" s="266"/>
      <c r="M988" s="267"/>
      <c r="N988" s="268"/>
      <c r="O988" s="268"/>
      <c r="P988" s="268"/>
      <c r="Q988" s="268"/>
      <c r="R988" s="268"/>
      <c r="S988" s="268"/>
      <c r="T988" s="269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T988" s="270" t="s">
        <v>146</v>
      </c>
      <c r="AU988" s="270" t="s">
        <v>81</v>
      </c>
      <c r="AV988" s="16" t="s">
        <v>144</v>
      </c>
      <c r="AW988" s="16" t="s">
        <v>33</v>
      </c>
      <c r="AX988" s="16" t="s">
        <v>79</v>
      </c>
      <c r="AY988" s="270" t="s">
        <v>136</v>
      </c>
    </row>
    <row r="989" s="2" customFormat="1">
      <c r="A989" s="40"/>
      <c r="B989" s="41"/>
      <c r="C989" s="214" t="s">
        <v>677</v>
      </c>
      <c r="D989" s="214" t="s">
        <v>139</v>
      </c>
      <c r="E989" s="215" t="s">
        <v>678</v>
      </c>
      <c r="F989" s="216" t="s">
        <v>679</v>
      </c>
      <c r="G989" s="217" t="s">
        <v>142</v>
      </c>
      <c r="H989" s="218">
        <v>435.84500000000003</v>
      </c>
      <c r="I989" s="219"/>
      <c r="J989" s="220">
        <f>ROUND(I989*H989,2)</f>
        <v>0</v>
      </c>
      <c r="K989" s="216" t="s">
        <v>143</v>
      </c>
      <c r="L989" s="46"/>
      <c r="M989" s="221" t="s">
        <v>19</v>
      </c>
      <c r="N989" s="222" t="s">
        <v>43</v>
      </c>
      <c r="O989" s="86"/>
      <c r="P989" s="223">
        <f>O989*H989</f>
        <v>0</v>
      </c>
      <c r="Q989" s="223">
        <v>0.00025999999999999998</v>
      </c>
      <c r="R989" s="223">
        <f>Q989*H989</f>
        <v>0.1133197</v>
      </c>
      <c r="S989" s="223">
        <v>0</v>
      </c>
      <c r="T989" s="224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25" t="s">
        <v>314</v>
      </c>
      <c r="AT989" s="225" t="s">
        <v>139</v>
      </c>
      <c r="AU989" s="225" t="s">
        <v>81</v>
      </c>
      <c r="AY989" s="19" t="s">
        <v>136</v>
      </c>
      <c r="BE989" s="226">
        <f>IF(N989="základní",J989,0)</f>
        <v>0</v>
      </c>
      <c r="BF989" s="226">
        <f>IF(N989="snížená",J989,0)</f>
        <v>0</v>
      </c>
      <c r="BG989" s="226">
        <f>IF(N989="zákl. přenesená",J989,0)</f>
        <v>0</v>
      </c>
      <c r="BH989" s="226">
        <f>IF(N989="sníž. přenesená",J989,0)</f>
        <v>0</v>
      </c>
      <c r="BI989" s="226">
        <f>IF(N989="nulová",J989,0)</f>
        <v>0</v>
      </c>
      <c r="BJ989" s="19" t="s">
        <v>79</v>
      </c>
      <c r="BK989" s="226">
        <f>ROUND(I989*H989,2)</f>
        <v>0</v>
      </c>
      <c r="BL989" s="19" t="s">
        <v>314</v>
      </c>
      <c r="BM989" s="225" t="s">
        <v>680</v>
      </c>
    </row>
    <row r="990" s="13" customFormat="1">
      <c r="A990" s="13"/>
      <c r="B990" s="227"/>
      <c r="C990" s="228"/>
      <c r="D990" s="229" t="s">
        <v>146</v>
      </c>
      <c r="E990" s="230" t="s">
        <v>19</v>
      </c>
      <c r="F990" s="231" t="s">
        <v>646</v>
      </c>
      <c r="G990" s="228"/>
      <c r="H990" s="230" t="s">
        <v>19</v>
      </c>
      <c r="I990" s="232"/>
      <c r="J990" s="228"/>
      <c r="K990" s="228"/>
      <c r="L990" s="233"/>
      <c r="M990" s="234"/>
      <c r="N990" s="235"/>
      <c r="O990" s="235"/>
      <c r="P990" s="235"/>
      <c r="Q990" s="235"/>
      <c r="R990" s="235"/>
      <c r="S990" s="235"/>
      <c r="T990" s="236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7" t="s">
        <v>146</v>
      </c>
      <c r="AU990" s="237" t="s">
        <v>81</v>
      </c>
      <c r="AV990" s="13" t="s">
        <v>79</v>
      </c>
      <c r="AW990" s="13" t="s">
        <v>33</v>
      </c>
      <c r="AX990" s="13" t="s">
        <v>72</v>
      </c>
      <c r="AY990" s="237" t="s">
        <v>136</v>
      </c>
    </row>
    <row r="991" s="14" customFormat="1">
      <c r="A991" s="14"/>
      <c r="B991" s="238"/>
      <c r="C991" s="239"/>
      <c r="D991" s="229" t="s">
        <v>146</v>
      </c>
      <c r="E991" s="240" t="s">
        <v>19</v>
      </c>
      <c r="F991" s="241" t="s">
        <v>647</v>
      </c>
      <c r="G991" s="239"/>
      <c r="H991" s="242">
        <v>6.7599999999999998</v>
      </c>
      <c r="I991" s="243"/>
      <c r="J991" s="239"/>
      <c r="K991" s="239"/>
      <c r="L991" s="244"/>
      <c r="M991" s="245"/>
      <c r="N991" s="246"/>
      <c r="O991" s="246"/>
      <c r="P991" s="246"/>
      <c r="Q991" s="246"/>
      <c r="R991" s="246"/>
      <c r="S991" s="246"/>
      <c r="T991" s="247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8" t="s">
        <v>146</v>
      </c>
      <c r="AU991" s="248" t="s">
        <v>81</v>
      </c>
      <c r="AV991" s="14" t="s">
        <v>81</v>
      </c>
      <c r="AW991" s="14" t="s">
        <v>33</v>
      </c>
      <c r="AX991" s="14" t="s">
        <v>72</v>
      </c>
      <c r="AY991" s="248" t="s">
        <v>136</v>
      </c>
    </row>
    <row r="992" s="14" customFormat="1">
      <c r="A992" s="14"/>
      <c r="B992" s="238"/>
      <c r="C992" s="239"/>
      <c r="D992" s="229" t="s">
        <v>146</v>
      </c>
      <c r="E992" s="240" t="s">
        <v>19</v>
      </c>
      <c r="F992" s="241" t="s">
        <v>648</v>
      </c>
      <c r="G992" s="239"/>
      <c r="H992" s="242">
        <v>6.5</v>
      </c>
      <c r="I992" s="243"/>
      <c r="J992" s="239"/>
      <c r="K992" s="239"/>
      <c r="L992" s="244"/>
      <c r="M992" s="245"/>
      <c r="N992" s="246"/>
      <c r="O992" s="246"/>
      <c r="P992" s="246"/>
      <c r="Q992" s="246"/>
      <c r="R992" s="246"/>
      <c r="S992" s="246"/>
      <c r="T992" s="247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48" t="s">
        <v>146</v>
      </c>
      <c r="AU992" s="248" t="s">
        <v>81</v>
      </c>
      <c r="AV992" s="14" t="s">
        <v>81</v>
      </c>
      <c r="AW992" s="14" t="s">
        <v>33</v>
      </c>
      <c r="AX992" s="14" t="s">
        <v>72</v>
      </c>
      <c r="AY992" s="248" t="s">
        <v>136</v>
      </c>
    </row>
    <row r="993" s="14" customFormat="1">
      <c r="A993" s="14"/>
      <c r="B993" s="238"/>
      <c r="C993" s="239"/>
      <c r="D993" s="229" t="s">
        <v>146</v>
      </c>
      <c r="E993" s="240" t="s">
        <v>19</v>
      </c>
      <c r="F993" s="241" t="s">
        <v>649</v>
      </c>
      <c r="G993" s="239"/>
      <c r="H993" s="242">
        <v>12.675000000000001</v>
      </c>
      <c r="I993" s="243"/>
      <c r="J993" s="239"/>
      <c r="K993" s="239"/>
      <c r="L993" s="244"/>
      <c r="M993" s="245"/>
      <c r="N993" s="246"/>
      <c r="O993" s="246"/>
      <c r="P993" s="246"/>
      <c r="Q993" s="246"/>
      <c r="R993" s="246"/>
      <c r="S993" s="246"/>
      <c r="T993" s="247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8" t="s">
        <v>146</v>
      </c>
      <c r="AU993" s="248" t="s">
        <v>81</v>
      </c>
      <c r="AV993" s="14" t="s">
        <v>81</v>
      </c>
      <c r="AW993" s="14" t="s">
        <v>33</v>
      </c>
      <c r="AX993" s="14" t="s">
        <v>72</v>
      </c>
      <c r="AY993" s="248" t="s">
        <v>136</v>
      </c>
    </row>
    <row r="994" s="15" customFormat="1">
      <c r="A994" s="15"/>
      <c r="B994" s="249"/>
      <c r="C994" s="250"/>
      <c r="D994" s="229" t="s">
        <v>146</v>
      </c>
      <c r="E994" s="251" t="s">
        <v>19</v>
      </c>
      <c r="F994" s="252" t="s">
        <v>150</v>
      </c>
      <c r="G994" s="250"/>
      <c r="H994" s="253">
        <v>25.934999999999999</v>
      </c>
      <c r="I994" s="254"/>
      <c r="J994" s="250"/>
      <c r="K994" s="250"/>
      <c r="L994" s="255"/>
      <c r="M994" s="256"/>
      <c r="N994" s="257"/>
      <c r="O994" s="257"/>
      <c r="P994" s="257"/>
      <c r="Q994" s="257"/>
      <c r="R994" s="257"/>
      <c r="S994" s="257"/>
      <c r="T994" s="258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59" t="s">
        <v>146</v>
      </c>
      <c r="AU994" s="259" t="s">
        <v>81</v>
      </c>
      <c r="AV994" s="15" t="s">
        <v>137</v>
      </c>
      <c r="AW994" s="15" t="s">
        <v>33</v>
      </c>
      <c r="AX994" s="15" t="s">
        <v>72</v>
      </c>
      <c r="AY994" s="259" t="s">
        <v>136</v>
      </c>
    </row>
    <row r="995" s="14" customFormat="1">
      <c r="A995" s="14"/>
      <c r="B995" s="238"/>
      <c r="C995" s="239"/>
      <c r="D995" s="229" t="s">
        <v>146</v>
      </c>
      <c r="E995" s="240" t="s">
        <v>19</v>
      </c>
      <c r="F995" s="241" t="s">
        <v>650</v>
      </c>
      <c r="G995" s="239"/>
      <c r="H995" s="242">
        <v>6.7599999999999998</v>
      </c>
      <c r="I995" s="243"/>
      <c r="J995" s="239"/>
      <c r="K995" s="239"/>
      <c r="L995" s="244"/>
      <c r="M995" s="245"/>
      <c r="N995" s="246"/>
      <c r="O995" s="246"/>
      <c r="P995" s="246"/>
      <c r="Q995" s="246"/>
      <c r="R995" s="246"/>
      <c r="S995" s="246"/>
      <c r="T995" s="247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8" t="s">
        <v>146</v>
      </c>
      <c r="AU995" s="248" t="s">
        <v>81</v>
      </c>
      <c r="AV995" s="14" t="s">
        <v>81</v>
      </c>
      <c r="AW995" s="14" t="s">
        <v>33</v>
      </c>
      <c r="AX995" s="14" t="s">
        <v>72</v>
      </c>
      <c r="AY995" s="248" t="s">
        <v>136</v>
      </c>
    </row>
    <row r="996" s="14" customFormat="1">
      <c r="A996" s="14"/>
      <c r="B996" s="238"/>
      <c r="C996" s="239"/>
      <c r="D996" s="229" t="s">
        <v>146</v>
      </c>
      <c r="E996" s="240" t="s">
        <v>19</v>
      </c>
      <c r="F996" s="241" t="s">
        <v>651</v>
      </c>
      <c r="G996" s="239"/>
      <c r="H996" s="242">
        <v>6.5</v>
      </c>
      <c r="I996" s="243"/>
      <c r="J996" s="239"/>
      <c r="K996" s="239"/>
      <c r="L996" s="244"/>
      <c r="M996" s="245"/>
      <c r="N996" s="246"/>
      <c r="O996" s="246"/>
      <c r="P996" s="246"/>
      <c r="Q996" s="246"/>
      <c r="R996" s="246"/>
      <c r="S996" s="246"/>
      <c r="T996" s="247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8" t="s">
        <v>146</v>
      </c>
      <c r="AU996" s="248" t="s">
        <v>81</v>
      </c>
      <c r="AV996" s="14" t="s">
        <v>81</v>
      </c>
      <c r="AW996" s="14" t="s">
        <v>33</v>
      </c>
      <c r="AX996" s="14" t="s">
        <v>72</v>
      </c>
      <c r="AY996" s="248" t="s">
        <v>136</v>
      </c>
    </row>
    <row r="997" s="14" customFormat="1">
      <c r="A997" s="14"/>
      <c r="B997" s="238"/>
      <c r="C997" s="239"/>
      <c r="D997" s="229" t="s">
        <v>146</v>
      </c>
      <c r="E997" s="240" t="s">
        <v>19</v>
      </c>
      <c r="F997" s="241" t="s">
        <v>652</v>
      </c>
      <c r="G997" s="239"/>
      <c r="H997" s="242">
        <v>2.73</v>
      </c>
      <c r="I997" s="243"/>
      <c r="J997" s="239"/>
      <c r="K997" s="239"/>
      <c r="L997" s="244"/>
      <c r="M997" s="245"/>
      <c r="N997" s="246"/>
      <c r="O997" s="246"/>
      <c r="P997" s="246"/>
      <c r="Q997" s="246"/>
      <c r="R997" s="246"/>
      <c r="S997" s="246"/>
      <c r="T997" s="247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8" t="s">
        <v>146</v>
      </c>
      <c r="AU997" s="248" t="s">
        <v>81</v>
      </c>
      <c r="AV997" s="14" t="s">
        <v>81</v>
      </c>
      <c r="AW997" s="14" t="s">
        <v>33</v>
      </c>
      <c r="AX997" s="14" t="s">
        <v>72</v>
      </c>
      <c r="AY997" s="248" t="s">
        <v>136</v>
      </c>
    </row>
    <row r="998" s="14" customFormat="1">
      <c r="A998" s="14"/>
      <c r="B998" s="238"/>
      <c r="C998" s="239"/>
      <c r="D998" s="229" t="s">
        <v>146</v>
      </c>
      <c r="E998" s="240" t="s">
        <v>19</v>
      </c>
      <c r="F998" s="241" t="s">
        <v>653</v>
      </c>
      <c r="G998" s="239"/>
      <c r="H998" s="242">
        <v>4.1989999999999998</v>
      </c>
      <c r="I998" s="243"/>
      <c r="J998" s="239"/>
      <c r="K998" s="239"/>
      <c r="L998" s="244"/>
      <c r="M998" s="245"/>
      <c r="N998" s="246"/>
      <c r="O998" s="246"/>
      <c r="P998" s="246"/>
      <c r="Q998" s="246"/>
      <c r="R998" s="246"/>
      <c r="S998" s="246"/>
      <c r="T998" s="247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48" t="s">
        <v>146</v>
      </c>
      <c r="AU998" s="248" t="s">
        <v>81</v>
      </c>
      <c r="AV998" s="14" t="s">
        <v>81</v>
      </c>
      <c r="AW998" s="14" t="s">
        <v>33</v>
      </c>
      <c r="AX998" s="14" t="s">
        <v>72</v>
      </c>
      <c r="AY998" s="248" t="s">
        <v>136</v>
      </c>
    </row>
    <row r="999" s="14" customFormat="1">
      <c r="A999" s="14"/>
      <c r="B999" s="238"/>
      <c r="C999" s="239"/>
      <c r="D999" s="229" t="s">
        <v>146</v>
      </c>
      <c r="E999" s="240" t="s">
        <v>19</v>
      </c>
      <c r="F999" s="241" t="s">
        <v>654</v>
      </c>
      <c r="G999" s="239"/>
      <c r="H999" s="242">
        <v>4.8099999999999996</v>
      </c>
      <c r="I999" s="243"/>
      <c r="J999" s="239"/>
      <c r="K999" s="239"/>
      <c r="L999" s="244"/>
      <c r="M999" s="245"/>
      <c r="N999" s="246"/>
      <c r="O999" s="246"/>
      <c r="P999" s="246"/>
      <c r="Q999" s="246"/>
      <c r="R999" s="246"/>
      <c r="S999" s="246"/>
      <c r="T999" s="247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8" t="s">
        <v>146</v>
      </c>
      <c r="AU999" s="248" t="s">
        <v>81</v>
      </c>
      <c r="AV999" s="14" t="s">
        <v>81</v>
      </c>
      <c r="AW999" s="14" t="s">
        <v>33</v>
      </c>
      <c r="AX999" s="14" t="s">
        <v>72</v>
      </c>
      <c r="AY999" s="248" t="s">
        <v>136</v>
      </c>
    </row>
    <row r="1000" s="14" customFormat="1">
      <c r="A1000" s="14"/>
      <c r="B1000" s="238"/>
      <c r="C1000" s="239"/>
      <c r="D1000" s="229" t="s">
        <v>146</v>
      </c>
      <c r="E1000" s="240" t="s">
        <v>19</v>
      </c>
      <c r="F1000" s="241" t="s">
        <v>655</v>
      </c>
      <c r="G1000" s="239"/>
      <c r="H1000" s="242">
        <v>2.6000000000000001</v>
      </c>
      <c r="I1000" s="243"/>
      <c r="J1000" s="239"/>
      <c r="K1000" s="239"/>
      <c r="L1000" s="244"/>
      <c r="M1000" s="245"/>
      <c r="N1000" s="246"/>
      <c r="O1000" s="246"/>
      <c r="P1000" s="246"/>
      <c r="Q1000" s="246"/>
      <c r="R1000" s="246"/>
      <c r="S1000" s="246"/>
      <c r="T1000" s="247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8" t="s">
        <v>146</v>
      </c>
      <c r="AU1000" s="248" t="s">
        <v>81</v>
      </c>
      <c r="AV1000" s="14" t="s">
        <v>81</v>
      </c>
      <c r="AW1000" s="14" t="s">
        <v>33</v>
      </c>
      <c r="AX1000" s="14" t="s">
        <v>72</v>
      </c>
      <c r="AY1000" s="248" t="s">
        <v>136</v>
      </c>
    </row>
    <row r="1001" s="15" customFormat="1">
      <c r="A1001" s="15"/>
      <c r="B1001" s="249"/>
      <c r="C1001" s="250"/>
      <c r="D1001" s="229" t="s">
        <v>146</v>
      </c>
      <c r="E1001" s="251" t="s">
        <v>19</v>
      </c>
      <c r="F1001" s="252" t="s">
        <v>153</v>
      </c>
      <c r="G1001" s="250"/>
      <c r="H1001" s="253">
        <v>27.599</v>
      </c>
      <c r="I1001" s="254"/>
      <c r="J1001" s="250"/>
      <c r="K1001" s="250"/>
      <c r="L1001" s="255"/>
      <c r="M1001" s="256"/>
      <c r="N1001" s="257"/>
      <c r="O1001" s="257"/>
      <c r="P1001" s="257"/>
      <c r="Q1001" s="257"/>
      <c r="R1001" s="257"/>
      <c r="S1001" s="257"/>
      <c r="T1001" s="258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59" t="s">
        <v>146</v>
      </c>
      <c r="AU1001" s="259" t="s">
        <v>81</v>
      </c>
      <c r="AV1001" s="15" t="s">
        <v>137</v>
      </c>
      <c r="AW1001" s="15" t="s">
        <v>33</v>
      </c>
      <c r="AX1001" s="15" t="s">
        <v>72</v>
      </c>
      <c r="AY1001" s="259" t="s">
        <v>136</v>
      </c>
    </row>
    <row r="1002" s="14" customFormat="1">
      <c r="A1002" s="14"/>
      <c r="B1002" s="238"/>
      <c r="C1002" s="239"/>
      <c r="D1002" s="229" t="s">
        <v>146</v>
      </c>
      <c r="E1002" s="240" t="s">
        <v>19</v>
      </c>
      <c r="F1002" s="241" t="s">
        <v>656</v>
      </c>
      <c r="G1002" s="239"/>
      <c r="H1002" s="242">
        <v>6.3700000000000001</v>
      </c>
      <c r="I1002" s="243"/>
      <c r="J1002" s="239"/>
      <c r="K1002" s="239"/>
      <c r="L1002" s="244"/>
      <c r="M1002" s="245"/>
      <c r="N1002" s="246"/>
      <c r="O1002" s="246"/>
      <c r="P1002" s="246"/>
      <c r="Q1002" s="246"/>
      <c r="R1002" s="246"/>
      <c r="S1002" s="246"/>
      <c r="T1002" s="247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8" t="s">
        <v>146</v>
      </c>
      <c r="AU1002" s="248" t="s">
        <v>81</v>
      </c>
      <c r="AV1002" s="14" t="s">
        <v>81</v>
      </c>
      <c r="AW1002" s="14" t="s">
        <v>33</v>
      </c>
      <c r="AX1002" s="14" t="s">
        <v>72</v>
      </c>
      <c r="AY1002" s="248" t="s">
        <v>136</v>
      </c>
    </row>
    <row r="1003" s="14" customFormat="1">
      <c r="A1003" s="14"/>
      <c r="B1003" s="238"/>
      <c r="C1003" s="239"/>
      <c r="D1003" s="229" t="s">
        <v>146</v>
      </c>
      <c r="E1003" s="240" t="s">
        <v>19</v>
      </c>
      <c r="F1003" s="241" t="s">
        <v>657</v>
      </c>
      <c r="G1003" s="239"/>
      <c r="H1003" s="242">
        <v>6.1100000000000003</v>
      </c>
      <c r="I1003" s="243"/>
      <c r="J1003" s="239"/>
      <c r="K1003" s="239"/>
      <c r="L1003" s="244"/>
      <c r="M1003" s="245"/>
      <c r="N1003" s="246"/>
      <c r="O1003" s="246"/>
      <c r="P1003" s="246"/>
      <c r="Q1003" s="246"/>
      <c r="R1003" s="246"/>
      <c r="S1003" s="246"/>
      <c r="T1003" s="247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8" t="s">
        <v>146</v>
      </c>
      <c r="AU1003" s="248" t="s">
        <v>81</v>
      </c>
      <c r="AV1003" s="14" t="s">
        <v>81</v>
      </c>
      <c r="AW1003" s="14" t="s">
        <v>33</v>
      </c>
      <c r="AX1003" s="14" t="s">
        <v>72</v>
      </c>
      <c r="AY1003" s="248" t="s">
        <v>136</v>
      </c>
    </row>
    <row r="1004" s="14" customFormat="1">
      <c r="A1004" s="14"/>
      <c r="B1004" s="238"/>
      <c r="C1004" s="239"/>
      <c r="D1004" s="229" t="s">
        <v>146</v>
      </c>
      <c r="E1004" s="240" t="s">
        <v>19</v>
      </c>
      <c r="F1004" s="241" t="s">
        <v>658</v>
      </c>
      <c r="G1004" s="239"/>
      <c r="H1004" s="242">
        <v>12.09</v>
      </c>
      <c r="I1004" s="243"/>
      <c r="J1004" s="239"/>
      <c r="K1004" s="239"/>
      <c r="L1004" s="244"/>
      <c r="M1004" s="245"/>
      <c r="N1004" s="246"/>
      <c r="O1004" s="246"/>
      <c r="P1004" s="246"/>
      <c r="Q1004" s="246"/>
      <c r="R1004" s="246"/>
      <c r="S1004" s="246"/>
      <c r="T1004" s="247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8" t="s">
        <v>146</v>
      </c>
      <c r="AU1004" s="248" t="s">
        <v>81</v>
      </c>
      <c r="AV1004" s="14" t="s">
        <v>81</v>
      </c>
      <c r="AW1004" s="14" t="s">
        <v>33</v>
      </c>
      <c r="AX1004" s="14" t="s">
        <v>72</v>
      </c>
      <c r="AY1004" s="248" t="s">
        <v>136</v>
      </c>
    </row>
    <row r="1005" s="14" customFormat="1">
      <c r="A1005" s="14"/>
      <c r="B1005" s="238"/>
      <c r="C1005" s="239"/>
      <c r="D1005" s="229" t="s">
        <v>146</v>
      </c>
      <c r="E1005" s="240" t="s">
        <v>19</v>
      </c>
      <c r="F1005" s="241" t="s">
        <v>659</v>
      </c>
      <c r="G1005" s="239"/>
      <c r="H1005" s="242">
        <v>9.6199999999999992</v>
      </c>
      <c r="I1005" s="243"/>
      <c r="J1005" s="239"/>
      <c r="K1005" s="239"/>
      <c r="L1005" s="244"/>
      <c r="M1005" s="245"/>
      <c r="N1005" s="246"/>
      <c r="O1005" s="246"/>
      <c r="P1005" s="246"/>
      <c r="Q1005" s="246"/>
      <c r="R1005" s="246"/>
      <c r="S1005" s="246"/>
      <c r="T1005" s="247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8" t="s">
        <v>146</v>
      </c>
      <c r="AU1005" s="248" t="s">
        <v>81</v>
      </c>
      <c r="AV1005" s="14" t="s">
        <v>81</v>
      </c>
      <c r="AW1005" s="14" t="s">
        <v>33</v>
      </c>
      <c r="AX1005" s="14" t="s">
        <v>72</v>
      </c>
      <c r="AY1005" s="248" t="s">
        <v>136</v>
      </c>
    </row>
    <row r="1006" s="15" customFormat="1">
      <c r="A1006" s="15"/>
      <c r="B1006" s="249"/>
      <c r="C1006" s="250"/>
      <c r="D1006" s="229" t="s">
        <v>146</v>
      </c>
      <c r="E1006" s="251" t="s">
        <v>19</v>
      </c>
      <c r="F1006" s="252" t="s">
        <v>156</v>
      </c>
      <c r="G1006" s="250"/>
      <c r="H1006" s="253">
        <v>34.189999999999998</v>
      </c>
      <c r="I1006" s="254"/>
      <c r="J1006" s="250"/>
      <c r="K1006" s="250"/>
      <c r="L1006" s="255"/>
      <c r="M1006" s="256"/>
      <c r="N1006" s="257"/>
      <c r="O1006" s="257"/>
      <c r="P1006" s="257"/>
      <c r="Q1006" s="257"/>
      <c r="R1006" s="257"/>
      <c r="S1006" s="257"/>
      <c r="T1006" s="258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59" t="s">
        <v>146</v>
      </c>
      <c r="AU1006" s="259" t="s">
        <v>81</v>
      </c>
      <c r="AV1006" s="15" t="s">
        <v>137</v>
      </c>
      <c r="AW1006" s="15" t="s">
        <v>33</v>
      </c>
      <c r="AX1006" s="15" t="s">
        <v>72</v>
      </c>
      <c r="AY1006" s="259" t="s">
        <v>136</v>
      </c>
    </row>
    <row r="1007" s="14" customFormat="1">
      <c r="A1007" s="14"/>
      <c r="B1007" s="238"/>
      <c r="C1007" s="239"/>
      <c r="D1007" s="229" t="s">
        <v>146</v>
      </c>
      <c r="E1007" s="240" t="s">
        <v>19</v>
      </c>
      <c r="F1007" s="241" t="s">
        <v>660</v>
      </c>
      <c r="G1007" s="239"/>
      <c r="H1007" s="242">
        <v>5.298</v>
      </c>
      <c r="I1007" s="243"/>
      <c r="J1007" s="239"/>
      <c r="K1007" s="239"/>
      <c r="L1007" s="244"/>
      <c r="M1007" s="245"/>
      <c r="N1007" s="246"/>
      <c r="O1007" s="246"/>
      <c r="P1007" s="246"/>
      <c r="Q1007" s="246"/>
      <c r="R1007" s="246"/>
      <c r="S1007" s="246"/>
      <c r="T1007" s="247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48" t="s">
        <v>146</v>
      </c>
      <c r="AU1007" s="248" t="s">
        <v>81</v>
      </c>
      <c r="AV1007" s="14" t="s">
        <v>81</v>
      </c>
      <c r="AW1007" s="14" t="s">
        <v>33</v>
      </c>
      <c r="AX1007" s="14" t="s">
        <v>72</v>
      </c>
      <c r="AY1007" s="248" t="s">
        <v>136</v>
      </c>
    </row>
    <row r="1008" s="14" customFormat="1">
      <c r="A1008" s="14"/>
      <c r="B1008" s="238"/>
      <c r="C1008" s="239"/>
      <c r="D1008" s="229" t="s">
        <v>146</v>
      </c>
      <c r="E1008" s="240" t="s">
        <v>19</v>
      </c>
      <c r="F1008" s="241" t="s">
        <v>661</v>
      </c>
      <c r="G1008" s="239"/>
      <c r="H1008" s="242">
        <v>6.9290000000000003</v>
      </c>
      <c r="I1008" s="243"/>
      <c r="J1008" s="239"/>
      <c r="K1008" s="239"/>
      <c r="L1008" s="244"/>
      <c r="M1008" s="245"/>
      <c r="N1008" s="246"/>
      <c r="O1008" s="246"/>
      <c r="P1008" s="246"/>
      <c r="Q1008" s="246"/>
      <c r="R1008" s="246"/>
      <c r="S1008" s="246"/>
      <c r="T1008" s="247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8" t="s">
        <v>146</v>
      </c>
      <c r="AU1008" s="248" t="s">
        <v>81</v>
      </c>
      <c r="AV1008" s="14" t="s">
        <v>81</v>
      </c>
      <c r="AW1008" s="14" t="s">
        <v>33</v>
      </c>
      <c r="AX1008" s="14" t="s">
        <v>72</v>
      </c>
      <c r="AY1008" s="248" t="s">
        <v>136</v>
      </c>
    </row>
    <row r="1009" s="14" customFormat="1">
      <c r="A1009" s="14"/>
      <c r="B1009" s="238"/>
      <c r="C1009" s="239"/>
      <c r="D1009" s="229" t="s">
        <v>146</v>
      </c>
      <c r="E1009" s="240" t="s">
        <v>19</v>
      </c>
      <c r="F1009" s="241" t="s">
        <v>662</v>
      </c>
      <c r="G1009" s="239"/>
      <c r="H1009" s="242">
        <v>2.8210000000000002</v>
      </c>
      <c r="I1009" s="243"/>
      <c r="J1009" s="239"/>
      <c r="K1009" s="239"/>
      <c r="L1009" s="244"/>
      <c r="M1009" s="245"/>
      <c r="N1009" s="246"/>
      <c r="O1009" s="246"/>
      <c r="P1009" s="246"/>
      <c r="Q1009" s="246"/>
      <c r="R1009" s="246"/>
      <c r="S1009" s="246"/>
      <c r="T1009" s="247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8" t="s">
        <v>146</v>
      </c>
      <c r="AU1009" s="248" t="s">
        <v>81</v>
      </c>
      <c r="AV1009" s="14" t="s">
        <v>81</v>
      </c>
      <c r="AW1009" s="14" t="s">
        <v>33</v>
      </c>
      <c r="AX1009" s="14" t="s">
        <v>72</v>
      </c>
      <c r="AY1009" s="248" t="s">
        <v>136</v>
      </c>
    </row>
    <row r="1010" s="14" customFormat="1">
      <c r="A1010" s="14"/>
      <c r="B1010" s="238"/>
      <c r="C1010" s="239"/>
      <c r="D1010" s="229" t="s">
        <v>146</v>
      </c>
      <c r="E1010" s="240" t="s">
        <v>19</v>
      </c>
      <c r="F1010" s="241" t="s">
        <v>663</v>
      </c>
      <c r="G1010" s="239"/>
      <c r="H1010" s="242">
        <v>5.6159999999999997</v>
      </c>
      <c r="I1010" s="243"/>
      <c r="J1010" s="239"/>
      <c r="K1010" s="239"/>
      <c r="L1010" s="244"/>
      <c r="M1010" s="245"/>
      <c r="N1010" s="246"/>
      <c r="O1010" s="246"/>
      <c r="P1010" s="246"/>
      <c r="Q1010" s="246"/>
      <c r="R1010" s="246"/>
      <c r="S1010" s="246"/>
      <c r="T1010" s="247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8" t="s">
        <v>146</v>
      </c>
      <c r="AU1010" s="248" t="s">
        <v>81</v>
      </c>
      <c r="AV1010" s="14" t="s">
        <v>81</v>
      </c>
      <c r="AW1010" s="14" t="s">
        <v>33</v>
      </c>
      <c r="AX1010" s="14" t="s">
        <v>72</v>
      </c>
      <c r="AY1010" s="248" t="s">
        <v>136</v>
      </c>
    </row>
    <row r="1011" s="14" customFormat="1">
      <c r="A1011" s="14"/>
      <c r="B1011" s="238"/>
      <c r="C1011" s="239"/>
      <c r="D1011" s="229" t="s">
        <v>146</v>
      </c>
      <c r="E1011" s="240" t="s">
        <v>19</v>
      </c>
      <c r="F1011" s="241" t="s">
        <v>664</v>
      </c>
      <c r="G1011" s="239"/>
      <c r="H1011" s="242">
        <v>6.5389999999999997</v>
      </c>
      <c r="I1011" s="243"/>
      <c r="J1011" s="239"/>
      <c r="K1011" s="239"/>
      <c r="L1011" s="244"/>
      <c r="M1011" s="245"/>
      <c r="N1011" s="246"/>
      <c r="O1011" s="246"/>
      <c r="P1011" s="246"/>
      <c r="Q1011" s="246"/>
      <c r="R1011" s="246"/>
      <c r="S1011" s="246"/>
      <c r="T1011" s="247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8" t="s">
        <v>146</v>
      </c>
      <c r="AU1011" s="248" t="s">
        <v>81</v>
      </c>
      <c r="AV1011" s="14" t="s">
        <v>81</v>
      </c>
      <c r="AW1011" s="14" t="s">
        <v>33</v>
      </c>
      <c r="AX1011" s="14" t="s">
        <v>72</v>
      </c>
      <c r="AY1011" s="248" t="s">
        <v>136</v>
      </c>
    </row>
    <row r="1012" s="14" customFormat="1">
      <c r="A1012" s="14"/>
      <c r="B1012" s="238"/>
      <c r="C1012" s="239"/>
      <c r="D1012" s="229" t="s">
        <v>146</v>
      </c>
      <c r="E1012" s="240" t="s">
        <v>19</v>
      </c>
      <c r="F1012" s="241" t="s">
        <v>665</v>
      </c>
      <c r="G1012" s="239"/>
      <c r="H1012" s="242">
        <v>6.1100000000000003</v>
      </c>
      <c r="I1012" s="243"/>
      <c r="J1012" s="239"/>
      <c r="K1012" s="239"/>
      <c r="L1012" s="244"/>
      <c r="M1012" s="245"/>
      <c r="N1012" s="246"/>
      <c r="O1012" s="246"/>
      <c r="P1012" s="246"/>
      <c r="Q1012" s="246"/>
      <c r="R1012" s="246"/>
      <c r="S1012" s="246"/>
      <c r="T1012" s="247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8" t="s">
        <v>146</v>
      </c>
      <c r="AU1012" s="248" t="s">
        <v>81</v>
      </c>
      <c r="AV1012" s="14" t="s">
        <v>81</v>
      </c>
      <c r="AW1012" s="14" t="s">
        <v>33</v>
      </c>
      <c r="AX1012" s="14" t="s">
        <v>72</v>
      </c>
      <c r="AY1012" s="248" t="s">
        <v>136</v>
      </c>
    </row>
    <row r="1013" s="14" customFormat="1">
      <c r="A1013" s="14"/>
      <c r="B1013" s="238"/>
      <c r="C1013" s="239"/>
      <c r="D1013" s="229" t="s">
        <v>146</v>
      </c>
      <c r="E1013" s="240" t="s">
        <v>19</v>
      </c>
      <c r="F1013" s="241" t="s">
        <v>666</v>
      </c>
      <c r="G1013" s="239"/>
      <c r="H1013" s="242">
        <v>8.1899999999999995</v>
      </c>
      <c r="I1013" s="243"/>
      <c r="J1013" s="239"/>
      <c r="K1013" s="239"/>
      <c r="L1013" s="244"/>
      <c r="M1013" s="245"/>
      <c r="N1013" s="246"/>
      <c r="O1013" s="246"/>
      <c r="P1013" s="246"/>
      <c r="Q1013" s="246"/>
      <c r="R1013" s="246"/>
      <c r="S1013" s="246"/>
      <c r="T1013" s="247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8" t="s">
        <v>146</v>
      </c>
      <c r="AU1013" s="248" t="s">
        <v>81</v>
      </c>
      <c r="AV1013" s="14" t="s">
        <v>81</v>
      </c>
      <c r="AW1013" s="14" t="s">
        <v>33</v>
      </c>
      <c r="AX1013" s="14" t="s">
        <v>72</v>
      </c>
      <c r="AY1013" s="248" t="s">
        <v>136</v>
      </c>
    </row>
    <row r="1014" s="15" customFormat="1">
      <c r="A1014" s="15"/>
      <c r="B1014" s="249"/>
      <c r="C1014" s="250"/>
      <c r="D1014" s="229" t="s">
        <v>146</v>
      </c>
      <c r="E1014" s="251" t="s">
        <v>19</v>
      </c>
      <c r="F1014" s="252" t="s">
        <v>199</v>
      </c>
      <c r="G1014" s="250"/>
      <c r="H1014" s="253">
        <v>41.503</v>
      </c>
      <c r="I1014" s="254"/>
      <c r="J1014" s="250"/>
      <c r="K1014" s="250"/>
      <c r="L1014" s="255"/>
      <c r="M1014" s="256"/>
      <c r="N1014" s="257"/>
      <c r="O1014" s="257"/>
      <c r="P1014" s="257"/>
      <c r="Q1014" s="257"/>
      <c r="R1014" s="257"/>
      <c r="S1014" s="257"/>
      <c r="T1014" s="258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59" t="s">
        <v>146</v>
      </c>
      <c r="AU1014" s="259" t="s">
        <v>81</v>
      </c>
      <c r="AV1014" s="15" t="s">
        <v>137</v>
      </c>
      <c r="AW1014" s="15" t="s">
        <v>33</v>
      </c>
      <c r="AX1014" s="15" t="s">
        <v>72</v>
      </c>
      <c r="AY1014" s="259" t="s">
        <v>136</v>
      </c>
    </row>
    <row r="1015" s="13" customFormat="1">
      <c r="A1015" s="13"/>
      <c r="B1015" s="227"/>
      <c r="C1015" s="228"/>
      <c r="D1015" s="229" t="s">
        <v>146</v>
      </c>
      <c r="E1015" s="230" t="s">
        <v>19</v>
      </c>
      <c r="F1015" s="231" t="s">
        <v>667</v>
      </c>
      <c r="G1015" s="228"/>
      <c r="H1015" s="230" t="s">
        <v>19</v>
      </c>
      <c r="I1015" s="232"/>
      <c r="J1015" s="228"/>
      <c r="K1015" s="228"/>
      <c r="L1015" s="233"/>
      <c r="M1015" s="234"/>
      <c r="N1015" s="235"/>
      <c r="O1015" s="235"/>
      <c r="P1015" s="235"/>
      <c r="Q1015" s="235"/>
      <c r="R1015" s="235"/>
      <c r="S1015" s="235"/>
      <c r="T1015" s="236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7" t="s">
        <v>146</v>
      </c>
      <c r="AU1015" s="237" t="s">
        <v>81</v>
      </c>
      <c r="AV1015" s="13" t="s">
        <v>79</v>
      </c>
      <c r="AW1015" s="13" t="s">
        <v>33</v>
      </c>
      <c r="AX1015" s="13" t="s">
        <v>72</v>
      </c>
      <c r="AY1015" s="237" t="s">
        <v>136</v>
      </c>
    </row>
    <row r="1016" s="14" customFormat="1">
      <c r="A1016" s="14"/>
      <c r="B1016" s="238"/>
      <c r="C1016" s="239"/>
      <c r="D1016" s="229" t="s">
        <v>146</v>
      </c>
      <c r="E1016" s="240" t="s">
        <v>19</v>
      </c>
      <c r="F1016" s="241" t="s">
        <v>235</v>
      </c>
      <c r="G1016" s="239"/>
      <c r="H1016" s="242">
        <v>53.107999999999997</v>
      </c>
      <c r="I1016" s="243"/>
      <c r="J1016" s="239"/>
      <c r="K1016" s="239"/>
      <c r="L1016" s="244"/>
      <c r="M1016" s="245"/>
      <c r="N1016" s="246"/>
      <c r="O1016" s="246"/>
      <c r="P1016" s="246"/>
      <c r="Q1016" s="246"/>
      <c r="R1016" s="246"/>
      <c r="S1016" s="246"/>
      <c r="T1016" s="247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8" t="s">
        <v>146</v>
      </c>
      <c r="AU1016" s="248" t="s">
        <v>81</v>
      </c>
      <c r="AV1016" s="14" t="s">
        <v>81</v>
      </c>
      <c r="AW1016" s="14" t="s">
        <v>33</v>
      </c>
      <c r="AX1016" s="14" t="s">
        <v>72</v>
      </c>
      <c r="AY1016" s="248" t="s">
        <v>136</v>
      </c>
    </row>
    <row r="1017" s="14" customFormat="1">
      <c r="A1017" s="14"/>
      <c r="B1017" s="238"/>
      <c r="C1017" s="239"/>
      <c r="D1017" s="229" t="s">
        <v>146</v>
      </c>
      <c r="E1017" s="240" t="s">
        <v>19</v>
      </c>
      <c r="F1017" s="241" t="s">
        <v>668</v>
      </c>
      <c r="G1017" s="239"/>
      <c r="H1017" s="242">
        <v>25.352</v>
      </c>
      <c r="I1017" s="243"/>
      <c r="J1017" s="239"/>
      <c r="K1017" s="239"/>
      <c r="L1017" s="244"/>
      <c r="M1017" s="245"/>
      <c r="N1017" s="246"/>
      <c r="O1017" s="246"/>
      <c r="P1017" s="246"/>
      <c r="Q1017" s="246"/>
      <c r="R1017" s="246"/>
      <c r="S1017" s="246"/>
      <c r="T1017" s="247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48" t="s">
        <v>146</v>
      </c>
      <c r="AU1017" s="248" t="s">
        <v>81</v>
      </c>
      <c r="AV1017" s="14" t="s">
        <v>81</v>
      </c>
      <c r="AW1017" s="14" t="s">
        <v>33</v>
      </c>
      <c r="AX1017" s="14" t="s">
        <v>72</v>
      </c>
      <c r="AY1017" s="248" t="s">
        <v>136</v>
      </c>
    </row>
    <row r="1018" s="14" customFormat="1">
      <c r="A1018" s="14"/>
      <c r="B1018" s="238"/>
      <c r="C1018" s="239"/>
      <c r="D1018" s="229" t="s">
        <v>146</v>
      </c>
      <c r="E1018" s="240" t="s">
        <v>19</v>
      </c>
      <c r="F1018" s="241" t="s">
        <v>669</v>
      </c>
      <c r="G1018" s="239"/>
      <c r="H1018" s="242">
        <v>87.376000000000005</v>
      </c>
      <c r="I1018" s="243"/>
      <c r="J1018" s="239"/>
      <c r="K1018" s="239"/>
      <c r="L1018" s="244"/>
      <c r="M1018" s="245"/>
      <c r="N1018" s="246"/>
      <c r="O1018" s="246"/>
      <c r="P1018" s="246"/>
      <c r="Q1018" s="246"/>
      <c r="R1018" s="246"/>
      <c r="S1018" s="246"/>
      <c r="T1018" s="247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48" t="s">
        <v>146</v>
      </c>
      <c r="AU1018" s="248" t="s">
        <v>81</v>
      </c>
      <c r="AV1018" s="14" t="s">
        <v>81</v>
      </c>
      <c r="AW1018" s="14" t="s">
        <v>33</v>
      </c>
      <c r="AX1018" s="14" t="s">
        <v>72</v>
      </c>
      <c r="AY1018" s="248" t="s">
        <v>136</v>
      </c>
    </row>
    <row r="1019" s="14" customFormat="1">
      <c r="A1019" s="14"/>
      <c r="B1019" s="238"/>
      <c r="C1019" s="239"/>
      <c r="D1019" s="229" t="s">
        <v>146</v>
      </c>
      <c r="E1019" s="240" t="s">
        <v>19</v>
      </c>
      <c r="F1019" s="241" t="s">
        <v>670</v>
      </c>
      <c r="G1019" s="239"/>
      <c r="H1019" s="242">
        <v>18.300000000000001</v>
      </c>
      <c r="I1019" s="243"/>
      <c r="J1019" s="239"/>
      <c r="K1019" s="239"/>
      <c r="L1019" s="244"/>
      <c r="M1019" s="245"/>
      <c r="N1019" s="246"/>
      <c r="O1019" s="246"/>
      <c r="P1019" s="246"/>
      <c r="Q1019" s="246"/>
      <c r="R1019" s="246"/>
      <c r="S1019" s="246"/>
      <c r="T1019" s="247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48" t="s">
        <v>146</v>
      </c>
      <c r="AU1019" s="248" t="s">
        <v>81</v>
      </c>
      <c r="AV1019" s="14" t="s">
        <v>81</v>
      </c>
      <c r="AW1019" s="14" t="s">
        <v>33</v>
      </c>
      <c r="AX1019" s="14" t="s">
        <v>72</v>
      </c>
      <c r="AY1019" s="248" t="s">
        <v>136</v>
      </c>
    </row>
    <row r="1020" s="14" customFormat="1">
      <c r="A1020" s="14"/>
      <c r="B1020" s="238"/>
      <c r="C1020" s="239"/>
      <c r="D1020" s="229" t="s">
        <v>146</v>
      </c>
      <c r="E1020" s="240" t="s">
        <v>19</v>
      </c>
      <c r="F1020" s="241" t="s">
        <v>671</v>
      </c>
      <c r="G1020" s="239"/>
      <c r="H1020" s="242">
        <v>19.699999999999999</v>
      </c>
      <c r="I1020" s="243"/>
      <c r="J1020" s="239"/>
      <c r="K1020" s="239"/>
      <c r="L1020" s="244"/>
      <c r="M1020" s="245"/>
      <c r="N1020" s="246"/>
      <c r="O1020" s="246"/>
      <c r="P1020" s="246"/>
      <c r="Q1020" s="246"/>
      <c r="R1020" s="246"/>
      <c r="S1020" s="246"/>
      <c r="T1020" s="247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8" t="s">
        <v>146</v>
      </c>
      <c r="AU1020" s="248" t="s">
        <v>81</v>
      </c>
      <c r="AV1020" s="14" t="s">
        <v>81</v>
      </c>
      <c r="AW1020" s="14" t="s">
        <v>33</v>
      </c>
      <c r="AX1020" s="14" t="s">
        <v>72</v>
      </c>
      <c r="AY1020" s="248" t="s">
        <v>136</v>
      </c>
    </row>
    <row r="1021" s="14" customFormat="1">
      <c r="A1021" s="14"/>
      <c r="B1021" s="238"/>
      <c r="C1021" s="239"/>
      <c r="D1021" s="229" t="s">
        <v>146</v>
      </c>
      <c r="E1021" s="240" t="s">
        <v>19</v>
      </c>
      <c r="F1021" s="241" t="s">
        <v>672</v>
      </c>
      <c r="G1021" s="239"/>
      <c r="H1021" s="242">
        <v>18.300000000000001</v>
      </c>
      <c r="I1021" s="243"/>
      <c r="J1021" s="239"/>
      <c r="K1021" s="239"/>
      <c r="L1021" s="244"/>
      <c r="M1021" s="245"/>
      <c r="N1021" s="246"/>
      <c r="O1021" s="246"/>
      <c r="P1021" s="246"/>
      <c r="Q1021" s="246"/>
      <c r="R1021" s="246"/>
      <c r="S1021" s="246"/>
      <c r="T1021" s="247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48" t="s">
        <v>146</v>
      </c>
      <c r="AU1021" s="248" t="s">
        <v>81</v>
      </c>
      <c r="AV1021" s="14" t="s">
        <v>81</v>
      </c>
      <c r="AW1021" s="14" t="s">
        <v>33</v>
      </c>
      <c r="AX1021" s="14" t="s">
        <v>72</v>
      </c>
      <c r="AY1021" s="248" t="s">
        <v>136</v>
      </c>
    </row>
    <row r="1022" s="15" customFormat="1">
      <c r="A1022" s="15"/>
      <c r="B1022" s="249"/>
      <c r="C1022" s="250"/>
      <c r="D1022" s="229" t="s">
        <v>146</v>
      </c>
      <c r="E1022" s="251" t="s">
        <v>19</v>
      </c>
      <c r="F1022" s="252" t="s">
        <v>236</v>
      </c>
      <c r="G1022" s="250"/>
      <c r="H1022" s="253">
        <v>222.136</v>
      </c>
      <c r="I1022" s="254"/>
      <c r="J1022" s="250"/>
      <c r="K1022" s="250"/>
      <c r="L1022" s="255"/>
      <c r="M1022" s="256"/>
      <c r="N1022" s="257"/>
      <c r="O1022" s="257"/>
      <c r="P1022" s="257"/>
      <c r="Q1022" s="257"/>
      <c r="R1022" s="257"/>
      <c r="S1022" s="257"/>
      <c r="T1022" s="258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59" t="s">
        <v>146</v>
      </c>
      <c r="AU1022" s="259" t="s">
        <v>81</v>
      </c>
      <c r="AV1022" s="15" t="s">
        <v>137</v>
      </c>
      <c r="AW1022" s="15" t="s">
        <v>33</v>
      </c>
      <c r="AX1022" s="15" t="s">
        <v>72</v>
      </c>
      <c r="AY1022" s="259" t="s">
        <v>136</v>
      </c>
    </row>
    <row r="1023" s="14" customFormat="1">
      <c r="A1023" s="14"/>
      <c r="B1023" s="238"/>
      <c r="C1023" s="239"/>
      <c r="D1023" s="229" t="s">
        <v>146</v>
      </c>
      <c r="E1023" s="240" t="s">
        <v>19</v>
      </c>
      <c r="F1023" s="241" t="s">
        <v>237</v>
      </c>
      <c r="G1023" s="239"/>
      <c r="H1023" s="242">
        <v>1.53</v>
      </c>
      <c r="I1023" s="243"/>
      <c r="J1023" s="239"/>
      <c r="K1023" s="239"/>
      <c r="L1023" s="244"/>
      <c r="M1023" s="245"/>
      <c r="N1023" s="246"/>
      <c r="O1023" s="246"/>
      <c r="P1023" s="246"/>
      <c r="Q1023" s="246"/>
      <c r="R1023" s="246"/>
      <c r="S1023" s="246"/>
      <c r="T1023" s="247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48" t="s">
        <v>146</v>
      </c>
      <c r="AU1023" s="248" t="s">
        <v>81</v>
      </c>
      <c r="AV1023" s="14" t="s">
        <v>81</v>
      </c>
      <c r="AW1023" s="14" t="s">
        <v>33</v>
      </c>
      <c r="AX1023" s="14" t="s">
        <v>72</v>
      </c>
      <c r="AY1023" s="248" t="s">
        <v>136</v>
      </c>
    </row>
    <row r="1024" s="14" customFormat="1">
      <c r="A1024" s="14"/>
      <c r="B1024" s="238"/>
      <c r="C1024" s="239"/>
      <c r="D1024" s="229" t="s">
        <v>146</v>
      </c>
      <c r="E1024" s="240" t="s">
        <v>19</v>
      </c>
      <c r="F1024" s="241" t="s">
        <v>238</v>
      </c>
      <c r="G1024" s="239"/>
      <c r="H1024" s="242">
        <v>1.3600000000000001</v>
      </c>
      <c r="I1024" s="243"/>
      <c r="J1024" s="239"/>
      <c r="K1024" s="239"/>
      <c r="L1024" s="244"/>
      <c r="M1024" s="245"/>
      <c r="N1024" s="246"/>
      <c r="O1024" s="246"/>
      <c r="P1024" s="246"/>
      <c r="Q1024" s="246"/>
      <c r="R1024" s="246"/>
      <c r="S1024" s="246"/>
      <c r="T1024" s="247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8" t="s">
        <v>146</v>
      </c>
      <c r="AU1024" s="248" t="s">
        <v>81</v>
      </c>
      <c r="AV1024" s="14" t="s">
        <v>81</v>
      </c>
      <c r="AW1024" s="14" t="s">
        <v>33</v>
      </c>
      <c r="AX1024" s="14" t="s">
        <v>72</v>
      </c>
      <c r="AY1024" s="248" t="s">
        <v>136</v>
      </c>
    </row>
    <row r="1025" s="14" customFormat="1">
      <c r="A1025" s="14"/>
      <c r="B1025" s="238"/>
      <c r="C1025" s="239"/>
      <c r="D1025" s="229" t="s">
        <v>146</v>
      </c>
      <c r="E1025" s="240" t="s">
        <v>19</v>
      </c>
      <c r="F1025" s="241" t="s">
        <v>239</v>
      </c>
      <c r="G1025" s="239"/>
      <c r="H1025" s="242">
        <v>2.7549999999999999</v>
      </c>
      <c r="I1025" s="243"/>
      <c r="J1025" s="239"/>
      <c r="K1025" s="239"/>
      <c r="L1025" s="244"/>
      <c r="M1025" s="245"/>
      <c r="N1025" s="246"/>
      <c r="O1025" s="246"/>
      <c r="P1025" s="246"/>
      <c r="Q1025" s="246"/>
      <c r="R1025" s="246"/>
      <c r="S1025" s="246"/>
      <c r="T1025" s="247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8" t="s">
        <v>146</v>
      </c>
      <c r="AU1025" s="248" t="s">
        <v>81</v>
      </c>
      <c r="AV1025" s="14" t="s">
        <v>81</v>
      </c>
      <c r="AW1025" s="14" t="s">
        <v>33</v>
      </c>
      <c r="AX1025" s="14" t="s">
        <v>72</v>
      </c>
      <c r="AY1025" s="248" t="s">
        <v>136</v>
      </c>
    </row>
    <row r="1026" s="14" customFormat="1">
      <c r="A1026" s="14"/>
      <c r="B1026" s="238"/>
      <c r="C1026" s="239"/>
      <c r="D1026" s="229" t="s">
        <v>146</v>
      </c>
      <c r="E1026" s="240" t="s">
        <v>19</v>
      </c>
      <c r="F1026" s="241" t="s">
        <v>240</v>
      </c>
      <c r="G1026" s="239"/>
      <c r="H1026" s="242">
        <v>3.3999999999999999</v>
      </c>
      <c r="I1026" s="243"/>
      <c r="J1026" s="239"/>
      <c r="K1026" s="239"/>
      <c r="L1026" s="244"/>
      <c r="M1026" s="245"/>
      <c r="N1026" s="246"/>
      <c r="O1026" s="246"/>
      <c r="P1026" s="246"/>
      <c r="Q1026" s="246"/>
      <c r="R1026" s="246"/>
      <c r="S1026" s="246"/>
      <c r="T1026" s="247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48" t="s">
        <v>146</v>
      </c>
      <c r="AU1026" s="248" t="s">
        <v>81</v>
      </c>
      <c r="AV1026" s="14" t="s">
        <v>81</v>
      </c>
      <c r="AW1026" s="14" t="s">
        <v>33</v>
      </c>
      <c r="AX1026" s="14" t="s">
        <v>72</v>
      </c>
      <c r="AY1026" s="248" t="s">
        <v>136</v>
      </c>
    </row>
    <row r="1027" s="14" customFormat="1">
      <c r="A1027" s="14"/>
      <c r="B1027" s="238"/>
      <c r="C1027" s="239"/>
      <c r="D1027" s="229" t="s">
        <v>146</v>
      </c>
      <c r="E1027" s="240" t="s">
        <v>19</v>
      </c>
      <c r="F1027" s="241" t="s">
        <v>241</v>
      </c>
      <c r="G1027" s="239"/>
      <c r="H1027" s="242">
        <v>5.5350000000000001</v>
      </c>
      <c r="I1027" s="243"/>
      <c r="J1027" s="239"/>
      <c r="K1027" s="239"/>
      <c r="L1027" s="244"/>
      <c r="M1027" s="245"/>
      <c r="N1027" s="246"/>
      <c r="O1027" s="246"/>
      <c r="P1027" s="246"/>
      <c r="Q1027" s="246"/>
      <c r="R1027" s="246"/>
      <c r="S1027" s="246"/>
      <c r="T1027" s="247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48" t="s">
        <v>146</v>
      </c>
      <c r="AU1027" s="248" t="s">
        <v>81</v>
      </c>
      <c r="AV1027" s="14" t="s">
        <v>81</v>
      </c>
      <c r="AW1027" s="14" t="s">
        <v>33</v>
      </c>
      <c r="AX1027" s="14" t="s">
        <v>72</v>
      </c>
      <c r="AY1027" s="248" t="s">
        <v>136</v>
      </c>
    </row>
    <row r="1028" s="14" customFormat="1">
      <c r="A1028" s="14"/>
      <c r="B1028" s="238"/>
      <c r="C1028" s="239"/>
      <c r="D1028" s="229" t="s">
        <v>146</v>
      </c>
      <c r="E1028" s="240" t="s">
        <v>19</v>
      </c>
      <c r="F1028" s="241" t="s">
        <v>242</v>
      </c>
      <c r="G1028" s="239"/>
      <c r="H1028" s="242">
        <v>5.1299999999999999</v>
      </c>
      <c r="I1028" s="243"/>
      <c r="J1028" s="239"/>
      <c r="K1028" s="239"/>
      <c r="L1028" s="244"/>
      <c r="M1028" s="245"/>
      <c r="N1028" s="246"/>
      <c r="O1028" s="246"/>
      <c r="P1028" s="246"/>
      <c r="Q1028" s="246"/>
      <c r="R1028" s="246"/>
      <c r="S1028" s="246"/>
      <c r="T1028" s="247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8" t="s">
        <v>146</v>
      </c>
      <c r="AU1028" s="248" t="s">
        <v>81</v>
      </c>
      <c r="AV1028" s="14" t="s">
        <v>81</v>
      </c>
      <c r="AW1028" s="14" t="s">
        <v>33</v>
      </c>
      <c r="AX1028" s="14" t="s">
        <v>72</v>
      </c>
      <c r="AY1028" s="248" t="s">
        <v>136</v>
      </c>
    </row>
    <row r="1029" s="15" customFormat="1">
      <c r="A1029" s="15"/>
      <c r="B1029" s="249"/>
      <c r="C1029" s="250"/>
      <c r="D1029" s="229" t="s">
        <v>146</v>
      </c>
      <c r="E1029" s="251" t="s">
        <v>19</v>
      </c>
      <c r="F1029" s="252" t="s">
        <v>150</v>
      </c>
      <c r="G1029" s="250"/>
      <c r="H1029" s="253">
        <v>19.710000000000001</v>
      </c>
      <c r="I1029" s="254"/>
      <c r="J1029" s="250"/>
      <c r="K1029" s="250"/>
      <c r="L1029" s="255"/>
      <c r="M1029" s="256"/>
      <c r="N1029" s="257"/>
      <c r="O1029" s="257"/>
      <c r="P1029" s="257"/>
      <c r="Q1029" s="257"/>
      <c r="R1029" s="257"/>
      <c r="S1029" s="257"/>
      <c r="T1029" s="258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59" t="s">
        <v>146</v>
      </c>
      <c r="AU1029" s="259" t="s">
        <v>81</v>
      </c>
      <c r="AV1029" s="15" t="s">
        <v>137</v>
      </c>
      <c r="AW1029" s="15" t="s">
        <v>33</v>
      </c>
      <c r="AX1029" s="15" t="s">
        <v>72</v>
      </c>
      <c r="AY1029" s="259" t="s">
        <v>136</v>
      </c>
    </row>
    <row r="1030" s="14" customFormat="1">
      <c r="A1030" s="14"/>
      <c r="B1030" s="238"/>
      <c r="C1030" s="239"/>
      <c r="D1030" s="229" t="s">
        <v>146</v>
      </c>
      <c r="E1030" s="240" t="s">
        <v>19</v>
      </c>
      <c r="F1030" s="241" t="s">
        <v>243</v>
      </c>
      <c r="G1030" s="239"/>
      <c r="H1030" s="242">
        <v>1.53</v>
      </c>
      <c r="I1030" s="243"/>
      <c r="J1030" s="239"/>
      <c r="K1030" s="239"/>
      <c r="L1030" s="244"/>
      <c r="M1030" s="245"/>
      <c r="N1030" s="246"/>
      <c r="O1030" s="246"/>
      <c r="P1030" s="246"/>
      <c r="Q1030" s="246"/>
      <c r="R1030" s="246"/>
      <c r="S1030" s="246"/>
      <c r="T1030" s="247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48" t="s">
        <v>146</v>
      </c>
      <c r="AU1030" s="248" t="s">
        <v>81</v>
      </c>
      <c r="AV1030" s="14" t="s">
        <v>81</v>
      </c>
      <c r="AW1030" s="14" t="s">
        <v>33</v>
      </c>
      <c r="AX1030" s="14" t="s">
        <v>72</v>
      </c>
      <c r="AY1030" s="248" t="s">
        <v>136</v>
      </c>
    </row>
    <row r="1031" s="14" customFormat="1">
      <c r="A1031" s="14"/>
      <c r="B1031" s="238"/>
      <c r="C1031" s="239"/>
      <c r="D1031" s="229" t="s">
        <v>146</v>
      </c>
      <c r="E1031" s="240" t="s">
        <v>19</v>
      </c>
      <c r="F1031" s="241" t="s">
        <v>244</v>
      </c>
      <c r="G1031" s="239"/>
      <c r="H1031" s="242">
        <v>1.3600000000000001</v>
      </c>
      <c r="I1031" s="243"/>
      <c r="J1031" s="239"/>
      <c r="K1031" s="239"/>
      <c r="L1031" s="244"/>
      <c r="M1031" s="245"/>
      <c r="N1031" s="246"/>
      <c r="O1031" s="246"/>
      <c r="P1031" s="246"/>
      <c r="Q1031" s="246"/>
      <c r="R1031" s="246"/>
      <c r="S1031" s="246"/>
      <c r="T1031" s="247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48" t="s">
        <v>146</v>
      </c>
      <c r="AU1031" s="248" t="s">
        <v>81</v>
      </c>
      <c r="AV1031" s="14" t="s">
        <v>81</v>
      </c>
      <c r="AW1031" s="14" t="s">
        <v>33</v>
      </c>
      <c r="AX1031" s="14" t="s">
        <v>72</v>
      </c>
      <c r="AY1031" s="248" t="s">
        <v>136</v>
      </c>
    </row>
    <row r="1032" s="14" customFormat="1">
      <c r="A1032" s="14"/>
      <c r="B1032" s="238"/>
      <c r="C1032" s="239"/>
      <c r="D1032" s="229" t="s">
        <v>146</v>
      </c>
      <c r="E1032" s="240" t="s">
        <v>19</v>
      </c>
      <c r="F1032" s="241" t="s">
        <v>245</v>
      </c>
      <c r="G1032" s="239"/>
      <c r="H1032" s="242">
        <v>1.1399999999999999</v>
      </c>
      <c r="I1032" s="243"/>
      <c r="J1032" s="239"/>
      <c r="K1032" s="239"/>
      <c r="L1032" s="244"/>
      <c r="M1032" s="245"/>
      <c r="N1032" s="246"/>
      <c r="O1032" s="246"/>
      <c r="P1032" s="246"/>
      <c r="Q1032" s="246"/>
      <c r="R1032" s="246"/>
      <c r="S1032" s="246"/>
      <c r="T1032" s="247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8" t="s">
        <v>146</v>
      </c>
      <c r="AU1032" s="248" t="s">
        <v>81</v>
      </c>
      <c r="AV1032" s="14" t="s">
        <v>81</v>
      </c>
      <c r="AW1032" s="14" t="s">
        <v>33</v>
      </c>
      <c r="AX1032" s="14" t="s">
        <v>72</v>
      </c>
      <c r="AY1032" s="248" t="s">
        <v>136</v>
      </c>
    </row>
    <row r="1033" s="14" customFormat="1">
      <c r="A1033" s="14"/>
      <c r="B1033" s="238"/>
      <c r="C1033" s="239"/>
      <c r="D1033" s="229" t="s">
        <v>146</v>
      </c>
      <c r="E1033" s="240" t="s">
        <v>19</v>
      </c>
      <c r="F1033" s="241" t="s">
        <v>246</v>
      </c>
      <c r="G1033" s="239"/>
      <c r="H1033" s="242">
        <v>1.615</v>
      </c>
      <c r="I1033" s="243"/>
      <c r="J1033" s="239"/>
      <c r="K1033" s="239"/>
      <c r="L1033" s="244"/>
      <c r="M1033" s="245"/>
      <c r="N1033" s="246"/>
      <c r="O1033" s="246"/>
      <c r="P1033" s="246"/>
      <c r="Q1033" s="246"/>
      <c r="R1033" s="246"/>
      <c r="S1033" s="246"/>
      <c r="T1033" s="247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48" t="s">
        <v>146</v>
      </c>
      <c r="AU1033" s="248" t="s">
        <v>81</v>
      </c>
      <c r="AV1033" s="14" t="s">
        <v>81</v>
      </c>
      <c r="AW1033" s="14" t="s">
        <v>33</v>
      </c>
      <c r="AX1033" s="14" t="s">
        <v>72</v>
      </c>
      <c r="AY1033" s="248" t="s">
        <v>136</v>
      </c>
    </row>
    <row r="1034" s="14" customFormat="1">
      <c r="A1034" s="14"/>
      <c r="B1034" s="238"/>
      <c r="C1034" s="239"/>
      <c r="D1034" s="229" t="s">
        <v>146</v>
      </c>
      <c r="E1034" s="240" t="s">
        <v>19</v>
      </c>
      <c r="F1034" s="241" t="s">
        <v>247</v>
      </c>
      <c r="G1034" s="239"/>
      <c r="H1034" s="242">
        <v>3.3999999999999999</v>
      </c>
      <c r="I1034" s="243"/>
      <c r="J1034" s="239"/>
      <c r="K1034" s="239"/>
      <c r="L1034" s="244"/>
      <c r="M1034" s="245"/>
      <c r="N1034" s="246"/>
      <c r="O1034" s="246"/>
      <c r="P1034" s="246"/>
      <c r="Q1034" s="246"/>
      <c r="R1034" s="246"/>
      <c r="S1034" s="246"/>
      <c r="T1034" s="247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48" t="s">
        <v>146</v>
      </c>
      <c r="AU1034" s="248" t="s">
        <v>81</v>
      </c>
      <c r="AV1034" s="14" t="s">
        <v>81</v>
      </c>
      <c r="AW1034" s="14" t="s">
        <v>33</v>
      </c>
      <c r="AX1034" s="14" t="s">
        <v>72</v>
      </c>
      <c r="AY1034" s="248" t="s">
        <v>136</v>
      </c>
    </row>
    <row r="1035" s="14" customFormat="1">
      <c r="A1035" s="14"/>
      <c r="B1035" s="238"/>
      <c r="C1035" s="239"/>
      <c r="D1035" s="229" t="s">
        <v>146</v>
      </c>
      <c r="E1035" s="240" t="s">
        <v>19</v>
      </c>
      <c r="F1035" s="241" t="s">
        <v>248</v>
      </c>
      <c r="G1035" s="239"/>
      <c r="H1035" s="242">
        <v>7.4699999999999998</v>
      </c>
      <c r="I1035" s="243"/>
      <c r="J1035" s="239"/>
      <c r="K1035" s="239"/>
      <c r="L1035" s="244"/>
      <c r="M1035" s="245"/>
      <c r="N1035" s="246"/>
      <c r="O1035" s="246"/>
      <c r="P1035" s="246"/>
      <c r="Q1035" s="246"/>
      <c r="R1035" s="246"/>
      <c r="S1035" s="246"/>
      <c r="T1035" s="247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8" t="s">
        <v>146</v>
      </c>
      <c r="AU1035" s="248" t="s">
        <v>81</v>
      </c>
      <c r="AV1035" s="14" t="s">
        <v>81</v>
      </c>
      <c r="AW1035" s="14" t="s">
        <v>33</v>
      </c>
      <c r="AX1035" s="14" t="s">
        <v>72</v>
      </c>
      <c r="AY1035" s="248" t="s">
        <v>136</v>
      </c>
    </row>
    <row r="1036" s="14" customFormat="1">
      <c r="A1036" s="14"/>
      <c r="B1036" s="238"/>
      <c r="C1036" s="239"/>
      <c r="D1036" s="229" t="s">
        <v>146</v>
      </c>
      <c r="E1036" s="240" t="s">
        <v>19</v>
      </c>
      <c r="F1036" s="241" t="s">
        <v>249</v>
      </c>
      <c r="G1036" s="239"/>
      <c r="H1036" s="242">
        <v>3.1949999999999998</v>
      </c>
      <c r="I1036" s="243"/>
      <c r="J1036" s="239"/>
      <c r="K1036" s="239"/>
      <c r="L1036" s="244"/>
      <c r="M1036" s="245"/>
      <c r="N1036" s="246"/>
      <c r="O1036" s="246"/>
      <c r="P1036" s="246"/>
      <c r="Q1036" s="246"/>
      <c r="R1036" s="246"/>
      <c r="S1036" s="246"/>
      <c r="T1036" s="247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8" t="s">
        <v>146</v>
      </c>
      <c r="AU1036" s="248" t="s">
        <v>81</v>
      </c>
      <c r="AV1036" s="14" t="s">
        <v>81</v>
      </c>
      <c r="AW1036" s="14" t="s">
        <v>33</v>
      </c>
      <c r="AX1036" s="14" t="s">
        <v>72</v>
      </c>
      <c r="AY1036" s="248" t="s">
        <v>136</v>
      </c>
    </row>
    <row r="1037" s="15" customFormat="1">
      <c r="A1037" s="15"/>
      <c r="B1037" s="249"/>
      <c r="C1037" s="250"/>
      <c r="D1037" s="229" t="s">
        <v>146</v>
      </c>
      <c r="E1037" s="251" t="s">
        <v>19</v>
      </c>
      <c r="F1037" s="252" t="s">
        <v>153</v>
      </c>
      <c r="G1037" s="250"/>
      <c r="H1037" s="253">
        <v>19.710000000000001</v>
      </c>
      <c r="I1037" s="254"/>
      <c r="J1037" s="250"/>
      <c r="K1037" s="250"/>
      <c r="L1037" s="255"/>
      <c r="M1037" s="256"/>
      <c r="N1037" s="257"/>
      <c r="O1037" s="257"/>
      <c r="P1037" s="257"/>
      <c r="Q1037" s="257"/>
      <c r="R1037" s="257"/>
      <c r="S1037" s="257"/>
      <c r="T1037" s="258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59" t="s">
        <v>146</v>
      </c>
      <c r="AU1037" s="259" t="s">
        <v>81</v>
      </c>
      <c r="AV1037" s="15" t="s">
        <v>137</v>
      </c>
      <c r="AW1037" s="15" t="s">
        <v>33</v>
      </c>
      <c r="AX1037" s="15" t="s">
        <v>72</v>
      </c>
      <c r="AY1037" s="259" t="s">
        <v>136</v>
      </c>
    </row>
    <row r="1038" s="14" customFormat="1">
      <c r="A1038" s="14"/>
      <c r="B1038" s="238"/>
      <c r="C1038" s="239"/>
      <c r="D1038" s="229" t="s">
        <v>146</v>
      </c>
      <c r="E1038" s="240" t="s">
        <v>19</v>
      </c>
      <c r="F1038" s="241" t="s">
        <v>250</v>
      </c>
      <c r="G1038" s="239"/>
      <c r="H1038" s="242">
        <v>1.53</v>
      </c>
      <c r="I1038" s="243"/>
      <c r="J1038" s="239"/>
      <c r="K1038" s="239"/>
      <c r="L1038" s="244"/>
      <c r="M1038" s="245"/>
      <c r="N1038" s="246"/>
      <c r="O1038" s="246"/>
      <c r="P1038" s="246"/>
      <c r="Q1038" s="246"/>
      <c r="R1038" s="246"/>
      <c r="S1038" s="246"/>
      <c r="T1038" s="247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48" t="s">
        <v>146</v>
      </c>
      <c r="AU1038" s="248" t="s">
        <v>81</v>
      </c>
      <c r="AV1038" s="14" t="s">
        <v>81</v>
      </c>
      <c r="AW1038" s="14" t="s">
        <v>33</v>
      </c>
      <c r="AX1038" s="14" t="s">
        <v>72</v>
      </c>
      <c r="AY1038" s="248" t="s">
        <v>136</v>
      </c>
    </row>
    <row r="1039" s="14" customFormat="1">
      <c r="A1039" s="14"/>
      <c r="B1039" s="238"/>
      <c r="C1039" s="239"/>
      <c r="D1039" s="229" t="s">
        <v>146</v>
      </c>
      <c r="E1039" s="240" t="s">
        <v>19</v>
      </c>
      <c r="F1039" s="241" t="s">
        <v>251</v>
      </c>
      <c r="G1039" s="239"/>
      <c r="H1039" s="242">
        <v>1.3600000000000001</v>
      </c>
      <c r="I1039" s="243"/>
      <c r="J1039" s="239"/>
      <c r="K1039" s="239"/>
      <c r="L1039" s="244"/>
      <c r="M1039" s="245"/>
      <c r="N1039" s="246"/>
      <c r="O1039" s="246"/>
      <c r="P1039" s="246"/>
      <c r="Q1039" s="246"/>
      <c r="R1039" s="246"/>
      <c r="S1039" s="246"/>
      <c r="T1039" s="247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8" t="s">
        <v>146</v>
      </c>
      <c r="AU1039" s="248" t="s">
        <v>81</v>
      </c>
      <c r="AV1039" s="14" t="s">
        <v>81</v>
      </c>
      <c r="AW1039" s="14" t="s">
        <v>33</v>
      </c>
      <c r="AX1039" s="14" t="s">
        <v>72</v>
      </c>
      <c r="AY1039" s="248" t="s">
        <v>136</v>
      </c>
    </row>
    <row r="1040" s="14" customFormat="1">
      <c r="A1040" s="14"/>
      <c r="B1040" s="238"/>
      <c r="C1040" s="239"/>
      <c r="D1040" s="229" t="s">
        <v>146</v>
      </c>
      <c r="E1040" s="240" t="s">
        <v>19</v>
      </c>
      <c r="F1040" s="241" t="s">
        <v>252</v>
      </c>
      <c r="G1040" s="239"/>
      <c r="H1040" s="242">
        <v>5.1299999999999999</v>
      </c>
      <c r="I1040" s="243"/>
      <c r="J1040" s="239"/>
      <c r="K1040" s="239"/>
      <c r="L1040" s="244"/>
      <c r="M1040" s="245"/>
      <c r="N1040" s="246"/>
      <c r="O1040" s="246"/>
      <c r="P1040" s="246"/>
      <c r="Q1040" s="246"/>
      <c r="R1040" s="246"/>
      <c r="S1040" s="246"/>
      <c r="T1040" s="247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8" t="s">
        <v>146</v>
      </c>
      <c r="AU1040" s="248" t="s">
        <v>81</v>
      </c>
      <c r="AV1040" s="14" t="s">
        <v>81</v>
      </c>
      <c r="AW1040" s="14" t="s">
        <v>33</v>
      </c>
      <c r="AX1040" s="14" t="s">
        <v>72</v>
      </c>
      <c r="AY1040" s="248" t="s">
        <v>136</v>
      </c>
    </row>
    <row r="1041" s="14" customFormat="1">
      <c r="A1041" s="14"/>
      <c r="B1041" s="238"/>
      <c r="C1041" s="239"/>
      <c r="D1041" s="229" t="s">
        <v>146</v>
      </c>
      <c r="E1041" s="240" t="s">
        <v>19</v>
      </c>
      <c r="F1041" s="241" t="s">
        <v>253</v>
      </c>
      <c r="G1041" s="239"/>
      <c r="H1041" s="242">
        <v>2.5750000000000002</v>
      </c>
      <c r="I1041" s="243"/>
      <c r="J1041" s="239"/>
      <c r="K1041" s="239"/>
      <c r="L1041" s="244"/>
      <c r="M1041" s="245"/>
      <c r="N1041" s="246"/>
      <c r="O1041" s="246"/>
      <c r="P1041" s="246"/>
      <c r="Q1041" s="246"/>
      <c r="R1041" s="246"/>
      <c r="S1041" s="246"/>
      <c r="T1041" s="247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48" t="s">
        <v>146</v>
      </c>
      <c r="AU1041" s="248" t="s">
        <v>81</v>
      </c>
      <c r="AV1041" s="14" t="s">
        <v>81</v>
      </c>
      <c r="AW1041" s="14" t="s">
        <v>33</v>
      </c>
      <c r="AX1041" s="14" t="s">
        <v>72</v>
      </c>
      <c r="AY1041" s="248" t="s">
        <v>136</v>
      </c>
    </row>
    <row r="1042" s="14" customFormat="1">
      <c r="A1042" s="14"/>
      <c r="B1042" s="238"/>
      <c r="C1042" s="239"/>
      <c r="D1042" s="229" t="s">
        <v>146</v>
      </c>
      <c r="E1042" s="240" t="s">
        <v>19</v>
      </c>
      <c r="F1042" s="241" t="s">
        <v>254</v>
      </c>
      <c r="G1042" s="239"/>
      <c r="H1042" s="242">
        <v>3.3999999999999999</v>
      </c>
      <c r="I1042" s="243"/>
      <c r="J1042" s="239"/>
      <c r="K1042" s="239"/>
      <c r="L1042" s="244"/>
      <c r="M1042" s="245"/>
      <c r="N1042" s="246"/>
      <c r="O1042" s="246"/>
      <c r="P1042" s="246"/>
      <c r="Q1042" s="246"/>
      <c r="R1042" s="246"/>
      <c r="S1042" s="246"/>
      <c r="T1042" s="247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8" t="s">
        <v>146</v>
      </c>
      <c r="AU1042" s="248" t="s">
        <v>81</v>
      </c>
      <c r="AV1042" s="14" t="s">
        <v>81</v>
      </c>
      <c r="AW1042" s="14" t="s">
        <v>33</v>
      </c>
      <c r="AX1042" s="14" t="s">
        <v>72</v>
      </c>
      <c r="AY1042" s="248" t="s">
        <v>136</v>
      </c>
    </row>
    <row r="1043" s="14" customFormat="1">
      <c r="A1043" s="14"/>
      <c r="B1043" s="238"/>
      <c r="C1043" s="239"/>
      <c r="D1043" s="229" t="s">
        <v>146</v>
      </c>
      <c r="E1043" s="240" t="s">
        <v>19</v>
      </c>
      <c r="F1043" s="241" t="s">
        <v>255</v>
      </c>
      <c r="G1043" s="239"/>
      <c r="H1043" s="242">
        <v>5.5350000000000001</v>
      </c>
      <c r="I1043" s="243"/>
      <c r="J1043" s="239"/>
      <c r="K1043" s="239"/>
      <c r="L1043" s="244"/>
      <c r="M1043" s="245"/>
      <c r="N1043" s="246"/>
      <c r="O1043" s="246"/>
      <c r="P1043" s="246"/>
      <c r="Q1043" s="246"/>
      <c r="R1043" s="246"/>
      <c r="S1043" s="246"/>
      <c r="T1043" s="247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8" t="s">
        <v>146</v>
      </c>
      <c r="AU1043" s="248" t="s">
        <v>81</v>
      </c>
      <c r="AV1043" s="14" t="s">
        <v>81</v>
      </c>
      <c r="AW1043" s="14" t="s">
        <v>33</v>
      </c>
      <c r="AX1043" s="14" t="s">
        <v>72</v>
      </c>
      <c r="AY1043" s="248" t="s">
        <v>136</v>
      </c>
    </row>
    <row r="1044" s="15" customFormat="1">
      <c r="A1044" s="15"/>
      <c r="B1044" s="249"/>
      <c r="C1044" s="250"/>
      <c r="D1044" s="229" t="s">
        <v>146</v>
      </c>
      <c r="E1044" s="251" t="s">
        <v>19</v>
      </c>
      <c r="F1044" s="252" t="s">
        <v>156</v>
      </c>
      <c r="G1044" s="250"/>
      <c r="H1044" s="253">
        <v>19.530000000000001</v>
      </c>
      <c r="I1044" s="254"/>
      <c r="J1044" s="250"/>
      <c r="K1044" s="250"/>
      <c r="L1044" s="255"/>
      <c r="M1044" s="256"/>
      <c r="N1044" s="257"/>
      <c r="O1044" s="257"/>
      <c r="P1044" s="257"/>
      <c r="Q1044" s="257"/>
      <c r="R1044" s="257"/>
      <c r="S1044" s="257"/>
      <c r="T1044" s="258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59" t="s">
        <v>146</v>
      </c>
      <c r="AU1044" s="259" t="s">
        <v>81</v>
      </c>
      <c r="AV1044" s="15" t="s">
        <v>137</v>
      </c>
      <c r="AW1044" s="15" t="s">
        <v>33</v>
      </c>
      <c r="AX1044" s="15" t="s">
        <v>72</v>
      </c>
      <c r="AY1044" s="259" t="s">
        <v>136</v>
      </c>
    </row>
    <row r="1045" s="14" customFormat="1">
      <c r="A1045" s="14"/>
      <c r="B1045" s="238"/>
      <c r="C1045" s="239"/>
      <c r="D1045" s="229" t="s">
        <v>146</v>
      </c>
      <c r="E1045" s="240" t="s">
        <v>19</v>
      </c>
      <c r="F1045" s="241" t="s">
        <v>256</v>
      </c>
      <c r="G1045" s="239"/>
      <c r="H1045" s="242">
        <v>7.2450000000000001</v>
      </c>
      <c r="I1045" s="243"/>
      <c r="J1045" s="239"/>
      <c r="K1045" s="239"/>
      <c r="L1045" s="244"/>
      <c r="M1045" s="245"/>
      <c r="N1045" s="246"/>
      <c r="O1045" s="246"/>
      <c r="P1045" s="246"/>
      <c r="Q1045" s="246"/>
      <c r="R1045" s="246"/>
      <c r="S1045" s="246"/>
      <c r="T1045" s="247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48" t="s">
        <v>146</v>
      </c>
      <c r="AU1045" s="248" t="s">
        <v>81</v>
      </c>
      <c r="AV1045" s="14" t="s">
        <v>81</v>
      </c>
      <c r="AW1045" s="14" t="s">
        <v>33</v>
      </c>
      <c r="AX1045" s="14" t="s">
        <v>72</v>
      </c>
      <c r="AY1045" s="248" t="s">
        <v>136</v>
      </c>
    </row>
    <row r="1046" s="14" customFormat="1">
      <c r="A1046" s="14"/>
      <c r="B1046" s="238"/>
      <c r="C1046" s="239"/>
      <c r="D1046" s="229" t="s">
        <v>146</v>
      </c>
      <c r="E1046" s="240" t="s">
        <v>19</v>
      </c>
      <c r="F1046" s="241" t="s">
        <v>257</v>
      </c>
      <c r="G1046" s="239"/>
      <c r="H1046" s="242">
        <v>4.3650000000000002</v>
      </c>
      <c r="I1046" s="243"/>
      <c r="J1046" s="239"/>
      <c r="K1046" s="239"/>
      <c r="L1046" s="244"/>
      <c r="M1046" s="245"/>
      <c r="N1046" s="246"/>
      <c r="O1046" s="246"/>
      <c r="P1046" s="246"/>
      <c r="Q1046" s="246"/>
      <c r="R1046" s="246"/>
      <c r="S1046" s="246"/>
      <c r="T1046" s="247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8" t="s">
        <v>146</v>
      </c>
      <c r="AU1046" s="248" t="s">
        <v>81</v>
      </c>
      <c r="AV1046" s="14" t="s">
        <v>81</v>
      </c>
      <c r="AW1046" s="14" t="s">
        <v>33</v>
      </c>
      <c r="AX1046" s="14" t="s">
        <v>72</v>
      </c>
      <c r="AY1046" s="248" t="s">
        <v>136</v>
      </c>
    </row>
    <row r="1047" s="14" customFormat="1">
      <c r="A1047" s="14"/>
      <c r="B1047" s="238"/>
      <c r="C1047" s="239"/>
      <c r="D1047" s="229" t="s">
        <v>146</v>
      </c>
      <c r="E1047" s="240" t="s">
        <v>19</v>
      </c>
      <c r="F1047" s="241" t="s">
        <v>258</v>
      </c>
      <c r="G1047" s="239"/>
      <c r="H1047" s="242">
        <v>3.8250000000000002</v>
      </c>
      <c r="I1047" s="243"/>
      <c r="J1047" s="239"/>
      <c r="K1047" s="239"/>
      <c r="L1047" s="244"/>
      <c r="M1047" s="245"/>
      <c r="N1047" s="246"/>
      <c r="O1047" s="246"/>
      <c r="P1047" s="246"/>
      <c r="Q1047" s="246"/>
      <c r="R1047" s="246"/>
      <c r="S1047" s="246"/>
      <c r="T1047" s="247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8" t="s">
        <v>146</v>
      </c>
      <c r="AU1047" s="248" t="s">
        <v>81</v>
      </c>
      <c r="AV1047" s="14" t="s">
        <v>81</v>
      </c>
      <c r="AW1047" s="14" t="s">
        <v>33</v>
      </c>
      <c r="AX1047" s="14" t="s">
        <v>72</v>
      </c>
      <c r="AY1047" s="248" t="s">
        <v>136</v>
      </c>
    </row>
    <row r="1048" s="14" customFormat="1">
      <c r="A1048" s="14"/>
      <c r="B1048" s="238"/>
      <c r="C1048" s="239"/>
      <c r="D1048" s="229" t="s">
        <v>146</v>
      </c>
      <c r="E1048" s="240" t="s">
        <v>19</v>
      </c>
      <c r="F1048" s="241" t="s">
        <v>259</v>
      </c>
      <c r="G1048" s="239"/>
      <c r="H1048" s="242">
        <v>1.496</v>
      </c>
      <c r="I1048" s="243"/>
      <c r="J1048" s="239"/>
      <c r="K1048" s="239"/>
      <c r="L1048" s="244"/>
      <c r="M1048" s="245"/>
      <c r="N1048" s="246"/>
      <c r="O1048" s="246"/>
      <c r="P1048" s="246"/>
      <c r="Q1048" s="246"/>
      <c r="R1048" s="246"/>
      <c r="S1048" s="246"/>
      <c r="T1048" s="247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8" t="s">
        <v>146</v>
      </c>
      <c r="AU1048" s="248" t="s">
        <v>81</v>
      </c>
      <c r="AV1048" s="14" t="s">
        <v>81</v>
      </c>
      <c r="AW1048" s="14" t="s">
        <v>33</v>
      </c>
      <c r="AX1048" s="14" t="s">
        <v>72</v>
      </c>
      <c r="AY1048" s="248" t="s">
        <v>136</v>
      </c>
    </row>
    <row r="1049" s="14" customFormat="1">
      <c r="A1049" s="14"/>
      <c r="B1049" s="238"/>
      <c r="C1049" s="239"/>
      <c r="D1049" s="229" t="s">
        <v>146</v>
      </c>
      <c r="E1049" s="240" t="s">
        <v>19</v>
      </c>
      <c r="F1049" s="241" t="s">
        <v>260</v>
      </c>
      <c r="G1049" s="239"/>
      <c r="H1049" s="242">
        <v>1.649</v>
      </c>
      <c r="I1049" s="243"/>
      <c r="J1049" s="239"/>
      <c r="K1049" s="239"/>
      <c r="L1049" s="244"/>
      <c r="M1049" s="245"/>
      <c r="N1049" s="246"/>
      <c r="O1049" s="246"/>
      <c r="P1049" s="246"/>
      <c r="Q1049" s="246"/>
      <c r="R1049" s="246"/>
      <c r="S1049" s="246"/>
      <c r="T1049" s="247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48" t="s">
        <v>146</v>
      </c>
      <c r="AU1049" s="248" t="s">
        <v>81</v>
      </c>
      <c r="AV1049" s="14" t="s">
        <v>81</v>
      </c>
      <c r="AW1049" s="14" t="s">
        <v>33</v>
      </c>
      <c r="AX1049" s="14" t="s">
        <v>72</v>
      </c>
      <c r="AY1049" s="248" t="s">
        <v>136</v>
      </c>
    </row>
    <row r="1050" s="14" customFormat="1">
      <c r="A1050" s="14"/>
      <c r="B1050" s="238"/>
      <c r="C1050" s="239"/>
      <c r="D1050" s="229" t="s">
        <v>146</v>
      </c>
      <c r="E1050" s="240" t="s">
        <v>19</v>
      </c>
      <c r="F1050" s="241" t="s">
        <v>261</v>
      </c>
      <c r="G1050" s="239"/>
      <c r="H1050" s="242">
        <v>1.6319999999999999</v>
      </c>
      <c r="I1050" s="243"/>
      <c r="J1050" s="239"/>
      <c r="K1050" s="239"/>
      <c r="L1050" s="244"/>
      <c r="M1050" s="245"/>
      <c r="N1050" s="246"/>
      <c r="O1050" s="246"/>
      <c r="P1050" s="246"/>
      <c r="Q1050" s="246"/>
      <c r="R1050" s="246"/>
      <c r="S1050" s="246"/>
      <c r="T1050" s="247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48" t="s">
        <v>146</v>
      </c>
      <c r="AU1050" s="248" t="s">
        <v>81</v>
      </c>
      <c r="AV1050" s="14" t="s">
        <v>81</v>
      </c>
      <c r="AW1050" s="14" t="s">
        <v>33</v>
      </c>
      <c r="AX1050" s="14" t="s">
        <v>72</v>
      </c>
      <c r="AY1050" s="248" t="s">
        <v>136</v>
      </c>
    </row>
    <row r="1051" s="14" customFormat="1">
      <c r="A1051" s="14"/>
      <c r="B1051" s="238"/>
      <c r="C1051" s="239"/>
      <c r="D1051" s="229" t="s">
        <v>146</v>
      </c>
      <c r="E1051" s="240" t="s">
        <v>19</v>
      </c>
      <c r="F1051" s="241" t="s">
        <v>262</v>
      </c>
      <c r="G1051" s="239"/>
      <c r="H1051" s="242">
        <v>1.3600000000000001</v>
      </c>
      <c r="I1051" s="243"/>
      <c r="J1051" s="239"/>
      <c r="K1051" s="239"/>
      <c r="L1051" s="244"/>
      <c r="M1051" s="245"/>
      <c r="N1051" s="246"/>
      <c r="O1051" s="246"/>
      <c r="P1051" s="246"/>
      <c r="Q1051" s="246"/>
      <c r="R1051" s="246"/>
      <c r="S1051" s="246"/>
      <c r="T1051" s="247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48" t="s">
        <v>146</v>
      </c>
      <c r="AU1051" s="248" t="s">
        <v>81</v>
      </c>
      <c r="AV1051" s="14" t="s">
        <v>81</v>
      </c>
      <c r="AW1051" s="14" t="s">
        <v>33</v>
      </c>
      <c r="AX1051" s="14" t="s">
        <v>72</v>
      </c>
      <c r="AY1051" s="248" t="s">
        <v>136</v>
      </c>
    </row>
    <row r="1052" s="14" customFormat="1">
      <c r="A1052" s="14"/>
      <c r="B1052" s="238"/>
      <c r="C1052" s="239"/>
      <c r="D1052" s="229" t="s">
        <v>146</v>
      </c>
      <c r="E1052" s="240" t="s">
        <v>19</v>
      </c>
      <c r="F1052" s="241" t="s">
        <v>263</v>
      </c>
      <c r="G1052" s="239"/>
      <c r="H1052" s="242">
        <v>1.24</v>
      </c>
      <c r="I1052" s="243"/>
      <c r="J1052" s="239"/>
      <c r="K1052" s="239"/>
      <c r="L1052" s="244"/>
      <c r="M1052" s="245"/>
      <c r="N1052" s="246"/>
      <c r="O1052" s="246"/>
      <c r="P1052" s="246"/>
      <c r="Q1052" s="246"/>
      <c r="R1052" s="246"/>
      <c r="S1052" s="246"/>
      <c r="T1052" s="247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8" t="s">
        <v>146</v>
      </c>
      <c r="AU1052" s="248" t="s">
        <v>81</v>
      </c>
      <c r="AV1052" s="14" t="s">
        <v>81</v>
      </c>
      <c r="AW1052" s="14" t="s">
        <v>33</v>
      </c>
      <c r="AX1052" s="14" t="s">
        <v>72</v>
      </c>
      <c r="AY1052" s="248" t="s">
        <v>136</v>
      </c>
    </row>
    <row r="1053" s="14" customFormat="1">
      <c r="A1053" s="14"/>
      <c r="B1053" s="238"/>
      <c r="C1053" s="239"/>
      <c r="D1053" s="229" t="s">
        <v>146</v>
      </c>
      <c r="E1053" s="240" t="s">
        <v>19</v>
      </c>
      <c r="F1053" s="241" t="s">
        <v>264</v>
      </c>
      <c r="G1053" s="239"/>
      <c r="H1053" s="242">
        <v>2.7200000000000002</v>
      </c>
      <c r="I1053" s="243"/>
      <c r="J1053" s="239"/>
      <c r="K1053" s="239"/>
      <c r="L1053" s="244"/>
      <c r="M1053" s="245"/>
      <c r="N1053" s="246"/>
      <c r="O1053" s="246"/>
      <c r="P1053" s="246"/>
      <c r="Q1053" s="246"/>
      <c r="R1053" s="246"/>
      <c r="S1053" s="246"/>
      <c r="T1053" s="247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8" t="s">
        <v>146</v>
      </c>
      <c r="AU1053" s="248" t="s">
        <v>81</v>
      </c>
      <c r="AV1053" s="14" t="s">
        <v>81</v>
      </c>
      <c r="AW1053" s="14" t="s">
        <v>33</v>
      </c>
      <c r="AX1053" s="14" t="s">
        <v>72</v>
      </c>
      <c r="AY1053" s="248" t="s">
        <v>136</v>
      </c>
    </row>
    <row r="1054" s="15" customFormat="1">
      <c r="A1054" s="15"/>
      <c r="B1054" s="249"/>
      <c r="C1054" s="250"/>
      <c r="D1054" s="229" t="s">
        <v>146</v>
      </c>
      <c r="E1054" s="251" t="s">
        <v>19</v>
      </c>
      <c r="F1054" s="252" t="s">
        <v>265</v>
      </c>
      <c r="G1054" s="250"/>
      <c r="H1054" s="253">
        <v>25.532</v>
      </c>
      <c r="I1054" s="254"/>
      <c r="J1054" s="250"/>
      <c r="K1054" s="250"/>
      <c r="L1054" s="255"/>
      <c r="M1054" s="256"/>
      <c r="N1054" s="257"/>
      <c r="O1054" s="257"/>
      <c r="P1054" s="257"/>
      <c r="Q1054" s="257"/>
      <c r="R1054" s="257"/>
      <c r="S1054" s="257"/>
      <c r="T1054" s="258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59" t="s">
        <v>146</v>
      </c>
      <c r="AU1054" s="259" t="s">
        <v>81</v>
      </c>
      <c r="AV1054" s="15" t="s">
        <v>137</v>
      </c>
      <c r="AW1054" s="15" t="s">
        <v>33</v>
      </c>
      <c r="AX1054" s="15" t="s">
        <v>72</v>
      </c>
      <c r="AY1054" s="259" t="s">
        <v>136</v>
      </c>
    </row>
    <row r="1055" s="16" customFormat="1">
      <c r="A1055" s="16"/>
      <c r="B1055" s="260"/>
      <c r="C1055" s="261"/>
      <c r="D1055" s="229" t="s">
        <v>146</v>
      </c>
      <c r="E1055" s="262" t="s">
        <v>19</v>
      </c>
      <c r="F1055" s="263" t="s">
        <v>160</v>
      </c>
      <c r="G1055" s="261"/>
      <c r="H1055" s="264">
        <v>435.84500000000003</v>
      </c>
      <c r="I1055" s="265"/>
      <c r="J1055" s="261"/>
      <c r="K1055" s="261"/>
      <c r="L1055" s="266"/>
      <c r="M1055" s="267"/>
      <c r="N1055" s="268"/>
      <c r="O1055" s="268"/>
      <c r="P1055" s="268"/>
      <c r="Q1055" s="268"/>
      <c r="R1055" s="268"/>
      <c r="S1055" s="268"/>
      <c r="T1055" s="269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T1055" s="270" t="s">
        <v>146</v>
      </c>
      <c r="AU1055" s="270" t="s">
        <v>81</v>
      </c>
      <c r="AV1055" s="16" t="s">
        <v>144</v>
      </c>
      <c r="AW1055" s="16" t="s">
        <v>33</v>
      </c>
      <c r="AX1055" s="16" t="s">
        <v>79</v>
      </c>
      <c r="AY1055" s="270" t="s">
        <v>136</v>
      </c>
    </row>
    <row r="1056" s="2" customFormat="1">
      <c r="A1056" s="40"/>
      <c r="B1056" s="41"/>
      <c r="C1056" s="214" t="s">
        <v>681</v>
      </c>
      <c r="D1056" s="214" t="s">
        <v>139</v>
      </c>
      <c r="E1056" s="215" t="s">
        <v>682</v>
      </c>
      <c r="F1056" s="216" t="s">
        <v>683</v>
      </c>
      <c r="G1056" s="217" t="s">
        <v>142</v>
      </c>
      <c r="H1056" s="218">
        <v>129.227</v>
      </c>
      <c r="I1056" s="219"/>
      <c r="J1056" s="220">
        <f>ROUND(I1056*H1056,2)</f>
        <v>0</v>
      </c>
      <c r="K1056" s="216" t="s">
        <v>143</v>
      </c>
      <c r="L1056" s="46"/>
      <c r="M1056" s="221" t="s">
        <v>19</v>
      </c>
      <c r="N1056" s="222" t="s">
        <v>43</v>
      </c>
      <c r="O1056" s="86"/>
      <c r="P1056" s="223">
        <f>O1056*H1056</f>
        <v>0</v>
      </c>
      <c r="Q1056" s="223">
        <v>2.0000000000000002E-05</v>
      </c>
      <c r="R1056" s="223">
        <f>Q1056*H1056</f>
        <v>0.0025845400000000002</v>
      </c>
      <c r="S1056" s="223">
        <v>0</v>
      </c>
      <c r="T1056" s="224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25" t="s">
        <v>314</v>
      </c>
      <c r="AT1056" s="225" t="s">
        <v>139</v>
      </c>
      <c r="AU1056" s="225" t="s">
        <v>81</v>
      </c>
      <c r="AY1056" s="19" t="s">
        <v>136</v>
      </c>
      <c r="BE1056" s="226">
        <f>IF(N1056="základní",J1056,0)</f>
        <v>0</v>
      </c>
      <c r="BF1056" s="226">
        <f>IF(N1056="snížená",J1056,0)</f>
        <v>0</v>
      </c>
      <c r="BG1056" s="226">
        <f>IF(N1056="zákl. přenesená",J1056,0)</f>
        <v>0</v>
      </c>
      <c r="BH1056" s="226">
        <f>IF(N1056="sníž. přenesená",J1056,0)</f>
        <v>0</v>
      </c>
      <c r="BI1056" s="226">
        <f>IF(N1056="nulová",J1056,0)</f>
        <v>0</v>
      </c>
      <c r="BJ1056" s="19" t="s">
        <v>79</v>
      </c>
      <c r="BK1056" s="226">
        <f>ROUND(I1056*H1056,2)</f>
        <v>0</v>
      </c>
      <c r="BL1056" s="19" t="s">
        <v>314</v>
      </c>
      <c r="BM1056" s="225" t="s">
        <v>684</v>
      </c>
    </row>
    <row r="1057" s="13" customFormat="1">
      <c r="A1057" s="13"/>
      <c r="B1057" s="227"/>
      <c r="C1057" s="228"/>
      <c r="D1057" s="229" t="s">
        <v>146</v>
      </c>
      <c r="E1057" s="230" t="s">
        <v>19</v>
      </c>
      <c r="F1057" s="231" t="s">
        <v>646</v>
      </c>
      <c r="G1057" s="228"/>
      <c r="H1057" s="230" t="s">
        <v>19</v>
      </c>
      <c r="I1057" s="232"/>
      <c r="J1057" s="228"/>
      <c r="K1057" s="228"/>
      <c r="L1057" s="233"/>
      <c r="M1057" s="234"/>
      <c r="N1057" s="235"/>
      <c r="O1057" s="235"/>
      <c r="P1057" s="235"/>
      <c r="Q1057" s="235"/>
      <c r="R1057" s="235"/>
      <c r="S1057" s="235"/>
      <c r="T1057" s="236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7" t="s">
        <v>146</v>
      </c>
      <c r="AU1057" s="237" t="s">
        <v>81</v>
      </c>
      <c r="AV1057" s="13" t="s">
        <v>79</v>
      </c>
      <c r="AW1057" s="13" t="s">
        <v>33</v>
      </c>
      <c r="AX1057" s="13" t="s">
        <v>72</v>
      </c>
      <c r="AY1057" s="237" t="s">
        <v>136</v>
      </c>
    </row>
    <row r="1058" s="14" customFormat="1">
      <c r="A1058" s="14"/>
      <c r="B1058" s="238"/>
      <c r="C1058" s="239"/>
      <c r="D1058" s="229" t="s">
        <v>146</v>
      </c>
      <c r="E1058" s="240" t="s">
        <v>19</v>
      </c>
      <c r="F1058" s="241" t="s">
        <v>647</v>
      </c>
      <c r="G1058" s="239"/>
      <c r="H1058" s="242">
        <v>6.7599999999999998</v>
      </c>
      <c r="I1058" s="243"/>
      <c r="J1058" s="239"/>
      <c r="K1058" s="239"/>
      <c r="L1058" s="244"/>
      <c r="M1058" s="245"/>
      <c r="N1058" s="246"/>
      <c r="O1058" s="246"/>
      <c r="P1058" s="246"/>
      <c r="Q1058" s="246"/>
      <c r="R1058" s="246"/>
      <c r="S1058" s="246"/>
      <c r="T1058" s="247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8" t="s">
        <v>146</v>
      </c>
      <c r="AU1058" s="248" t="s">
        <v>81</v>
      </c>
      <c r="AV1058" s="14" t="s">
        <v>81</v>
      </c>
      <c r="AW1058" s="14" t="s">
        <v>33</v>
      </c>
      <c r="AX1058" s="14" t="s">
        <v>72</v>
      </c>
      <c r="AY1058" s="248" t="s">
        <v>136</v>
      </c>
    </row>
    <row r="1059" s="14" customFormat="1">
      <c r="A1059" s="14"/>
      <c r="B1059" s="238"/>
      <c r="C1059" s="239"/>
      <c r="D1059" s="229" t="s">
        <v>146</v>
      </c>
      <c r="E1059" s="240" t="s">
        <v>19</v>
      </c>
      <c r="F1059" s="241" t="s">
        <v>648</v>
      </c>
      <c r="G1059" s="239"/>
      <c r="H1059" s="242">
        <v>6.5</v>
      </c>
      <c r="I1059" s="243"/>
      <c r="J1059" s="239"/>
      <c r="K1059" s="239"/>
      <c r="L1059" s="244"/>
      <c r="M1059" s="245"/>
      <c r="N1059" s="246"/>
      <c r="O1059" s="246"/>
      <c r="P1059" s="246"/>
      <c r="Q1059" s="246"/>
      <c r="R1059" s="246"/>
      <c r="S1059" s="246"/>
      <c r="T1059" s="247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8" t="s">
        <v>146</v>
      </c>
      <c r="AU1059" s="248" t="s">
        <v>81</v>
      </c>
      <c r="AV1059" s="14" t="s">
        <v>81</v>
      </c>
      <c r="AW1059" s="14" t="s">
        <v>33</v>
      </c>
      <c r="AX1059" s="14" t="s">
        <v>72</v>
      </c>
      <c r="AY1059" s="248" t="s">
        <v>136</v>
      </c>
    </row>
    <row r="1060" s="14" customFormat="1">
      <c r="A1060" s="14"/>
      <c r="B1060" s="238"/>
      <c r="C1060" s="239"/>
      <c r="D1060" s="229" t="s">
        <v>146</v>
      </c>
      <c r="E1060" s="240" t="s">
        <v>19</v>
      </c>
      <c r="F1060" s="241" t="s">
        <v>649</v>
      </c>
      <c r="G1060" s="239"/>
      <c r="H1060" s="242">
        <v>12.675000000000001</v>
      </c>
      <c r="I1060" s="243"/>
      <c r="J1060" s="239"/>
      <c r="K1060" s="239"/>
      <c r="L1060" s="244"/>
      <c r="M1060" s="245"/>
      <c r="N1060" s="246"/>
      <c r="O1060" s="246"/>
      <c r="P1060" s="246"/>
      <c r="Q1060" s="246"/>
      <c r="R1060" s="246"/>
      <c r="S1060" s="246"/>
      <c r="T1060" s="247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8" t="s">
        <v>146</v>
      </c>
      <c r="AU1060" s="248" t="s">
        <v>81</v>
      </c>
      <c r="AV1060" s="14" t="s">
        <v>81</v>
      </c>
      <c r="AW1060" s="14" t="s">
        <v>33</v>
      </c>
      <c r="AX1060" s="14" t="s">
        <v>72</v>
      </c>
      <c r="AY1060" s="248" t="s">
        <v>136</v>
      </c>
    </row>
    <row r="1061" s="15" customFormat="1">
      <c r="A1061" s="15"/>
      <c r="B1061" s="249"/>
      <c r="C1061" s="250"/>
      <c r="D1061" s="229" t="s">
        <v>146</v>
      </c>
      <c r="E1061" s="251" t="s">
        <v>19</v>
      </c>
      <c r="F1061" s="252" t="s">
        <v>150</v>
      </c>
      <c r="G1061" s="250"/>
      <c r="H1061" s="253">
        <v>25.934999999999999</v>
      </c>
      <c r="I1061" s="254"/>
      <c r="J1061" s="250"/>
      <c r="K1061" s="250"/>
      <c r="L1061" s="255"/>
      <c r="M1061" s="256"/>
      <c r="N1061" s="257"/>
      <c r="O1061" s="257"/>
      <c r="P1061" s="257"/>
      <c r="Q1061" s="257"/>
      <c r="R1061" s="257"/>
      <c r="S1061" s="257"/>
      <c r="T1061" s="258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59" t="s">
        <v>146</v>
      </c>
      <c r="AU1061" s="259" t="s">
        <v>81</v>
      </c>
      <c r="AV1061" s="15" t="s">
        <v>137</v>
      </c>
      <c r="AW1061" s="15" t="s">
        <v>33</v>
      </c>
      <c r="AX1061" s="15" t="s">
        <v>72</v>
      </c>
      <c r="AY1061" s="259" t="s">
        <v>136</v>
      </c>
    </row>
    <row r="1062" s="14" customFormat="1">
      <c r="A1062" s="14"/>
      <c r="B1062" s="238"/>
      <c r="C1062" s="239"/>
      <c r="D1062" s="229" t="s">
        <v>146</v>
      </c>
      <c r="E1062" s="240" t="s">
        <v>19</v>
      </c>
      <c r="F1062" s="241" t="s">
        <v>650</v>
      </c>
      <c r="G1062" s="239"/>
      <c r="H1062" s="242">
        <v>6.7599999999999998</v>
      </c>
      <c r="I1062" s="243"/>
      <c r="J1062" s="239"/>
      <c r="K1062" s="239"/>
      <c r="L1062" s="244"/>
      <c r="M1062" s="245"/>
      <c r="N1062" s="246"/>
      <c r="O1062" s="246"/>
      <c r="P1062" s="246"/>
      <c r="Q1062" s="246"/>
      <c r="R1062" s="246"/>
      <c r="S1062" s="246"/>
      <c r="T1062" s="247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48" t="s">
        <v>146</v>
      </c>
      <c r="AU1062" s="248" t="s">
        <v>81</v>
      </c>
      <c r="AV1062" s="14" t="s">
        <v>81</v>
      </c>
      <c r="AW1062" s="14" t="s">
        <v>33</v>
      </c>
      <c r="AX1062" s="14" t="s">
        <v>72</v>
      </c>
      <c r="AY1062" s="248" t="s">
        <v>136</v>
      </c>
    </row>
    <row r="1063" s="14" customFormat="1">
      <c r="A1063" s="14"/>
      <c r="B1063" s="238"/>
      <c r="C1063" s="239"/>
      <c r="D1063" s="229" t="s">
        <v>146</v>
      </c>
      <c r="E1063" s="240" t="s">
        <v>19</v>
      </c>
      <c r="F1063" s="241" t="s">
        <v>651</v>
      </c>
      <c r="G1063" s="239"/>
      <c r="H1063" s="242">
        <v>6.5</v>
      </c>
      <c r="I1063" s="243"/>
      <c r="J1063" s="239"/>
      <c r="K1063" s="239"/>
      <c r="L1063" s="244"/>
      <c r="M1063" s="245"/>
      <c r="N1063" s="246"/>
      <c r="O1063" s="246"/>
      <c r="P1063" s="246"/>
      <c r="Q1063" s="246"/>
      <c r="R1063" s="246"/>
      <c r="S1063" s="246"/>
      <c r="T1063" s="247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48" t="s">
        <v>146</v>
      </c>
      <c r="AU1063" s="248" t="s">
        <v>81</v>
      </c>
      <c r="AV1063" s="14" t="s">
        <v>81</v>
      </c>
      <c r="AW1063" s="14" t="s">
        <v>33</v>
      </c>
      <c r="AX1063" s="14" t="s">
        <v>72</v>
      </c>
      <c r="AY1063" s="248" t="s">
        <v>136</v>
      </c>
    </row>
    <row r="1064" s="14" customFormat="1">
      <c r="A1064" s="14"/>
      <c r="B1064" s="238"/>
      <c r="C1064" s="239"/>
      <c r="D1064" s="229" t="s">
        <v>146</v>
      </c>
      <c r="E1064" s="240" t="s">
        <v>19</v>
      </c>
      <c r="F1064" s="241" t="s">
        <v>652</v>
      </c>
      <c r="G1064" s="239"/>
      <c r="H1064" s="242">
        <v>2.73</v>
      </c>
      <c r="I1064" s="243"/>
      <c r="J1064" s="239"/>
      <c r="K1064" s="239"/>
      <c r="L1064" s="244"/>
      <c r="M1064" s="245"/>
      <c r="N1064" s="246"/>
      <c r="O1064" s="246"/>
      <c r="P1064" s="246"/>
      <c r="Q1064" s="246"/>
      <c r="R1064" s="246"/>
      <c r="S1064" s="246"/>
      <c r="T1064" s="247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48" t="s">
        <v>146</v>
      </c>
      <c r="AU1064" s="248" t="s">
        <v>81</v>
      </c>
      <c r="AV1064" s="14" t="s">
        <v>81</v>
      </c>
      <c r="AW1064" s="14" t="s">
        <v>33</v>
      </c>
      <c r="AX1064" s="14" t="s">
        <v>72</v>
      </c>
      <c r="AY1064" s="248" t="s">
        <v>136</v>
      </c>
    </row>
    <row r="1065" s="14" customFormat="1">
      <c r="A1065" s="14"/>
      <c r="B1065" s="238"/>
      <c r="C1065" s="239"/>
      <c r="D1065" s="229" t="s">
        <v>146</v>
      </c>
      <c r="E1065" s="240" t="s">
        <v>19</v>
      </c>
      <c r="F1065" s="241" t="s">
        <v>653</v>
      </c>
      <c r="G1065" s="239"/>
      <c r="H1065" s="242">
        <v>4.1989999999999998</v>
      </c>
      <c r="I1065" s="243"/>
      <c r="J1065" s="239"/>
      <c r="K1065" s="239"/>
      <c r="L1065" s="244"/>
      <c r="M1065" s="245"/>
      <c r="N1065" s="246"/>
      <c r="O1065" s="246"/>
      <c r="P1065" s="246"/>
      <c r="Q1065" s="246"/>
      <c r="R1065" s="246"/>
      <c r="S1065" s="246"/>
      <c r="T1065" s="247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48" t="s">
        <v>146</v>
      </c>
      <c r="AU1065" s="248" t="s">
        <v>81</v>
      </c>
      <c r="AV1065" s="14" t="s">
        <v>81</v>
      </c>
      <c r="AW1065" s="14" t="s">
        <v>33</v>
      </c>
      <c r="AX1065" s="14" t="s">
        <v>72</v>
      </c>
      <c r="AY1065" s="248" t="s">
        <v>136</v>
      </c>
    </row>
    <row r="1066" s="14" customFormat="1">
      <c r="A1066" s="14"/>
      <c r="B1066" s="238"/>
      <c r="C1066" s="239"/>
      <c r="D1066" s="229" t="s">
        <v>146</v>
      </c>
      <c r="E1066" s="240" t="s">
        <v>19</v>
      </c>
      <c r="F1066" s="241" t="s">
        <v>654</v>
      </c>
      <c r="G1066" s="239"/>
      <c r="H1066" s="242">
        <v>4.8099999999999996</v>
      </c>
      <c r="I1066" s="243"/>
      <c r="J1066" s="239"/>
      <c r="K1066" s="239"/>
      <c r="L1066" s="244"/>
      <c r="M1066" s="245"/>
      <c r="N1066" s="246"/>
      <c r="O1066" s="246"/>
      <c r="P1066" s="246"/>
      <c r="Q1066" s="246"/>
      <c r="R1066" s="246"/>
      <c r="S1066" s="246"/>
      <c r="T1066" s="247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8" t="s">
        <v>146</v>
      </c>
      <c r="AU1066" s="248" t="s">
        <v>81</v>
      </c>
      <c r="AV1066" s="14" t="s">
        <v>81</v>
      </c>
      <c r="AW1066" s="14" t="s">
        <v>33</v>
      </c>
      <c r="AX1066" s="14" t="s">
        <v>72</v>
      </c>
      <c r="AY1066" s="248" t="s">
        <v>136</v>
      </c>
    </row>
    <row r="1067" s="14" customFormat="1">
      <c r="A1067" s="14"/>
      <c r="B1067" s="238"/>
      <c r="C1067" s="239"/>
      <c r="D1067" s="229" t="s">
        <v>146</v>
      </c>
      <c r="E1067" s="240" t="s">
        <v>19</v>
      </c>
      <c r="F1067" s="241" t="s">
        <v>655</v>
      </c>
      <c r="G1067" s="239"/>
      <c r="H1067" s="242">
        <v>2.6000000000000001</v>
      </c>
      <c r="I1067" s="243"/>
      <c r="J1067" s="239"/>
      <c r="K1067" s="239"/>
      <c r="L1067" s="244"/>
      <c r="M1067" s="245"/>
      <c r="N1067" s="246"/>
      <c r="O1067" s="246"/>
      <c r="P1067" s="246"/>
      <c r="Q1067" s="246"/>
      <c r="R1067" s="246"/>
      <c r="S1067" s="246"/>
      <c r="T1067" s="247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8" t="s">
        <v>146</v>
      </c>
      <c r="AU1067" s="248" t="s">
        <v>81</v>
      </c>
      <c r="AV1067" s="14" t="s">
        <v>81</v>
      </c>
      <c r="AW1067" s="14" t="s">
        <v>33</v>
      </c>
      <c r="AX1067" s="14" t="s">
        <v>72</v>
      </c>
      <c r="AY1067" s="248" t="s">
        <v>136</v>
      </c>
    </row>
    <row r="1068" s="15" customFormat="1">
      <c r="A1068" s="15"/>
      <c r="B1068" s="249"/>
      <c r="C1068" s="250"/>
      <c r="D1068" s="229" t="s">
        <v>146</v>
      </c>
      <c r="E1068" s="251" t="s">
        <v>19</v>
      </c>
      <c r="F1068" s="252" t="s">
        <v>153</v>
      </c>
      <c r="G1068" s="250"/>
      <c r="H1068" s="253">
        <v>27.599</v>
      </c>
      <c r="I1068" s="254"/>
      <c r="J1068" s="250"/>
      <c r="K1068" s="250"/>
      <c r="L1068" s="255"/>
      <c r="M1068" s="256"/>
      <c r="N1068" s="257"/>
      <c r="O1068" s="257"/>
      <c r="P1068" s="257"/>
      <c r="Q1068" s="257"/>
      <c r="R1068" s="257"/>
      <c r="S1068" s="257"/>
      <c r="T1068" s="258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59" t="s">
        <v>146</v>
      </c>
      <c r="AU1068" s="259" t="s">
        <v>81</v>
      </c>
      <c r="AV1068" s="15" t="s">
        <v>137</v>
      </c>
      <c r="AW1068" s="15" t="s">
        <v>33</v>
      </c>
      <c r="AX1068" s="15" t="s">
        <v>72</v>
      </c>
      <c r="AY1068" s="259" t="s">
        <v>136</v>
      </c>
    </row>
    <row r="1069" s="14" customFormat="1">
      <c r="A1069" s="14"/>
      <c r="B1069" s="238"/>
      <c r="C1069" s="239"/>
      <c r="D1069" s="229" t="s">
        <v>146</v>
      </c>
      <c r="E1069" s="240" t="s">
        <v>19</v>
      </c>
      <c r="F1069" s="241" t="s">
        <v>656</v>
      </c>
      <c r="G1069" s="239"/>
      <c r="H1069" s="242">
        <v>6.3700000000000001</v>
      </c>
      <c r="I1069" s="243"/>
      <c r="J1069" s="239"/>
      <c r="K1069" s="239"/>
      <c r="L1069" s="244"/>
      <c r="M1069" s="245"/>
      <c r="N1069" s="246"/>
      <c r="O1069" s="246"/>
      <c r="P1069" s="246"/>
      <c r="Q1069" s="246"/>
      <c r="R1069" s="246"/>
      <c r="S1069" s="246"/>
      <c r="T1069" s="247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8" t="s">
        <v>146</v>
      </c>
      <c r="AU1069" s="248" t="s">
        <v>81</v>
      </c>
      <c r="AV1069" s="14" t="s">
        <v>81</v>
      </c>
      <c r="AW1069" s="14" t="s">
        <v>33</v>
      </c>
      <c r="AX1069" s="14" t="s">
        <v>72</v>
      </c>
      <c r="AY1069" s="248" t="s">
        <v>136</v>
      </c>
    </row>
    <row r="1070" s="14" customFormat="1">
      <c r="A1070" s="14"/>
      <c r="B1070" s="238"/>
      <c r="C1070" s="239"/>
      <c r="D1070" s="229" t="s">
        <v>146</v>
      </c>
      <c r="E1070" s="240" t="s">
        <v>19</v>
      </c>
      <c r="F1070" s="241" t="s">
        <v>657</v>
      </c>
      <c r="G1070" s="239"/>
      <c r="H1070" s="242">
        <v>6.1100000000000003</v>
      </c>
      <c r="I1070" s="243"/>
      <c r="J1070" s="239"/>
      <c r="K1070" s="239"/>
      <c r="L1070" s="244"/>
      <c r="M1070" s="245"/>
      <c r="N1070" s="246"/>
      <c r="O1070" s="246"/>
      <c r="P1070" s="246"/>
      <c r="Q1070" s="246"/>
      <c r="R1070" s="246"/>
      <c r="S1070" s="246"/>
      <c r="T1070" s="247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48" t="s">
        <v>146</v>
      </c>
      <c r="AU1070" s="248" t="s">
        <v>81</v>
      </c>
      <c r="AV1070" s="14" t="s">
        <v>81</v>
      </c>
      <c r="AW1070" s="14" t="s">
        <v>33</v>
      </c>
      <c r="AX1070" s="14" t="s">
        <v>72</v>
      </c>
      <c r="AY1070" s="248" t="s">
        <v>136</v>
      </c>
    </row>
    <row r="1071" s="14" customFormat="1">
      <c r="A1071" s="14"/>
      <c r="B1071" s="238"/>
      <c r="C1071" s="239"/>
      <c r="D1071" s="229" t="s">
        <v>146</v>
      </c>
      <c r="E1071" s="240" t="s">
        <v>19</v>
      </c>
      <c r="F1071" s="241" t="s">
        <v>658</v>
      </c>
      <c r="G1071" s="239"/>
      <c r="H1071" s="242">
        <v>12.09</v>
      </c>
      <c r="I1071" s="243"/>
      <c r="J1071" s="239"/>
      <c r="K1071" s="239"/>
      <c r="L1071" s="244"/>
      <c r="M1071" s="245"/>
      <c r="N1071" s="246"/>
      <c r="O1071" s="246"/>
      <c r="P1071" s="246"/>
      <c r="Q1071" s="246"/>
      <c r="R1071" s="246"/>
      <c r="S1071" s="246"/>
      <c r="T1071" s="247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8" t="s">
        <v>146</v>
      </c>
      <c r="AU1071" s="248" t="s">
        <v>81</v>
      </c>
      <c r="AV1071" s="14" t="s">
        <v>81</v>
      </c>
      <c r="AW1071" s="14" t="s">
        <v>33</v>
      </c>
      <c r="AX1071" s="14" t="s">
        <v>72</v>
      </c>
      <c r="AY1071" s="248" t="s">
        <v>136</v>
      </c>
    </row>
    <row r="1072" s="14" customFormat="1">
      <c r="A1072" s="14"/>
      <c r="B1072" s="238"/>
      <c r="C1072" s="239"/>
      <c r="D1072" s="229" t="s">
        <v>146</v>
      </c>
      <c r="E1072" s="240" t="s">
        <v>19</v>
      </c>
      <c r="F1072" s="241" t="s">
        <v>659</v>
      </c>
      <c r="G1072" s="239"/>
      <c r="H1072" s="242">
        <v>9.6199999999999992</v>
      </c>
      <c r="I1072" s="243"/>
      <c r="J1072" s="239"/>
      <c r="K1072" s="239"/>
      <c r="L1072" s="244"/>
      <c r="M1072" s="245"/>
      <c r="N1072" s="246"/>
      <c r="O1072" s="246"/>
      <c r="P1072" s="246"/>
      <c r="Q1072" s="246"/>
      <c r="R1072" s="246"/>
      <c r="S1072" s="246"/>
      <c r="T1072" s="247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8" t="s">
        <v>146</v>
      </c>
      <c r="AU1072" s="248" t="s">
        <v>81</v>
      </c>
      <c r="AV1072" s="14" t="s">
        <v>81</v>
      </c>
      <c r="AW1072" s="14" t="s">
        <v>33</v>
      </c>
      <c r="AX1072" s="14" t="s">
        <v>72</v>
      </c>
      <c r="AY1072" s="248" t="s">
        <v>136</v>
      </c>
    </row>
    <row r="1073" s="15" customFormat="1">
      <c r="A1073" s="15"/>
      <c r="B1073" s="249"/>
      <c r="C1073" s="250"/>
      <c r="D1073" s="229" t="s">
        <v>146</v>
      </c>
      <c r="E1073" s="251" t="s">
        <v>19</v>
      </c>
      <c r="F1073" s="252" t="s">
        <v>156</v>
      </c>
      <c r="G1073" s="250"/>
      <c r="H1073" s="253">
        <v>34.189999999999998</v>
      </c>
      <c r="I1073" s="254"/>
      <c r="J1073" s="250"/>
      <c r="K1073" s="250"/>
      <c r="L1073" s="255"/>
      <c r="M1073" s="256"/>
      <c r="N1073" s="257"/>
      <c r="O1073" s="257"/>
      <c r="P1073" s="257"/>
      <c r="Q1073" s="257"/>
      <c r="R1073" s="257"/>
      <c r="S1073" s="257"/>
      <c r="T1073" s="258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59" t="s">
        <v>146</v>
      </c>
      <c r="AU1073" s="259" t="s">
        <v>81</v>
      </c>
      <c r="AV1073" s="15" t="s">
        <v>137</v>
      </c>
      <c r="AW1073" s="15" t="s">
        <v>33</v>
      </c>
      <c r="AX1073" s="15" t="s">
        <v>72</v>
      </c>
      <c r="AY1073" s="259" t="s">
        <v>136</v>
      </c>
    </row>
    <row r="1074" s="14" customFormat="1">
      <c r="A1074" s="14"/>
      <c r="B1074" s="238"/>
      <c r="C1074" s="239"/>
      <c r="D1074" s="229" t="s">
        <v>146</v>
      </c>
      <c r="E1074" s="240" t="s">
        <v>19</v>
      </c>
      <c r="F1074" s="241" t="s">
        <v>660</v>
      </c>
      <c r="G1074" s="239"/>
      <c r="H1074" s="242">
        <v>5.298</v>
      </c>
      <c r="I1074" s="243"/>
      <c r="J1074" s="239"/>
      <c r="K1074" s="239"/>
      <c r="L1074" s="244"/>
      <c r="M1074" s="245"/>
      <c r="N1074" s="246"/>
      <c r="O1074" s="246"/>
      <c r="P1074" s="246"/>
      <c r="Q1074" s="246"/>
      <c r="R1074" s="246"/>
      <c r="S1074" s="246"/>
      <c r="T1074" s="247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48" t="s">
        <v>146</v>
      </c>
      <c r="AU1074" s="248" t="s">
        <v>81</v>
      </c>
      <c r="AV1074" s="14" t="s">
        <v>81</v>
      </c>
      <c r="AW1074" s="14" t="s">
        <v>33</v>
      </c>
      <c r="AX1074" s="14" t="s">
        <v>72</v>
      </c>
      <c r="AY1074" s="248" t="s">
        <v>136</v>
      </c>
    </row>
    <row r="1075" s="14" customFormat="1">
      <c r="A1075" s="14"/>
      <c r="B1075" s="238"/>
      <c r="C1075" s="239"/>
      <c r="D1075" s="229" t="s">
        <v>146</v>
      </c>
      <c r="E1075" s="240" t="s">
        <v>19</v>
      </c>
      <c r="F1075" s="241" t="s">
        <v>661</v>
      </c>
      <c r="G1075" s="239"/>
      <c r="H1075" s="242">
        <v>6.9290000000000003</v>
      </c>
      <c r="I1075" s="243"/>
      <c r="J1075" s="239"/>
      <c r="K1075" s="239"/>
      <c r="L1075" s="244"/>
      <c r="M1075" s="245"/>
      <c r="N1075" s="246"/>
      <c r="O1075" s="246"/>
      <c r="P1075" s="246"/>
      <c r="Q1075" s="246"/>
      <c r="R1075" s="246"/>
      <c r="S1075" s="246"/>
      <c r="T1075" s="247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8" t="s">
        <v>146</v>
      </c>
      <c r="AU1075" s="248" t="s">
        <v>81</v>
      </c>
      <c r="AV1075" s="14" t="s">
        <v>81</v>
      </c>
      <c r="AW1075" s="14" t="s">
        <v>33</v>
      </c>
      <c r="AX1075" s="14" t="s">
        <v>72</v>
      </c>
      <c r="AY1075" s="248" t="s">
        <v>136</v>
      </c>
    </row>
    <row r="1076" s="14" customFormat="1">
      <c r="A1076" s="14"/>
      <c r="B1076" s="238"/>
      <c r="C1076" s="239"/>
      <c r="D1076" s="229" t="s">
        <v>146</v>
      </c>
      <c r="E1076" s="240" t="s">
        <v>19</v>
      </c>
      <c r="F1076" s="241" t="s">
        <v>662</v>
      </c>
      <c r="G1076" s="239"/>
      <c r="H1076" s="242">
        <v>2.8210000000000002</v>
      </c>
      <c r="I1076" s="243"/>
      <c r="J1076" s="239"/>
      <c r="K1076" s="239"/>
      <c r="L1076" s="244"/>
      <c r="M1076" s="245"/>
      <c r="N1076" s="246"/>
      <c r="O1076" s="246"/>
      <c r="P1076" s="246"/>
      <c r="Q1076" s="246"/>
      <c r="R1076" s="246"/>
      <c r="S1076" s="246"/>
      <c r="T1076" s="247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48" t="s">
        <v>146</v>
      </c>
      <c r="AU1076" s="248" t="s">
        <v>81</v>
      </c>
      <c r="AV1076" s="14" t="s">
        <v>81</v>
      </c>
      <c r="AW1076" s="14" t="s">
        <v>33</v>
      </c>
      <c r="AX1076" s="14" t="s">
        <v>72</v>
      </c>
      <c r="AY1076" s="248" t="s">
        <v>136</v>
      </c>
    </row>
    <row r="1077" s="14" customFormat="1">
      <c r="A1077" s="14"/>
      <c r="B1077" s="238"/>
      <c r="C1077" s="239"/>
      <c r="D1077" s="229" t="s">
        <v>146</v>
      </c>
      <c r="E1077" s="240" t="s">
        <v>19</v>
      </c>
      <c r="F1077" s="241" t="s">
        <v>663</v>
      </c>
      <c r="G1077" s="239"/>
      <c r="H1077" s="242">
        <v>5.6159999999999997</v>
      </c>
      <c r="I1077" s="243"/>
      <c r="J1077" s="239"/>
      <c r="K1077" s="239"/>
      <c r="L1077" s="244"/>
      <c r="M1077" s="245"/>
      <c r="N1077" s="246"/>
      <c r="O1077" s="246"/>
      <c r="P1077" s="246"/>
      <c r="Q1077" s="246"/>
      <c r="R1077" s="246"/>
      <c r="S1077" s="246"/>
      <c r="T1077" s="247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48" t="s">
        <v>146</v>
      </c>
      <c r="AU1077" s="248" t="s">
        <v>81</v>
      </c>
      <c r="AV1077" s="14" t="s">
        <v>81</v>
      </c>
      <c r="AW1077" s="14" t="s">
        <v>33</v>
      </c>
      <c r="AX1077" s="14" t="s">
        <v>72</v>
      </c>
      <c r="AY1077" s="248" t="s">
        <v>136</v>
      </c>
    </row>
    <row r="1078" s="14" customFormat="1">
      <c r="A1078" s="14"/>
      <c r="B1078" s="238"/>
      <c r="C1078" s="239"/>
      <c r="D1078" s="229" t="s">
        <v>146</v>
      </c>
      <c r="E1078" s="240" t="s">
        <v>19</v>
      </c>
      <c r="F1078" s="241" t="s">
        <v>664</v>
      </c>
      <c r="G1078" s="239"/>
      <c r="H1078" s="242">
        <v>6.5389999999999997</v>
      </c>
      <c r="I1078" s="243"/>
      <c r="J1078" s="239"/>
      <c r="K1078" s="239"/>
      <c r="L1078" s="244"/>
      <c r="M1078" s="245"/>
      <c r="N1078" s="246"/>
      <c r="O1078" s="246"/>
      <c r="P1078" s="246"/>
      <c r="Q1078" s="246"/>
      <c r="R1078" s="246"/>
      <c r="S1078" s="246"/>
      <c r="T1078" s="247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8" t="s">
        <v>146</v>
      </c>
      <c r="AU1078" s="248" t="s">
        <v>81</v>
      </c>
      <c r="AV1078" s="14" t="s">
        <v>81</v>
      </c>
      <c r="AW1078" s="14" t="s">
        <v>33</v>
      </c>
      <c r="AX1078" s="14" t="s">
        <v>72</v>
      </c>
      <c r="AY1078" s="248" t="s">
        <v>136</v>
      </c>
    </row>
    <row r="1079" s="14" customFormat="1">
      <c r="A1079" s="14"/>
      <c r="B1079" s="238"/>
      <c r="C1079" s="239"/>
      <c r="D1079" s="229" t="s">
        <v>146</v>
      </c>
      <c r="E1079" s="240" t="s">
        <v>19</v>
      </c>
      <c r="F1079" s="241" t="s">
        <v>665</v>
      </c>
      <c r="G1079" s="239"/>
      <c r="H1079" s="242">
        <v>6.1100000000000003</v>
      </c>
      <c r="I1079" s="243"/>
      <c r="J1079" s="239"/>
      <c r="K1079" s="239"/>
      <c r="L1079" s="244"/>
      <c r="M1079" s="245"/>
      <c r="N1079" s="246"/>
      <c r="O1079" s="246"/>
      <c r="P1079" s="246"/>
      <c r="Q1079" s="246"/>
      <c r="R1079" s="246"/>
      <c r="S1079" s="246"/>
      <c r="T1079" s="247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8" t="s">
        <v>146</v>
      </c>
      <c r="AU1079" s="248" t="s">
        <v>81</v>
      </c>
      <c r="AV1079" s="14" t="s">
        <v>81</v>
      </c>
      <c r="AW1079" s="14" t="s">
        <v>33</v>
      </c>
      <c r="AX1079" s="14" t="s">
        <v>72</v>
      </c>
      <c r="AY1079" s="248" t="s">
        <v>136</v>
      </c>
    </row>
    <row r="1080" s="14" customFormat="1">
      <c r="A1080" s="14"/>
      <c r="B1080" s="238"/>
      <c r="C1080" s="239"/>
      <c r="D1080" s="229" t="s">
        <v>146</v>
      </c>
      <c r="E1080" s="240" t="s">
        <v>19</v>
      </c>
      <c r="F1080" s="241" t="s">
        <v>666</v>
      </c>
      <c r="G1080" s="239"/>
      <c r="H1080" s="242">
        <v>8.1899999999999995</v>
      </c>
      <c r="I1080" s="243"/>
      <c r="J1080" s="239"/>
      <c r="K1080" s="239"/>
      <c r="L1080" s="244"/>
      <c r="M1080" s="245"/>
      <c r="N1080" s="246"/>
      <c r="O1080" s="246"/>
      <c r="P1080" s="246"/>
      <c r="Q1080" s="246"/>
      <c r="R1080" s="246"/>
      <c r="S1080" s="246"/>
      <c r="T1080" s="247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8" t="s">
        <v>146</v>
      </c>
      <c r="AU1080" s="248" t="s">
        <v>81</v>
      </c>
      <c r="AV1080" s="14" t="s">
        <v>81</v>
      </c>
      <c r="AW1080" s="14" t="s">
        <v>33</v>
      </c>
      <c r="AX1080" s="14" t="s">
        <v>72</v>
      </c>
      <c r="AY1080" s="248" t="s">
        <v>136</v>
      </c>
    </row>
    <row r="1081" s="15" customFormat="1">
      <c r="A1081" s="15"/>
      <c r="B1081" s="249"/>
      <c r="C1081" s="250"/>
      <c r="D1081" s="229" t="s">
        <v>146</v>
      </c>
      <c r="E1081" s="251" t="s">
        <v>19</v>
      </c>
      <c r="F1081" s="252" t="s">
        <v>199</v>
      </c>
      <c r="G1081" s="250"/>
      <c r="H1081" s="253">
        <v>41.503</v>
      </c>
      <c r="I1081" s="254"/>
      <c r="J1081" s="250"/>
      <c r="K1081" s="250"/>
      <c r="L1081" s="255"/>
      <c r="M1081" s="256"/>
      <c r="N1081" s="257"/>
      <c r="O1081" s="257"/>
      <c r="P1081" s="257"/>
      <c r="Q1081" s="257"/>
      <c r="R1081" s="257"/>
      <c r="S1081" s="257"/>
      <c r="T1081" s="258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59" t="s">
        <v>146</v>
      </c>
      <c r="AU1081" s="259" t="s">
        <v>81</v>
      </c>
      <c r="AV1081" s="15" t="s">
        <v>137</v>
      </c>
      <c r="AW1081" s="15" t="s">
        <v>33</v>
      </c>
      <c r="AX1081" s="15" t="s">
        <v>72</v>
      </c>
      <c r="AY1081" s="259" t="s">
        <v>136</v>
      </c>
    </row>
    <row r="1082" s="16" customFormat="1">
      <c r="A1082" s="16"/>
      <c r="B1082" s="260"/>
      <c r="C1082" s="261"/>
      <c r="D1082" s="229" t="s">
        <v>146</v>
      </c>
      <c r="E1082" s="262" t="s">
        <v>19</v>
      </c>
      <c r="F1082" s="263" t="s">
        <v>160</v>
      </c>
      <c r="G1082" s="261"/>
      <c r="H1082" s="264">
        <v>129.227</v>
      </c>
      <c r="I1082" s="265"/>
      <c r="J1082" s="261"/>
      <c r="K1082" s="261"/>
      <c r="L1082" s="266"/>
      <c r="M1082" s="267"/>
      <c r="N1082" s="268"/>
      <c r="O1082" s="268"/>
      <c r="P1082" s="268"/>
      <c r="Q1082" s="268"/>
      <c r="R1082" s="268"/>
      <c r="S1082" s="268"/>
      <c r="T1082" s="269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T1082" s="270" t="s">
        <v>146</v>
      </c>
      <c r="AU1082" s="270" t="s">
        <v>81</v>
      </c>
      <c r="AV1082" s="16" t="s">
        <v>144</v>
      </c>
      <c r="AW1082" s="16" t="s">
        <v>33</v>
      </c>
      <c r="AX1082" s="16" t="s">
        <v>79</v>
      </c>
      <c r="AY1082" s="270" t="s">
        <v>136</v>
      </c>
    </row>
    <row r="1083" s="12" customFormat="1" ht="25.92" customHeight="1">
      <c r="A1083" s="12"/>
      <c r="B1083" s="198"/>
      <c r="C1083" s="199"/>
      <c r="D1083" s="200" t="s">
        <v>71</v>
      </c>
      <c r="E1083" s="201" t="s">
        <v>685</v>
      </c>
      <c r="F1083" s="201" t="s">
        <v>686</v>
      </c>
      <c r="G1083" s="199"/>
      <c r="H1083" s="199"/>
      <c r="I1083" s="202"/>
      <c r="J1083" s="203">
        <f>BK1083</f>
        <v>0</v>
      </c>
      <c r="K1083" s="199"/>
      <c r="L1083" s="204"/>
      <c r="M1083" s="205"/>
      <c r="N1083" s="206"/>
      <c r="O1083" s="206"/>
      <c r="P1083" s="207">
        <f>SUM(P1084:P1086)</f>
        <v>0</v>
      </c>
      <c r="Q1083" s="206"/>
      <c r="R1083" s="207">
        <f>SUM(R1084:R1086)</f>
        <v>0</v>
      </c>
      <c r="S1083" s="206"/>
      <c r="T1083" s="208">
        <f>SUM(T1084:T1086)</f>
        <v>0</v>
      </c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R1083" s="209" t="s">
        <v>144</v>
      </c>
      <c r="AT1083" s="210" t="s">
        <v>71</v>
      </c>
      <c r="AU1083" s="210" t="s">
        <v>72</v>
      </c>
      <c r="AY1083" s="209" t="s">
        <v>136</v>
      </c>
      <c r="BK1083" s="211">
        <f>SUM(BK1084:BK1086)</f>
        <v>0</v>
      </c>
    </row>
    <row r="1084" s="2" customFormat="1">
      <c r="A1084" s="40"/>
      <c r="B1084" s="41"/>
      <c r="C1084" s="214" t="s">
        <v>687</v>
      </c>
      <c r="D1084" s="214" t="s">
        <v>139</v>
      </c>
      <c r="E1084" s="215" t="s">
        <v>688</v>
      </c>
      <c r="F1084" s="216" t="s">
        <v>689</v>
      </c>
      <c r="G1084" s="217" t="s">
        <v>690</v>
      </c>
      <c r="H1084" s="218">
        <v>320</v>
      </c>
      <c r="I1084" s="219"/>
      <c r="J1084" s="220">
        <f>ROUND(I1084*H1084,2)</f>
        <v>0</v>
      </c>
      <c r="K1084" s="216" t="s">
        <v>143</v>
      </c>
      <c r="L1084" s="46"/>
      <c r="M1084" s="221" t="s">
        <v>19</v>
      </c>
      <c r="N1084" s="222" t="s">
        <v>43</v>
      </c>
      <c r="O1084" s="86"/>
      <c r="P1084" s="223">
        <f>O1084*H1084</f>
        <v>0</v>
      </c>
      <c r="Q1084" s="223">
        <v>0</v>
      </c>
      <c r="R1084" s="223">
        <f>Q1084*H1084</f>
        <v>0</v>
      </c>
      <c r="S1084" s="223">
        <v>0</v>
      </c>
      <c r="T1084" s="224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25" t="s">
        <v>691</v>
      </c>
      <c r="AT1084" s="225" t="s">
        <v>139</v>
      </c>
      <c r="AU1084" s="225" t="s">
        <v>79</v>
      </c>
      <c r="AY1084" s="19" t="s">
        <v>136</v>
      </c>
      <c r="BE1084" s="226">
        <f>IF(N1084="základní",J1084,0)</f>
        <v>0</v>
      </c>
      <c r="BF1084" s="226">
        <f>IF(N1084="snížená",J1084,0)</f>
        <v>0</v>
      </c>
      <c r="BG1084" s="226">
        <f>IF(N1084="zákl. přenesená",J1084,0)</f>
        <v>0</v>
      </c>
      <c r="BH1084" s="226">
        <f>IF(N1084="sníž. přenesená",J1084,0)</f>
        <v>0</v>
      </c>
      <c r="BI1084" s="226">
        <f>IF(N1084="nulová",J1084,0)</f>
        <v>0</v>
      </c>
      <c r="BJ1084" s="19" t="s">
        <v>79</v>
      </c>
      <c r="BK1084" s="226">
        <f>ROUND(I1084*H1084,2)</f>
        <v>0</v>
      </c>
      <c r="BL1084" s="19" t="s">
        <v>691</v>
      </c>
      <c r="BM1084" s="225" t="s">
        <v>692</v>
      </c>
    </row>
    <row r="1085" s="13" customFormat="1">
      <c r="A1085" s="13"/>
      <c r="B1085" s="227"/>
      <c r="C1085" s="228"/>
      <c r="D1085" s="229" t="s">
        <v>146</v>
      </c>
      <c r="E1085" s="230" t="s">
        <v>19</v>
      </c>
      <c r="F1085" s="231" t="s">
        <v>693</v>
      </c>
      <c r="G1085" s="228"/>
      <c r="H1085" s="230" t="s">
        <v>19</v>
      </c>
      <c r="I1085" s="232"/>
      <c r="J1085" s="228"/>
      <c r="K1085" s="228"/>
      <c r="L1085" s="233"/>
      <c r="M1085" s="234"/>
      <c r="N1085" s="235"/>
      <c r="O1085" s="235"/>
      <c r="P1085" s="235"/>
      <c r="Q1085" s="235"/>
      <c r="R1085" s="235"/>
      <c r="S1085" s="235"/>
      <c r="T1085" s="236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7" t="s">
        <v>146</v>
      </c>
      <c r="AU1085" s="237" t="s">
        <v>79</v>
      </c>
      <c r="AV1085" s="13" t="s">
        <v>79</v>
      </c>
      <c r="AW1085" s="13" t="s">
        <v>33</v>
      </c>
      <c r="AX1085" s="13" t="s">
        <v>72</v>
      </c>
      <c r="AY1085" s="237" t="s">
        <v>136</v>
      </c>
    </row>
    <row r="1086" s="14" customFormat="1">
      <c r="A1086" s="14"/>
      <c r="B1086" s="238"/>
      <c r="C1086" s="239"/>
      <c r="D1086" s="229" t="s">
        <v>146</v>
      </c>
      <c r="E1086" s="240" t="s">
        <v>19</v>
      </c>
      <c r="F1086" s="241" t="s">
        <v>694</v>
      </c>
      <c r="G1086" s="239"/>
      <c r="H1086" s="242">
        <v>320</v>
      </c>
      <c r="I1086" s="243"/>
      <c r="J1086" s="239"/>
      <c r="K1086" s="239"/>
      <c r="L1086" s="244"/>
      <c r="M1086" s="282"/>
      <c r="N1086" s="283"/>
      <c r="O1086" s="283"/>
      <c r="P1086" s="283"/>
      <c r="Q1086" s="283"/>
      <c r="R1086" s="283"/>
      <c r="S1086" s="283"/>
      <c r="T1086" s="28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48" t="s">
        <v>146</v>
      </c>
      <c r="AU1086" s="248" t="s">
        <v>79</v>
      </c>
      <c r="AV1086" s="14" t="s">
        <v>81</v>
      </c>
      <c r="AW1086" s="14" t="s">
        <v>33</v>
      </c>
      <c r="AX1086" s="14" t="s">
        <v>79</v>
      </c>
      <c r="AY1086" s="248" t="s">
        <v>136</v>
      </c>
    </row>
    <row r="1087" s="2" customFormat="1" ht="6.96" customHeight="1">
      <c r="A1087" s="40"/>
      <c r="B1087" s="61"/>
      <c r="C1087" s="62"/>
      <c r="D1087" s="62"/>
      <c r="E1087" s="62"/>
      <c r="F1087" s="62"/>
      <c r="G1087" s="62"/>
      <c r="H1087" s="62"/>
      <c r="I1087" s="62"/>
      <c r="J1087" s="62"/>
      <c r="K1087" s="62"/>
      <c r="L1087" s="46"/>
      <c r="M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</row>
  </sheetData>
  <sheetProtection sheet="1" autoFilter="0" formatColumns="0" formatRows="0" objects="1" scenarios="1" spinCount="100000" saltValue="tRGH5r8MLw+MDXsmM4d9bNwCdd4fDEdu1mezPG1Y2hr3mIDMm0CskAk1vOklCGmxaj6jrm4zpmZ4k07wBFdzgA==" hashValue="ofQ+wTnyFcQYRchOBuu0xjpqo/DExUg447pKZQVYAloSOBZIMNbQy+VEnyn2O6kIIrTNOezVihE784NTQQCczw==" algorithmName="SHA-512" password="CC35"/>
  <autoFilter ref="C100:K108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STAVEBNÍ ÚPRAVY V BUDOVĚ ZUŠ ČESKÁ LÍPA, 3. ETAPA, A</v>
      </c>
      <c r="F7" s="144"/>
      <c r="G7" s="144"/>
      <c r="H7" s="144"/>
      <c r="L7" s="22"/>
    </row>
    <row r="8" s="1" customFormat="1" ht="12" customHeight="1">
      <c r="B8" s="22"/>
      <c r="D8" s="144" t="s">
        <v>97</v>
      </c>
      <c r="L8" s="22"/>
    </row>
    <row r="9" s="2" customFormat="1" ht="16.5" customHeight="1">
      <c r="A9" s="40"/>
      <c r="B9" s="46"/>
      <c r="C9" s="40"/>
      <c r="D9" s="40"/>
      <c r="E9" s="145" t="s">
        <v>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695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16. 2. 2021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49"/>
      <c r="B29" s="150"/>
      <c r="C29" s="149"/>
      <c r="D29" s="149"/>
      <c r="E29" s="151" t="s">
        <v>37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ROUND((SUM(BE94:BE193)),  2)</f>
        <v>0</v>
      </c>
      <c r="G35" s="40"/>
      <c r="H35" s="40"/>
      <c r="I35" s="159">
        <v>0.20999999999999999</v>
      </c>
      <c r="J35" s="158">
        <f>ROUND(((SUM(BE94:BE193))*I35),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ROUND((SUM(BF94:BF193)),  2)</f>
        <v>0</v>
      </c>
      <c r="G36" s="40"/>
      <c r="H36" s="40"/>
      <c r="I36" s="159">
        <v>0.14999999999999999</v>
      </c>
      <c r="J36" s="158">
        <f>ROUND(((SUM(BF94:BF193))*I36),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ROUND((SUM(BG94:BG193)),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ROUND((SUM(BH94:BH193)),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ROUND((SUM(BI94:BI193)),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101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STAVEBNÍ ÚPRAVY V BUDOVĚ ZUŠ ČESKÁ LÍPA, 3. ETAPA, 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701.2 - SO 701.2 STŘECHA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ČESKÁ LÍPA, NÁMĚSTÍ TGM</v>
      </c>
      <c r="G56" s="42"/>
      <c r="H56" s="42"/>
      <c r="I56" s="34" t="s">
        <v>23</v>
      </c>
      <c r="J56" s="74" t="str">
        <f>IF(J14="","",J14)</f>
        <v>16. 2. 2021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ČESKÁ LÍPA</v>
      </c>
      <c r="G58" s="42"/>
      <c r="H58" s="42"/>
      <c r="I58" s="34" t="s">
        <v>31</v>
      </c>
      <c r="J58" s="38" t="str">
        <f>E23</f>
        <v>Ing. Petr KUČERA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Jaroslav VALENTA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102</v>
      </c>
      <c r="D61" s="173"/>
      <c r="E61" s="173"/>
      <c r="F61" s="173"/>
      <c r="G61" s="173"/>
      <c r="H61" s="173"/>
      <c r="I61" s="173"/>
      <c r="J61" s="174" t="s">
        <v>103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104</v>
      </c>
    </row>
    <row r="64" s="9" customFormat="1" ht="24.96" customHeight="1">
      <c r="A64" s="9"/>
      <c r="B64" s="176"/>
      <c r="C64" s="177"/>
      <c r="D64" s="178" t="s">
        <v>105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108</v>
      </c>
      <c r="E65" s="184"/>
      <c r="F65" s="184"/>
      <c r="G65" s="184"/>
      <c r="H65" s="184"/>
      <c r="I65" s="184"/>
      <c r="J65" s="185">
        <f>J96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110</v>
      </c>
      <c r="E66" s="184"/>
      <c r="F66" s="184"/>
      <c r="G66" s="184"/>
      <c r="H66" s="184"/>
      <c r="I66" s="184"/>
      <c r="J66" s="185">
        <f>J102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112</v>
      </c>
      <c r="E67" s="179"/>
      <c r="F67" s="179"/>
      <c r="G67" s="179"/>
      <c r="H67" s="179"/>
      <c r="I67" s="179"/>
      <c r="J67" s="180">
        <f>J108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696</v>
      </c>
      <c r="E68" s="184"/>
      <c r="F68" s="184"/>
      <c r="G68" s="184"/>
      <c r="H68" s="184"/>
      <c r="I68" s="184"/>
      <c r="J68" s="185">
        <f>J109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697</v>
      </c>
      <c r="E69" s="184"/>
      <c r="F69" s="184"/>
      <c r="G69" s="184"/>
      <c r="H69" s="184"/>
      <c r="I69" s="184"/>
      <c r="J69" s="185">
        <f>J146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114</v>
      </c>
      <c r="E70" s="184"/>
      <c r="F70" s="184"/>
      <c r="G70" s="184"/>
      <c r="H70" s="184"/>
      <c r="I70" s="184"/>
      <c r="J70" s="185">
        <f>J175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698</v>
      </c>
      <c r="E71" s="184"/>
      <c r="F71" s="184"/>
      <c r="G71" s="184"/>
      <c r="H71" s="184"/>
      <c r="I71" s="184"/>
      <c r="J71" s="185">
        <f>J185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115</v>
      </c>
      <c r="E72" s="184"/>
      <c r="F72" s="184"/>
      <c r="G72" s="184"/>
      <c r="H72" s="184"/>
      <c r="I72" s="184"/>
      <c r="J72" s="185">
        <f>J189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121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6.25" customHeight="1">
      <c r="A82" s="40"/>
      <c r="B82" s="41"/>
      <c r="C82" s="42"/>
      <c r="D82" s="42"/>
      <c r="E82" s="171" t="str">
        <f>E7</f>
        <v>STAVEBNÍ ÚPRAVY V BUDOVĚ ZUŠ ČESKÁ LÍPA, 3. ETAPA, A</v>
      </c>
      <c r="F82" s="34"/>
      <c r="G82" s="34"/>
      <c r="H82" s="34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97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1" t="s">
        <v>98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99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SO 701.2 - SO 701.2 STŘECHA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ČESKÁ LÍPA, NÁMĚSTÍ TGM</v>
      </c>
      <c r="G88" s="42"/>
      <c r="H88" s="42"/>
      <c r="I88" s="34" t="s">
        <v>23</v>
      </c>
      <c r="J88" s="74" t="str">
        <f>IF(J14="","",J14)</f>
        <v>16. 2. 2021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MĚSTO ČESKÁ LÍPA</v>
      </c>
      <c r="G90" s="42"/>
      <c r="H90" s="42"/>
      <c r="I90" s="34" t="s">
        <v>31</v>
      </c>
      <c r="J90" s="38" t="str">
        <f>E23</f>
        <v>Ing. Petr KUČERA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34</v>
      </c>
      <c r="J91" s="38" t="str">
        <f>E26</f>
        <v>Jaroslav VALENTA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7"/>
      <c r="B93" s="188"/>
      <c r="C93" s="189" t="s">
        <v>122</v>
      </c>
      <c r="D93" s="190" t="s">
        <v>57</v>
      </c>
      <c r="E93" s="190" t="s">
        <v>53</v>
      </c>
      <c r="F93" s="190" t="s">
        <v>54</v>
      </c>
      <c r="G93" s="190" t="s">
        <v>123</v>
      </c>
      <c r="H93" s="190" t="s">
        <v>124</v>
      </c>
      <c r="I93" s="190" t="s">
        <v>125</v>
      </c>
      <c r="J93" s="190" t="s">
        <v>103</v>
      </c>
      <c r="K93" s="191" t="s">
        <v>126</v>
      </c>
      <c r="L93" s="192"/>
      <c r="M93" s="94" t="s">
        <v>19</v>
      </c>
      <c r="N93" s="95" t="s">
        <v>42</v>
      </c>
      <c r="O93" s="95" t="s">
        <v>127</v>
      </c>
      <c r="P93" s="95" t="s">
        <v>128</v>
      </c>
      <c r="Q93" s="95" t="s">
        <v>129</v>
      </c>
      <c r="R93" s="95" t="s">
        <v>130</v>
      </c>
      <c r="S93" s="95" t="s">
        <v>131</v>
      </c>
      <c r="T93" s="96" t="s">
        <v>132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40"/>
      <c r="B94" s="41"/>
      <c r="C94" s="101" t="s">
        <v>133</v>
      </c>
      <c r="D94" s="42"/>
      <c r="E94" s="42"/>
      <c r="F94" s="42"/>
      <c r="G94" s="42"/>
      <c r="H94" s="42"/>
      <c r="I94" s="42"/>
      <c r="J94" s="193">
        <f>BK94</f>
        <v>0</v>
      </c>
      <c r="K94" s="42"/>
      <c r="L94" s="46"/>
      <c r="M94" s="97"/>
      <c r="N94" s="194"/>
      <c r="O94" s="98"/>
      <c r="P94" s="195">
        <f>P95+P108</f>
        <v>0</v>
      </c>
      <c r="Q94" s="98"/>
      <c r="R94" s="195">
        <f>R95+R108</f>
        <v>1.6858997900000001</v>
      </c>
      <c r="S94" s="98"/>
      <c r="T94" s="196">
        <f>T95+T108</f>
        <v>35.565223680000003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104</v>
      </c>
      <c r="BK94" s="197">
        <f>BK95+BK108</f>
        <v>0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134</v>
      </c>
      <c r="F95" s="201" t="s">
        <v>135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P96+P102</f>
        <v>0</v>
      </c>
      <c r="Q95" s="206"/>
      <c r="R95" s="207">
        <f>R96+R102</f>
        <v>0.0015539999999999998</v>
      </c>
      <c r="S95" s="206"/>
      <c r="T95" s="208">
        <f>T96+T102</f>
        <v>29.304800000000004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79</v>
      </c>
      <c r="AT95" s="210" t="s">
        <v>71</v>
      </c>
      <c r="AU95" s="210" t="s">
        <v>72</v>
      </c>
      <c r="AY95" s="209" t="s">
        <v>136</v>
      </c>
      <c r="BK95" s="211">
        <f>BK96+BK102</f>
        <v>0</v>
      </c>
    </row>
    <row r="96" s="12" customFormat="1" ht="22.8" customHeight="1">
      <c r="A96" s="12"/>
      <c r="B96" s="198"/>
      <c r="C96" s="199"/>
      <c r="D96" s="200" t="s">
        <v>71</v>
      </c>
      <c r="E96" s="212" t="s">
        <v>230</v>
      </c>
      <c r="F96" s="212" t="s">
        <v>231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SUM(P97:P101)</f>
        <v>0</v>
      </c>
      <c r="Q96" s="206"/>
      <c r="R96" s="207">
        <f>SUM(R97:R101)</f>
        <v>0.0015539999999999998</v>
      </c>
      <c r="S96" s="206"/>
      <c r="T96" s="208">
        <f>SUM(T97:T101)</f>
        <v>29.304800000000004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79</v>
      </c>
      <c r="AT96" s="210" t="s">
        <v>71</v>
      </c>
      <c r="AU96" s="210" t="s">
        <v>79</v>
      </c>
      <c r="AY96" s="209" t="s">
        <v>136</v>
      </c>
      <c r="BK96" s="211">
        <f>SUM(BK97:BK101)</f>
        <v>0</v>
      </c>
    </row>
    <row r="97" s="2" customFormat="1">
      <c r="A97" s="40"/>
      <c r="B97" s="41"/>
      <c r="C97" s="214" t="s">
        <v>79</v>
      </c>
      <c r="D97" s="214" t="s">
        <v>139</v>
      </c>
      <c r="E97" s="215" t="s">
        <v>699</v>
      </c>
      <c r="F97" s="216" t="s">
        <v>700</v>
      </c>
      <c r="G97" s="217" t="s">
        <v>701</v>
      </c>
      <c r="H97" s="218">
        <v>13.286</v>
      </c>
      <c r="I97" s="219"/>
      <c r="J97" s="220">
        <f>ROUND(I97*H97,2)</f>
        <v>0</v>
      </c>
      <c r="K97" s="216" t="s">
        <v>143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2.2000000000000002</v>
      </c>
      <c r="T97" s="224">
        <f>S97*H97</f>
        <v>29.229200000000002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144</v>
      </c>
      <c r="AT97" s="225" t="s">
        <v>139</v>
      </c>
      <c r="AU97" s="225" t="s">
        <v>81</v>
      </c>
      <c r="AY97" s="19" t="s">
        <v>136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144</v>
      </c>
      <c r="BM97" s="225" t="s">
        <v>702</v>
      </c>
    </row>
    <row r="98" s="13" customFormat="1">
      <c r="A98" s="13"/>
      <c r="B98" s="227"/>
      <c r="C98" s="228"/>
      <c r="D98" s="229" t="s">
        <v>146</v>
      </c>
      <c r="E98" s="230" t="s">
        <v>19</v>
      </c>
      <c r="F98" s="231" t="s">
        <v>703</v>
      </c>
      <c r="G98" s="228"/>
      <c r="H98" s="230" t="s">
        <v>19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146</v>
      </c>
      <c r="AU98" s="237" t="s">
        <v>81</v>
      </c>
      <c r="AV98" s="13" t="s">
        <v>79</v>
      </c>
      <c r="AW98" s="13" t="s">
        <v>33</v>
      </c>
      <c r="AX98" s="13" t="s">
        <v>72</v>
      </c>
      <c r="AY98" s="237" t="s">
        <v>136</v>
      </c>
    </row>
    <row r="99" s="14" customFormat="1">
      <c r="A99" s="14"/>
      <c r="B99" s="238"/>
      <c r="C99" s="239"/>
      <c r="D99" s="229" t="s">
        <v>146</v>
      </c>
      <c r="E99" s="240" t="s">
        <v>19</v>
      </c>
      <c r="F99" s="241" t="s">
        <v>704</v>
      </c>
      <c r="G99" s="239"/>
      <c r="H99" s="242">
        <v>13.286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146</v>
      </c>
      <c r="AU99" s="248" t="s">
        <v>81</v>
      </c>
      <c r="AV99" s="14" t="s">
        <v>81</v>
      </c>
      <c r="AW99" s="14" t="s">
        <v>33</v>
      </c>
      <c r="AX99" s="14" t="s">
        <v>79</v>
      </c>
      <c r="AY99" s="248" t="s">
        <v>136</v>
      </c>
    </row>
    <row r="100" s="2" customFormat="1" ht="44.25" customHeight="1">
      <c r="A100" s="40"/>
      <c r="B100" s="41"/>
      <c r="C100" s="214" t="s">
        <v>81</v>
      </c>
      <c r="D100" s="214" t="s">
        <v>139</v>
      </c>
      <c r="E100" s="215" t="s">
        <v>705</v>
      </c>
      <c r="F100" s="216" t="s">
        <v>706</v>
      </c>
      <c r="G100" s="217" t="s">
        <v>163</v>
      </c>
      <c r="H100" s="218">
        <v>0.59999999999999998</v>
      </c>
      <c r="I100" s="219"/>
      <c r="J100" s="220">
        <f>ROUND(I100*H100,2)</f>
        <v>0</v>
      </c>
      <c r="K100" s="216" t="s">
        <v>143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0.0025899999999999999</v>
      </c>
      <c r="R100" s="223">
        <f>Q100*H100</f>
        <v>0.0015539999999999998</v>
      </c>
      <c r="S100" s="223">
        <v>0.126</v>
      </c>
      <c r="T100" s="224">
        <f>S100*H100</f>
        <v>0.075600000000000001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144</v>
      </c>
      <c r="AT100" s="225" t="s">
        <v>139</v>
      </c>
      <c r="AU100" s="225" t="s">
        <v>81</v>
      </c>
      <c r="AY100" s="19" t="s">
        <v>136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144</v>
      </c>
      <c r="BM100" s="225" t="s">
        <v>707</v>
      </c>
    </row>
    <row r="101" s="14" customFormat="1">
      <c r="A101" s="14"/>
      <c r="B101" s="238"/>
      <c r="C101" s="239"/>
      <c r="D101" s="229" t="s">
        <v>146</v>
      </c>
      <c r="E101" s="240" t="s">
        <v>19</v>
      </c>
      <c r="F101" s="241" t="s">
        <v>708</v>
      </c>
      <c r="G101" s="239"/>
      <c r="H101" s="242">
        <v>0.59999999999999998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146</v>
      </c>
      <c r="AU101" s="248" t="s">
        <v>81</v>
      </c>
      <c r="AV101" s="14" t="s">
        <v>81</v>
      </c>
      <c r="AW101" s="14" t="s">
        <v>33</v>
      </c>
      <c r="AX101" s="14" t="s">
        <v>79</v>
      </c>
      <c r="AY101" s="248" t="s">
        <v>136</v>
      </c>
    </row>
    <row r="102" s="12" customFormat="1" ht="22.8" customHeight="1">
      <c r="A102" s="12"/>
      <c r="B102" s="198"/>
      <c r="C102" s="199"/>
      <c r="D102" s="200" t="s">
        <v>71</v>
      </c>
      <c r="E102" s="212" t="s">
        <v>285</v>
      </c>
      <c r="F102" s="212" t="s">
        <v>286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SUM(P103:P107)</f>
        <v>0</v>
      </c>
      <c r="Q102" s="206"/>
      <c r="R102" s="207">
        <f>SUM(R103:R107)</f>
        <v>0</v>
      </c>
      <c r="S102" s="206"/>
      <c r="T102" s="208">
        <f>SUM(T103:T107)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79</v>
      </c>
      <c r="AT102" s="210" t="s">
        <v>71</v>
      </c>
      <c r="AU102" s="210" t="s">
        <v>79</v>
      </c>
      <c r="AY102" s="209" t="s">
        <v>136</v>
      </c>
      <c r="BK102" s="211">
        <f>SUM(BK103:BK107)</f>
        <v>0</v>
      </c>
    </row>
    <row r="103" s="2" customFormat="1" ht="44.25" customHeight="1">
      <c r="A103" s="40"/>
      <c r="B103" s="41"/>
      <c r="C103" s="214" t="s">
        <v>137</v>
      </c>
      <c r="D103" s="214" t="s">
        <v>139</v>
      </c>
      <c r="E103" s="215" t="s">
        <v>288</v>
      </c>
      <c r="F103" s="216" t="s">
        <v>289</v>
      </c>
      <c r="G103" s="217" t="s">
        <v>290</v>
      </c>
      <c r="H103" s="218">
        <v>35.564999999999998</v>
      </c>
      <c r="I103" s="219"/>
      <c r="J103" s="220">
        <f>ROUND(I103*H103,2)</f>
        <v>0</v>
      </c>
      <c r="K103" s="216" t="s">
        <v>143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144</v>
      </c>
      <c r="AT103" s="225" t="s">
        <v>139</v>
      </c>
      <c r="AU103" s="225" t="s">
        <v>81</v>
      </c>
      <c r="AY103" s="19" t="s">
        <v>136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144</v>
      </c>
      <c r="BM103" s="225" t="s">
        <v>709</v>
      </c>
    </row>
    <row r="104" s="2" customFormat="1" ht="33" customHeight="1">
      <c r="A104" s="40"/>
      <c r="B104" s="41"/>
      <c r="C104" s="214" t="s">
        <v>144</v>
      </c>
      <c r="D104" s="214" t="s">
        <v>139</v>
      </c>
      <c r="E104" s="215" t="s">
        <v>293</v>
      </c>
      <c r="F104" s="216" t="s">
        <v>294</v>
      </c>
      <c r="G104" s="217" t="s">
        <v>290</v>
      </c>
      <c r="H104" s="218">
        <v>35.564999999999998</v>
      </c>
      <c r="I104" s="219"/>
      <c r="J104" s="220">
        <f>ROUND(I104*H104,2)</f>
        <v>0</v>
      </c>
      <c r="K104" s="216" t="s">
        <v>143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144</v>
      </c>
      <c r="AT104" s="225" t="s">
        <v>139</v>
      </c>
      <c r="AU104" s="225" t="s">
        <v>81</v>
      </c>
      <c r="AY104" s="19" t="s">
        <v>136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144</v>
      </c>
      <c r="BM104" s="225" t="s">
        <v>710</v>
      </c>
    </row>
    <row r="105" s="2" customFormat="1" ht="44.25" customHeight="1">
      <c r="A105" s="40"/>
      <c r="B105" s="41"/>
      <c r="C105" s="214" t="s">
        <v>226</v>
      </c>
      <c r="D105" s="214" t="s">
        <v>139</v>
      </c>
      <c r="E105" s="215" t="s">
        <v>297</v>
      </c>
      <c r="F105" s="216" t="s">
        <v>298</v>
      </c>
      <c r="G105" s="217" t="s">
        <v>290</v>
      </c>
      <c r="H105" s="218">
        <v>320.08499999999998</v>
      </c>
      <c r="I105" s="219"/>
      <c r="J105" s="220">
        <f>ROUND(I105*H105,2)</f>
        <v>0</v>
      </c>
      <c r="K105" s="216" t="s">
        <v>143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144</v>
      </c>
      <c r="AT105" s="225" t="s">
        <v>139</v>
      </c>
      <c r="AU105" s="225" t="s">
        <v>81</v>
      </c>
      <c r="AY105" s="19" t="s">
        <v>136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144</v>
      </c>
      <c r="BM105" s="225" t="s">
        <v>711</v>
      </c>
    </row>
    <row r="106" s="14" customFormat="1">
      <c r="A106" s="14"/>
      <c r="B106" s="238"/>
      <c r="C106" s="239"/>
      <c r="D106" s="229" t="s">
        <v>146</v>
      </c>
      <c r="E106" s="240" t="s">
        <v>19</v>
      </c>
      <c r="F106" s="241" t="s">
        <v>712</v>
      </c>
      <c r="G106" s="239"/>
      <c r="H106" s="242">
        <v>320.08499999999998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146</v>
      </c>
      <c r="AU106" s="248" t="s">
        <v>81</v>
      </c>
      <c r="AV106" s="14" t="s">
        <v>81</v>
      </c>
      <c r="AW106" s="14" t="s">
        <v>33</v>
      </c>
      <c r="AX106" s="14" t="s">
        <v>79</v>
      </c>
      <c r="AY106" s="248" t="s">
        <v>136</v>
      </c>
    </row>
    <row r="107" s="2" customFormat="1">
      <c r="A107" s="40"/>
      <c r="B107" s="41"/>
      <c r="C107" s="214" t="s">
        <v>173</v>
      </c>
      <c r="D107" s="214" t="s">
        <v>139</v>
      </c>
      <c r="E107" s="215" t="s">
        <v>302</v>
      </c>
      <c r="F107" s="216" t="s">
        <v>303</v>
      </c>
      <c r="G107" s="217" t="s">
        <v>290</v>
      </c>
      <c r="H107" s="218">
        <v>35.564999999999998</v>
      </c>
      <c r="I107" s="219"/>
      <c r="J107" s="220">
        <f>ROUND(I107*H107,2)</f>
        <v>0</v>
      </c>
      <c r="K107" s="216" t="s">
        <v>143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144</v>
      </c>
      <c r="AT107" s="225" t="s">
        <v>139</v>
      </c>
      <c r="AU107" s="225" t="s">
        <v>81</v>
      </c>
      <c r="AY107" s="19" t="s">
        <v>136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144</v>
      </c>
      <c r="BM107" s="225" t="s">
        <v>713</v>
      </c>
    </row>
    <row r="108" s="12" customFormat="1" ht="25.92" customHeight="1">
      <c r="A108" s="12"/>
      <c r="B108" s="198"/>
      <c r="C108" s="199"/>
      <c r="D108" s="200" t="s">
        <v>71</v>
      </c>
      <c r="E108" s="201" t="s">
        <v>310</v>
      </c>
      <c r="F108" s="201" t="s">
        <v>311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P109+P146+P175+P185+P189</f>
        <v>0</v>
      </c>
      <c r="Q108" s="206"/>
      <c r="R108" s="207">
        <f>R109+R146+R175+R185+R189</f>
        <v>1.6843457900000001</v>
      </c>
      <c r="S108" s="206"/>
      <c r="T108" s="208">
        <f>T109+T146+T175+T185+T189</f>
        <v>6.2604236799999997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81</v>
      </c>
      <c r="AT108" s="210" t="s">
        <v>71</v>
      </c>
      <c r="AU108" s="210" t="s">
        <v>72</v>
      </c>
      <c r="AY108" s="209" t="s">
        <v>136</v>
      </c>
      <c r="BK108" s="211">
        <f>BK109+BK146+BK175+BK185+BK189</f>
        <v>0</v>
      </c>
    </row>
    <row r="109" s="12" customFormat="1" ht="22.8" customHeight="1">
      <c r="A109" s="12"/>
      <c r="B109" s="198"/>
      <c r="C109" s="199"/>
      <c r="D109" s="200" t="s">
        <v>71</v>
      </c>
      <c r="E109" s="212" t="s">
        <v>714</v>
      </c>
      <c r="F109" s="212" t="s">
        <v>715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SUM(P110:P145)</f>
        <v>0</v>
      </c>
      <c r="Q109" s="206"/>
      <c r="R109" s="207">
        <f>SUM(R110:R145)</f>
        <v>0.50640468999999999</v>
      </c>
      <c r="S109" s="206"/>
      <c r="T109" s="208">
        <f>SUM(T110:T145)</f>
        <v>0.62003199999999992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81</v>
      </c>
      <c r="AT109" s="210" t="s">
        <v>71</v>
      </c>
      <c r="AU109" s="210" t="s">
        <v>79</v>
      </c>
      <c r="AY109" s="209" t="s">
        <v>136</v>
      </c>
      <c r="BK109" s="211">
        <f>SUM(BK110:BK145)</f>
        <v>0</v>
      </c>
    </row>
    <row r="110" s="2" customFormat="1">
      <c r="A110" s="40"/>
      <c r="B110" s="41"/>
      <c r="C110" s="214" t="s">
        <v>266</v>
      </c>
      <c r="D110" s="214" t="s">
        <v>139</v>
      </c>
      <c r="E110" s="215" t="s">
        <v>716</v>
      </c>
      <c r="F110" s="216" t="s">
        <v>717</v>
      </c>
      <c r="G110" s="217" t="s">
        <v>142</v>
      </c>
      <c r="H110" s="218">
        <v>44.287999999999997</v>
      </c>
      <c r="I110" s="219"/>
      <c r="J110" s="220">
        <f>ROUND(I110*H110,2)</f>
        <v>0</v>
      </c>
      <c r="K110" s="216" t="s">
        <v>143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0.014</v>
      </c>
      <c r="T110" s="224">
        <f>S110*H110</f>
        <v>0.62003199999999992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314</v>
      </c>
      <c r="AT110" s="225" t="s">
        <v>139</v>
      </c>
      <c r="AU110" s="225" t="s">
        <v>81</v>
      </c>
      <c r="AY110" s="19" t="s">
        <v>136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314</v>
      </c>
      <c r="BM110" s="225" t="s">
        <v>718</v>
      </c>
    </row>
    <row r="111" s="13" customFormat="1">
      <c r="A111" s="13"/>
      <c r="B111" s="227"/>
      <c r="C111" s="228"/>
      <c r="D111" s="229" t="s">
        <v>146</v>
      </c>
      <c r="E111" s="230" t="s">
        <v>19</v>
      </c>
      <c r="F111" s="231" t="s">
        <v>703</v>
      </c>
      <c r="G111" s="228"/>
      <c r="H111" s="230" t="s">
        <v>19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146</v>
      </c>
      <c r="AU111" s="237" t="s">
        <v>81</v>
      </c>
      <c r="AV111" s="13" t="s">
        <v>79</v>
      </c>
      <c r="AW111" s="13" t="s">
        <v>33</v>
      </c>
      <c r="AX111" s="13" t="s">
        <v>72</v>
      </c>
      <c r="AY111" s="237" t="s">
        <v>136</v>
      </c>
    </row>
    <row r="112" s="14" customFormat="1">
      <c r="A112" s="14"/>
      <c r="B112" s="238"/>
      <c r="C112" s="239"/>
      <c r="D112" s="229" t="s">
        <v>146</v>
      </c>
      <c r="E112" s="240" t="s">
        <v>19</v>
      </c>
      <c r="F112" s="241" t="s">
        <v>719</v>
      </c>
      <c r="G112" s="239"/>
      <c r="H112" s="242">
        <v>44.287999999999997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146</v>
      </c>
      <c r="AU112" s="248" t="s">
        <v>81</v>
      </c>
      <c r="AV112" s="14" t="s">
        <v>81</v>
      </c>
      <c r="AW112" s="14" t="s">
        <v>33</v>
      </c>
      <c r="AX112" s="14" t="s">
        <v>72</v>
      </c>
      <c r="AY112" s="248" t="s">
        <v>136</v>
      </c>
    </row>
    <row r="113" s="16" customFormat="1">
      <c r="A113" s="16"/>
      <c r="B113" s="260"/>
      <c r="C113" s="261"/>
      <c r="D113" s="229" t="s">
        <v>146</v>
      </c>
      <c r="E113" s="262" t="s">
        <v>720</v>
      </c>
      <c r="F113" s="263" t="s">
        <v>160</v>
      </c>
      <c r="G113" s="261"/>
      <c r="H113" s="264">
        <v>44.287999999999997</v>
      </c>
      <c r="I113" s="265"/>
      <c r="J113" s="261"/>
      <c r="K113" s="261"/>
      <c r="L113" s="266"/>
      <c r="M113" s="267"/>
      <c r="N113" s="268"/>
      <c r="O113" s="268"/>
      <c r="P113" s="268"/>
      <c r="Q113" s="268"/>
      <c r="R113" s="268"/>
      <c r="S113" s="268"/>
      <c r="T113" s="269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0" t="s">
        <v>146</v>
      </c>
      <c r="AU113" s="270" t="s">
        <v>81</v>
      </c>
      <c r="AV113" s="16" t="s">
        <v>144</v>
      </c>
      <c r="AW113" s="16" t="s">
        <v>33</v>
      </c>
      <c r="AX113" s="16" t="s">
        <v>79</v>
      </c>
      <c r="AY113" s="270" t="s">
        <v>136</v>
      </c>
    </row>
    <row r="114" s="2" customFormat="1">
      <c r="A114" s="40"/>
      <c r="B114" s="41"/>
      <c r="C114" s="214" t="s">
        <v>271</v>
      </c>
      <c r="D114" s="214" t="s">
        <v>139</v>
      </c>
      <c r="E114" s="215" t="s">
        <v>721</v>
      </c>
      <c r="F114" s="216" t="s">
        <v>722</v>
      </c>
      <c r="G114" s="217" t="s">
        <v>142</v>
      </c>
      <c r="H114" s="218">
        <v>44.287999999999997</v>
      </c>
      <c r="I114" s="219"/>
      <c r="J114" s="220">
        <f>ROUND(I114*H114,2)</f>
        <v>0</v>
      </c>
      <c r="K114" s="216" t="s">
        <v>143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314</v>
      </c>
      <c r="AT114" s="225" t="s">
        <v>139</v>
      </c>
      <c r="AU114" s="225" t="s">
        <v>81</v>
      </c>
      <c r="AY114" s="19" t="s">
        <v>136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314</v>
      </c>
      <c r="BM114" s="225" t="s">
        <v>723</v>
      </c>
    </row>
    <row r="115" s="13" customFormat="1">
      <c r="A115" s="13"/>
      <c r="B115" s="227"/>
      <c r="C115" s="228"/>
      <c r="D115" s="229" t="s">
        <v>146</v>
      </c>
      <c r="E115" s="230" t="s">
        <v>19</v>
      </c>
      <c r="F115" s="231" t="s">
        <v>703</v>
      </c>
      <c r="G115" s="228"/>
      <c r="H115" s="230" t="s">
        <v>19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146</v>
      </c>
      <c r="AU115" s="237" t="s">
        <v>81</v>
      </c>
      <c r="AV115" s="13" t="s">
        <v>79</v>
      </c>
      <c r="AW115" s="13" t="s">
        <v>33</v>
      </c>
      <c r="AX115" s="13" t="s">
        <v>72</v>
      </c>
      <c r="AY115" s="237" t="s">
        <v>136</v>
      </c>
    </row>
    <row r="116" s="14" customFormat="1">
      <c r="A116" s="14"/>
      <c r="B116" s="238"/>
      <c r="C116" s="239"/>
      <c r="D116" s="229" t="s">
        <v>146</v>
      </c>
      <c r="E116" s="240" t="s">
        <v>19</v>
      </c>
      <c r="F116" s="241" t="s">
        <v>724</v>
      </c>
      <c r="G116" s="239"/>
      <c r="H116" s="242">
        <v>44.287999999999997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146</v>
      </c>
      <c r="AU116" s="248" t="s">
        <v>81</v>
      </c>
      <c r="AV116" s="14" t="s">
        <v>81</v>
      </c>
      <c r="AW116" s="14" t="s">
        <v>33</v>
      </c>
      <c r="AX116" s="14" t="s">
        <v>72</v>
      </c>
      <c r="AY116" s="248" t="s">
        <v>136</v>
      </c>
    </row>
    <row r="117" s="16" customFormat="1">
      <c r="A117" s="16"/>
      <c r="B117" s="260"/>
      <c r="C117" s="261"/>
      <c r="D117" s="229" t="s">
        <v>146</v>
      </c>
      <c r="E117" s="262" t="s">
        <v>19</v>
      </c>
      <c r="F117" s="263" t="s">
        <v>160</v>
      </c>
      <c r="G117" s="261"/>
      <c r="H117" s="264">
        <v>44.287999999999997</v>
      </c>
      <c r="I117" s="265"/>
      <c r="J117" s="261"/>
      <c r="K117" s="261"/>
      <c r="L117" s="266"/>
      <c r="M117" s="267"/>
      <c r="N117" s="268"/>
      <c r="O117" s="268"/>
      <c r="P117" s="268"/>
      <c r="Q117" s="268"/>
      <c r="R117" s="268"/>
      <c r="S117" s="268"/>
      <c r="T117" s="269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70" t="s">
        <v>146</v>
      </c>
      <c r="AU117" s="270" t="s">
        <v>81</v>
      </c>
      <c r="AV117" s="16" t="s">
        <v>144</v>
      </c>
      <c r="AW117" s="16" t="s">
        <v>33</v>
      </c>
      <c r="AX117" s="16" t="s">
        <v>79</v>
      </c>
      <c r="AY117" s="270" t="s">
        <v>136</v>
      </c>
    </row>
    <row r="118" s="2" customFormat="1" ht="16.5" customHeight="1">
      <c r="A118" s="40"/>
      <c r="B118" s="41"/>
      <c r="C118" s="272" t="s">
        <v>230</v>
      </c>
      <c r="D118" s="272" t="s">
        <v>468</v>
      </c>
      <c r="E118" s="273" t="s">
        <v>725</v>
      </c>
      <c r="F118" s="274" t="s">
        <v>726</v>
      </c>
      <c r="G118" s="275" t="s">
        <v>290</v>
      </c>
      <c r="H118" s="276">
        <v>0.012999999999999999</v>
      </c>
      <c r="I118" s="277"/>
      <c r="J118" s="278">
        <f>ROUND(I118*H118,2)</f>
        <v>0</v>
      </c>
      <c r="K118" s="274" t="s">
        <v>143</v>
      </c>
      <c r="L118" s="279"/>
      <c r="M118" s="280" t="s">
        <v>19</v>
      </c>
      <c r="N118" s="281" t="s">
        <v>43</v>
      </c>
      <c r="O118" s="86"/>
      <c r="P118" s="223">
        <f>O118*H118</f>
        <v>0</v>
      </c>
      <c r="Q118" s="223">
        <v>1</v>
      </c>
      <c r="R118" s="223">
        <f>Q118*H118</f>
        <v>0.012999999999999999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434</v>
      </c>
      <c r="AT118" s="225" t="s">
        <v>468</v>
      </c>
      <c r="AU118" s="225" t="s">
        <v>81</v>
      </c>
      <c r="AY118" s="19" t="s">
        <v>136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314</v>
      </c>
      <c r="BM118" s="225" t="s">
        <v>727</v>
      </c>
    </row>
    <row r="119" s="14" customFormat="1">
      <c r="A119" s="14"/>
      <c r="B119" s="238"/>
      <c r="C119" s="239"/>
      <c r="D119" s="229" t="s">
        <v>146</v>
      </c>
      <c r="E119" s="240" t="s">
        <v>19</v>
      </c>
      <c r="F119" s="241" t="s">
        <v>728</v>
      </c>
      <c r="G119" s="239"/>
      <c r="H119" s="242">
        <v>0.012999999999999999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146</v>
      </c>
      <c r="AU119" s="248" t="s">
        <v>81</v>
      </c>
      <c r="AV119" s="14" t="s">
        <v>81</v>
      </c>
      <c r="AW119" s="14" t="s">
        <v>33</v>
      </c>
      <c r="AX119" s="14" t="s">
        <v>79</v>
      </c>
      <c r="AY119" s="248" t="s">
        <v>136</v>
      </c>
    </row>
    <row r="120" s="2" customFormat="1">
      <c r="A120" s="40"/>
      <c r="B120" s="41"/>
      <c r="C120" s="214" t="s">
        <v>281</v>
      </c>
      <c r="D120" s="214" t="s">
        <v>139</v>
      </c>
      <c r="E120" s="215" t="s">
        <v>729</v>
      </c>
      <c r="F120" s="216" t="s">
        <v>730</v>
      </c>
      <c r="G120" s="217" t="s">
        <v>142</v>
      </c>
      <c r="H120" s="218">
        <v>44.287999999999997</v>
      </c>
      <c r="I120" s="219"/>
      <c r="J120" s="220">
        <f>ROUND(I120*H120,2)</f>
        <v>0</v>
      </c>
      <c r="K120" s="216" t="s">
        <v>143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0.00088000000000000003</v>
      </c>
      <c r="R120" s="223">
        <f>Q120*H120</f>
        <v>0.038973439999999998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314</v>
      </c>
      <c r="AT120" s="225" t="s">
        <v>139</v>
      </c>
      <c r="AU120" s="225" t="s">
        <v>81</v>
      </c>
      <c r="AY120" s="19" t="s">
        <v>136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314</v>
      </c>
      <c r="BM120" s="225" t="s">
        <v>731</v>
      </c>
    </row>
    <row r="121" s="13" customFormat="1">
      <c r="A121" s="13"/>
      <c r="B121" s="227"/>
      <c r="C121" s="228"/>
      <c r="D121" s="229" t="s">
        <v>146</v>
      </c>
      <c r="E121" s="230" t="s">
        <v>19</v>
      </c>
      <c r="F121" s="231" t="s">
        <v>732</v>
      </c>
      <c r="G121" s="228"/>
      <c r="H121" s="230" t="s">
        <v>19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146</v>
      </c>
      <c r="AU121" s="237" t="s">
        <v>81</v>
      </c>
      <c r="AV121" s="13" t="s">
        <v>79</v>
      </c>
      <c r="AW121" s="13" t="s">
        <v>33</v>
      </c>
      <c r="AX121" s="13" t="s">
        <v>72</v>
      </c>
      <c r="AY121" s="237" t="s">
        <v>136</v>
      </c>
    </row>
    <row r="122" s="14" customFormat="1">
      <c r="A122" s="14"/>
      <c r="B122" s="238"/>
      <c r="C122" s="239"/>
      <c r="D122" s="229" t="s">
        <v>146</v>
      </c>
      <c r="E122" s="240" t="s">
        <v>19</v>
      </c>
      <c r="F122" s="241" t="s">
        <v>733</v>
      </c>
      <c r="G122" s="239"/>
      <c r="H122" s="242">
        <v>44.287999999999997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146</v>
      </c>
      <c r="AU122" s="248" t="s">
        <v>81</v>
      </c>
      <c r="AV122" s="14" t="s">
        <v>81</v>
      </c>
      <c r="AW122" s="14" t="s">
        <v>33</v>
      </c>
      <c r="AX122" s="14" t="s">
        <v>72</v>
      </c>
      <c r="AY122" s="248" t="s">
        <v>136</v>
      </c>
    </row>
    <row r="123" s="15" customFormat="1">
      <c r="A123" s="15"/>
      <c r="B123" s="249"/>
      <c r="C123" s="250"/>
      <c r="D123" s="229" t="s">
        <v>146</v>
      </c>
      <c r="E123" s="251" t="s">
        <v>19</v>
      </c>
      <c r="F123" s="252" t="s">
        <v>159</v>
      </c>
      <c r="G123" s="250"/>
      <c r="H123" s="253">
        <v>44.287999999999997</v>
      </c>
      <c r="I123" s="254"/>
      <c r="J123" s="250"/>
      <c r="K123" s="250"/>
      <c r="L123" s="255"/>
      <c r="M123" s="256"/>
      <c r="N123" s="257"/>
      <c r="O123" s="257"/>
      <c r="P123" s="257"/>
      <c r="Q123" s="257"/>
      <c r="R123" s="257"/>
      <c r="S123" s="257"/>
      <c r="T123" s="25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9" t="s">
        <v>146</v>
      </c>
      <c r="AU123" s="259" t="s">
        <v>81</v>
      </c>
      <c r="AV123" s="15" t="s">
        <v>137</v>
      </c>
      <c r="AW123" s="15" t="s">
        <v>33</v>
      </c>
      <c r="AX123" s="15" t="s">
        <v>79</v>
      </c>
      <c r="AY123" s="259" t="s">
        <v>136</v>
      </c>
    </row>
    <row r="124" s="2" customFormat="1" ht="44.25" customHeight="1">
      <c r="A124" s="40"/>
      <c r="B124" s="41"/>
      <c r="C124" s="272" t="s">
        <v>287</v>
      </c>
      <c r="D124" s="272" t="s">
        <v>468</v>
      </c>
      <c r="E124" s="273" t="s">
        <v>734</v>
      </c>
      <c r="F124" s="274" t="s">
        <v>735</v>
      </c>
      <c r="G124" s="275" t="s">
        <v>142</v>
      </c>
      <c r="H124" s="276">
        <v>59.359999999999999</v>
      </c>
      <c r="I124" s="277"/>
      <c r="J124" s="278">
        <f>ROUND(I124*H124,2)</f>
        <v>0</v>
      </c>
      <c r="K124" s="274" t="s">
        <v>143</v>
      </c>
      <c r="L124" s="279"/>
      <c r="M124" s="280" t="s">
        <v>19</v>
      </c>
      <c r="N124" s="281" t="s">
        <v>43</v>
      </c>
      <c r="O124" s="86"/>
      <c r="P124" s="223">
        <f>O124*H124</f>
        <v>0</v>
      </c>
      <c r="Q124" s="223">
        <v>0.0054000000000000003</v>
      </c>
      <c r="R124" s="223">
        <f>Q124*H124</f>
        <v>0.320544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434</v>
      </c>
      <c r="AT124" s="225" t="s">
        <v>468</v>
      </c>
      <c r="AU124" s="225" t="s">
        <v>81</v>
      </c>
      <c r="AY124" s="19" t="s">
        <v>136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314</v>
      </c>
      <c r="BM124" s="225" t="s">
        <v>736</v>
      </c>
    </row>
    <row r="125" s="14" customFormat="1">
      <c r="A125" s="14"/>
      <c r="B125" s="238"/>
      <c r="C125" s="239"/>
      <c r="D125" s="229" t="s">
        <v>146</v>
      </c>
      <c r="E125" s="240" t="s">
        <v>19</v>
      </c>
      <c r="F125" s="241" t="s">
        <v>737</v>
      </c>
      <c r="G125" s="239"/>
      <c r="H125" s="242">
        <v>50.930999999999997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146</v>
      </c>
      <c r="AU125" s="248" t="s">
        <v>81</v>
      </c>
      <c r="AV125" s="14" t="s">
        <v>81</v>
      </c>
      <c r="AW125" s="14" t="s">
        <v>33</v>
      </c>
      <c r="AX125" s="14" t="s">
        <v>79</v>
      </c>
      <c r="AY125" s="248" t="s">
        <v>136</v>
      </c>
    </row>
    <row r="126" s="14" customFormat="1">
      <c r="A126" s="14"/>
      <c r="B126" s="238"/>
      <c r="C126" s="239"/>
      <c r="D126" s="229" t="s">
        <v>146</v>
      </c>
      <c r="E126" s="239"/>
      <c r="F126" s="241" t="s">
        <v>738</v>
      </c>
      <c r="G126" s="239"/>
      <c r="H126" s="242">
        <v>59.359999999999999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146</v>
      </c>
      <c r="AU126" s="248" t="s">
        <v>81</v>
      </c>
      <c r="AV126" s="14" t="s">
        <v>81</v>
      </c>
      <c r="AW126" s="14" t="s">
        <v>4</v>
      </c>
      <c r="AX126" s="14" t="s">
        <v>79</v>
      </c>
      <c r="AY126" s="248" t="s">
        <v>136</v>
      </c>
    </row>
    <row r="127" s="2" customFormat="1" ht="55.5" customHeight="1">
      <c r="A127" s="40"/>
      <c r="B127" s="41"/>
      <c r="C127" s="214" t="s">
        <v>292</v>
      </c>
      <c r="D127" s="214" t="s">
        <v>139</v>
      </c>
      <c r="E127" s="215" t="s">
        <v>739</v>
      </c>
      <c r="F127" s="216" t="s">
        <v>740</v>
      </c>
      <c r="G127" s="217" t="s">
        <v>142</v>
      </c>
      <c r="H127" s="218">
        <v>54.658000000000001</v>
      </c>
      <c r="I127" s="219"/>
      <c r="J127" s="220">
        <f>ROUND(I127*H127,2)</f>
        <v>0</v>
      </c>
      <c r="K127" s="216" t="s">
        <v>143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5.0000000000000002E-05</v>
      </c>
      <c r="R127" s="223">
        <f>Q127*H127</f>
        <v>0.0027329000000000003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314</v>
      </c>
      <c r="AT127" s="225" t="s">
        <v>139</v>
      </c>
      <c r="AU127" s="225" t="s">
        <v>81</v>
      </c>
      <c r="AY127" s="19" t="s">
        <v>136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314</v>
      </c>
      <c r="BM127" s="225" t="s">
        <v>741</v>
      </c>
    </row>
    <row r="128" s="13" customFormat="1">
      <c r="A128" s="13"/>
      <c r="B128" s="227"/>
      <c r="C128" s="228"/>
      <c r="D128" s="229" t="s">
        <v>146</v>
      </c>
      <c r="E128" s="230" t="s">
        <v>19</v>
      </c>
      <c r="F128" s="231" t="s">
        <v>742</v>
      </c>
      <c r="G128" s="228"/>
      <c r="H128" s="230" t="s">
        <v>19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146</v>
      </c>
      <c r="AU128" s="237" t="s">
        <v>81</v>
      </c>
      <c r="AV128" s="13" t="s">
        <v>79</v>
      </c>
      <c r="AW128" s="13" t="s">
        <v>33</v>
      </c>
      <c r="AX128" s="13" t="s">
        <v>72</v>
      </c>
      <c r="AY128" s="237" t="s">
        <v>136</v>
      </c>
    </row>
    <row r="129" s="14" customFormat="1">
      <c r="A129" s="14"/>
      <c r="B129" s="238"/>
      <c r="C129" s="239"/>
      <c r="D129" s="229" t="s">
        <v>146</v>
      </c>
      <c r="E129" s="240" t="s">
        <v>19</v>
      </c>
      <c r="F129" s="241" t="s">
        <v>743</v>
      </c>
      <c r="G129" s="239"/>
      <c r="H129" s="242">
        <v>54.658000000000001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146</v>
      </c>
      <c r="AU129" s="248" t="s">
        <v>81</v>
      </c>
      <c r="AV129" s="14" t="s">
        <v>81</v>
      </c>
      <c r="AW129" s="14" t="s">
        <v>33</v>
      </c>
      <c r="AX129" s="14" t="s">
        <v>72</v>
      </c>
      <c r="AY129" s="248" t="s">
        <v>136</v>
      </c>
    </row>
    <row r="130" s="16" customFormat="1">
      <c r="A130" s="16"/>
      <c r="B130" s="260"/>
      <c r="C130" s="261"/>
      <c r="D130" s="229" t="s">
        <v>146</v>
      </c>
      <c r="E130" s="262" t="s">
        <v>19</v>
      </c>
      <c r="F130" s="263" t="s">
        <v>160</v>
      </c>
      <c r="G130" s="261"/>
      <c r="H130" s="264">
        <v>54.658000000000001</v>
      </c>
      <c r="I130" s="265"/>
      <c r="J130" s="261"/>
      <c r="K130" s="261"/>
      <c r="L130" s="266"/>
      <c r="M130" s="267"/>
      <c r="N130" s="268"/>
      <c r="O130" s="268"/>
      <c r="P130" s="268"/>
      <c r="Q130" s="268"/>
      <c r="R130" s="268"/>
      <c r="S130" s="268"/>
      <c r="T130" s="269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0" t="s">
        <v>146</v>
      </c>
      <c r="AU130" s="270" t="s">
        <v>81</v>
      </c>
      <c r="AV130" s="16" t="s">
        <v>144</v>
      </c>
      <c r="AW130" s="16" t="s">
        <v>33</v>
      </c>
      <c r="AX130" s="16" t="s">
        <v>79</v>
      </c>
      <c r="AY130" s="270" t="s">
        <v>136</v>
      </c>
    </row>
    <row r="131" s="2" customFormat="1">
      <c r="A131" s="40"/>
      <c r="B131" s="41"/>
      <c r="C131" s="272" t="s">
        <v>296</v>
      </c>
      <c r="D131" s="272" t="s">
        <v>468</v>
      </c>
      <c r="E131" s="273" t="s">
        <v>744</v>
      </c>
      <c r="F131" s="274" t="s">
        <v>745</v>
      </c>
      <c r="G131" s="275" t="s">
        <v>142</v>
      </c>
      <c r="H131" s="276">
        <v>62.856999999999999</v>
      </c>
      <c r="I131" s="277"/>
      <c r="J131" s="278">
        <f>ROUND(I131*H131,2)</f>
        <v>0</v>
      </c>
      <c r="K131" s="274" t="s">
        <v>143</v>
      </c>
      <c r="L131" s="279"/>
      <c r="M131" s="280" t="s">
        <v>19</v>
      </c>
      <c r="N131" s="281" t="s">
        <v>43</v>
      </c>
      <c r="O131" s="86"/>
      <c r="P131" s="223">
        <f>O131*H131</f>
        <v>0</v>
      </c>
      <c r="Q131" s="223">
        <v>0.0019</v>
      </c>
      <c r="R131" s="223">
        <f>Q131*H131</f>
        <v>0.1194283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434</v>
      </c>
      <c r="AT131" s="225" t="s">
        <v>468</v>
      </c>
      <c r="AU131" s="225" t="s">
        <v>81</v>
      </c>
      <c r="AY131" s="19" t="s">
        <v>136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314</v>
      </c>
      <c r="BM131" s="225" t="s">
        <v>746</v>
      </c>
    </row>
    <row r="132" s="14" customFormat="1">
      <c r="A132" s="14"/>
      <c r="B132" s="238"/>
      <c r="C132" s="239"/>
      <c r="D132" s="229" t="s">
        <v>146</v>
      </c>
      <c r="E132" s="240" t="s">
        <v>19</v>
      </c>
      <c r="F132" s="241" t="s">
        <v>747</v>
      </c>
      <c r="G132" s="239"/>
      <c r="H132" s="242">
        <v>62.856999999999999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146</v>
      </c>
      <c r="AU132" s="248" t="s">
        <v>81</v>
      </c>
      <c r="AV132" s="14" t="s">
        <v>81</v>
      </c>
      <c r="AW132" s="14" t="s">
        <v>33</v>
      </c>
      <c r="AX132" s="14" t="s">
        <v>79</v>
      </c>
      <c r="AY132" s="248" t="s">
        <v>136</v>
      </c>
    </row>
    <row r="133" s="2" customFormat="1">
      <c r="A133" s="40"/>
      <c r="B133" s="41"/>
      <c r="C133" s="214" t="s">
        <v>301</v>
      </c>
      <c r="D133" s="214" t="s">
        <v>139</v>
      </c>
      <c r="E133" s="215" t="s">
        <v>748</v>
      </c>
      <c r="F133" s="216" t="s">
        <v>749</v>
      </c>
      <c r="G133" s="217" t="s">
        <v>459</v>
      </c>
      <c r="H133" s="218">
        <v>2</v>
      </c>
      <c r="I133" s="219"/>
      <c r="J133" s="220">
        <f>ROUND(I133*H133,2)</f>
        <v>0</v>
      </c>
      <c r="K133" s="216" t="s">
        <v>143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2.0000000000000002E-05</v>
      </c>
      <c r="R133" s="223">
        <f>Q133*H133</f>
        <v>4.0000000000000003E-05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314</v>
      </c>
      <c r="AT133" s="225" t="s">
        <v>139</v>
      </c>
      <c r="AU133" s="225" t="s">
        <v>81</v>
      </c>
      <c r="AY133" s="19" t="s">
        <v>136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314</v>
      </c>
      <c r="BM133" s="225" t="s">
        <v>750</v>
      </c>
    </row>
    <row r="134" s="13" customFormat="1">
      <c r="A134" s="13"/>
      <c r="B134" s="227"/>
      <c r="C134" s="228"/>
      <c r="D134" s="229" t="s">
        <v>146</v>
      </c>
      <c r="E134" s="230" t="s">
        <v>19</v>
      </c>
      <c r="F134" s="231" t="s">
        <v>751</v>
      </c>
      <c r="G134" s="228"/>
      <c r="H134" s="230" t="s">
        <v>19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146</v>
      </c>
      <c r="AU134" s="237" t="s">
        <v>81</v>
      </c>
      <c r="AV134" s="13" t="s">
        <v>79</v>
      </c>
      <c r="AW134" s="13" t="s">
        <v>33</v>
      </c>
      <c r="AX134" s="13" t="s">
        <v>72</v>
      </c>
      <c r="AY134" s="237" t="s">
        <v>136</v>
      </c>
    </row>
    <row r="135" s="14" customFormat="1">
      <c r="A135" s="14"/>
      <c r="B135" s="238"/>
      <c r="C135" s="239"/>
      <c r="D135" s="229" t="s">
        <v>146</v>
      </c>
      <c r="E135" s="240" t="s">
        <v>19</v>
      </c>
      <c r="F135" s="241" t="s">
        <v>752</v>
      </c>
      <c r="G135" s="239"/>
      <c r="H135" s="242">
        <v>1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146</v>
      </c>
      <c r="AU135" s="248" t="s">
        <v>81</v>
      </c>
      <c r="AV135" s="14" t="s">
        <v>81</v>
      </c>
      <c r="AW135" s="14" t="s">
        <v>33</v>
      </c>
      <c r="AX135" s="14" t="s">
        <v>72</v>
      </c>
      <c r="AY135" s="248" t="s">
        <v>136</v>
      </c>
    </row>
    <row r="136" s="14" customFormat="1">
      <c r="A136" s="14"/>
      <c r="B136" s="238"/>
      <c r="C136" s="239"/>
      <c r="D136" s="229" t="s">
        <v>146</v>
      </c>
      <c r="E136" s="240" t="s">
        <v>19</v>
      </c>
      <c r="F136" s="241" t="s">
        <v>753</v>
      </c>
      <c r="G136" s="239"/>
      <c r="H136" s="242">
        <v>1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146</v>
      </c>
      <c r="AU136" s="248" t="s">
        <v>81</v>
      </c>
      <c r="AV136" s="14" t="s">
        <v>81</v>
      </c>
      <c r="AW136" s="14" t="s">
        <v>33</v>
      </c>
      <c r="AX136" s="14" t="s">
        <v>72</v>
      </c>
      <c r="AY136" s="248" t="s">
        <v>136</v>
      </c>
    </row>
    <row r="137" s="16" customFormat="1">
      <c r="A137" s="16"/>
      <c r="B137" s="260"/>
      <c r="C137" s="261"/>
      <c r="D137" s="229" t="s">
        <v>146</v>
      </c>
      <c r="E137" s="262" t="s">
        <v>19</v>
      </c>
      <c r="F137" s="263" t="s">
        <v>160</v>
      </c>
      <c r="G137" s="261"/>
      <c r="H137" s="264">
        <v>2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0" t="s">
        <v>146</v>
      </c>
      <c r="AU137" s="270" t="s">
        <v>81</v>
      </c>
      <c r="AV137" s="16" t="s">
        <v>144</v>
      </c>
      <c r="AW137" s="16" t="s">
        <v>33</v>
      </c>
      <c r="AX137" s="16" t="s">
        <v>79</v>
      </c>
      <c r="AY137" s="270" t="s">
        <v>136</v>
      </c>
    </row>
    <row r="138" s="2" customFormat="1">
      <c r="A138" s="40"/>
      <c r="B138" s="41"/>
      <c r="C138" s="272" t="s">
        <v>8</v>
      </c>
      <c r="D138" s="272" t="s">
        <v>468</v>
      </c>
      <c r="E138" s="273" t="s">
        <v>754</v>
      </c>
      <c r="F138" s="274" t="s">
        <v>755</v>
      </c>
      <c r="G138" s="275" t="s">
        <v>142</v>
      </c>
      <c r="H138" s="276">
        <v>1</v>
      </c>
      <c r="I138" s="277"/>
      <c r="J138" s="278">
        <f>ROUND(I138*H138,2)</f>
        <v>0</v>
      </c>
      <c r="K138" s="274" t="s">
        <v>143</v>
      </c>
      <c r="L138" s="279"/>
      <c r="M138" s="280" t="s">
        <v>19</v>
      </c>
      <c r="N138" s="281" t="s">
        <v>43</v>
      </c>
      <c r="O138" s="86"/>
      <c r="P138" s="223">
        <f>O138*H138</f>
        <v>0</v>
      </c>
      <c r="Q138" s="223">
        <v>0.0047999999999999996</v>
      </c>
      <c r="R138" s="223">
        <f>Q138*H138</f>
        <v>0.0047999999999999996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434</v>
      </c>
      <c r="AT138" s="225" t="s">
        <v>468</v>
      </c>
      <c r="AU138" s="225" t="s">
        <v>81</v>
      </c>
      <c r="AY138" s="19" t="s">
        <v>136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314</v>
      </c>
      <c r="BM138" s="225" t="s">
        <v>756</v>
      </c>
    </row>
    <row r="139" s="14" customFormat="1">
      <c r="A139" s="14"/>
      <c r="B139" s="238"/>
      <c r="C139" s="239"/>
      <c r="D139" s="229" t="s">
        <v>146</v>
      </c>
      <c r="E139" s="240" t="s">
        <v>19</v>
      </c>
      <c r="F139" s="241" t="s">
        <v>757</v>
      </c>
      <c r="G139" s="239"/>
      <c r="H139" s="242">
        <v>1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146</v>
      </c>
      <c r="AU139" s="248" t="s">
        <v>81</v>
      </c>
      <c r="AV139" s="14" t="s">
        <v>81</v>
      </c>
      <c r="AW139" s="14" t="s">
        <v>33</v>
      </c>
      <c r="AX139" s="14" t="s">
        <v>79</v>
      </c>
      <c r="AY139" s="248" t="s">
        <v>136</v>
      </c>
    </row>
    <row r="140" s="2" customFormat="1">
      <c r="A140" s="40"/>
      <c r="B140" s="41"/>
      <c r="C140" s="272" t="s">
        <v>314</v>
      </c>
      <c r="D140" s="272" t="s">
        <v>468</v>
      </c>
      <c r="E140" s="273" t="s">
        <v>758</v>
      </c>
      <c r="F140" s="274" t="s">
        <v>759</v>
      </c>
      <c r="G140" s="275" t="s">
        <v>290</v>
      </c>
      <c r="H140" s="276">
        <v>0.0060000000000000001</v>
      </c>
      <c r="I140" s="277"/>
      <c r="J140" s="278">
        <f>ROUND(I140*H140,2)</f>
        <v>0</v>
      </c>
      <c r="K140" s="274" t="s">
        <v>143</v>
      </c>
      <c r="L140" s="279"/>
      <c r="M140" s="280" t="s">
        <v>19</v>
      </c>
      <c r="N140" s="281" t="s">
        <v>43</v>
      </c>
      <c r="O140" s="86"/>
      <c r="P140" s="223">
        <f>O140*H140</f>
        <v>0</v>
      </c>
      <c r="Q140" s="223">
        <v>1</v>
      </c>
      <c r="R140" s="223">
        <f>Q140*H140</f>
        <v>0.0060000000000000001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434</v>
      </c>
      <c r="AT140" s="225" t="s">
        <v>468</v>
      </c>
      <c r="AU140" s="225" t="s">
        <v>81</v>
      </c>
      <c r="AY140" s="19" t="s">
        <v>136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314</v>
      </c>
      <c r="BM140" s="225" t="s">
        <v>760</v>
      </c>
    </row>
    <row r="141" s="14" customFormat="1">
      <c r="A141" s="14"/>
      <c r="B141" s="238"/>
      <c r="C141" s="239"/>
      <c r="D141" s="229" t="s">
        <v>146</v>
      </c>
      <c r="E141" s="240" t="s">
        <v>19</v>
      </c>
      <c r="F141" s="241" t="s">
        <v>761</v>
      </c>
      <c r="G141" s="239"/>
      <c r="H141" s="242">
        <v>0.0060000000000000001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146</v>
      </c>
      <c r="AU141" s="248" t="s">
        <v>81</v>
      </c>
      <c r="AV141" s="14" t="s">
        <v>81</v>
      </c>
      <c r="AW141" s="14" t="s">
        <v>33</v>
      </c>
      <c r="AX141" s="14" t="s">
        <v>79</v>
      </c>
      <c r="AY141" s="248" t="s">
        <v>136</v>
      </c>
    </row>
    <row r="142" s="2" customFormat="1">
      <c r="A142" s="40"/>
      <c r="B142" s="41"/>
      <c r="C142" s="272" t="s">
        <v>320</v>
      </c>
      <c r="D142" s="272" t="s">
        <v>468</v>
      </c>
      <c r="E142" s="273" t="s">
        <v>762</v>
      </c>
      <c r="F142" s="274" t="s">
        <v>763</v>
      </c>
      <c r="G142" s="275" t="s">
        <v>163</v>
      </c>
      <c r="H142" s="276">
        <v>1.611</v>
      </c>
      <c r="I142" s="277"/>
      <c r="J142" s="278">
        <f>ROUND(I142*H142,2)</f>
        <v>0</v>
      </c>
      <c r="K142" s="274" t="s">
        <v>143</v>
      </c>
      <c r="L142" s="279"/>
      <c r="M142" s="280" t="s">
        <v>19</v>
      </c>
      <c r="N142" s="281" t="s">
        <v>43</v>
      </c>
      <c r="O142" s="86"/>
      <c r="P142" s="223">
        <f>O142*H142</f>
        <v>0</v>
      </c>
      <c r="Q142" s="223">
        <v>0.00055000000000000003</v>
      </c>
      <c r="R142" s="223">
        <f>Q142*H142</f>
        <v>0.0008860500000000001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434</v>
      </c>
      <c r="AT142" s="225" t="s">
        <v>468</v>
      </c>
      <c r="AU142" s="225" t="s">
        <v>81</v>
      </c>
      <c r="AY142" s="19" t="s">
        <v>136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314</v>
      </c>
      <c r="BM142" s="225" t="s">
        <v>764</v>
      </c>
    </row>
    <row r="143" s="14" customFormat="1">
      <c r="A143" s="14"/>
      <c r="B143" s="238"/>
      <c r="C143" s="239"/>
      <c r="D143" s="229" t="s">
        <v>146</v>
      </c>
      <c r="E143" s="240" t="s">
        <v>19</v>
      </c>
      <c r="F143" s="241" t="s">
        <v>765</v>
      </c>
      <c r="G143" s="239"/>
      <c r="H143" s="242">
        <v>1.3819999999999999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8" t="s">
        <v>146</v>
      </c>
      <c r="AU143" s="248" t="s">
        <v>81</v>
      </c>
      <c r="AV143" s="14" t="s">
        <v>81</v>
      </c>
      <c r="AW143" s="14" t="s">
        <v>33</v>
      </c>
      <c r="AX143" s="14" t="s">
        <v>79</v>
      </c>
      <c r="AY143" s="248" t="s">
        <v>136</v>
      </c>
    </row>
    <row r="144" s="14" customFormat="1">
      <c r="A144" s="14"/>
      <c r="B144" s="238"/>
      <c r="C144" s="239"/>
      <c r="D144" s="229" t="s">
        <v>146</v>
      </c>
      <c r="E144" s="239"/>
      <c r="F144" s="241" t="s">
        <v>766</v>
      </c>
      <c r="G144" s="239"/>
      <c r="H144" s="242">
        <v>1.611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146</v>
      </c>
      <c r="AU144" s="248" t="s">
        <v>81</v>
      </c>
      <c r="AV144" s="14" t="s">
        <v>81</v>
      </c>
      <c r="AW144" s="14" t="s">
        <v>4</v>
      </c>
      <c r="AX144" s="14" t="s">
        <v>79</v>
      </c>
      <c r="AY144" s="248" t="s">
        <v>136</v>
      </c>
    </row>
    <row r="145" s="2" customFormat="1">
      <c r="A145" s="40"/>
      <c r="B145" s="41"/>
      <c r="C145" s="214" t="s">
        <v>325</v>
      </c>
      <c r="D145" s="214" t="s">
        <v>139</v>
      </c>
      <c r="E145" s="215" t="s">
        <v>767</v>
      </c>
      <c r="F145" s="216" t="s">
        <v>768</v>
      </c>
      <c r="G145" s="217" t="s">
        <v>290</v>
      </c>
      <c r="H145" s="218">
        <v>0.50600000000000001</v>
      </c>
      <c r="I145" s="219"/>
      <c r="J145" s="220">
        <f>ROUND(I145*H145,2)</f>
        <v>0</v>
      </c>
      <c r="K145" s="216" t="s">
        <v>143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314</v>
      </c>
      <c r="AT145" s="225" t="s">
        <v>139</v>
      </c>
      <c r="AU145" s="225" t="s">
        <v>81</v>
      </c>
      <c r="AY145" s="19" t="s">
        <v>136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314</v>
      </c>
      <c r="BM145" s="225" t="s">
        <v>769</v>
      </c>
    </row>
    <row r="146" s="12" customFormat="1" ht="22.8" customHeight="1">
      <c r="A146" s="12"/>
      <c r="B146" s="198"/>
      <c r="C146" s="199"/>
      <c r="D146" s="200" t="s">
        <v>71</v>
      </c>
      <c r="E146" s="212" t="s">
        <v>770</v>
      </c>
      <c r="F146" s="212" t="s">
        <v>771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SUM(P147:P174)</f>
        <v>0</v>
      </c>
      <c r="Q146" s="206"/>
      <c r="R146" s="207">
        <f>SUM(R147:R174)</f>
        <v>0.71770765999999997</v>
      </c>
      <c r="S146" s="206"/>
      <c r="T146" s="208">
        <f>SUM(T147:T174)</f>
        <v>5.4739967999999992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81</v>
      </c>
      <c r="AT146" s="210" t="s">
        <v>71</v>
      </c>
      <c r="AU146" s="210" t="s">
        <v>79</v>
      </c>
      <c r="AY146" s="209" t="s">
        <v>136</v>
      </c>
      <c r="BK146" s="211">
        <f>SUM(BK147:BK174)</f>
        <v>0</v>
      </c>
    </row>
    <row r="147" s="2" customFormat="1">
      <c r="A147" s="40"/>
      <c r="B147" s="41"/>
      <c r="C147" s="214" t="s">
        <v>330</v>
      </c>
      <c r="D147" s="214" t="s">
        <v>139</v>
      </c>
      <c r="E147" s="215" t="s">
        <v>772</v>
      </c>
      <c r="F147" s="216" t="s">
        <v>773</v>
      </c>
      <c r="G147" s="217" t="s">
        <v>142</v>
      </c>
      <c r="H147" s="218">
        <v>10.810000000000001</v>
      </c>
      <c r="I147" s="219"/>
      <c r="J147" s="220">
        <f>ROUND(I147*H147,2)</f>
        <v>0</v>
      </c>
      <c r="K147" s="216" t="s">
        <v>143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0.0060000000000000001</v>
      </c>
      <c r="R147" s="223">
        <f>Q147*H147</f>
        <v>0.064860000000000001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314</v>
      </c>
      <c r="AT147" s="225" t="s">
        <v>139</v>
      </c>
      <c r="AU147" s="225" t="s">
        <v>81</v>
      </c>
      <c r="AY147" s="19" t="s">
        <v>136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314</v>
      </c>
      <c r="BM147" s="225" t="s">
        <v>774</v>
      </c>
    </row>
    <row r="148" s="14" customFormat="1">
      <c r="A148" s="14"/>
      <c r="B148" s="238"/>
      <c r="C148" s="239"/>
      <c r="D148" s="229" t="s">
        <v>146</v>
      </c>
      <c r="E148" s="240" t="s">
        <v>19</v>
      </c>
      <c r="F148" s="241" t="s">
        <v>775</v>
      </c>
      <c r="G148" s="239"/>
      <c r="H148" s="242">
        <v>10.810000000000001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146</v>
      </c>
      <c r="AU148" s="248" t="s">
        <v>81</v>
      </c>
      <c r="AV148" s="14" t="s">
        <v>81</v>
      </c>
      <c r="AW148" s="14" t="s">
        <v>33</v>
      </c>
      <c r="AX148" s="14" t="s">
        <v>79</v>
      </c>
      <c r="AY148" s="248" t="s">
        <v>136</v>
      </c>
    </row>
    <row r="149" s="2" customFormat="1">
      <c r="A149" s="40"/>
      <c r="B149" s="41"/>
      <c r="C149" s="272" t="s">
        <v>335</v>
      </c>
      <c r="D149" s="272" t="s">
        <v>468</v>
      </c>
      <c r="E149" s="273" t="s">
        <v>776</v>
      </c>
      <c r="F149" s="274" t="s">
        <v>777</v>
      </c>
      <c r="G149" s="275" t="s">
        <v>142</v>
      </c>
      <c r="H149" s="276">
        <v>11.351000000000001</v>
      </c>
      <c r="I149" s="277"/>
      <c r="J149" s="278">
        <f>ROUND(I149*H149,2)</f>
        <v>0</v>
      </c>
      <c r="K149" s="274" t="s">
        <v>143</v>
      </c>
      <c r="L149" s="279"/>
      <c r="M149" s="280" t="s">
        <v>19</v>
      </c>
      <c r="N149" s="281" t="s">
        <v>43</v>
      </c>
      <c r="O149" s="86"/>
      <c r="P149" s="223">
        <f>O149*H149</f>
        <v>0</v>
      </c>
      <c r="Q149" s="223">
        <v>0.0030000000000000001</v>
      </c>
      <c r="R149" s="223">
        <f>Q149*H149</f>
        <v>0.034053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434</v>
      </c>
      <c r="AT149" s="225" t="s">
        <v>468</v>
      </c>
      <c r="AU149" s="225" t="s">
        <v>81</v>
      </c>
      <c r="AY149" s="19" t="s">
        <v>136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314</v>
      </c>
      <c r="BM149" s="225" t="s">
        <v>778</v>
      </c>
    </row>
    <row r="150" s="14" customFormat="1">
      <c r="A150" s="14"/>
      <c r="B150" s="238"/>
      <c r="C150" s="239"/>
      <c r="D150" s="229" t="s">
        <v>146</v>
      </c>
      <c r="E150" s="240" t="s">
        <v>19</v>
      </c>
      <c r="F150" s="241" t="s">
        <v>779</v>
      </c>
      <c r="G150" s="239"/>
      <c r="H150" s="242">
        <v>11.351000000000001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146</v>
      </c>
      <c r="AU150" s="248" t="s">
        <v>81</v>
      </c>
      <c r="AV150" s="14" t="s">
        <v>81</v>
      </c>
      <c r="AW150" s="14" t="s">
        <v>33</v>
      </c>
      <c r="AX150" s="14" t="s">
        <v>79</v>
      </c>
      <c r="AY150" s="248" t="s">
        <v>136</v>
      </c>
    </row>
    <row r="151" s="2" customFormat="1">
      <c r="A151" s="40"/>
      <c r="B151" s="41"/>
      <c r="C151" s="214" t="s">
        <v>7</v>
      </c>
      <c r="D151" s="214" t="s">
        <v>139</v>
      </c>
      <c r="E151" s="215" t="s">
        <v>780</v>
      </c>
      <c r="F151" s="216" t="s">
        <v>781</v>
      </c>
      <c r="G151" s="217" t="s">
        <v>142</v>
      </c>
      <c r="H151" s="218">
        <v>88.575999999999993</v>
      </c>
      <c r="I151" s="219"/>
      <c r="J151" s="220">
        <f>ROUND(I151*H151,2)</f>
        <v>0</v>
      </c>
      <c r="K151" s="216" t="s">
        <v>143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0.0018</v>
      </c>
      <c r="T151" s="224">
        <f>S151*H151</f>
        <v>0.15943679999999999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314</v>
      </c>
      <c r="AT151" s="225" t="s">
        <v>139</v>
      </c>
      <c r="AU151" s="225" t="s">
        <v>81</v>
      </c>
      <c r="AY151" s="19" t="s">
        <v>136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314</v>
      </c>
      <c r="BM151" s="225" t="s">
        <v>782</v>
      </c>
    </row>
    <row r="152" s="13" customFormat="1">
      <c r="A152" s="13"/>
      <c r="B152" s="227"/>
      <c r="C152" s="228"/>
      <c r="D152" s="229" t="s">
        <v>146</v>
      </c>
      <c r="E152" s="230" t="s">
        <v>19</v>
      </c>
      <c r="F152" s="231" t="s">
        <v>783</v>
      </c>
      <c r="G152" s="228"/>
      <c r="H152" s="230" t="s">
        <v>19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146</v>
      </c>
      <c r="AU152" s="237" t="s">
        <v>81</v>
      </c>
      <c r="AV152" s="13" t="s">
        <v>79</v>
      </c>
      <c r="AW152" s="13" t="s">
        <v>33</v>
      </c>
      <c r="AX152" s="13" t="s">
        <v>72</v>
      </c>
      <c r="AY152" s="237" t="s">
        <v>136</v>
      </c>
    </row>
    <row r="153" s="14" customFormat="1">
      <c r="A153" s="14"/>
      <c r="B153" s="238"/>
      <c r="C153" s="239"/>
      <c r="D153" s="229" t="s">
        <v>146</v>
      </c>
      <c r="E153" s="240" t="s">
        <v>19</v>
      </c>
      <c r="F153" s="241" t="s">
        <v>784</v>
      </c>
      <c r="G153" s="239"/>
      <c r="H153" s="242">
        <v>88.575999999999993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146</v>
      </c>
      <c r="AU153" s="248" t="s">
        <v>81</v>
      </c>
      <c r="AV153" s="14" t="s">
        <v>81</v>
      </c>
      <c r="AW153" s="14" t="s">
        <v>33</v>
      </c>
      <c r="AX153" s="14" t="s">
        <v>72</v>
      </c>
      <c r="AY153" s="248" t="s">
        <v>136</v>
      </c>
    </row>
    <row r="154" s="16" customFormat="1">
      <c r="A154" s="16"/>
      <c r="B154" s="260"/>
      <c r="C154" s="261"/>
      <c r="D154" s="229" t="s">
        <v>146</v>
      </c>
      <c r="E154" s="262" t="s">
        <v>19</v>
      </c>
      <c r="F154" s="263" t="s">
        <v>160</v>
      </c>
      <c r="G154" s="261"/>
      <c r="H154" s="264">
        <v>88.575999999999993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0" t="s">
        <v>146</v>
      </c>
      <c r="AU154" s="270" t="s">
        <v>81</v>
      </c>
      <c r="AV154" s="16" t="s">
        <v>144</v>
      </c>
      <c r="AW154" s="16" t="s">
        <v>33</v>
      </c>
      <c r="AX154" s="16" t="s">
        <v>79</v>
      </c>
      <c r="AY154" s="270" t="s">
        <v>136</v>
      </c>
    </row>
    <row r="155" s="2" customFormat="1">
      <c r="A155" s="40"/>
      <c r="B155" s="41"/>
      <c r="C155" s="214" t="s">
        <v>345</v>
      </c>
      <c r="D155" s="214" t="s">
        <v>139</v>
      </c>
      <c r="E155" s="215" t="s">
        <v>785</v>
      </c>
      <c r="F155" s="216" t="s">
        <v>786</v>
      </c>
      <c r="G155" s="217" t="s">
        <v>142</v>
      </c>
      <c r="H155" s="218">
        <v>44.287999999999997</v>
      </c>
      <c r="I155" s="219"/>
      <c r="J155" s="220">
        <f>ROUND(I155*H155,2)</f>
        <v>0</v>
      </c>
      <c r="K155" s="216" t="s">
        <v>143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0.12</v>
      </c>
      <c r="T155" s="224">
        <f>S155*H155</f>
        <v>5.3145599999999993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314</v>
      </c>
      <c r="AT155" s="225" t="s">
        <v>139</v>
      </c>
      <c r="AU155" s="225" t="s">
        <v>81</v>
      </c>
      <c r="AY155" s="19" t="s">
        <v>136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314</v>
      </c>
      <c r="BM155" s="225" t="s">
        <v>787</v>
      </c>
    </row>
    <row r="156" s="13" customFormat="1">
      <c r="A156" s="13"/>
      <c r="B156" s="227"/>
      <c r="C156" s="228"/>
      <c r="D156" s="229" t="s">
        <v>146</v>
      </c>
      <c r="E156" s="230" t="s">
        <v>19</v>
      </c>
      <c r="F156" s="231" t="s">
        <v>788</v>
      </c>
      <c r="G156" s="228"/>
      <c r="H156" s="230" t="s">
        <v>19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146</v>
      </c>
      <c r="AU156" s="237" t="s">
        <v>81</v>
      </c>
      <c r="AV156" s="13" t="s">
        <v>79</v>
      </c>
      <c r="AW156" s="13" t="s">
        <v>33</v>
      </c>
      <c r="AX156" s="13" t="s">
        <v>72</v>
      </c>
      <c r="AY156" s="237" t="s">
        <v>136</v>
      </c>
    </row>
    <row r="157" s="14" customFormat="1">
      <c r="A157" s="14"/>
      <c r="B157" s="238"/>
      <c r="C157" s="239"/>
      <c r="D157" s="229" t="s">
        <v>146</v>
      </c>
      <c r="E157" s="240" t="s">
        <v>19</v>
      </c>
      <c r="F157" s="241" t="s">
        <v>789</v>
      </c>
      <c r="G157" s="239"/>
      <c r="H157" s="242">
        <v>44.287999999999997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146</v>
      </c>
      <c r="AU157" s="248" t="s">
        <v>81</v>
      </c>
      <c r="AV157" s="14" t="s">
        <v>81</v>
      </c>
      <c r="AW157" s="14" t="s">
        <v>33</v>
      </c>
      <c r="AX157" s="14" t="s">
        <v>79</v>
      </c>
      <c r="AY157" s="248" t="s">
        <v>136</v>
      </c>
    </row>
    <row r="158" s="2" customFormat="1" ht="44.25" customHeight="1">
      <c r="A158" s="40"/>
      <c r="B158" s="41"/>
      <c r="C158" s="214" t="s">
        <v>350</v>
      </c>
      <c r="D158" s="214" t="s">
        <v>139</v>
      </c>
      <c r="E158" s="215" t="s">
        <v>790</v>
      </c>
      <c r="F158" s="216" t="s">
        <v>791</v>
      </c>
      <c r="G158" s="217" t="s">
        <v>142</v>
      </c>
      <c r="H158" s="218">
        <v>44.287999999999997</v>
      </c>
      <c r="I158" s="219"/>
      <c r="J158" s="220">
        <f>ROUND(I158*H158,2)</f>
        <v>0</v>
      </c>
      <c r="K158" s="216" t="s">
        <v>143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0.00116</v>
      </c>
      <c r="R158" s="223">
        <f>Q158*H158</f>
        <v>0.051374079999999996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314</v>
      </c>
      <c r="AT158" s="225" t="s">
        <v>139</v>
      </c>
      <c r="AU158" s="225" t="s">
        <v>81</v>
      </c>
      <c r="AY158" s="19" t="s">
        <v>136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314</v>
      </c>
      <c r="BM158" s="225" t="s">
        <v>792</v>
      </c>
    </row>
    <row r="159" s="13" customFormat="1">
      <c r="A159" s="13"/>
      <c r="B159" s="227"/>
      <c r="C159" s="228"/>
      <c r="D159" s="229" t="s">
        <v>146</v>
      </c>
      <c r="E159" s="230" t="s">
        <v>19</v>
      </c>
      <c r="F159" s="231" t="s">
        <v>793</v>
      </c>
      <c r="G159" s="228"/>
      <c r="H159" s="230" t="s">
        <v>19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146</v>
      </c>
      <c r="AU159" s="237" t="s">
        <v>81</v>
      </c>
      <c r="AV159" s="13" t="s">
        <v>79</v>
      </c>
      <c r="AW159" s="13" t="s">
        <v>33</v>
      </c>
      <c r="AX159" s="13" t="s">
        <v>72</v>
      </c>
      <c r="AY159" s="237" t="s">
        <v>136</v>
      </c>
    </row>
    <row r="160" s="14" customFormat="1">
      <c r="A160" s="14"/>
      <c r="B160" s="238"/>
      <c r="C160" s="239"/>
      <c r="D160" s="229" t="s">
        <v>146</v>
      </c>
      <c r="E160" s="240" t="s">
        <v>19</v>
      </c>
      <c r="F160" s="241" t="s">
        <v>794</v>
      </c>
      <c r="G160" s="239"/>
      <c r="H160" s="242">
        <v>44.287999999999997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146</v>
      </c>
      <c r="AU160" s="248" t="s">
        <v>81</v>
      </c>
      <c r="AV160" s="14" t="s">
        <v>81</v>
      </c>
      <c r="AW160" s="14" t="s">
        <v>33</v>
      </c>
      <c r="AX160" s="14" t="s">
        <v>72</v>
      </c>
      <c r="AY160" s="248" t="s">
        <v>136</v>
      </c>
    </row>
    <row r="161" s="16" customFormat="1">
      <c r="A161" s="16"/>
      <c r="B161" s="260"/>
      <c r="C161" s="261"/>
      <c r="D161" s="229" t="s">
        <v>146</v>
      </c>
      <c r="E161" s="262" t="s">
        <v>19</v>
      </c>
      <c r="F161" s="263" t="s">
        <v>160</v>
      </c>
      <c r="G161" s="261"/>
      <c r="H161" s="264">
        <v>44.287999999999997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0" t="s">
        <v>146</v>
      </c>
      <c r="AU161" s="270" t="s">
        <v>81</v>
      </c>
      <c r="AV161" s="16" t="s">
        <v>144</v>
      </c>
      <c r="AW161" s="16" t="s">
        <v>33</v>
      </c>
      <c r="AX161" s="16" t="s">
        <v>79</v>
      </c>
      <c r="AY161" s="270" t="s">
        <v>136</v>
      </c>
    </row>
    <row r="162" s="2" customFormat="1">
      <c r="A162" s="40"/>
      <c r="B162" s="41"/>
      <c r="C162" s="272" t="s">
        <v>357</v>
      </c>
      <c r="D162" s="272" t="s">
        <v>468</v>
      </c>
      <c r="E162" s="273" t="s">
        <v>795</v>
      </c>
      <c r="F162" s="274" t="s">
        <v>796</v>
      </c>
      <c r="G162" s="275" t="s">
        <v>142</v>
      </c>
      <c r="H162" s="276">
        <v>45.173999999999999</v>
      </c>
      <c r="I162" s="277"/>
      <c r="J162" s="278">
        <f>ROUND(I162*H162,2)</f>
        <v>0</v>
      </c>
      <c r="K162" s="274" t="s">
        <v>143</v>
      </c>
      <c r="L162" s="279"/>
      <c r="M162" s="280" t="s">
        <v>19</v>
      </c>
      <c r="N162" s="281" t="s">
        <v>43</v>
      </c>
      <c r="O162" s="86"/>
      <c r="P162" s="223">
        <f>O162*H162</f>
        <v>0</v>
      </c>
      <c r="Q162" s="223">
        <v>0.0035999999999999999</v>
      </c>
      <c r="R162" s="223">
        <f>Q162*H162</f>
        <v>0.1626264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434</v>
      </c>
      <c r="AT162" s="225" t="s">
        <v>468</v>
      </c>
      <c r="AU162" s="225" t="s">
        <v>81</v>
      </c>
      <c r="AY162" s="19" t="s">
        <v>136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314</v>
      </c>
      <c r="BM162" s="225" t="s">
        <v>797</v>
      </c>
    </row>
    <row r="163" s="14" customFormat="1">
      <c r="A163" s="14"/>
      <c r="B163" s="238"/>
      <c r="C163" s="239"/>
      <c r="D163" s="229" t="s">
        <v>146</v>
      </c>
      <c r="E163" s="240" t="s">
        <v>19</v>
      </c>
      <c r="F163" s="241" t="s">
        <v>798</v>
      </c>
      <c r="G163" s="239"/>
      <c r="H163" s="242">
        <v>45.173999999999999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8" t="s">
        <v>146</v>
      </c>
      <c r="AU163" s="248" t="s">
        <v>81</v>
      </c>
      <c r="AV163" s="14" t="s">
        <v>81</v>
      </c>
      <c r="AW163" s="14" t="s">
        <v>33</v>
      </c>
      <c r="AX163" s="14" t="s">
        <v>79</v>
      </c>
      <c r="AY163" s="248" t="s">
        <v>136</v>
      </c>
    </row>
    <row r="164" s="2" customFormat="1" ht="33" customHeight="1">
      <c r="A164" s="40"/>
      <c r="B164" s="41"/>
      <c r="C164" s="214" t="s">
        <v>374</v>
      </c>
      <c r="D164" s="214" t="s">
        <v>139</v>
      </c>
      <c r="E164" s="215" t="s">
        <v>799</v>
      </c>
      <c r="F164" s="216" t="s">
        <v>800</v>
      </c>
      <c r="G164" s="217" t="s">
        <v>142</v>
      </c>
      <c r="H164" s="218">
        <v>44.287999999999997</v>
      </c>
      <c r="I164" s="219"/>
      <c r="J164" s="220">
        <f>ROUND(I164*H164,2)</f>
        <v>0</v>
      </c>
      <c r="K164" s="216" t="s">
        <v>143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0.00116</v>
      </c>
      <c r="R164" s="223">
        <f>Q164*H164</f>
        <v>0.051374079999999996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314</v>
      </c>
      <c r="AT164" s="225" t="s">
        <v>139</v>
      </c>
      <c r="AU164" s="225" t="s">
        <v>81</v>
      </c>
      <c r="AY164" s="19" t="s">
        <v>136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314</v>
      </c>
      <c r="BM164" s="225" t="s">
        <v>801</v>
      </c>
    </row>
    <row r="165" s="13" customFormat="1">
      <c r="A165" s="13"/>
      <c r="B165" s="227"/>
      <c r="C165" s="228"/>
      <c r="D165" s="229" t="s">
        <v>146</v>
      </c>
      <c r="E165" s="230" t="s">
        <v>19</v>
      </c>
      <c r="F165" s="231" t="s">
        <v>793</v>
      </c>
      <c r="G165" s="228"/>
      <c r="H165" s="230" t="s">
        <v>19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146</v>
      </c>
      <c r="AU165" s="237" t="s">
        <v>81</v>
      </c>
      <c r="AV165" s="13" t="s">
        <v>79</v>
      </c>
      <c r="AW165" s="13" t="s">
        <v>33</v>
      </c>
      <c r="AX165" s="13" t="s">
        <v>72</v>
      </c>
      <c r="AY165" s="237" t="s">
        <v>136</v>
      </c>
    </row>
    <row r="166" s="14" customFormat="1">
      <c r="A166" s="14"/>
      <c r="B166" s="238"/>
      <c r="C166" s="239"/>
      <c r="D166" s="229" t="s">
        <v>146</v>
      </c>
      <c r="E166" s="240" t="s">
        <v>19</v>
      </c>
      <c r="F166" s="241" t="s">
        <v>802</v>
      </c>
      <c r="G166" s="239"/>
      <c r="H166" s="242">
        <v>44.287999999999997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8" t="s">
        <v>146</v>
      </c>
      <c r="AU166" s="248" t="s">
        <v>81</v>
      </c>
      <c r="AV166" s="14" t="s">
        <v>81</v>
      </c>
      <c r="AW166" s="14" t="s">
        <v>33</v>
      </c>
      <c r="AX166" s="14" t="s">
        <v>79</v>
      </c>
      <c r="AY166" s="248" t="s">
        <v>136</v>
      </c>
    </row>
    <row r="167" s="2" customFormat="1" ht="16.5" customHeight="1">
      <c r="A167" s="40"/>
      <c r="B167" s="41"/>
      <c r="C167" s="272" t="s">
        <v>380</v>
      </c>
      <c r="D167" s="272" t="s">
        <v>468</v>
      </c>
      <c r="E167" s="273" t="s">
        <v>803</v>
      </c>
      <c r="F167" s="274" t="s">
        <v>804</v>
      </c>
      <c r="G167" s="275" t="s">
        <v>142</v>
      </c>
      <c r="H167" s="276">
        <v>45.173999999999999</v>
      </c>
      <c r="I167" s="277"/>
      <c r="J167" s="278">
        <f>ROUND(I167*H167,2)</f>
        <v>0</v>
      </c>
      <c r="K167" s="274" t="s">
        <v>143</v>
      </c>
      <c r="L167" s="279"/>
      <c r="M167" s="280" t="s">
        <v>19</v>
      </c>
      <c r="N167" s="281" t="s">
        <v>43</v>
      </c>
      <c r="O167" s="86"/>
      <c r="P167" s="223">
        <f>O167*H167</f>
        <v>0</v>
      </c>
      <c r="Q167" s="223">
        <v>0.0074999999999999997</v>
      </c>
      <c r="R167" s="223">
        <f>Q167*H167</f>
        <v>0.33880499999999997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434</v>
      </c>
      <c r="AT167" s="225" t="s">
        <v>468</v>
      </c>
      <c r="AU167" s="225" t="s">
        <v>81</v>
      </c>
      <c r="AY167" s="19" t="s">
        <v>136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314</v>
      </c>
      <c r="BM167" s="225" t="s">
        <v>805</v>
      </c>
    </row>
    <row r="168" s="14" customFormat="1">
      <c r="A168" s="14"/>
      <c r="B168" s="238"/>
      <c r="C168" s="239"/>
      <c r="D168" s="229" t="s">
        <v>146</v>
      </c>
      <c r="E168" s="240" t="s">
        <v>19</v>
      </c>
      <c r="F168" s="241" t="s">
        <v>798</v>
      </c>
      <c r="G168" s="239"/>
      <c r="H168" s="242">
        <v>45.173999999999999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146</v>
      </c>
      <c r="AU168" s="248" t="s">
        <v>81</v>
      </c>
      <c r="AV168" s="14" t="s">
        <v>81</v>
      </c>
      <c r="AW168" s="14" t="s">
        <v>33</v>
      </c>
      <c r="AX168" s="14" t="s">
        <v>79</v>
      </c>
      <c r="AY168" s="248" t="s">
        <v>136</v>
      </c>
    </row>
    <row r="169" s="2" customFormat="1" ht="44.25" customHeight="1">
      <c r="A169" s="40"/>
      <c r="B169" s="41"/>
      <c r="C169" s="214" t="s">
        <v>384</v>
      </c>
      <c r="D169" s="214" t="s">
        <v>139</v>
      </c>
      <c r="E169" s="215" t="s">
        <v>806</v>
      </c>
      <c r="F169" s="216" t="s">
        <v>807</v>
      </c>
      <c r="G169" s="217" t="s">
        <v>142</v>
      </c>
      <c r="H169" s="218">
        <v>44.287999999999997</v>
      </c>
      <c r="I169" s="219"/>
      <c r="J169" s="220">
        <f>ROUND(I169*H169,2)</f>
        <v>0</v>
      </c>
      <c r="K169" s="216" t="s">
        <v>143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314</v>
      </c>
      <c r="AT169" s="225" t="s">
        <v>139</v>
      </c>
      <c r="AU169" s="225" t="s">
        <v>81</v>
      </c>
      <c r="AY169" s="19" t="s">
        <v>136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314</v>
      </c>
      <c r="BM169" s="225" t="s">
        <v>808</v>
      </c>
    </row>
    <row r="170" s="13" customFormat="1">
      <c r="A170" s="13"/>
      <c r="B170" s="227"/>
      <c r="C170" s="228"/>
      <c r="D170" s="229" t="s">
        <v>146</v>
      </c>
      <c r="E170" s="230" t="s">
        <v>19</v>
      </c>
      <c r="F170" s="231" t="s">
        <v>793</v>
      </c>
      <c r="G170" s="228"/>
      <c r="H170" s="230" t="s">
        <v>19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146</v>
      </c>
      <c r="AU170" s="237" t="s">
        <v>81</v>
      </c>
      <c r="AV170" s="13" t="s">
        <v>79</v>
      </c>
      <c r="AW170" s="13" t="s">
        <v>33</v>
      </c>
      <c r="AX170" s="13" t="s">
        <v>72</v>
      </c>
      <c r="AY170" s="237" t="s">
        <v>136</v>
      </c>
    </row>
    <row r="171" s="14" customFormat="1">
      <c r="A171" s="14"/>
      <c r="B171" s="238"/>
      <c r="C171" s="239"/>
      <c r="D171" s="229" t="s">
        <v>146</v>
      </c>
      <c r="E171" s="240" t="s">
        <v>19</v>
      </c>
      <c r="F171" s="241" t="s">
        <v>802</v>
      </c>
      <c r="G171" s="239"/>
      <c r="H171" s="242">
        <v>44.287999999999997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146</v>
      </c>
      <c r="AU171" s="248" t="s">
        <v>81</v>
      </c>
      <c r="AV171" s="14" t="s">
        <v>81</v>
      </c>
      <c r="AW171" s="14" t="s">
        <v>33</v>
      </c>
      <c r="AX171" s="14" t="s">
        <v>79</v>
      </c>
      <c r="AY171" s="248" t="s">
        <v>136</v>
      </c>
    </row>
    <row r="172" s="2" customFormat="1">
      <c r="A172" s="40"/>
      <c r="B172" s="41"/>
      <c r="C172" s="272" t="s">
        <v>389</v>
      </c>
      <c r="D172" s="272" t="s">
        <v>468</v>
      </c>
      <c r="E172" s="273" t="s">
        <v>809</v>
      </c>
      <c r="F172" s="274" t="s">
        <v>810</v>
      </c>
      <c r="G172" s="275" t="s">
        <v>142</v>
      </c>
      <c r="H172" s="276">
        <v>48.716999999999999</v>
      </c>
      <c r="I172" s="277"/>
      <c r="J172" s="278">
        <f>ROUND(I172*H172,2)</f>
        <v>0</v>
      </c>
      <c r="K172" s="274" t="s">
        <v>143</v>
      </c>
      <c r="L172" s="279"/>
      <c r="M172" s="280" t="s">
        <v>19</v>
      </c>
      <c r="N172" s="281" t="s">
        <v>43</v>
      </c>
      <c r="O172" s="86"/>
      <c r="P172" s="223">
        <f>O172*H172</f>
        <v>0</v>
      </c>
      <c r="Q172" s="223">
        <v>0.00029999999999999997</v>
      </c>
      <c r="R172" s="223">
        <f>Q172*H172</f>
        <v>0.014615099999999999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434</v>
      </c>
      <c r="AT172" s="225" t="s">
        <v>468</v>
      </c>
      <c r="AU172" s="225" t="s">
        <v>81</v>
      </c>
      <c r="AY172" s="19" t="s">
        <v>136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314</v>
      </c>
      <c r="BM172" s="225" t="s">
        <v>811</v>
      </c>
    </row>
    <row r="173" s="14" customFormat="1">
      <c r="A173" s="14"/>
      <c r="B173" s="238"/>
      <c r="C173" s="239"/>
      <c r="D173" s="229" t="s">
        <v>146</v>
      </c>
      <c r="E173" s="240" t="s">
        <v>19</v>
      </c>
      <c r="F173" s="241" t="s">
        <v>812</v>
      </c>
      <c r="G173" s="239"/>
      <c r="H173" s="242">
        <v>48.716999999999999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146</v>
      </c>
      <c r="AU173" s="248" t="s">
        <v>81</v>
      </c>
      <c r="AV173" s="14" t="s">
        <v>81</v>
      </c>
      <c r="AW173" s="14" t="s">
        <v>33</v>
      </c>
      <c r="AX173" s="14" t="s">
        <v>79</v>
      </c>
      <c r="AY173" s="248" t="s">
        <v>136</v>
      </c>
    </row>
    <row r="174" s="2" customFormat="1">
      <c r="A174" s="40"/>
      <c r="B174" s="41"/>
      <c r="C174" s="214" t="s">
        <v>398</v>
      </c>
      <c r="D174" s="214" t="s">
        <v>139</v>
      </c>
      <c r="E174" s="215" t="s">
        <v>813</v>
      </c>
      <c r="F174" s="216" t="s">
        <v>814</v>
      </c>
      <c r="G174" s="217" t="s">
        <v>290</v>
      </c>
      <c r="H174" s="218">
        <v>0.71799999999999997</v>
      </c>
      <c r="I174" s="219"/>
      <c r="J174" s="220">
        <f>ROUND(I174*H174,2)</f>
        <v>0</v>
      </c>
      <c r="K174" s="216" t="s">
        <v>143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314</v>
      </c>
      <c r="AT174" s="225" t="s">
        <v>139</v>
      </c>
      <c r="AU174" s="225" t="s">
        <v>81</v>
      </c>
      <c r="AY174" s="19" t="s">
        <v>136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314</v>
      </c>
      <c r="BM174" s="225" t="s">
        <v>815</v>
      </c>
    </row>
    <row r="175" s="12" customFormat="1" ht="22.8" customHeight="1">
      <c r="A175" s="12"/>
      <c r="B175" s="198"/>
      <c r="C175" s="199"/>
      <c r="D175" s="200" t="s">
        <v>71</v>
      </c>
      <c r="E175" s="212" t="s">
        <v>355</v>
      </c>
      <c r="F175" s="212" t="s">
        <v>356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SUM(P176:P184)</f>
        <v>0</v>
      </c>
      <c r="Q175" s="206"/>
      <c r="R175" s="207">
        <f>SUM(R176:R184)</f>
        <v>0.11174004000000001</v>
      </c>
      <c r="S175" s="206"/>
      <c r="T175" s="208">
        <f>SUM(T176:T184)</f>
        <v>0.16639488000000002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81</v>
      </c>
      <c r="AT175" s="210" t="s">
        <v>71</v>
      </c>
      <c r="AU175" s="210" t="s">
        <v>79</v>
      </c>
      <c r="AY175" s="209" t="s">
        <v>136</v>
      </c>
      <c r="BK175" s="211">
        <f>SUM(BK176:BK184)</f>
        <v>0</v>
      </c>
    </row>
    <row r="176" s="2" customFormat="1">
      <c r="A176" s="40"/>
      <c r="B176" s="41"/>
      <c r="C176" s="214" t="s">
        <v>408</v>
      </c>
      <c r="D176" s="214" t="s">
        <v>139</v>
      </c>
      <c r="E176" s="215" t="s">
        <v>816</v>
      </c>
      <c r="F176" s="216" t="s">
        <v>817</v>
      </c>
      <c r="G176" s="217" t="s">
        <v>142</v>
      </c>
      <c r="H176" s="218">
        <v>5.6520000000000001</v>
      </c>
      <c r="I176" s="219"/>
      <c r="J176" s="220">
        <f>ROUND(I176*H176,2)</f>
        <v>0</v>
      </c>
      <c r="K176" s="216" t="s">
        <v>143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0.017950000000000001</v>
      </c>
      <c r="R176" s="223">
        <f>Q176*H176</f>
        <v>0.10145340000000001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314</v>
      </c>
      <c r="AT176" s="225" t="s">
        <v>139</v>
      </c>
      <c r="AU176" s="225" t="s">
        <v>81</v>
      </c>
      <c r="AY176" s="19" t="s">
        <v>136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314</v>
      </c>
      <c r="BM176" s="225" t="s">
        <v>818</v>
      </c>
    </row>
    <row r="177" s="14" customFormat="1">
      <c r="A177" s="14"/>
      <c r="B177" s="238"/>
      <c r="C177" s="239"/>
      <c r="D177" s="229" t="s">
        <v>146</v>
      </c>
      <c r="E177" s="240" t="s">
        <v>19</v>
      </c>
      <c r="F177" s="241" t="s">
        <v>819</v>
      </c>
      <c r="G177" s="239"/>
      <c r="H177" s="242">
        <v>5.6520000000000001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8" t="s">
        <v>146</v>
      </c>
      <c r="AU177" s="248" t="s">
        <v>81</v>
      </c>
      <c r="AV177" s="14" t="s">
        <v>81</v>
      </c>
      <c r="AW177" s="14" t="s">
        <v>33</v>
      </c>
      <c r="AX177" s="14" t="s">
        <v>79</v>
      </c>
      <c r="AY177" s="248" t="s">
        <v>136</v>
      </c>
    </row>
    <row r="178" s="2" customFormat="1" ht="44.25" customHeight="1">
      <c r="A178" s="40"/>
      <c r="B178" s="41"/>
      <c r="C178" s="214" t="s">
        <v>426</v>
      </c>
      <c r="D178" s="214" t="s">
        <v>139</v>
      </c>
      <c r="E178" s="215" t="s">
        <v>820</v>
      </c>
      <c r="F178" s="216" t="s">
        <v>821</v>
      </c>
      <c r="G178" s="217" t="s">
        <v>142</v>
      </c>
      <c r="H178" s="218">
        <v>5.6520000000000001</v>
      </c>
      <c r="I178" s="219"/>
      <c r="J178" s="220">
        <f>ROUND(I178*H178,2)</f>
        <v>0</v>
      </c>
      <c r="K178" s="216" t="s">
        <v>143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0.00010000000000000001</v>
      </c>
      <c r="R178" s="223">
        <f>Q178*H178</f>
        <v>0.00056520000000000008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314</v>
      </c>
      <c r="AT178" s="225" t="s">
        <v>139</v>
      </c>
      <c r="AU178" s="225" t="s">
        <v>81</v>
      </c>
      <c r="AY178" s="19" t="s">
        <v>136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314</v>
      </c>
      <c r="BM178" s="225" t="s">
        <v>822</v>
      </c>
    </row>
    <row r="179" s="14" customFormat="1">
      <c r="A179" s="14"/>
      <c r="B179" s="238"/>
      <c r="C179" s="239"/>
      <c r="D179" s="229" t="s">
        <v>146</v>
      </c>
      <c r="E179" s="240" t="s">
        <v>19</v>
      </c>
      <c r="F179" s="241" t="s">
        <v>819</v>
      </c>
      <c r="G179" s="239"/>
      <c r="H179" s="242">
        <v>5.6520000000000001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146</v>
      </c>
      <c r="AU179" s="248" t="s">
        <v>81</v>
      </c>
      <c r="AV179" s="14" t="s">
        <v>81</v>
      </c>
      <c r="AW179" s="14" t="s">
        <v>33</v>
      </c>
      <c r="AX179" s="14" t="s">
        <v>79</v>
      </c>
      <c r="AY179" s="248" t="s">
        <v>136</v>
      </c>
    </row>
    <row r="180" s="2" customFormat="1" ht="33" customHeight="1">
      <c r="A180" s="40"/>
      <c r="B180" s="41"/>
      <c r="C180" s="214" t="s">
        <v>434</v>
      </c>
      <c r="D180" s="214" t="s">
        <v>139</v>
      </c>
      <c r="E180" s="215" t="s">
        <v>823</v>
      </c>
      <c r="F180" s="216" t="s">
        <v>824</v>
      </c>
      <c r="G180" s="217" t="s">
        <v>142</v>
      </c>
      <c r="H180" s="218">
        <v>5.6520000000000001</v>
      </c>
      <c r="I180" s="219"/>
      <c r="J180" s="220">
        <f>ROUND(I180*H180,2)</f>
        <v>0</v>
      </c>
      <c r="K180" s="216" t="s">
        <v>143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0.00172</v>
      </c>
      <c r="R180" s="223">
        <f>Q180*H180</f>
        <v>0.0097214399999999996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314</v>
      </c>
      <c r="AT180" s="225" t="s">
        <v>139</v>
      </c>
      <c r="AU180" s="225" t="s">
        <v>81</v>
      </c>
      <c r="AY180" s="19" t="s">
        <v>136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314</v>
      </c>
      <c r="BM180" s="225" t="s">
        <v>825</v>
      </c>
    </row>
    <row r="181" s="14" customFormat="1">
      <c r="A181" s="14"/>
      <c r="B181" s="238"/>
      <c r="C181" s="239"/>
      <c r="D181" s="229" t="s">
        <v>146</v>
      </c>
      <c r="E181" s="240" t="s">
        <v>19</v>
      </c>
      <c r="F181" s="241" t="s">
        <v>819</v>
      </c>
      <c r="G181" s="239"/>
      <c r="H181" s="242">
        <v>5.6520000000000001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146</v>
      </c>
      <c r="AU181" s="248" t="s">
        <v>81</v>
      </c>
      <c r="AV181" s="14" t="s">
        <v>81</v>
      </c>
      <c r="AW181" s="14" t="s">
        <v>33</v>
      </c>
      <c r="AX181" s="14" t="s">
        <v>79</v>
      </c>
      <c r="AY181" s="248" t="s">
        <v>136</v>
      </c>
    </row>
    <row r="182" s="2" customFormat="1">
      <c r="A182" s="40"/>
      <c r="B182" s="41"/>
      <c r="C182" s="214" t="s">
        <v>444</v>
      </c>
      <c r="D182" s="214" t="s">
        <v>139</v>
      </c>
      <c r="E182" s="215" t="s">
        <v>826</v>
      </c>
      <c r="F182" s="216" t="s">
        <v>827</v>
      </c>
      <c r="G182" s="217" t="s">
        <v>142</v>
      </c>
      <c r="H182" s="218">
        <v>5.6520000000000001</v>
      </c>
      <c r="I182" s="219"/>
      <c r="J182" s="220">
        <f>ROUND(I182*H182,2)</f>
        <v>0</v>
      </c>
      <c r="K182" s="216" t="s">
        <v>143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0.029440000000000001</v>
      </c>
      <c r="T182" s="224">
        <f>S182*H182</f>
        <v>0.16639488000000002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314</v>
      </c>
      <c r="AT182" s="225" t="s">
        <v>139</v>
      </c>
      <c r="AU182" s="225" t="s">
        <v>81</v>
      </c>
      <c r="AY182" s="19" t="s">
        <v>136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314</v>
      </c>
      <c r="BM182" s="225" t="s">
        <v>828</v>
      </c>
    </row>
    <row r="183" s="14" customFormat="1">
      <c r="A183" s="14"/>
      <c r="B183" s="238"/>
      <c r="C183" s="239"/>
      <c r="D183" s="229" t="s">
        <v>146</v>
      </c>
      <c r="E183" s="240" t="s">
        <v>19</v>
      </c>
      <c r="F183" s="241" t="s">
        <v>819</v>
      </c>
      <c r="G183" s="239"/>
      <c r="H183" s="242">
        <v>5.6520000000000001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146</v>
      </c>
      <c r="AU183" s="248" t="s">
        <v>81</v>
      </c>
      <c r="AV183" s="14" t="s">
        <v>81</v>
      </c>
      <c r="AW183" s="14" t="s">
        <v>33</v>
      </c>
      <c r="AX183" s="14" t="s">
        <v>79</v>
      </c>
      <c r="AY183" s="248" t="s">
        <v>136</v>
      </c>
    </row>
    <row r="184" s="2" customFormat="1" ht="66.75" customHeight="1">
      <c r="A184" s="40"/>
      <c r="B184" s="41"/>
      <c r="C184" s="214" t="s">
        <v>450</v>
      </c>
      <c r="D184" s="214" t="s">
        <v>139</v>
      </c>
      <c r="E184" s="215" t="s">
        <v>445</v>
      </c>
      <c r="F184" s="216" t="s">
        <v>446</v>
      </c>
      <c r="G184" s="217" t="s">
        <v>290</v>
      </c>
      <c r="H184" s="218">
        <v>0.112</v>
      </c>
      <c r="I184" s="219"/>
      <c r="J184" s="220">
        <f>ROUND(I184*H184,2)</f>
        <v>0</v>
      </c>
      <c r="K184" s="216" t="s">
        <v>143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314</v>
      </c>
      <c r="AT184" s="225" t="s">
        <v>139</v>
      </c>
      <c r="AU184" s="225" t="s">
        <v>81</v>
      </c>
      <c r="AY184" s="19" t="s">
        <v>136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314</v>
      </c>
      <c r="BM184" s="225" t="s">
        <v>829</v>
      </c>
    </row>
    <row r="185" s="12" customFormat="1" ht="22.8" customHeight="1">
      <c r="A185" s="12"/>
      <c r="B185" s="198"/>
      <c r="C185" s="199"/>
      <c r="D185" s="200" t="s">
        <v>71</v>
      </c>
      <c r="E185" s="212" t="s">
        <v>830</v>
      </c>
      <c r="F185" s="212" t="s">
        <v>831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SUM(P186:P188)</f>
        <v>0</v>
      </c>
      <c r="Q185" s="206"/>
      <c r="R185" s="207">
        <f>SUM(R186:R188)</f>
        <v>0.042893399999999998</v>
      </c>
      <c r="S185" s="206"/>
      <c r="T185" s="208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81</v>
      </c>
      <c r="AT185" s="210" t="s">
        <v>71</v>
      </c>
      <c r="AU185" s="210" t="s">
        <v>79</v>
      </c>
      <c r="AY185" s="209" t="s">
        <v>136</v>
      </c>
      <c r="BK185" s="211">
        <f>SUM(BK186:BK188)</f>
        <v>0</v>
      </c>
    </row>
    <row r="186" s="2" customFormat="1">
      <c r="A186" s="40"/>
      <c r="B186" s="41"/>
      <c r="C186" s="214" t="s">
        <v>456</v>
      </c>
      <c r="D186" s="214" t="s">
        <v>139</v>
      </c>
      <c r="E186" s="215" t="s">
        <v>832</v>
      </c>
      <c r="F186" s="216" t="s">
        <v>833</v>
      </c>
      <c r="G186" s="217" t="s">
        <v>163</v>
      </c>
      <c r="H186" s="218">
        <v>14.74</v>
      </c>
      <c r="I186" s="219"/>
      <c r="J186" s="220">
        <f>ROUND(I186*H186,2)</f>
        <v>0</v>
      </c>
      <c r="K186" s="216" t="s">
        <v>143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0.0029099999999999998</v>
      </c>
      <c r="R186" s="223">
        <f>Q186*H186</f>
        <v>0.042893399999999998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314</v>
      </c>
      <c r="AT186" s="225" t="s">
        <v>139</v>
      </c>
      <c r="AU186" s="225" t="s">
        <v>81</v>
      </c>
      <c r="AY186" s="19" t="s">
        <v>136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314</v>
      </c>
      <c r="BM186" s="225" t="s">
        <v>834</v>
      </c>
    </row>
    <row r="187" s="14" customFormat="1">
      <c r="A187" s="14"/>
      <c r="B187" s="238"/>
      <c r="C187" s="239"/>
      <c r="D187" s="229" t="s">
        <v>146</v>
      </c>
      <c r="E187" s="240" t="s">
        <v>19</v>
      </c>
      <c r="F187" s="241" t="s">
        <v>835</v>
      </c>
      <c r="G187" s="239"/>
      <c r="H187" s="242">
        <v>14.74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8" t="s">
        <v>146</v>
      </c>
      <c r="AU187" s="248" t="s">
        <v>81</v>
      </c>
      <c r="AV187" s="14" t="s">
        <v>81</v>
      </c>
      <c r="AW187" s="14" t="s">
        <v>33</v>
      </c>
      <c r="AX187" s="14" t="s">
        <v>79</v>
      </c>
      <c r="AY187" s="248" t="s">
        <v>136</v>
      </c>
    </row>
    <row r="188" s="2" customFormat="1">
      <c r="A188" s="40"/>
      <c r="B188" s="41"/>
      <c r="C188" s="214" t="s">
        <v>467</v>
      </c>
      <c r="D188" s="214" t="s">
        <v>139</v>
      </c>
      <c r="E188" s="215" t="s">
        <v>836</v>
      </c>
      <c r="F188" s="216" t="s">
        <v>837</v>
      </c>
      <c r="G188" s="217" t="s">
        <v>290</v>
      </c>
      <c r="H188" s="218">
        <v>0.042999999999999997</v>
      </c>
      <c r="I188" s="219"/>
      <c r="J188" s="220">
        <f>ROUND(I188*H188,2)</f>
        <v>0</v>
      </c>
      <c r="K188" s="216" t="s">
        <v>143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314</v>
      </c>
      <c r="AT188" s="225" t="s">
        <v>139</v>
      </c>
      <c r="AU188" s="225" t="s">
        <v>81</v>
      </c>
      <c r="AY188" s="19" t="s">
        <v>136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314</v>
      </c>
      <c r="BM188" s="225" t="s">
        <v>838</v>
      </c>
    </row>
    <row r="189" s="12" customFormat="1" ht="22.8" customHeight="1">
      <c r="A189" s="12"/>
      <c r="B189" s="198"/>
      <c r="C189" s="199"/>
      <c r="D189" s="200" t="s">
        <v>71</v>
      </c>
      <c r="E189" s="212" t="s">
        <v>448</v>
      </c>
      <c r="F189" s="212" t="s">
        <v>449</v>
      </c>
      <c r="G189" s="199"/>
      <c r="H189" s="199"/>
      <c r="I189" s="202"/>
      <c r="J189" s="213">
        <f>BK189</f>
        <v>0</v>
      </c>
      <c r="K189" s="199"/>
      <c r="L189" s="204"/>
      <c r="M189" s="205"/>
      <c r="N189" s="206"/>
      <c r="O189" s="206"/>
      <c r="P189" s="207">
        <f>SUM(P190:P193)</f>
        <v>0</v>
      </c>
      <c r="Q189" s="206"/>
      <c r="R189" s="207">
        <f>SUM(R190:R193)</f>
        <v>0.30559999999999998</v>
      </c>
      <c r="S189" s="206"/>
      <c r="T189" s="208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81</v>
      </c>
      <c r="AT189" s="210" t="s">
        <v>71</v>
      </c>
      <c r="AU189" s="210" t="s">
        <v>79</v>
      </c>
      <c r="AY189" s="209" t="s">
        <v>136</v>
      </c>
      <c r="BK189" s="211">
        <f>SUM(BK190:BK193)</f>
        <v>0</v>
      </c>
    </row>
    <row r="190" s="2" customFormat="1" ht="16.5" customHeight="1">
      <c r="A190" s="40"/>
      <c r="B190" s="41"/>
      <c r="C190" s="214" t="s">
        <v>472</v>
      </c>
      <c r="D190" s="214" t="s">
        <v>139</v>
      </c>
      <c r="E190" s="215" t="s">
        <v>839</v>
      </c>
      <c r="F190" s="216" t="s">
        <v>840</v>
      </c>
      <c r="G190" s="217" t="s">
        <v>317</v>
      </c>
      <c r="H190" s="218">
        <v>4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314</v>
      </c>
      <c r="AT190" s="225" t="s">
        <v>139</v>
      </c>
      <c r="AU190" s="225" t="s">
        <v>81</v>
      </c>
      <c r="AY190" s="19" t="s">
        <v>136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314</v>
      </c>
      <c r="BM190" s="225" t="s">
        <v>841</v>
      </c>
    </row>
    <row r="191" s="14" customFormat="1">
      <c r="A191" s="14"/>
      <c r="B191" s="238"/>
      <c r="C191" s="239"/>
      <c r="D191" s="229" t="s">
        <v>146</v>
      </c>
      <c r="E191" s="240" t="s">
        <v>19</v>
      </c>
      <c r="F191" s="241" t="s">
        <v>842</v>
      </c>
      <c r="G191" s="239"/>
      <c r="H191" s="242">
        <v>4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8" t="s">
        <v>146</v>
      </c>
      <c r="AU191" s="248" t="s">
        <v>81</v>
      </c>
      <c r="AV191" s="14" t="s">
        <v>81</v>
      </c>
      <c r="AW191" s="14" t="s">
        <v>33</v>
      </c>
      <c r="AX191" s="14" t="s">
        <v>79</v>
      </c>
      <c r="AY191" s="248" t="s">
        <v>136</v>
      </c>
    </row>
    <row r="192" s="2" customFormat="1">
      <c r="A192" s="40"/>
      <c r="B192" s="41"/>
      <c r="C192" s="214" t="s">
        <v>476</v>
      </c>
      <c r="D192" s="214" t="s">
        <v>139</v>
      </c>
      <c r="E192" s="215" t="s">
        <v>843</v>
      </c>
      <c r="F192" s="216" t="s">
        <v>844</v>
      </c>
      <c r="G192" s="217" t="s">
        <v>317</v>
      </c>
      <c r="H192" s="218">
        <v>4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0.076399999999999996</v>
      </c>
      <c r="R192" s="223">
        <f>Q192*H192</f>
        <v>0.30559999999999998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314</v>
      </c>
      <c r="AT192" s="225" t="s">
        <v>139</v>
      </c>
      <c r="AU192" s="225" t="s">
        <v>81</v>
      </c>
      <c r="AY192" s="19" t="s">
        <v>136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314</v>
      </c>
      <c r="BM192" s="225" t="s">
        <v>845</v>
      </c>
    </row>
    <row r="193" s="2" customFormat="1" ht="44.25" customHeight="1">
      <c r="A193" s="40"/>
      <c r="B193" s="41"/>
      <c r="C193" s="214" t="s">
        <v>480</v>
      </c>
      <c r="D193" s="214" t="s">
        <v>139</v>
      </c>
      <c r="E193" s="215" t="s">
        <v>846</v>
      </c>
      <c r="F193" s="216" t="s">
        <v>847</v>
      </c>
      <c r="G193" s="217" t="s">
        <v>353</v>
      </c>
      <c r="H193" s="271"/>
      <c r="I193" s="219"/>
      <c r="J193" s="220">
        <f>ROUND(I193*H193,2)</f>
        <v>0</v>
      </c>
      <c r="K193" s="216" t="s">
        <v>143</v>
      </c>
      <c r="L193" s="46"/>
      <c r="M193" s="285" t="s">
        <v>19</v>
      </c>
      <c r="N193" s="286" t="s">
        <v>43</v>
      </c>
      <c r="O193" s="287"/>
      <c r="P193" s="288">
        <f>O193*H193</f>
        <v>0</v>
      </c>
      <c r="Q193" s="288">
        <v>0</v>
      </c>
      <c r="R193" s="288">
        <f>Q193*H193</f>
        <v>0</v>
      </c>
      <c r="S193" s="288">
        <v>0</v>
      </c>
      <c r="T193" s="28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314</v>
      </c>
      <c r="AT193" s="225" t="s">
        <v>139</v>
      </c>
      <c r="AU193" s="225" t="s">
        <v>81</v>
      </c>
      <c r="AY193" s="19" t="s">
        <v>136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314</v>
      </c>
      <c r="BM193" s="225" t="s">
        <v>848</v>
      </c>
    </row>
    <row r="194" s="2" customFormat="1" ht="6.96" customHeight="1">
      <c r="A194" s="40"/>
      <c r="B194" s="61"/>
      <c r="C194" s="62"/>
      <c r="D194" s="62"/>
      <c r="E194" s="62"/>
      <c r="F194" s="62"/>
      <c r="G194" s="62"/>
      <c r="H194" s="62"/>
      <c r="I194" s="62"/>
      <c r="J194" s="62"/>
      <c r="K194" s="62"/>
      <c r="L194" s="46"/>
      <c r="M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</sheetData>
  <sheetProtection sheet="1" autoFilter="0" formatColumns="0" formatRows="0" objects="1" scenarios="1" spinCount="100000" saltValue="/r25RBxtCe9NAgrlvMjWks2FWe8XRVu0b1DCDpKKsqOvxjEn/bf0f2IQCgxSu9c5E4fAhBIFnrDl982CUF1F9A==" hashValue="IpgsKwkDItqU8LSiA2+xgQWPHDBa/HzuF2QRnmo0FAXu58/g51WihNmmQi9TVbnalb8/ky9K0zb6bPfSx67b/Q==" algorithmName="SHA-512" password="CC35"/>
  <autoFilter ref="C93:K1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STAVEBNÍ ÚPRAVY V BUDOVĚ ZUŠ ČESKÁ LÍPA, 3. ETAPA, A</v>
      </c>
      <c r="F7" s="144"/>
      <c r="G7" s="144"/>
      <c r="H7" s="144"/>
      <c r="L7" s="22"/>
    </row>
    <row r="8" s="1" customFormat="1" ht="12" customHeight="1">
      <c r="B8" s="22"/>
      <c r="D8" s="144" t="s">
        <v>97</v>
      </c>
      <c r="L8" s="22"/>
    </row>
    <row r="9" s="2" customFormat="1" ht="16.5" customHeight="1">
      <c r="A9" s="40"/>
      <c r="B9" s="46"/>
      <c r="C9" s="40"/>
      <c r="D9" s="40"/>
      <c r="E9" s="145" t="s">
        <v>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849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16. 2. 2021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49"/>
      <c r="B29" s="150"/>
      <c r="C29" s="149"/>
      <c r="D29" s="149"/>
      <c r="E29" s="151" t="s">
        <v>37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ROUND((SUM(BE94:BE274)),  2)</f>
        <v>0</v>
      </c>
      <c r="G35" s="40"/>
      <c r="H35" s="40"/>
      <c r="I35" s="159">
        <v>0.20999999999999999</v>
      </c>
      <c r="J35" s="158">
        <f>ROUND(((SUM(BE94:BE274))*I35),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ROUND((SUM(BF94:BF274)),  2)</f>
        <v>0</v>
      </c>
      <c r="G36" s="40"/>
      <c r="H36" s="40"/>
      <c r="I36" s="159">
        <v>0.14999999999999999</v>
      </c>
      <c r="J36" s="158">
        <f>ROUND(((SUM(BF94:BF274))*I36),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ROUND((SUM(BG94:BG274)),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ROUND((SUM(BH94:BH274)),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ROUND((SUM(BI94:BI274)),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101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STAVEBNÍ ÚPRAVY V BUDOVĚ ZUŠ ČESKÁ LÍPA, 3. ETAPA, 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701.3 - SO 701.3 ZTI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ČESKÁ LÍPA, NÁMĚSTÍ TGM</v>
      </c>
      <c r="G56" s="42"/>
      <c r="H56" s="42"/>
      <c r="I56" s="34" t="s">
        <v>23</v>
      </c>
      <c r="J56" s="74" t="str">
        <f>IF(J14="","",J14)</f>
        <v>16. 2. 2021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ČESKÁ LÍPA</v>
      </c>
      <c r="G58" s="42"/>
      <c r="H58" s="42"/>
      <c r="I58" s="34" t="s">
        <v>31</v>
      </c>
      <c r="J58" s="38" t="str">
        <f>E23</f>
        <v>Ing. Petr KUČERA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Jaroslav VALENTA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102</v>
      </c>
      <c r="D61" s="173"/>
      <c r="E61" s="173"/>
      <c r="F61" s="173"/>
      <c r="G61" s="173"/>
      <c r="H61" s="173"/>
      <c r="I61" s="173"/>
      <c r="J61" s="174" t="s">
        <v>103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104</v>
      </c>
    </row>
    <row r="64" s="9" customFormat="1" ht="24.96" customHeight="1">
      <c r="A64" s="9"/>
      <c r="B64" s="176"/>
      <c r="C64" s="177"/>
      <c r="D64" s="178" t="s">
        <v>850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851</v>
      </c>
      <c r="E65" s="184"/>
      <c r="F65" s="184"/>
      <c r="G65" s="184"/>
      <c r="H65" s="184"/>
      <c r="I65" s="184"/>
      <c r="J65" s="185">
        <f>J96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852</v>
      </c>
      <c r="E66" s="184"/>
      <c r="F66" s="184"/>
      <c r="G66" s="184"/>
      <c r="H66" s="184"/>
      <c r="I66" s="184"/>
      <c r="J66" s="185">
        <f>J103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853</v>
      </c>
      <c r="E67" s="179"/>
      <c r="F67" s="179"/>
      <c r="G67" s="179"/>
      <c r="H67" s="179"/>
      <c r="I67" s="179"/>
      <c r="J67" s="180">
        <f>J106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854</v>
      </c>
      <c r="E68" s="184"/>
      <c r="F68" s="184"/>
      <c r="G68" s="184"/>
      <c r="H68" s="184"/>
      <c r="I68" s="184"/>
      <c r="J68" s="185">
        <f>J107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855</v>
      </c>
      <c r="E69" s="184"/>
      <c r="F69" s="184"/>
      <c r="G69" s="184"/>
      <c r="H69" s="184"/>
      <c r="I69" s="184"/>
      <c r="J69" s="185">
        <f>J116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856</v>
      </c>
      <c r="E70" s="184"/>
      <c r="F70" s="184"/>
      <c r="G70" s="184"/>
      <c r="H70" s="184"/>
      <c r="I70" s="184"/>
      <c r="J70" s="185">
        <f>J157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857</v>
      </c>
      <c r="E71" s="184"/>
      <c r="F71" s="184"/>
      <c r="G71" s="184"/>
      <c r="H71" s="184"/>
      <c r="I71" s="184"/>
      <c r="J71" s="185">
        <f>J191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858</v>
      </c>
      <c r="E72" s="184"/>
      <c r="F72" s="184"/>
      <c r="G72" s="184"/>
      <c r="H72" s="184"/>
      <c r="I72" s="184"/>
      <c r="J72" s="185">
        <f>J272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121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6.25" customHeight="1">
      <c r="A82" s="40"/>
      <c r="B82" s="41"/>
      <c r="C82" s="42"/>
      <c r="D82" s="42"/>
      <c r="E82" s="171" t="str">
        <f>E7</f>
        <v>STAVEBNÍ ÚPRAVY V BUDOVĚ ZUŠ ČESKÁ LÍPA, 3. ETAPA, A</v>
      </c>
      <c r="F82" s="34"/>
      <c r="G82" s="34"/>
      <c r="H82" s="34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97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1" t="s">
        <v>98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99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SO 701.3 - SO 701.3 ZTI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ČESKÁ LÍPA, NÁMĚSTÍ TGM</v>
      </c>
      <c r="G88" s="42"/>
      <c r="H88" s="42"/>
      <c r="I88" s="34" t="s">
        <v>23</v>
      </c>
      <c r="J88" s="74" t="str">
        <f>IF(J14="","",J14)</f>
        <v>16. 2. 2021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MĚSTO ČESKÁ LÍPA</v>
      </c>
      <c r="G90" s="42"/>
      <c r="H90" s="42"/>
      <c r="I90" s="34" t="s">
        <v>31</v>
      </c>
      <c r="J90" s="38" t="str">
        <f>E23</f>
        <v>Ing. Petr KUČERA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34</v>
      </c>
      <c r="J91" s="38" t="str">
        <f>E26</f>
        <v>Jaroslav VALENTA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7"/>
      <c r="B93" s="188"/>
      <c r="C93" s="189" t="s">
        <v>122</v>
      </c>
      <c r="D93" s="190" t="s">
        <v>57</v>
      </c>
      <c r="E93" s="190" t="s">
        <v>53</v>
      </c>
      <c r="F93" s="190" t="s">
        <v>54</v>
      </c>
      <c r="G93" s="190" t="s">
        <v>123</v>
      </c>
      <c r="H93" s="190" t="s">
        <v>124</v>
      </c>
      <c r="I93" s="190" t="s">
        <v>125</v>
      </c>
      <c r="J93" s="190" t="s">
        <v>103</v>
      </c>
      <c r="K93" s="191" t="s">
        <v>126</v>
      </c>
      <c r="L93" s="192"/>
      <c r="M93" s="94" t="s">
        <v>19</v>
      </c>
      <c r="N93" s="95" t="s">
        <v>42</v>
      </c>
      <c r="O93" s="95" t="s">
        <v>127</v>
      </c>
      <c r="P93" s="95" t="s">
        <v>128</v>
      </c>
      <c r="Q93" s="95" t="s">
        <v>129</v>
      </c>
      <c r="R93" s="95" t="s">
        <v>130</v>
      </c>
      <c r="S93" s="95" t="s">
        <v>131</v>
      </c>
      <c r="T93" s="96" t="s">
        <v>132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40"/>
      <c r="B94" s="41"/>
      <c r="C94" s="101" t="s">
        <v>133</v>
      </c>
      <c r="D94" s="42"/>
      <c r="E94" s="42"/>
      <c r="F94" s="42"/>
      <c r="G94" s="42"/>
      <c r="H94" s="42"/>
      <c r="I94" s="42"/>
      <c r="J94" s="193">
        <f>BK94</f>
        <v>0</v>
      </c>
      <c r="K94" s="42"/>
      <c r="L94" s="46"/>
      <c r="M94" s="97"/>
      <c r="N94" s="194"/>
      <c r="O94" s="98"/>
      <c r="P94" s="195">
        <f>P95+P106</f>
        <v>0</v>
      </c>
      <c r="Q94" s="98"/>
      <c r="R94" s="195">
        <f>R95+R106</f>
        <v>0</v>
      </c>
      <c r="S94" s="98"/>
      <c r="T94" s="196">
        <f>T95+T106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104</v>
      </c>
      <c r="BK94" s="197">
        <f>BK95+BK106</f>
        <v>0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134</v>
      </c>
      <c r="F95" s="201" t="s">
        <v>859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P96+P103</f>
        <v>0</v>
      </c>
      <c r="Q95" s="206"/>
      <c r="R95" s="207">
        <f>R96+R103</f>
        <v>0</v>
      </c>
      <c r="S95" s="206"/>
      <c r="T95" s="208">
        <f>T96+T103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79</v>
      </c>
      <c r="AT95" s="210" t="s">
        <v>71</v>
      </c>
      <c r="AU95" s="210" t="s">
        <v>72</v>
      </c>
      <c r="AY95" s="209" t="s">
        <v>136</v>
      </c>
      <c r="BK95" s="211">
        <f>BK96+BK103</f>
        <v>0</v>
      </c>
    </row>
    <row r="96" s="12" customFormat="1" ht="22.8" customHeight="1">
      <c r="A96" s="12"/>
      <c r="B96" s="198"/>
      <c r="C96" s="199"/>
      <c r="D96" s="200" t="s">
        <v>71</v>
      </c>
      <c r="E96" s="212" t="s">
        <v>230</v>
      </c>
      <c r="F96" s="212" t="s">
        <v>860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SUM(P97:P102)</f>
        <v>0</v>
      </c>
      <c r="Q96" s="206"/>
      <c r="R96" s="207">
        <f>SUM(R97:R102)</f>
        <v>0</v>
      </c>
      <c r="S96" s="206"/>
      <c r="T96" s="208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79</v>
      </c>
      <c r="AT96" s="210" t="s">
        <v>71</v>
      </c>
      <c r="AU96" s="210" t="s">
        <v>79</v>
      </c>
      <c r="AY96" s="209" t="s">
        <v>136</v>
      </c>
      <c r="BK96" s="211">
        <f>SUM(BK97:BK102)</f>
        <v>0</v>
      </c>
    </row>
    <row r="97" s="2" customFormat="1">
      <c r="A97" s="40"/>
      <c r="B97" s="41"/>
      <c r="C97" s="214" t="s">
        <v>79</v>
      </c>
      <c r="D97" s="214" t="s">
        <v>139</v>
      </c>
      <c r="E97" s="215" t="s">
        <v>861</v>
      </c>
      <c r="F97" s="216" t="s">
        <v>862</v>
      </c>
      <c r="G97" s="217" t="s">
        <v>163</v>
      </c>
      <c r="H97" s="218">
        <v>16.399999999999999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144</v>
      </c>
      <c r="AT97" s="225" t="s">
        <v>139</v>
      </c>
      <c r="AU97" s="225" t="s">
        <v>81</v>
      </c>
      <c r="AY97" s="19" t="s">
        <v>136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144</v>
      </c>
      <c r="BM97" s="225" t="s">
        <v>863</v>
      </c>
    </row>
    <row r="98" s="14" customFormat="1">
      <c r="A98" s="14"/>
      <c r="B98" s="238"/>
      <c r="C98" s="239"/>
      <c r="D98" s="229" t="s">
        <v>146</v>
      </c>
      <c r="E98" s="240" t="s">
        <v>19</v>
      </c>
      <c r="F98" s="241" t="s">
        <v>864</v>
      </c>
      <c r="G98" s="239"/>
      <c r="H98" s="242">
        <v>16.399999999999999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8" t="s">
        <v>146</v>
      </c>
      <c r="AU98" s="248" t="s">
        <v>81</v>
      </c>
      <c r="AV98" s="14" t="s">
        <v>81</v>
      </c>
      <c r="AW98" s="14" t="s">
        <v>33</v>
      </c>
      <c r="AX98" s="14" t="s">
        <v>72</v>
      </c>
      <c r="AY98" s="248" t="s">
        <v>136</v>
      </c>
    </row>
    <row r="99" s="16" customFormat="1">
      <c r="A99" s="16"/>
      <c r="B99" s="260"/>
      <c r="C99" s="261"/>
      <c r="D99" s="229" t="s">
        <v>146</v>
      </c>
      <c r="E99" s="262" t="s">
        <v>19</v>
      </c>
      <c r="F99" s="263" t="s">
        <v>160</v>
      </c>
      <c r="G99" s="261"/>
      <c r="H99" s="264">
        <v>16.399999999999999</v>
      </c>
      <c r="I99" s="265"/>
      <c r="J99" s="261"/>
      <c r="K99" s="261"/>
      <c r="L99" s="266"/>
      <c r="M99" s="267"/>
      <c r="N99" s="268"/>
      <c r="O99" s="268"/>
      <c r="P99" s="268"/>
      <c r="Q99" s="268"/>
      <c r="R99" s="268"/>
      <c r="S99" s="268"/>
      <c r="T99" s="269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70" t="s">
        <v>146</v>
      </c>
      <c r="AU99" s="270" t="s">
        <v>81</v>
      </c>
      <c r="AV99" s="16" t="s">
        <v>144</v>
      </c>
      <c r="AW99" s="16" t="s">
        <v>33</v>
      </c>
      <c r="AX99" s="16" t="s">
        <v>79</v>
      </c>
      <c r="AY99" s="270" t="s">
        <v>136</v>
      </c>
    </row>
    <row r="100" s="2" customFormat="1">
      <c r="A100" s="40"/>
      <c r="B100" s="41"/>
      <c r="C100" s="214" t="s">
        <v>81</v>
      </c>
      <c r="D100" s="214" t="s">
        <v>139</v>
      </c>
      <c r="E100" s="215" t="s">
        <v>865</v>
      </c>
      <c r="F100" s="216" t="s">
        <v>866</v>
      </c>
      <c r="G100" s="217" t="s">
        <v>163</v>
      </c>
      <c r="H100" s="218">
        <v>16.399999999999999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144</v>
      </c>
      <c r="AT100" s="225" t="s">
        <v>139</v>
      </c>
      <c r="AU100" s="225" t="s">
        <v>81</v>
      </c>
      <c r="AY100" s="19" t="s">
        <v>136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144</v>
      </c>
      <c r="BM100" s="225" t="s">
        <v>867</v>
      </c>
    </row>
    <row r="101" s="14" customFormat="1">
      <c r="A101" s="14"/>
      <c r="B101" s="238"/>
      <c r="C101" s="239"/>
      <c r="D101" s="229" t="s">
        <v>146</v>
      </c>
      <c r="E101" s="240" t="s">
        <v>19</v>
      </c>
      <c r="F101" s="241" t="s">
        <v>868</v>
      </c>
      <c r="G101" s="239"/>
      <c r="H101" s="242">
        <v>16.399999999999999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146</v>
      </c>
      <c r="AU101" s="248" t="s">
        <v>81</v>
      </c>
      <c r="AV101" s="14" t="s">
        <v>81</v>
      </c>
      <c r="AW101" s="14" t="s">
        <v>33</v>
      </c>
      <c r="AX101" s="14" t="s">
        <v>72</v>
      </c>
      <c r="AY101" s="248" t="s">
        <v>136</v>
      </c>
    </row>
    <row r="102" s="16" customFormat="1">
      <c r="A102" s="16"/>
      <c r="B102" s="260"/>
      <c r="C102" s="261"/>
      <c r="D102" s="229" t="s">
        <v>146</v>
      </c>
      <c r="E102" s="262" t="s">
        <v>19</v>
      </c>
      <c r="F102" s="263" t="s">
        <v>160</v>
      </c>
      <c r="G102" s="261"/>
      <c r="H102" s="264">
        <v>16.399999999999999</v>
      </c>
      <c r="I102" s="265"/>
      <c r="J102" s="261"/>
      <c r="K102" s="261"/>
      <c r="L102" s="266"/>
      <c r="M102" s="267"/>
      <c r="N102" s="268"/>
      <c r="O102" s="268"/>
      <c r="P102" s="268"/>
      <c r="Q102" s="268"/>
      <c r="R102" s="268"/>
      <c r="S102" s="268"/>
      <c r="T102" s="269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0" t="s">
        <v>146</v>
      </c>
      <c r="AU102" s="270" t="s">
        <v>81</v>
      </c>
      <c r="AV102" s="16" t="s">
        <v>144</v>
      </c>
      <c r="AW102" s="16" t="s">
        <v>33</v>
      </c>
      <c r="AX102" s="16" t="s">
        <v>79</v>
      </c>
      <c r="AY102" s="270" t="s">
        <v>136</v>
      </c>
    </row>
    <row r="103" s="12" customFormat="1" ht="22.8" customHeight="1">
      <c r="A103" s="12"/>
      <c r="B103" s="198"/>
      <c r="C103" s="199"/>
      <c r="D103" s="200" t="s">
        <v>71</v>
      </c>
      <c r="E103" s="212" t="s">
        <v>285</v>
      </c>
      <c r="F103" s="212" t="s">
        <v>869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SUM(P104:P105)</f>
        <v>0</v>
      </c>
      <c r="Q103" s="206"/>
      <c r="R103" s="207">
        <f>SUM(R104:R105)</f>
        <v>0</v>
      </c>
      <c r="S103" s="206"/>
      <c r="T103" s="208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79</v>
      </c>
      <c r="AT103" s="210" t="s">
        <v>71</v>
      </c>
      <c r="AU103" s="210" t="s">
        <v>79</v>
      </c>
      <c r="AY103" s="209" t="s">
        <v>136</v>
      </c>
      <c r="BK103" s="211">
        <f>SUM(BK104:BK105)</f>
        <v>0</v>
      </c>
    </row>
    <row r="104" s="2" customFormat="1">
      <c r="A104" s="40"/>
      <c r="B104" s="41"/>
      <c r="C104" s="214" t="s">
        <v>137</v>
      </c>
      <c r="D104" s="214" t="s">
        <v>139</v>
      </c>
      <c r="E104" s="215" t="s">
        <v>870</v>
      </c>
      <c r="F104" s="216" t="s">
        <v>871</v>
      </c>
      <c r="G104" s="217" t="s">
        <v>290</v>
      </c>
      <c r="H104" s="218">
        <v>2.8340000000000001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144</v>
      </c>
      <c r="AT104" s="225" t="s">
        <v>139</v>
      </c>
      <c r="AU104" s="225" t="s">
        <v>81</v>
      </c>
      <c r="AY104" s="19" t="s">
        <v>136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144</v>
      </c>
      <c r="BM104" s="225" t="s">
        <v>872</v>
      </c>
    </row>
    <row r="105" s="2" customFormat="1">
      <c r="A105" s="40"/>
      <c r="B105" s="41"/>
      <c r="C105" s="214" t="s">
        <v>144</v>
      </c>
      <c r="D105" s="214" t="s">
        <v>139</v>
      </c>
      <c r="E105" s="215" t="s">
        <v>293</v>
      </c>
      <c r="F105" s="216" t="s">
        <v>873</v>
      </c>
      <c r="G105" s="217" t="s">
        <v>290</v>
      </c>
      <c r="H105" s="218">
        <v>2.8340000000000001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144</v>
      </c>
      <c r="AT105" s="225" t="s">
        <v>139</v>
      </c>
      <c r="AU105" s="225" t="s">
        <v>81</v>
      </c>
      <c r="AY105" s="19" t="s">
        <v>136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144</v>
      </c>
      <c r="BM105" s="225" t="s">
        <v>874</v>
      </c>
    </row>
    <row r="106" s="12" customFormat="1" ht="25.92" customHeight="1">
      <c r="A106" s="12"/>
      <c r="B106" s="198"/>
      <c r="C106" s="199"/>
      <c r="D106" s="200" t="s">
        <v>71</v>
      </c>
      <c r="E106" s="201" t="s">
        <v>310</v>
      </c>
      <c r="F106" s="201" t="s">
        <v>875</v>
      </c>
      <c r="G106" s="199"/>
      <c r="H106" s="199"/>
      <c r="I106" s="202"/>
      <c r="J106" s="203">
        <f>BK106</f>
        <v>0</v>
      </c>
      <c r="K106" s="199"/>
      <c r="L106" s="204"/>
      <c r="M106" s="205"/>
      <c r="N106" s="206"/>
      <c r="O106" s="206"/>
      <c r="P106" s="207">
        <f>P107+P116+P157+P191+P272</f>
        <v>0</v>
      </c>
      <c r="Q106" s="206"/>
      <c r="R106" s="207">
        <f>R107+R116+R157+R191+R272</f>
        <v>0</v>
      </c>
      <c r="S106" s="206"/>
      <c r="T106" s="208">
        <f>T107+T116+T157+T191+T272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81</v>
      </c>
      <c r="AT106" s="210" t="s">
        <v>71</v>
      </c>
      <c r="AU106" s="210" t="s">
        <v>72</v>
      </c>
      <c r="AY106" s="209" t="s">
        <v>136</v>
      </c>
      <c r="BK106" s="211">
        <f>BK107+BK116+BK157+BK191+BK272</f>
        <v>0</v>
      </c>
    </row>
    <row r="107" s="12" customFormat="1" ht="22.8" customHeight="1">
      <c r="A107" s="12"/>
      <c r="B107" s="198"/>
      <c r="C107" s="199"/>
      <c r="D107" s="200" t="s">
        <v>71</v>
      </c>
      <c r="E107" s="212" t="s">
        <v>770</v>
      </c>
      <c r="F107" s="212" t="s">
        <v>876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SUM(P108:P115)</f>
        <v>0</v>
      </c>
      <c r="Q107" s="206"/>
      <c r="R107" s="207">
        <f>SUM(R108:R115)</f>
        <v>0</v>
      </c>
      <c r="S107" s="206"/>
      <c r="T107" s="208">
        <f>SUM(T108:T115)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81</v>
      </c>
      <c r="AT107" s="210" t="s">
        <v>71</v>
      </c>
      <c r="AU107" s="210" t="s">
        <v>79</v>
      </c>
      <c r="AY107" s="209" t="s">
        <v>136</v>
      </c>
      <c r="BK107" s="211">
        <f>SUM(BK108:BK115)</f>
        <v>0</v>
      </c>
    </row>
    <row r="108" s="2" customFormat="1">
      <c r="A108" s="40"/>
      <c r="B108" s="41"/>
      <c r="C108" s="214" t="s">
        <v>226</v>
      </c>
      <c r="D108" s="214" t="s">
        <v>139</v>
      </c>
      <c r="E108" s="215" t="s">
        <v>877</v>
      </c>
      <c r="F108" s="216" t="s">
        <v>878</v>
      </c>
      <c r="G108" s="217" t="s">
        <v>142</v>
      </c>
      <c r="H108" s="218">
        <v>30.510999999999999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314</v>
      </c>
      <c r="AT108" s="225" t="s">
        <v>139</v>
      </c>
      <c r="AU108" s="225" t="s">
        <v>81</v>
      </c>
      <c r="AY108" s="19" t="s">
        <v>136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314</v>
      </c>
      <c r="BM108" s="225" t="s">
        <v>879</v>
      </c>
    </row>
    <row r="109" s="14" customFormat="1">
      <c r="A109" s="14"/>
      <c r="B109" s="238"/>
      <c r="C109" s="239"/>
      <c r="D109" s="229" t="s">
        <v>146</v>
      </c>
      <c r="E109" s="240" t="s">
        <v>19</v>
      </c>
      <c r="F109" s="241" t="s">
        <v>880</v>
      </c>
      <c r="G109" s="239"/>
      <c r="H109" s="242">
        <v>30.510999999999999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146</v>
      </c>
      <c r="AU109" s="248" t="s">
        <v>81</v>
      </c>
      <c r="AV109" s="14" t="s">
        <v>81</v>
      </c>
      <c r="AW109" s="14" t="s">
        <v>33</v>
      </c>
      <c r="AX109" s="14" t="s">
        <v>72</v>
      </c>
      <c r="AY109" s="248" t="s">
        <v>136</v>
      </c>
    </row>
    <row r="110" s="16" customFormat="1">
      <c r="A110" s="16"/>
      <c r="B110" s="260"/>
      <c r="C110" s="261"/>
      <c r="D110" s="229" t="s">
        <v>146</v>
      </c>
      <c r="E110" s="262" t="s">
        <v>19</v>
      </c>
      <c r="F110" s="263" t="s">
        <v>160</v>
      </c>
      <c r="G110" s="261"/>
      <c r="H110" s="264">
        <v>30.510999999999999</v>
      </c>
      <c r="I110" s="265"/>
      <c r="J110" s="261"/>
      <c r="K110" s="261"/>
      <c r="L110" s="266"/>
      <c r="M110" s="267"/>
      <c r="N110" s="268"/>
      <c r="O110" s="268"/>
      <c r="P110" s="268"/>
      <c r="Q110" s="268"/>
      <c r="R110" s="268"/>
      <c r="S110" s="268"/>
      <c r="T110" s="269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0" t="s">
        <v>146</v>
      </c>
      <c r="AU110" s="270" t="s">
        <v>81</v>
      </c>
      <c r="AV110" s="16" t="s">
        <v>144</v>
      </c>
      <c r="AW110" s="16" t="s">
        <v>33</v>
      </c>
      <c r="AX110" s="16" t="s">
        <v>79</v>
      </c>
      <c r="AY110" s="270" t="s">
        <v>136</v>
      </c>
    </row>
    <row r="111" s="2" customFormat="1">
      <c r="A111" s="40"/>
      <c r="B111" s="41"/>
      <c r="C111" s="272" t="s">
        <v>173</v>
      </c>
      <c r="D111" s="272" t="s">
        <v>468</v>
      </c>
      <c r="E111" s="273" t="s">
        <v>881</v>
      </c>
      <c r="F111" s="274" t="s">
        <v>882</v>
      </c>
      <c r="G111" s="275" t="s">
        <v>163</v>
      </c>
      <c r="H111" s="276">
        <v>22</v>
      </c>
      <c r="I111" s="277"/>
      <c r="J111" s="278">
        <f>ROUND(I111*H111,2)</f>
        <v>0</v>
      </c>
      <c r="K111" s="274" t="s">
        <v>19</v>
      </c>
      <c r="L111" s="279"/>
      <c r="M111" s="280" t="s">
        <v>19</v>
      </c>
      <c r="N111" s="281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434</v>
      </c>
      <c r="AT111" s="225" t="s">
        <v>468</v>
      </c>
      <c r="AU111" s="225" t="s">
        <v>81</v>
      </c>
      <c r="AY111" s="19" t="s">
        <v>136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314</v>
      </c>
      <c r="BM111" s="225" t="s">
        <v>883</v>
      </c>
    </row>
    <row r="112" s="2" customFormat="1">
      <c r="A112" s="40"/>
      <c r="B112" s="41"/>
      <c r="C112" s="272" t="s">
        <v>266</v>
      </c>
      <c r="D112" s="272" t="s">
        <v>468</v>
      </c>
      <c r="E112" s="273" t="s">
        <v>884</v>
      </c>
      <c r="F112" s="274" t="s">
        <v>885</v>
      </c>
      <c r="G112" s="275" t="s">
        <v>163</v>
      </c>
      <c r="H112" s="276">
        <v>14.5</v>
      </c>
      <c r="I112" s="277"/>
      <c r="J112" s="278">
        <f>ROUND(I112*H112,2)</f>
        <v>0</v>
      </c>
      <c r="K112" s="274" t="s">
        <v>19</v>
      </c>
      <c r="L112" s="279"/>
      <c r="M112" s="280" t="s">
        <v>19</v>
      </c>
      <c r="N112" s="281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434</v>
      </c>
      <c r="AT112" s="225" t="s">
        <v>468</v>
      </c>
      <c r="AU112" s="225" t="s">
        <v>81</v>
      </c>
      <c r="AY112" s="19" t="s">
        <v>136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314</v>
      </c>
      <c r="BM112" s="225" t="s">
        <v>886</v>
      </c>
    </row>
    <row r="113" s="14" customFormat="1">
      <c r="A113" s="14"/>
      <c r="B113" s="238"/>
      <c r="C113" s="239"/>
      <c r="D113" s="229" t="s">
        <v>146</v>
      </c>
      <c r="E113" s="240" t="s">
        <v>19</v>
      </c>
      <c r="F113" s="241" t="s">
        <v>887</v>
      </c>
      <c r="G113" s="239"/>
      <c r="H113" s="242">
        <v>14.5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146</v>
      </c>
      <c r="AU113" s="248" t="s">
        <v>81</v>
      </c>
      <c r="AV113" s="14" t="s">
        <v>81</v>
      </c>
      <c r="AW113" s="14" t="s">
        <v>33</v>
      </c>
      <c r="AX113" s="14" t="s">
        <v>72</v>
      </c>
      <c r="AY113" s="248" t="s">
        <v>136</v>
      </c>
    </row>
    <row r="114" s="16" customFormat="1">
      <c r="A114" s="16"/>
      <c r="B114" s="260"/>
      <c r="C114" s="261"/>
      <c r="D114" s="229" t="s">
        <v>146</v>
      </c>
      <c r="E114" s="262" t="s">
        <v>19</v>
      </c>
      <c r="F114" s="263" t="s">
        <v>160</v>
      </c>
      <c r="G114" s="261"/>
      <c r="H114" s="264">
        <v>14.5</v>
      </c>
      <c r="I114" s="265"/>
      <c r="J114" s="261"/>
      <c r="K114" s="261"/>
      <c r="L114" s="266"/>
      <c r="M114" s="267"/>
      <c r="N114" s="268"/>
      <c r="O114" s="268"/>
      <c r="P114" s="268"/>
      <c r="Q114" s="268"/>
      <c r="R114" s="268"/>
      <c r="S114" s="268"/>
      <c r="T114" s="269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0" t="s">
        <v>146</v>
      </c>
      <c r="AU114" s="270" t="s">
        <v>81</v>
      </c>
      <c r="AV114" s="16" t="s">
        <v>144</v>
      </c>
      <c r="AW114" s="16" t="s">
        <v>33</v>
      </c>
      <c r="AX114" s="16" t="s">
        <v>79</v>
      </c>
      <c r="AY114" s="270" t="s">
        <v>136</v>
      </c>
    </row>
    <row r="115" s="2" customFormat="1">
      <c r="A115" s="40"/>
      <c r="B115" s="41"/>
      <c r="C115" s="214" t="s">
        <v>271</v>
      </c>
      <c r="D115" s="214" t="s">
        <v>139</v>
      </c>
      <c r="E115" s="215" t="s">
        <v>813</v>
      </c>
      <c r="F115" s="216" t="s">
        <v>888</v>
      </c>
      <c r="G115" s="217" t="s">
        <v>290</v>
      </c>
      <c r="H115" s="218">
        <v>0.027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314</v>
      </c>
      <c r="AT115" s="225" t="s">
        <v>139</v>
      </c>
      <c r="AU115" s="225" t="s">
        <v>81</v>
      </c>
      <c r="AY115" s="19" t="s">
        <v>136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314</v>
      </c>
      <c r="BM115" s="225" t="s">
        <v>889</v>
      </c>
    </row>
    <row r="116" s="12" customFormat="1" ht="22.8" customHeight="1">
      <c r="A116" s="12"/>
      <c r="B116" s="198"/>
      <c r="C116" s="199"/>
      <c r="D116" s="200" t="s">
        <v>71</v>
      </c>
      <c r="E116" s="212" t="s">
        <v>890</v>
      </c>
      <c r="F116" s="212" t="s">
        <v>891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SUM(P117:P156)</f>
        <v>0</v>
      </c>
      <c r="Q116" s="206"/>
      <c r="R116" s="207">
        <f>SUM(R117:R156)</f>
        <v>0</v>
      </c>
      <c r="S116" s="206"/>
      <c r="T116" s="208">
        <f>SUM(T117:T156)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81</v>
      </c>
      <c r="AT116" s="210" t="s">
        <v>71</v>
      </c>
      <c r="AU116" s="210" t="s">
        <v>79</v>
      </c>
      <c r="AY116" s="209" t="s">
        <v>136</v>
      </c>
      <c r="BK116" s="211">
        <f>SUM(BK117:BK156)</f>
        <v>0</v>
      </c>
    </row>
    <row r="117" s="2" customFormat="1" ht="16.5" customHeight="1">
      <c r="A117" s="40"/>
      <c r="B117" s="41"/>
      <c r="C117" s="214" t="s">
        <v>230</v>
      </c>
      <c r="D117" s="214" t="s">
        <v>139</v>
      </c>
      <c r="E117" s="215" t="s">
        <v>892</v>
      </c>
      <c r="F117" s="216" t="s">
        <v>893</v>
      </c>
      <c r="G117" s="217" t="s">
        <v>163</v>
      </c>
      <c r="H117" s="218">
        <v>98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314</v>
      </c>
      <c r="AT117" s="225" t="s">
        <v>139</v>
      </c>
      <c r="AU117" s="225" t="s">
        <v>81</v>
      </c>
      <c r="AY117" s="19" t="s">
        <v>136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314</v>
      </c>
      <c r="BM117" s="225" t="s">
        <v>894</v>
      </c>
    </row>
    <row r="118" s="2" customFormat="1" ht="16.5" customHeight="1">
      <c r="A118" s="40"/>
      <c r="B118" s="41"/>
      <c r="C118" s="214" t="s">
        <v>281</v>
      </c>
      <c r="D118" s="214" t="s">
        <v>139</v>
      </c>
      <c r="E118" s="215" t="s">
        <v>895</v>
      </c>
      <c r="F118" s="216" t="s">
        <v>896</v>
      </c>
      <c r="G118" s="217" t="s">
        <v>163</v>
      </c>
      <c r="H118" s="218">
        <v>22.5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314</v>
      </c>
      <c r="AT118" s="225" t="s">
        <v>139</v>
      </c>
      <c r="AU118" s="225" t="s">
        <v>81</v>
      </c>
      <c r="AY118" s="19" t="s">
        <v>136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314</v>
      </c>
      <c r="BM118" s="225" t="s">
        <v>897</v>
      </c>
    </row>
    <row r="119" s="14" customFormat="1">
      <c r="A119" s="14"/>
      <c r="B119" s="238"/>
      <c r="C119" s="239"/>
      <c r="D119" s="229" t="s">
        <v>146</v>
      </c>
      <c r="E119" s="240" t="s">
        <v>19</v>
      </c>
      <c r="F119" s="241" t="s">
        <v>898</v>
      </c>
      <c r="G119" s="239"/>
      <c r="H119" s="242">
        <v>22.5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146</v>
      </c>
      <c r="AU119" s="248" t="s">
        <v>81</v>
      </c>
      <c r="AV119" s="14" t="s">
        <v>81</v>
      </c>
      <c r="AW119" s="14" t="s">
        <v>33</v>
      </c>
      <c r="AX119" s="14" t="s">
        <v>72</v>
      </c>
      <c r="AY119" s="248" t="s">
        <v>136</v>
      </c>
    </row>
    <row r="120" s="16" customFormat="1">
      <c r="A120" s="16"/>
      <c r="B120" s="260"/>
      <c r="C120" s="261"/>
      <c r="D120" s="229" t="s">
        <v>146</v>
      </c>
      <c r="E120" s="262" t="s">
        <v>19</v>
      </c>
      <c r="F120" s="263" t="s">
        <v>160</v>
      </c>
      <c r="G120" s="261"/>
      <c r="H120" s="264">
        <v>22.5</v>
      </c>
      <c r="I120" s="265"/>
      <c r="J120" s="261"/>
      <c r="K120" s="261"/>
      <c r="L120" s="266"/>
      <c r="M120" s="267"/>
      <c r="N120" s="268"/>
      <c r="O120" s="268"/>
      <c r="P120" s="268"/>
      <c r="Q120" s="268"/>
      <c r="R120" s="268"/>
      <c r="S120" s="268"/>
      <c r="T120" s="269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70" t="s">
        <v>146</v>
      </c>
      <c r="AU120" s="270" t="s">
        <v>81</v>
      </c>
      <c r="AV120" s="16" t="s">
        <v>144</v>
      </c>
      <c r="AW120" s="16" t="s">
        <v>33</v>
      </c>
      <c r="AX120" s="16" t="s">
        <v>79</v>
      </c>
      <c r="AY120" s="270" t="s">
        <v>136</v>
      </c>
    </row>
    <row r="121" s="2" customFormat="1" ht="16.5" customHeight="1">
      <c r="A121" s="40"/>
      <c r="B121" s="41"/>
      <c r="C121" s="214" t="s">
        <v>287</v>
      </c>
      <c r="D121" s="214" t="s">
        <v>139</v>
      </c>
      <c r="E121" s="215" t="s">
        <v>899</v>
      </c>
      <c r="F121" s="216" t="s">
        <v>900</v>
      </c>
      <c r="G121" s="217" t="s">
        <v>163</v>
      </c>
      <c r="H121" s="218">
        <v>8.5999999999999996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314</v>
      </c>
      <c r="AT121" s="225" t="s">
        <v>139</v>
      </c>
      <c r="AU121" s="225" t="s">
        <v>81</v>
      </c>
      <c r="AY121" s="19" t="s">
        <v>136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314</v>
      </c>
      <c r="BM121" s="225" t="s">
        <v>901</v>
      </c>
    </row>
    <row r="122" s="14" customFormat="1">
      <c r="A122" s="14"/>
      <c r="B122" s="238"/>
      <c r="C122" s="239"/>
      <c r="D122" s="229" t="s">
        <v>146</v>
      </c>
      <c r="E122" s="240" t="s">
        <v>19</v>
      </c>
      <c r="F122" s="241" t="s">
        <v>902</v>
      </c>
      <c r="G122" s="239"/>
      <c r="H122" s="242">
        <v>8.5999999999999996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146</v>
      </c>
      <c r="AU122" s="248" t="s">
        <v>81</v>
      </c>
      <c r="AV122" s="14" t="s">
        <v>81</v>
      </c>
      <c r="AW122" s="14" t="s">
        <v>33</v>
      </c>
      <c r="AX122" s="14" t="s">
        <v>72</v>
      </c>
      <c r="AY122" s="248" t="s">
        <v>136</v>
      </c>
    </row>
    <row r="123" s="16" customFormat="1">
      <c r="A123" s="16"/>
      <c r="B123" s="260"/>
      <c r="C123" s="261"/>
      <c r="D123" s="229" t="s">
        <v>146</v>
      </c>
      <c r="E123" s="262" t="s">
        <v>19</v>
      </c>
      <c r="F123" s="263" t="s">
        <v>160</v>
      </c>
      <c r="G123" s="261"/>
      <c r="H123" s="264">
        <v>8.5999999999999996</v>
      </c>
      <c r="I123" s="265"/>
      <c r="J123" s="261"/>
      <c r="K123" s="261"/>
      <c r="L123" s="266"/>
      <c r="M123" s="267"/>
      <c r="N123" s="268"/>
      <c r="O123" s="268"/>
      <c r="P123" s="268"/>
      <c r="Q123" s="268"/>
      <c r="R123" s="268"/>
      <c r="S123" s="268"/>
      <c r="T123" s="269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70" t="s">
        <v>146</v>
      </c>
      <c r="AU123" s="270" t="s">
        <v>81</v>
      </c>
      <c r="AV123" s="16" t="s">
        <v>144</v>
      </c>
      <c r="AW123" s="16" t="s">
        <v>33</v>
      </c>
      <c r="AX123" s="16" t="s">
        <v>79</v>
      </c>
      <c r="AY123" s="270" t="s">
        <v>136</v>
      </c>
    </row>
    <row r="124" s="2" customFormat="1" ht="16.5" customHeight="1">
      <c r="A124" s="40"/>
      <c r="B124" s="41"/>
      <c r="C124" s="214" t="s">
        <v>292</v>
      </c>
      <c r="D124" s="214" t="s">
        <v>139</v>
      </c>
      <c r="E124" s="215" t="s">
        <v>903</v>
      </c>
      <c r="F124" s="216" t="s">
        <v>904</v>
      </c>
      <c r="G124" s="217" t="s">
        <v>163</v>
      </c>
      <c r="H124" s="218">
        <v>2.2999999999999998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314</v>
      </c>
      <c r="AT124" s="225" t="s">
        <v>139</v>
      </c>
      <c r="AU124" s="225" t="s">
        <v>81</v>
      </c>
      <c r="AY124" s="19" t="s">
        <v>136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314</v>
      </c>
      <c r="BM124" s="225" t="s">
        <v>905</v>
      </c>
    </row>
    <row r="125" s="14" customFormat="1">
      <c r="A125" s="14"/>
      <c r="B125" s="238"/>
      <c r="C125" s="239"/>
      <c r="D125" s="229" t="s">
        <v>146</v>
      </c>
      <c r="E125" s="240" t="s">
        <v>19</v>
      </c>
      <c r="F125" s="241" t="s">
        <v>906</v>
      </c>
      <c r="G125" s="239"/>
      <c r="H125" s="242">
        <v>2.2999999999999998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146</v>
      </c>
      <c r="AU125" s="248" t="s">
        <v>81</v>
      </c>
      <c r="AV125" s="14" t="s">
        <v>81</v>
      </c>
      <c r="AW125" s="14" t="s">
        <v>33</v>
      </c>
      <c r="AX125" s="14" t="s">
        <v>72</v>
      </c>
      <c r="AY125" s="248" t="s">
        <v>136</v>
      </c>
    </row>
    <row r="126" s="16" customFormat="1">
      <c r="A126" s="16"/>
      <c r="B126" s="260"/>
      <c r="C126" s="261"/>
      <c r="D126" s="229" t="s">
        <v>146</v>
      </c>
      <c r="E126" s="262" t="s">
        <v>19</v>
      </c>
      <c r="F126" s="263" t="s">
        <v>160</v>
      </c>
      <c r="G126" s="261"/>
      <c r="H126" s="264">
        <v>2.2999999999999998</v>
      </c>
      <c r="I126" s="265"/>
      <c r="J126" s="261"/>
      <c r="K126" s="261"/>
      <c r="L126" s="266"/>
      <c r="M126" s="267"/>
      <c r="N126" s="268"/>
      <c r="O126" s="268"/>
      <c r="P126" s="268"/>
      <c r="Q126" s="268"/>
      <c r="R126" s="268"/>
      <c r="S126" s="268"/>
      <c r="T126" s="269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0" t="s">
        <v>146</v>
      </c>
      <c r="AU126" s="270" t="s">
        <v>81</v>
      </c>
      <c r="AV126" s="16" t="s">
        <v>144</v>
      </c>
      <c r="AW126" s="16" t="s">
        <v>33</v>
      </c>
      <c r="AX126" s="16" t="s">
        <v>79</v>
      </c>
      <c r="AY126" s="270" t="s">
        <v>136</v>
      </c>
    </row>
    <row r="127" s="2" customFormat="1" ht="16.5" customHeight="1">
      <c r="A127" s="40"/>
      <c r="B127" s="41"/>
      <c r="C127" s="214" t="s">
        <v>296</v>
      </c>
      <c r="D127" s="214" t="s">
        <v>139</v>
      </c>
      <c r="E127" s="215" t="s">
        <v>907</v>
      </c>
      <c r="F127" s="216" t="s">
        <v>908</v>
      </c>
      <c r="G127" s="217" t="s">
        <v>163</v>
      </c>
      <c r="H127" s="218">
        <v>21.699999999999999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314</v>
      </c>
      <c r="AT127" s="225" t="s">
        <v>139</v>
      </c>
      <c r="AU127" s="225" t="s">
        <v>81</v>
      </c>
      <c r="AY127" s="19" t="s">
        <v>136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314</v>
      </c>
      <c r="BM127" s="225" t="s">
        <v>909</v>
      </c>
    </row>
    <row r="128" s="14" customFormat="1">
      <c r="A128" s="14"/>
      <c r="B128" s="238"/>
      <c r="C128" s="239"/>
      <c r="D128" s="229" t="s">
        <v>146</v>
      </c>
      <c r="E128" s="240" t="s">
        <v>19</v>
      </c>
      <c r="F128" s="241" t="s">
        <v>910</v>
      </c>
      <c r="G128" s="239"/>
      <c r="H128" s="242">
        <v>21.699999999999999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146</v>
      </c>
      <c r="AU128" s="248" t="s">
        <v>81</v>
      </c>
      <c r="AV128" s="14" t="s">
        <v>81</v>
      </c>
      <c r="AW128" s="14" t="s">
        <v>33</v>
      </c>
      <c r="AX128" s="14" t="s">
        <v>72</v>
      </c>
      <c r="AY128" s="248" t="s">
        <v>136</v>
      </c>
    </row>
    <row r="129" s="16" customFormat="1">
      <c r="A129" s="16"/>
      <c r="B129" s="260"/>
      <c r="C129" s="261"/>
      <c r="D129" s="229" t="s">
        <v>146</v>
      </c>
      <c r="E129" s="262" t="s">
        <v>19</v>
      </c>
      <c r="F129" s="263" t="s">
        <v>160</v>
      </c>
      <c r="G129" s="261"/>
      <c r="H129" s="264">
        <v>21.699999999999999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0" t="s">
        <v>146</v>
      </c>
      <c r="AU129" s="270" t="s">
        <v>81</v>
      </c>
      <c r="AV129" s="16" t="s">
        <v>144</v>
      </c>
      <c r="AW129" s="16" t="s">
        <v>33</v>
      </c>
      <c r="AX129" s="16" t="s">
        <v>79</v>
      </c>
      <c r="AY129" s="270" t="s">
        <v>136</v>
      </c>
    </row>
    <row r="130" s="2" customFormat="1" ht="16.5" customHeight="1">
      <c r="A130" s="40"/>
      <c r="B130" s="41"/>
      <c r="C130" s="214" t="s">
        <v>301</v>
      </c>
      <c r="D130" s="214" t="s">
        <v>139</v>
      </c>
      <c r="E130" s="215" t="s">
        <v>911</v>
      </c>
      <c r="F130" s="216" t="s">
        <v>912</v>
      </c>
      <c r="G130" s="217" t="s">
        <v>163</v>
      </c>
      <c r="H130" s="218">
        <v>4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314</v>
      </c>
      <c r="AT130" s="225" t="s">
        <v>139</v>
      </c>
      <c r="AU130" s="225" t="s">
        <v>81</v>
      </c>
      <c r="AY130" s="19" t="s">
        <v>136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314</v>
      </c>
      <c r="BM130" s="225" t="s">
        <v>913</v>
      </c>
    </row>
    <row r="131" s="14" customFormat="1">
      <c r="A131" s="14"/>
      <c r="B131" s="238"/>
      <c r="C131" s="239"/>
      <c r="D131" s="229" t="s">
        <v>146</v>
      </c>
      <c r="E131" s="240" t="s">
        <v>19</v>
      </c>
      <c r="F131" s="241" t="s">
        <v>914</v>
      </c>
      <c r="G131" s="239"/>
      <c r="H131" s="242">
        <v>4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146</v>
      </c>
      <c r="AU131" s="248" t="s">
        <v>81</v>
      </c>
      <c r="AV131" s="14" t="s">
        <v>81</v>
      </c>
      <c r="AW131" s="14" t="s">
        <v>33</v>
      </c>
      <c r="AX131" s="14" t="s">
        <v>72</v>
      </c>
      <c r="AY131" s="248" t="s">
        <v>136</v>
      </c>
    </row>
    <row r="132" s="16" customFormat="1">
      <c r="A132" s="16"/>
      <c r="B132" s="260"/>
      <c r="C132" s="261"/>
      <c r="D132" s="229" t="s">
        <v>146</v>
      </c>
      <c r="E132" s="262" t="s">
        <v>19</v>
      </c>
      <c r="F132" s="263" t="s">
        <v>160</v>
      </c>
      <c r="G132" s="261"/>
      <c r="H132" s="264">
        <v>4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70" t="s">
        <v>146</v>
      </c>
      <c r="AU132" s="270" t="s">
        <v>81</v>
      </c>
      <c r="AV132" s="16" t="s">
        <v>144</v>
      </c>
      <c r="AW132" s="16" t="s">
        <v>33</v>
      </c>
      <c r="AX132" s="16" t="s">
        <v>79</v>
      </c>
      <c r="AY132" s="270" t="s">
        <v>136</v>
      </c>
    </row>
    <row r="133" s="2" customFormat="1" ht="16.5" customHeight="1">
      <c r="A133" s="40"/>
      <c r="B133" s="41"/>
      <c r="C133" s="214" t="s">
        <v>8</v>
      </c>
      <c r="D133" s="214" t="s">
        <v>139</v>
      </c>
      <c r="E133" s="215" t="s">
        <v>915</v>
      </c>
      <c r="F133" s="216" t="s">
        <v>916</v>
      </c>
      <c r="G133" s="217" t="s">
        <v>163</v>
      </c>
      <c r="H133" s="218">
        <v>12.6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314</v>
      </c>
      <c r="AT133" s="225" t="s">
        <v>139</v>
      </c>
      <c r="AU133" s="225" t="s">
        <v>81</v>
      </c>
      <c r="AY133" s="19" t="s">
        <v>136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314</v>
      </c>
      <c r="BM133" s="225" t="s">
        <v>917</v>
      </c>
    </row>
    <row r="134" s="14" customFormat="1">
      <c r="A134" s="14"/>
      <c r="B134" s="238"/>
      <c r="C134" s="239"/>
      <c r="D134" s="229" t="s">
        <v>146</v>
      </c>
      <c r="E134" s="240" t="s">
        <v>19</v>
      </c>
      <c r="F134" s="241" t="s">
        <v>918</v>
      </c>
      <c r="G134" s="239"/>
      <c r="H134" s="242">
        <v>12.6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146</v>
      </c>
      <c r="AU134" s="248" t="s">
        <v>81</v>
      </c>
      <c r="AV134" s="14" t="s">
        <v>81</v>
      </c>
      <c r="AW134" s="14" t="s">
        <v>33</v>
      </c>
      <c r="AX134" s="14" t="s">
        <v>72</v>
      </c>
      <c r="AY134" s="248" t="s">
        <v>136</v>
      </c>
    </row>
    <row r="135" s="16" customFormat="1">
      <c r="A135" s="16"/>
      <c r="B135" s="260"/>
      <c r="C135" s="261"/>
      <c r="D135" s="229" t="s">
        <v>146</v>
      </c>
      <c r="E135" s="262" t="s">
        <v>19</v>
      </c>
      <c r="F135" s="263" t="s">
        <v>160</v>
      </c>
      <c r="G135" s="261"/>
      <c r="H135" s="264">
        <v>12.6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0" t="s">
        <v>146</v>
      </c>
      <c r="AU135" s="270" t="s">
        <v>81</v>
      </c>
      <c r="AV135" s="16" t="s">
        <v>144</v>
      </c>
      <c r="AW135" s="16" t="s">
        <v>33</v>
      </c>
      <c r="AX135" s="16" t="s">
        <v>79</v>
      </c>
      <c r="AY135" s="270" t="s">
        <v>136</v>
      </c>
    </row>
    <row r="136" s="2" customFormat="1" ht="16.5" customHeight="1">
      <c r="A136" s="40"/>
      <c r="B136" s="41"/>
      <c r="C136" s="214" t="s">
        <v>314</v>
      </c>
      <c r="D136" s="214" t="s">
        <v>139</v>
      </c>
      <c r="E136" s="215" t="s">
        <v>919</v>
      </c>
      <c r="F136" s="216" t="s">
        <v>920</v>
      </c>
      <c r="G136" s="217" t="s">
        <v>163</v>
      </c>
      <c r="H136" s="218">
        <v>10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314</v>
      </c>
      <c r="AT136" s="225" t="s">
        <v>139</v>
      </c>
      <c r="AU136" s="225" t="s">
        <v>81</v>
      </c>
      <c r="AY136" s="19" t="s">
        <v>136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314</v>
      </c>
      <c r="BM136" s="225" t="s">
        <v>921</v>
      </c>
    </row>
    <row r="137" s="2" customFormat="1" ht="16.5" customHeight="1">
      <c r="A137" s="40"/>
      <c r="B137" s="41"/>
      <c r="C137" s="214" t="s">
        <v>320</v>
      </c>
      <c r="D137" s="214" t="s">
        <v>139</v>
      </c>
      <c r="E137" s="215" t="s">
        <v>922</v>
      </c>
      <c r="F137" s="216" t="s">
        <v>923</v>
      </c>
      <c r="G137" s="217" t="s">
        <v>163</v>
      </c>
      <c r="H137" s="218">
        <v>15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314</v>
      </c>
      <c r="AT137" s="225" t="s">
        <v>139</v>
      </c>
      <c r="AU137" s="225" t="s">
        <v>81</v>
      </c>
      <c r="AY137" s="19" t="s">
        <v>136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314</v>
      </c>
      <c r="BM137" s="225" t="s">
        <v>924</v>
      </c>
    </row>
    <row r="138" s="2" customFormat="1" ht="21.75" customHeight="1">
      <c r="A138" s="40"/>
      <c r="B138" s="41"/>
      <c r="C138" s="272" t="s">
        <v>325</v>
      </c>
      <c r="D138" s="272" t="s">
        <v>468</v>
      </c>
      <c r="E138" s="273" t="s">
        <v>925</v>
      </c>
      <c r="F138" s="274" t="s">
        <v>926</v>
      </c>
      <c r="G138" s="275" t="s">
        <v>459</v>
      </c>
      <c r="H138" s="276">
        <v>8</v>
      </c>
      <c r="I138" s="277"/>
      <c r="J138" s="278">
        <f>ROUND(I138*H138,2)</f>
        <v>0</v>
      </c>
      <c r="K138" s="274" t="s">
        <v>19</v>
      </c>
      <c r="L138" s="279"/>
      <c r="M138" s="280" t="s">
        <v>19</v>
      </c>
      <c r="N138" s="281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434</v>
      </c>
      <c r="AT138" s="225" t="s">
        <v>468</v>
      </c>
      <c r="AU138" s="225" t="s">
        <v>81</v>
      </c>
      <c r="AY138" s="19" t="s">
        <v>136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314</v>
      </c>
      <c r="BM138" s="225" t="s">
        <v>927</v>
      </c>
    </row>
    <row r="139" s="2" customFormat="1" ht="21.75" customHeight="1">
      <c r="A139" s="40"/>
      <c r="B139" s="41"/>
      <c r="C139" s="272" t="s">
        <v>330</v>
      </c>
      <c r="D139" s="272" t="s">
        <v>468</v>
      </c>
      <c r="E139" s="273" t="s">
        <v>928</v>
      </c>
      <c r="F139" s="274" t="s">
        <v>929</v>
      </c>
      <c r="G139" s="275" t="s">
        <v>459</v>
      </c>
      <c r="H139" s="276">
        <v>44</v>
      </c>
      <c r="I139" s="277"/>
      <c r="J139" s="278">
        <f>ROUND(I139*H139,2)</f>
        <v>0</v>
      </c>
      <c r="K139" s="274" t="s">
        <v>19</v>
      </c>
      <c r="L139" s="279"/>
      <c r="M139" s="280" t="s">
        <v>19</v>
      </c>
      <c r="N139" s="281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434</v>
      </c>
      <c r="AT139" s="225" t="s">
        <v>468</v>
      </c>
      <c r="AU139" s="225" t="s">
        <v>81</v>
      </c>
      <c r="AY139" s="19" t="s">
        <v>136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314</v>
      </c>
      <c r="BM139" s="225" t="s">
        <v>930</v>
      </c>
    </row>
    <row r="140" s="2" customFormat="1" ht="21.75" customHeight="1">
      <c r="A140" s="40"/>
      <c r="B140" s="41"/>
      <c r="C140" s="272" t="s">
        <v>335</v>
      </c>
      <c r="D140" s="272" t="s">
        <v>468</v>
      </c>
      <c r="E140" s="273" t="s">
        <v>931</v>
      </c>
      <c r="F140" s="274" t="s">
        <v>932</v>
      </c>
      <c r="G140" s="275" t="s">
        <v>459</v>
      </c>
      <c r="H140" s="276">
        <v>2</v>
      </c>
      <c r="I140" s="277"/>
      <c r="J140" s="278">
        <f>ROUND(I140*H140,2)</f>
        <v>0</v>
      </c>
      <c r="K140" s="274" t="s">
        <v>19</v>
      </c>
      <c r="L140" s="279"/>
      <c r="M140" s="280" t="s">
        <v>19</v>
      </c>
      <c r="N140" s="281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434</v>
      </c>
      <c r="AT140" s="225" t="s">
        <v>468</v>
      </c>
      <c r="AU140" s="225" t="s">
        <v>81</v>
      </c>
      <c r="AY140" s="19" t="s">
        <v>136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314</v>
      </c>
      <c r="BM140" s="225" t="s">
        <v>933</v>
      </c>
    </row>
    <row r="141" s="2" customFormat="1" ht="21.75" customHeight="1">
      <c r="A141" s="40"/>
      <c r="B141" s="41"/>
      <c r="C141" s="272" t="s">
        <v>7</v>
      </c>
      <c r="D141" s="272" t="s">
        <v>468</v>
      </c>
      <c r="E141" s="273" t="s">
        <v>934</v>
      </c>
      <c r="F141" s="274" t="s">
        <v>935</v>
      </c>
      <c r="G141" s="275" t="s">
        <v>459</v>
      </c>
      <c r="H141" s="276">
        <v>44</v>
      </c>
      <c r="I141" s="277"/>
      <c r="J141" s="278">
        <f>ROUND(I141*H141,2)</f>
        <v>0</v>
      </c>
      <c r="K141" s="274" t="s">
        <v>19</v>
      </c>
      <c r="L141" s="279"/>
      <c r="M141" s="280" t="s">
        <v>19</v>
      </c>
      <c r="N141" s="281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434</v>
      </c>
      <c r="AT141" s="225" t="s">
        <v>468</v>
      </c>
      <c r="AU141" s="225" t="s">
        <v>81</v>
      </c>
      <c r="AY141" s="19" t="s">
        <v>136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314</v>
      </c>
      <c r="BM141" s="225" t="s">
        <v>936</v>
      </c>
    </row>
    <row r="142" s="2" customFormat="1" ht="21.75" customHeight="1">
      <c r="A142" s="40"/>
      <c r="B142" s="41"/>
      <c r="C142" s="272" t="s">
        <v>345</v>
      </c>
      <c r="D142" s="272" t="s">
        <v>468</v>
      </c>
      <c r="E142" s="273" t="s">
        <v>937</v>
      </c>
      <c r="F142" s="274" t="s">
        <v>938</v>
      </c>
      <c r="G142" s="275" t="s">
        <v>459</v>
      </c>
      <c r="H142" s="276">
        <v>24</v>
      </c>
      <c r="I142" s="277"/>
      <c r="J142" s="278">
        <f>ROUND(I142*H142,2)</f>
        <v>0</v>
      </c>
      <c r="K142" s="274" t="s">
        <v>19</v>
      </c>
      <c r="L142" s="279"/>
      <c r="M142" s="280" t="s">
        <v>19</v>
      </c>
      <c r="N142" s="281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434</v>
      </c>
      <c r="AT142" s="225" t="s">
        <v>468</v>
      </c>
      <c r="AU142" s="225" t="s">
        <v>81</v>
      </c>
      <c r="AY142" s="19" t="s">
        <v>136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314</v>
      </c>
      <c r="BM142" s="225" t="s">
        <v>939</v>
      </c>
    </row>
    <row r="143" s="2" customFormat="1" ht="16.5" customHeight="1">
      <c r="A143" s="40"/>
      <c r="B143" s="41"/>
      <c r="C143" s="214" t="s">
        <v>350</v>
      </c>
      <c r="D143" s="214" t="s">
        <v>139</v>
      </c>
      <c r="E143" s="215" t="s">
        <v>940</v>
      </c>
      <c r="F143" s="216" t="s">
        <v>941</v>
      </c>
      <c r="G143" s="217" t="s">
        <v>459</v>
      </c>
      <c r="H143" s="218">
        <v>7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314</v>
      </c>
      <c r="AT143" s="225" t="s">
        <v>139</v>
      </c>
      <c r="AU143" s="225" t="s">
        <v>81</v>
      </c>
      <c r="AY143" s="19" t="s">
        <v>136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314</v>
      </c>
      <c r="BM143" s="225" t="s">
        <v>942</v>
      </c>
    </row>
    <row r="144" s="2" customFormat="1" ht="16.5" customHeight="1">
      <c r="A144" s="40"/>
      <c r="B144" s="41"/>
      <c r="C144" s="214" t="s">
        <v>357</v>
      </c>
      <c r="D144" s="214" t="s">
        <v>139</v>
      </c>
      <c r="E144" s="215" t="s">
        <v>943</v>
      </c>
      <c r="F144" s="216" t="s">
        <v>944</v>
      </c>
      <c r="G144" s="217" t="s">
        <v>459</v>
      </c>
      <c r="H144" s="218">
        <v>2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314</v>
      </c>
      <c r="AT144" s="225" t="s">
        <v>139</v>
      </c>
      <c r="AU144" s="225" t="s">
        <v>81</v>
      </c>
      <c r="AY144" s="19" t="s">
        <v>136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314</v>
      </c>
      <c r="BM144" s="225" t="s">
        <v>945</v>
      </c>
    </row>
    <row r="145" s="2" customFormat="1" ht="16.5" customHeight="1">
      <c r="A145" s="40"/>
      <c r="B145" s="41"/>
      <c r="C145" s="214" t="s">
        <v>374</v>
      </c>
      <c r="D145" s="214" t="s">
        <v>139</v>
      </c>
      <c r="E145" s="215" t="s">
        <v>946</v>
      </c>
      <c r="F145" s="216" t="s">
        <v>947</v>
      </c>
      <c r="G145" s="217" t="s">
        <v>459</v>
      </c>
      <c r="H145" s="218">
        <v>4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314</v>
      </c>
      <c r="AT145" s="225" t="s">
        <v>139</v>
      </c>
      <c r="AU145" s="225" t="s">
        <v>81</v>
      </c>
      <c r="AY145" s="19" t="s">
        <v>136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314</v>
      </c>
      <c r="BM145" s="225" t="s">
        <v>948</v>
      </c>
    </row>
    <row r="146" s="2" customFormat="1" ht="21.75" customHeight="1">
      <c r="A146" s="40"/>
      <c r="B146" s="41"/>
      <c r="C146" s="214" t="s">
        <v>380</v>
      </c>
      <c r="D146" s="214" t="s">
        <v>139</v>
      </c>
      <c r="E146" s="215" t="s">
        <v>949</v>
      </c>
      <c r="F146" s="216" t="s">
        <v>950</v>
      </c>
      <c r="G146" s="217" t="s">
        <v>459</v>
      </c>
      <c r="H146" s="218">
        <v>9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314</v>
      </c>
      <c r="AT146" s="225" t="s">
        <v>139</v>
      </c>
      <c r="AU146" s="225" t="s">
        <v>81</v>
      </c>
      <c r="AY146" s="19" t="s">
        <v>136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314</v>
      </c>
      <c r="BM146" s="225" t="s">
        <v>951</v>
      </c>
    </row>
    <row r="147" s="2" customFormat="1">
      <c r="A147" s="40"/>
      <c r="B147" s="41"/>
      <c r="C147" s="214" t="s">
        <v>384</v>
      </c>
      <c r="D147" s="214" t="s">
        <v>139</v>
      </c>
      <c r="E147" s="215" t="s">
        <v>952</v>
      </c>
      <c r="F147" s="216" t="s">
        <v>953</v>
      </c>
      <c r="G147" s="217" t="s">
        <v>459</v>
      </c>
      <c r="H147" s="218">
        <v>2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314</v>
      </c>
      <c r="AT147" s="225" t="s">
        <v>139</v>
      </c>
      <c r="AU147" s="225" t="s">
        <v>81</v>
      </c>
      <c r="AY147" s="19" t="s">
        <v>136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314</v>
      </c>
      <c r="BM147" s="225" t="s">
        <v>954</v>
      </c>
    </row>
    <row r="148" s="2" customFormat="1">
      <c r="A148" s="40"/>
      <c r="B148" s="41"/>
      <c r="C148" s="214" t="s">
        <v>389</v>
      </c>
      <c r="D148" s="214" t="s">
        <v>139</v>
      </c>
      <c r="E148" s="215" t="s">
        <v>955</v>
      </c>
      <c r="F148" s="216" t="s">
        <v>956</v>
      </c>
      <c r="G148" s="217" t="s">
        <v>459</v>
      </c>
      <c r="H148" s="218">
        <v>2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314</v>
      </c>
      <c r="AT148" s="225" t="s">
        <v>139</v>
      </c>
      <c r="AU148" s="225" t="s">
        <v>81</v>
      </c>
      <c r="AY148" s="19" t="s">
        <v>136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314</v>
      </c>
      <c r="BM148" s="225" t="s">
        <v>957</v>
      </c>
    </row>
    <row r="149" s="2" customFormat="1" ht="16.5" customHeight="1">
      <c r="A149" s="40"/>
      <c r="B149" s="41"/>
      <c r="C149" s="214" t="s">
        <v>398</v>
      </c>
      <c r="D149" s="214" t="s">
        <v>139</v>
      </c>
      <c r="E149" s="215" t="s">
        <v>958</v>
      </c>
      <c r="F149" s="216" t="s">
        <v>959</v>
      </c>
      <c r="G149" s="217" t="s">
        <v>459</v>
      </c>
      <c r="H149" s="218">
        <v>12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314</v>
      </c>
      <c r="AT149" s="225" t="s">
        <v>139</v>
      </c>
      <c r="AU149" s="225" t="s">
        <v>81</v>
      </c>
      <c r="AY149" s="19" t="s">
        <v>136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314</v>
      </c>
      <c r="BM149" s="225" t="s">
        <v>960</v>
      </c>
    </row>
    <row r="150" s="14" customFormat="1">
      <c r="A150" s="14"/>
      <c r="B150" s="238"/>
      <c r="C150" s="239"/>
      <c r="D150" s="229" t="s">
        <v>146</v>
      </c>
      <c r="E150" s="240" t="s">
        <v>19</v>
      </c>
      <c r="F150" s="241" t="s">
        <v>961</v>
      </c>
      <c r="G150" s="239"/>
      <c r="H150" s="242">
        <v>12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146</v>
      </c>
      <c r="AU150" s="248" t="s">
        <v>81</v>
      </c>
      <c r="AV150" s="14" t="s">
        <v>81</v>
      </c>
      <c r="AW150" s="14" t="s">
        <v>33</v>
      </c>
      <c r="AX150" s="14" t="s">
        <v>72</v>
      </c>
      <c r="AY150" s="248" t="s">
        <v>136</v>
      </c>
    </row>
    <row r="151" s="16" customFormat="1">
      <c r="A151" s="16"/>
      <c r="B151" s="260"/>
      <c r="C151" s="261"/>
      <c r="D151" s="229" t="s">
        <v>146</v>
      </c>
      <c r="E151" s="262" t="s">
        <v>19</v>
      </c>
      <c r="F151" s="263" t="s">
        <v>160</v>
      </c>
      <c r="G151" s="261"/>
      <c r="H151" s="264">
        <v>12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0" t="s">
        <v>146</v>
      </c>
      <c r="AU151" s="270" t="s">
        <v>81</v>
      </c>
      <c r="AV151" s="16" t="s">
        <v>144</v>
      </c>
      <c r="AW151" s="16" t="s">
        <v>33</v>
      </c>
      <c r="AX151" s="16" t="s">
        <v>79</v>
      </c>
      <c r="AY151" s="270" t="s">
        <v>136</v>
      </c>
    </row>
    <row r="152" s="2" customFormat="1">
      <c r="A152" s="40"/>
      <c r="B152" s="41"/>
      <c r="C152" s="214" t="s">
        <v>408</v>
      </c>
      <c r="D152" s="214" t="s">
        <v>139</v>
      </c>
      <c r="E152" s="215" t="s">
        <v>962</v>
      </c>
      <c r="F152" s="216" t="s">
        <v>963</v>
      </c>
      <c r="G152" s="217" t="s">
        <v>459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314</v>
      </c>
      <c r="AT152" s="225" t="s">
        <v>139</v>
      </c>
      <c r="AU152" s="225" t="s">
        <v>81</v>
      </c>
      <c r="AY152" s="19" t="s">
        <v>136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314</v>
      </c>
      <c r="BM152" s="225" t="s">
        <v>964</v>
      </c>
    </row>
    <row r="153" s="2" customFormat="1">
      <c r="A153" s="40"/>
      <c r="B153" s="41"/>
      <c r="C153" s="214" t="s">
        <v>426</v>
      </c>
      <c r="D153" s="214" t="s">
        <v>139</v>
      </c>
      <c r="E153" s="215" t="s">
        <v>965</v>
      </c>
      <c r="F153" s="216" t="s">
        <v>966</v>
      </c>
      <c r="G153" s="217" t="s">
        <v>459</v>
      </c>
      <c r="H153" s="218">
        <v>2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314</v>
      </c>
      <c r="AT153" s="225" t="s">
        <v>139</v>
      </c>
      <c r="AU153" s="225" t="s">
        <v>81</v>
      </c>
      <c r="AY153" s="19" t="s">
        <v>136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314</v>
      </c>
      <c r="BM153" s="225" t="s">
        <v>967</v>
      </c>
    </row>
    <row r="154" s="2" customFormat="1" ht="21.75" customHeight="1">
      <c r="A154" s="40"/>
      <c r="B154" s="41"/>
      <c r="C154" s="214" t="s">
        <v>434</v>
      </c>
      <c r="D154" s="214" t="s">
        <v>139</v>
      </c>
      <c r="E154" s="215" t="s">
        <v>968</v>
      </c>
      <c r="F154" s="216" t="s">
        <v>969</v>
      </c>
      <c r="G154" s="217" t="s">
        <v>163</v>
      </c>
      <c r="H154" s="218">
        <v>96.700000000000003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314</v>
      </c>
      <c r="AT154" s="225" t="s">
        <v>139</v>
      </c>
      <c r="AU154" s="225" t="s">
        <v>81</v>
      </c>
      <c r="AY154" s="19" t="s">
        <v>136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314</v>
      </c>
      <c r="BM154" s="225" t="s">
        <v>970</v>
      </c>
    </row>
    <row r="155" s="2" customFormat="1">
      <c r="A155" s="40"/>
      <c r="B155" s="41"/>
      <c r="C155" s="214" t="s">
        <v>444</v>
      </c>
      <c r="D155" s="214" t="s">
        <v>139</v>
      </c>
      <c r="E155" s="215" t="s">
        <v>971</v>
      </c>
      <c r="F155" s="216" t="s">
        <v>972</v>
      </c>
      <c r="G155" s="217" t="s">
        <v>290</v>
      </c>
      <c r="H155" s="218">
        <v>0.17299999999999999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314</v>
      </c>
      <c r="AT155" s="225" t="s">
        <v>139</v>
      </c>
      <c r="AU155" s="225" t="s">
        <v>81</v>
      </c>
      <c r="AY155" s="19" t="s">
        <v>136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314</v>
      </c>
      <c r="BM155" s="225" t="s">
        <v>973</v>
      </c>
    </row>
    <row r="156" s="2" customFormat="1">
      <c r="A156" s="40"/>
      <c r="B156" s="41"/>
      <c r="C156" s="214" t="s">
        <v>450</v>
      </c>
      <c r="D156" s="214" t="s">
        <v>139</v>
      </c>
      <c r="E156" s="215" t="s">
        <v>974</v>
      </c>
      <c r="F156" s="216" t="s">
        <v>975</v>
      </c>
      <c r="G156" s="217" t="s">
        <v>290</v>
      </c>
      <c r="H156" s="218">
        <v>0.17299999999999999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314</v>
      </c>
      <c r="AT156" s="225" t="s">
        <v>139</v>
      </c>
      <c r="AU156" s="225" t="s">
        <v>81</v>
      </c>
      <c r="AY156" s="19" t="s">
        <v>136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314</v>
      </c>
      <c r="BM156" s="225" t="s">
        <v>976</v>
      </c>
    </row>
    <row r="157" s="12" customFormat="1" ht="22.8" customHeight="1">
      <c r="A157" s="12"/>
      <c r="B157" s="198"/>
      <c r="C157" s="199"/>
      <c r="D157" s="200" t="s">
        <v>71</v>
      </c>
      <c r="E157" s="212" t="s">
        <v>977</v>
      </c>
      <c r="F157" s="212" t="s">
        <v>978</v>
      </c>
      <c r="G157" s="199"/>
      <c r="H157" s="199"/>
      <c r="I157" s="202"/>
      <c r="J157" s="213">
        <f>BK157</f>
        <v>0</v>
      </c>
      <c r="K157" s="199"/>
      <c r="L157" s="204"/>
      <c r="M157" s="205"/>
      <c r="N157" s="206"/>
      <c r="O157" s="206"/>
      <c r="P157" s="207">
        <f>SUM(P158:P190)</f>
        <v>0</v>
      </c>
      <c r="Q157" s="206"/>
      <c r="R157" s="207">
        <f>SUM(R158:R190)</f>
        <v>0</v>
      </c>
      <c r="S157" s="206"/>
      <c r="T157" s="208">
        <f>SUM(T158:T190)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81</v>
      </c>
      <c r="AT157" s="210" t="s">
        <v>71</v>
      </c>
      <c r="AU157" s="210" t="s">
        <v>79</v>
      </c>
      <c r="AY157" s="209" t="s">
        <v>136</v>
      </c>
      <c r="BK157" s="211">
        <f>SUM(BK158:BK190)</f>
        <v>0</v>
      </c>
    </row>
    <row r="158" s="2" customFormat="1">
      <c r="A158" s="40"/>
      <c r="B158" s="41"/>
      <c r="C158" s="214" t="s">
        <v>456</v>
      </c>
      <c r="D158" s="214" t="s">
        <v>139</v>
      </c>
      <c r="E158" s="215" t="s">
        <v>979</v>
      </c>
      <c r="F158" s="216" t="s">
        <v>980</v>
      </c>
      <c r="G158" s="217" t="s">
        <v>163</v>
      </c>
      <c r="H158" s="218">
        <v>68.700000000000003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314</v>
      </c>
      <c r="AT158" s="225" t="s">
        <v>139</v>
      </c>
      <c r="AU158" s="225" t="s">
        <v>81</v>
      </c>
      <c r="AY158" s="19" t="s">
        <v>136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314</v>
      </c>
      <c r="BM158" s="225" t="s">
        <v>981</v>
      </c>
    </row>
    <row r="159" s="14" customFormat="1">
      <c r="A159" s="14"/>
      <c r="B159" s="238"/>
      <c r="C159" s="239"/>
      <c r="D159" s="229" t="s">
        <v>146</v>
      </c>
      <c r="E159" s="240" t="s">
        <v>19</v>
      </c>
      <c r="F159" s="241" t="s">
        <v>982</v>
      </c>
      <c r="G159" s="239"/>
      <c r="H159" s="242">
        <v>68.700000000000003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146</v>
      </c>
      <c r="AU159" s="248" t="s">
        <v>81</v>
      </c>
      <c r="AV159" s="14" t="s">
        <v>81</v>
      </c>
      <c r="AW159" s="14" t="s">
        <v>33</v>
      </c>
      <c r="AX159" s="14" t="s">
        <v>72</v>
      </c>
      <c r="AY159" s="248" t="s">
        <v>136</v>
      </c>
    </row>
    <row r="160" s="16" customFormat="1">
      <c r="A160" s="16"/>
      <c r="B160" s="260"/>
      <c r="C160" s="261"/>
      <c r="D160" s="229" t="s">
        <v>146</v>
      </c>
      <c r="E160" s="262" t="s">
        <v>19</v>
      </c>
      <c r="F160" s="263" t="s">
        <v>160</v>
      </c>
      <c r="G160" s="261"/>
      <c r="H160" s="264">
        <v>68.700000000000003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70" t="s">
        <v>146</v>
      </c>
      <c r="AU160" s="270" t="s">
        <v>81</v>
      </c>
      <c r="AV160" s="16" t="s">
        <v>144</v>
      </c>
      <c r="AW160" s="16" t="s">
        <v>33</v>
      </c>
      <c r="AX160" s="16" t="s">
        <v>79</v>
      </c>
      <c r="AY160" s="270" t="s">
        <v>136</v>
      </c>
    </row>
    <row r="161" s="2" customFormat="1">
      <c r="A161" s="40"/>
      <c r="B161" s="41"/>
      <c r="C161" s="214" t="s">
        <v>467</v>
      </c>
      <c r="D161" s="214" t="s">
        <v>139</v>
      </c>
      <c r="E161" s="215" t="s">
        <v>983</v>
      </c>
      <c r="F161" s="216" t="s">
        <v>984</v>
      </c>
      <c r="G161" s="217" t="s">
        <v>163</v>
      </c>
      <c r="H161" s="218">
        <v>39.100000000000001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314</v>
      </c>
      <c r="AT161" s="225" t="s">
        <v>139</v>
      </c>
      <c r="AU161" s="225" t="s">
        <v>81</v>
      </c>
      <c r="AY161" s="19" t="s">
        <v>136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314</v>
      </c>
      <c r="BM161" s="225" t="s">
        <v>985</v>
      </c>
    </row>
    <row r="162" s="14" customFormat="1">
      <c r="A162" s="14"/>
      <c r="B162" s="238"/>
      <c r="C162" s="239"/>
      <c r="D162" s="229" t="s">
        <v>146</v>
      </c>
      <c r="E162" s="240" t="s">
        <v>19</v>
      </c>
      <c r="F162" s="241" t="s">
        <v>986</v>
      </c>
      <c r="G162" s="239"/>
      <c r="H162" s="242">
        <v>39.100000000000001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146</v>
      </c>
      <c r="AU162" s="248" t="s">
        <v>81</v>
      </c>
      <c r="AV162" s="14" t="s">
        <v>81</v>
      </c>
      <c r="AW162" s="14" t="s">
        <v>33</v>
      </c>
      <c r="AX162" s="14" t="s">
        <v>72</v>
      </c>
      <c r="AY162" s="248" t="s">
        <v>136</v>
      </c>
    </row>
    <row r="163" s="16" customFormat="1">
      <c r="A163" s="16"/>
      <c r="B163" s="260"/>
      <c r="C163" s="261"/>
      <c r="D163" s="229" t="s">
        <v>146</v>
      </c>
      <c r="E163" s="262" t="s">
        <v>19</v>
      </c>
      <c r="F163" s="263" t="s">
        <v>160</v>
      </c>
      <c r="G163" s="261"/>
      <c r="H163" s="264">
        <v>39.100000000000001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0" t="s">
        <v>146</v>
      </c>
      <c r="AU163" s="270" t="s">
        <v>81</v>
      </c>
      <c r="AV163" s="16" t="s">
        <v>144</v>
      </c>
      <c r="AW163" s="16" t="s">
        <v>33</v>
      </c>
      <c r="AX163" s="16" t="s">
        <v>79</v>
      </c>
      <c r="AY163" s="270" t="s">
        <v>136</v>
      </c>
    </row>
    <row r="164" s="2" customFormat="1">
      <c r="A164" s="40"/>
      <c r="B164" s="41"/>
      <c r="C164" s="214" t="s">
        <v>472</v>
      </c>
      <c r="D164" s="214" t="s">
        <v>139</v>
      </c>
      <c r="E164" s="215" t="s">
        <v>987</v>
      </c>
      <c r="F164" s="216" t="s">
        <v>988</v>
      </c>
      <c r="G164" s="217" t="s">
        <v>163</v>
      </c>
      <c r="H164" s="218">
        <v>40.5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314</v>
      </c>
      <c r="AT164" s="225" t="s">
        <v>139</v>
      </c>
      <c r="AU164" s="225" t="s">
        <v>81</v>
      </c>
      <c r="AY164" s="19" t="s">
        <v>136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314</v>
      </c>
      <c r="BM164" s="225" t="s">
        <v>989</v>
      </c>
    </row>
    <row r="165" s="14" customFormat="1">
      <c r="A165" s="14"/>
      <c r="B165" s="238"/>
      <c r="C165" s="239"/>
      <c r="D165" s="229" t="s">
        <v>146</v>
      </c>
      <c r="E165" s="240" t="s">
        <v>19</v>
      </c>
      <c r="F165" s="241" t="s">
        <v>990</v>
      </c>
      <c r="G165" s="239"/>
      <c r="H165" s="242">
        <v>40.5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146</v>
      </c>
      <c r="AU165" s="248" t="s">
        <v>81</v>
      </c>
      <c r="AV165" s="14" t="s">
        <v>81</v>
      </c>
      <c r="AW165" s="14" t="s">
        <v>33</v>
      </c>
      <c r="AX165" s="14" t="s">
        <v>72</v>
      </c>
      <c r="AY165" s="248" t="s">
        <v>136</v>
      </c>
    </row>
    <row r="166" s="16" customFormat="1">
      <c r="A166" s="16"/>
      <c r="B166" s="260"/>
      <c r="C166" s="261"/>
      <c r="D166" s="229" t="s">
        <v>146</v>
      </c>
      <c r="E166" s="262" t="s">
        <v>19</v>
      </c>
      <c r="F166" s="263" t="s">
        <v>160</v>
      </c>
      <c r="G166" s="261"/>
      <c r="H166" s="264">
        <v>40.5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0" t="s">
        <v>146</v>
      </c>
      <c r="AU166" s="270" t="s">
        <v>81</v>
      </c>
      <c r="AV166" s="16" t="s">
        <v>144</v>
      </c>
      <c r="AW166" s="16" t="s">
        <v>33</v>
      </c>
      <c r="AX166" s="16" t="s">
        <v>79</v>
      </c>
      <c r="AY166" s="270" t="s">
        <v>136</v>
      </c>
    </row>
    <row r="167" s="2" customFormat="1">
      <c r="A167" s="40"/>
      <c r="B167" s="41"/>
      <c r="C167" s="214" t="s">
        <v>476</v>
      </c>
      <c r="D167" s="214" t="s">
        <v>139</v>
      </c>
      <c r="E167" s="215" t="s">
        <v>991</v>
      </c>
      <c r="F167" s="216" t="s">
        <v>992</v>
      </c>
      <c r="G167" s="217" t="s">
        <v>163</v>
      </c>
      <c r="H167" s="218">
        <v>28.199999999999999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314</v>
      </c>
      <c r="AT167" s="225" t="s">
        <v>139</v>
      </c>
      <c r="AU167" s="225" t="s">
        <v>81</v>
      </c>
      <c r="AY167" s="19" t="s">
        <v>136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314</v>
      </c>
      <c r="BM167" s="225" t="s">
        <v>993</v>
      </c>
    </row>
    <row r="168" s="14" customFormat="1">
      <c r="A168" s="14"/>
      <c r="B168" s="238"/>
      <c r="C168" s="239"/>
      <c r="D168" s="229" t="s">
        <v>146</v>
      </c>
      <c r="E168" s="240" t="s">
        <v>19</v>
      </c>
      <c r="F168" s="241" t="s">
        <v>994</v>
      </c>
      <c r="G168" s="239"/>
      <c r="H168" s="242">
        <v>28.199999999999999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146</v>
      </c>
      <c r="AU168" s="248" t="s">
        <v>81</v>
      </c>
      <c r="AV168" s="14" t="s">
        <v>81</v>
      </c>
      <c r="AW168" s="14" t="s">
        <v>33</v>
      </c>
      <c r="AX168" s="14" t="s">
        <v>72</v>
      </c>
      <c r="AY168" s="248" t="s">
        <v>136</v>
      </c>
    </row>
    <row r="169" s="16" customFormat="1">
      <c r="A169" s="16"/>
      <c r="B169" s="260"/>
      <c r="C169" s="261"/>
      <c r="D169" s="229" t="s">
        <v>146</v>
      </c>
      <c r="E169" s="262" t="s">
        <v>19</v>
      </c>
      <c r="F169" s="263" t="s">
        <v>160</v>
      </c>
      <c r="G169" s="261"/>
      <c r="H169" s="264">
        <v>28.199999999999999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0" t="s">
        <v>146</v>
      </c>
      <c r="AU169" s="270" t="s">
        <v>81</v>
      </c>
      <c r="AV169" s="16" t="s">
        <v>144</v>
      </c>
      <c r="AW169" s="16" t="s">
        <v>33</v>
      </c>
      <c r="AX169" s="16" t="s">
        <v>79</v>
      </c>
      <c r="AY169" s="270" t="s">
        <v>136</v>
      </c>
    </row>
    <row r="170" s="2" customFormat="1">
      <c r="A170" s="40"/>
      <c r="B170" s="41"/>
      <c r="C170" s="214" t="s">
        <v>480</v>
      </c>
      <c r="D170" s="214" t="s">
        <v>139</v>
      </c>
      <c r="E170" s="215" t="s">
        <v>995</v>
      </c>
      <c r="F170" s="216" t="s">
        <v>996</v>
      </c>
      <c r="G170" s="217" t="s">
        <v>163</v>
      </c>
      <c r="H170" s="218">
        <v>15.1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314</v>
      </c>
      <c r="AT170" s="225" t="s">
        <v>139</v>
      </c>
      <c r="AU170" s="225" t="s">
        <v>81</v>
      </c>
      <c r="AY170" s="19" t="s">
        <v>136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314</v>
      </c>
      <c r="BM170" s="225" t="s">
        <v>997</v>
      </c>
    </row>
    <row r="171" s="14" customFormat="1">
      <c r="A171" s="14"/>
      <c r="B171" s="238"/>
      <c r="C171" s="239"/>
      <c r="D171" s="229" t="s">
        <v>146</v>
      </c>
      <c r="E171" s="240" t="s">
        <v>19</v>
      </c>
      <c r="F171" s="241" t="s">
        <v>998</v>
      </c>
      <c r="G171" s="239"/>
      <c r="H171" s="242">
        <v>15.1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146</v>
      </c>
      <c r="AU171" s="248" t="s">
        <v>81</v>
      </c>
      <c r="AV171" s="14" t="s">
        <v>81</v>
      </c>
      <c r="AW171" s="14" t="s">
        <v>33</v>
      </c>
      <c r="AX171" s="14" t="s">
        <v>72</v>
      </c>
      <c r="AY171" s="248" t="s">
        <v>136</v>
      </c>
    </row>
    <row r="172" s="16" customFormat="1">
      <c r="A172" s="16"/>
      <c r="B172" s="260"/>
      <c r="C172" s="261"/>
      <c r="D172" s="229" t="s">
        <v>146</v>
      </c>
      <c r="E172" s="262" t="s">
        <v>19</v>
      </c>
      <c r="F172" s="263" t="s">
        <v>160</v>
      </c>
      <c r="G172" s="261"/>
      <c r="H172" s="264">
        <v>15.1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70" t="s">
        <v>146</v>
      </c>
      <c r="AU172" s="270" t="s">
        <v>81</v>
      </c>
      <c r="AV172" s="16" t="s">
        <v>144</v>
      </c>
      <c r="AW172" s="16" t="s">
        <v>33</v>
      </c>
      <c r="AX172" s="16" t="s">
        <v>79</v>
      </c>
      <c r="AY172" s="270" t="s">
        <v>136</v>
      </c>
    </row>
    <row r="173" s="2" customFormat="1">
      <c r="A173" s="40"/>
      <c r="B173" s="41"/>
      <c r="C173" s="214" t="s">
        <v>484</v>
      </c>
      <c r="D173" s="214" t="s">
        <v>139</v>
      </c>
      <c r="E173" s="215" t="s">
        <v>999</v>
      </c>
      <c r="F173" s="216" t="s">
        <v>1000</v>
      </c>
      <c r="G173" s="217" t="s">
        <v>163</v>
      </c>
      <c r="H173" s="218">
        <v>24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314</v>
      </c>
      <c r="AT173" s="225" t="s">
        <v>139</v>
      </c>
      <c r="AU173" s="225" t="s">
        <v>81</v>
      </c>
      <c r="AY173" s="19" t="s">
        <v>136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314</v>
      </c>
      <c r="BM173" s="225" t="s">
        <v>1001</v>
      </c>
    </row>
    <row r="174" s="14" customFormat="1">
      <c r="A174" s="14"/>
      <c r="B174" s="238"/>
      <c r="C174" s="239"/>
      <c r="D174" s="229" t="s">
        <v>146</v>
      </c>
      <c r="E174" s="240" t="s">
        <v>19</v>
      </c>
      <c r="F174" s="241" t="s">
        <v>1002</v>
      </c>
      <c r="G174" s="239"/>
      <c r="H174" s="242">
        <v>24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8" t="s">
        <v>146</v>
      </c>
      <c r="AU174" s="248" t="s">
        <v>81</v>
      </c>
      <c r="AV174" s="14" t="s">
        <v>81</v>
      </c>
      <c r="AW174" s="14" t="s">
        <v>33</v>
      </c>
      <c r="AX174" s="14" t="s">
        <v>72</v>
      </c>
      <c r="AY174" s="248" t="s">
        <v>136</v>
      </c>
    </row>
    <row r="175" s="16" customFormat="1">
      <c r="A175" s="16"/>
      <c r="B175" s="260"/>
      <c r="C175" s="261"/>
      <c r="D175" s="229" t="s">
        <v>146</v>
      </c>
      <c r="E175" s="262" t="s">
        <v>19</v>
      </c>
      <c r="F175" s="263" t="s">
        <v>160</v>
      </c>
      <c r="G175" s="261"/>
      <c r="H175" s="264">
        <v>24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0" t="s">
        <v>146</v>
      </c>
      <c r="AU175" s="270" t="s">
        <v>81</v>
      </c>
      <c r="AV175" s="16" t="s">
        <v>144</v>
      </c>
      <c r="AW175" s="16" t="s">
        <v>33</v>
      </c>
      <c r="AX175" s="16" t="s">
        <v>79</v>
      </c>
      <c r="AY175" s="270" t="s">
        <v>136</v>
      </c>
    </row>
    <row r="176" s="2" customFormat="1" ht="16.5" customHeight="1">
      <c r="A176" s="40"/>
      <c r="B176" s="41"/>
      <c r="C176" s="272" t="s">
        <v>488</v>
      </c>
      <c r="D176" s="272" t="s">
        <v>468</v>
      </c>
      <c r="E176" s="273" t="s">
        <v>1003</v>
      </c>
      <c r="F176" s="274" t="s">
        <v>1004</v>
      </c>
      <c r="G176" s="275" t="s">
        <v>459</v>
      </c>
      <c r="H176" s="276">
        <v>140</v>
      </c>
      <c r="I176" s="277"/>
      <c r="J176" s="278">
        <f>ROUND(I176*H176,2)</f>
        <v>0</v>
      </c>
      <c r="K176" s="274" t="s">
        <v>19</v>
      </c>
      <c r="L176" s="279"/>
      <c r="M176" s="280" t="s">
        <v>19</v>
      </c>
      <c r="N176" s="281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434</v>
      </c>
      <c r="AT176" s="225" t="s">
        <v>468</v>
      </c>
      <c r="AU176" s="225" t="s">
        <v>81</v>
      </c>
      <c r="AY176" s="19" t="s">
        <v>136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314</v>
      </c>
      <c r="BM176" s="225" t="s">
        <v>1005</v>
      </c>
    </row>
    <row r="177" s="14" customFormat="1">
      <c r="A177" s="14"/>
      <c r="B177" s="238"/>
      <c r="C177" s="239"/>
      <c r="D177" s="229" t="s">
        <v>146</v>
      </c>
      <c r="E177" s="240" t="s">
        <v>19</v>
      </c>
      <c r="F177" s="241" t="s">
        <v>1006</v>
      </c>
      <c r="G177" s="239"/>
      <c r="H177" s="242">
        <v>140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8" t="s">
        <v>146</v>
      </c>
      <c r="AU177" s="248" t="s">
        <v>81</v>
      </c>
      <c r="AV177" s="14" t="s">
        <v>81</v>
      </c>
      <c r="AW177" s="14" t="s">
        <v>33</v>
      </c>
      <c r="AX177" s="14" t="s">
        <v>72</v>
      </c>
      <c r="AY177" s="248" t="s">
        <v>136</v>
      </c>
    </row>
    <row r="178" s="16" customFormat="1">
      <c r="A178" s="16"/>
      <c r="B178" s="260"/>
      <c r="C178" s="261"/>
      <c r="D178" s="229" t="s">
        <v>146</v>
      </c>
      <c r="E178" s="262" t="s">
        <v>19</v>
      </c>
      <c r="F178" s="263" t="s">
        <v>160</v>
      </c>
      <c r="G178" s="261"/>
      <c r="H178" s="264">
        <v>140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0" t="s">
        <v>146</v>
      </c>
      <c r="AU178" s="270" t="s">
        <v>81</v>
      </c>
      <c r="AV178" s="16" t="s">
        <v>144</v>
      </c>
      <c r="AW178" s="16" t="s">
        <v>33</v>
      </c>
      <c r="AX178" s="16" t="s">
        <v>79</v>
      </c>
      <c r="AY178" s="270" t="s">
        <v>136</v>
      </c>
    </row>
    <row r="179" s="2" customFormat="1" ht="16.5" customHeight="1">
      <c r="A179" s="40"/>
      <c r="B179" s="41"/>
      <c r="C179" s="272" t="s">
        <v>492</v>
      </c>
      <c r="D179" s="272" t="s">
        <v>468</v>
      </c>
      <c r="E179" s="273" t="s">
        <v>1007</v>
      </c>
      <c r="F179" s="274" t="s">
        <v>1008</v>
      </c>
      <c r="G179" s="275" t="s">
        <v>459</v>
      </c>
      <c r="H179" s="276">
        <v>40</v>
      </c>
      <c r="I179" s="277"/>
      <c r="J179" s="278">
        <f>ROUND(I179*H179,2)</f>
        <v>0</v>
      </c>
      <c r="K179" s="274" t="s">
        <v>19</v>
      </c>
      <c r="L179" s="279"/>
      <c r="M179" s="280" t="s">
        <v>19</v>
      </c>
      <c r="N179" s="281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434</v>
      </c>
      <c r="AT179" s="225" t="s">
        <v>468</v>
      </c>
      <c r="AU179" s="225" t="s">
        <v>81</v>
      </c>
      <c r="AY179" s="19" t="s">
        <v>136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314</v>
      </c>
      <c r="BM179" s="225" t="s">
        <v>1009</v>
      </c>
    </row>
    <row r="180" s="14" customFormat="1">
      <c r="A180" s="14"/>
      <c r="B180" s="238"/>
      <c r="C180" s="239"/>
      <c r="D180" s="229" t="s">
        <v>146</v>
      </c>
      <c r="E180" s="240" t="s">
        <v>19</v>
      </c>
      <c r="F180" s="241" t="s">
        <v>1010</v>
      </c>
      <c r="G180" s="239"/>
      <c r="H180" s="242">
        <v>40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8" t="s">
        <v>146</v>
      </c>
      <c r="AU180" s="248" t="s">
        <v>81</v>
      </c>
      <c r="AV180" s="14" t="s">
        <v>81</v>
      </c>
      <c r="AW180" s="14" t="s">
        <v>33</v>
      </c>
      <c r="AX180" s="14" t="s">
        <v>72</v>
      </c>
      <c r="AY180" s="248" t="s">
        <v>136</v>
      </c>
    </row>
    <row r="181" s="16" customFormat="1">
      <c r="A181" s="16"/>
      <c r="B181" s="260"/>
      <c r="C181" s="261"/>
      <c r="D181" s="229" t="s">
        <v>146</v>
      </c>
      <c r="E181" s="262" t="s">
        <v>19</v>
      </c>
      <c r="F181" s="263" t="s">
        <v>160</v>
      </c>
      <c r="G181" s="261"/>
      <c r="H181" s="264">
        <v>40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0" t="s">
        <v>146</v>
      </c>
      <c r="AU181" s="270" t="s">
        <v>81</v>
      </c>
      <c r="AV181" s="16" t="s">
        <v>144</v>
      </c>
      <c r="AW181" s="16" t="s">
        <v>33</v>
      </c>
      <c r="AX181" s="16" t="s">
        <v>79</v>
      </c>
      <c r="AY181" s="270" t="s">
        <v>136</v>
      </c>
    </row>
    <row r="182" s="2" customFormat="1">
      <c r="A182" s="40"/>
      <c r="B182" s="41"/>
      <c r="C182" s="214" t="s">
        <v>496</v>
      </c>
      <c r="D182" s="214" t="s">
        <v>139</v>
      </c>
      <c r="E182" s="215" t="s">
        <v>1011</v>
      </c>
      <c r="F182" s="216" t="s">
        <v>1012</v>
      </c>
      <c r="G182" s="217" t="s">
        <v>163</v>
      </c>
      <c r="H182" s="218">
        <v>106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314</v>
      </c>
      <c r="AT182" s="225" t="s">
        <v>139</v>
      </c>
      <c r="AU182" s="225" t="s">
        <v>81</v>
      </c>
      <c r="AY182" s="19" t="s">
        <v>136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314</v>
      </c>
      <c r="BM182" s="225" t="s">
        <v>1013</v>
      </c>
    </row>
    <row r="183" s="14" customFormat="1">
      <c r="A183" s="14"/>
      <c r="B183" s="238"/>
      <c r="C183" s="239"/>
      <c r="D183" s="229" t="s">
        <v>146</v>
      </c>
      <c r="E183" s="240" t="s">
        <v>19</v>
      </c>
      <c r="F183" s="241" t="s">
        <v>1014</v>
      </c>
      <c r="G183" s="239"/>
      <c r="H183" s="242">
        <v>106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146</v>
      </c>
      <c r="AU183" s="248" t="s">
        <v>81</v>
      </c>
      <c r="AV183" s="14" t="s">
        <v>81</v>
      </c>
      <c r="AW183" s="14" t="s">
        <v>33</v>
      </c>
      <c r="AX183" s="14" t="s">
        <v>72</v>
      </c>
      <c r="AY183" s="248" t="s">
        <v>136</v>
      </c>
    </row>
    <row r="184" s="16" customFormat="1">
      <c r="A184" s="16"/>
      <c r="B184" s="260"/>
      <c r="C184" s="261"/>
      <c r="D184" s="229" t="s">
        <v>146</v>
      </c>
      <c r="E184" s="262" t="s">
        <v>19</v>
      </c>
      <c r="F184" s="263" t="s">
        <v>160</v>
      </c>
      <c r="G184" s="261"/>
      <c r="H184" s="264">
        <v>106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0" t="s">
        <v>146</v>
      </c>
      <c r="AU184" s="270" t="s">
        <v>81</v>
      </c>
      <c r="AV184" s="16" t="s">
        <v>144</v>
      </c>
      <c r="AW184" s="16" t="s">
        <v>33</v>
      </c>
      <c r="AX184" s="16" t="s">
        <v>79</v>
      </c>
      <c r="AY184" s="270" t="s">
        <v>136</v>
      </c>
    </row>
    <row r="185" s="2" customFormat="1" ht="16.5" customHeight="1">
      <c r="A185" s="40"/>
      <c r="B185" s="41"/>
      <c r="C185" s="214" t="s">
        <v>501</v>
      </c>
      <c r="D185" s="214" t="s">
        <v>139</v>
      </c>
      <c r="E185" s="215" t="s">
        <v>1015</v>
      </c>
      <c r="F185" s="216" t="s">
        <v>1016</v>
      </c>
      <c r="G185" s="217" t="s">
        <v>459</v>
      </c>
      <c r="H185" s="218">
        <v>2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314</v>
      </c>
      <c r="AT185" s="225" t="s">
        <v>139</v>
      </c>
      <c r="AU185" s="225" t="s">
        <v>81</v>
      </c>
      <c r="AY185" s="19" t="s">
        <v>136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314</v>
      </c>
      <c r="BM185" s="225" t="s">
        <v>1017</v>
      </c>
    </row>
    <row r="186" s="2" customFormat="1" ht="16.5" customHeight="1">
      <c r="A186" s="40"/>
      <c r="B186" s="41"/>
      <c r="C186" s="214" t="s">
        <v>509</v>
      </c>
      <c r="D186" s="214" t="s">
        <v>139</v>
      </c>
      <c r="E186" s="215" t="s">
        <v>1018</v>
      </c>
      <c r="F186" s="216" t="s">
        <v>1019</v>
      </c>
      <c r="G186" s="217" t="s">
        <v>459</v>
      </c>
      <c r="H186" s="218">
        <v>2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314</v>
      </c>
      <c r="AT186" s="225" t="s">
        <v>139</v>
      </c>
      <c r="AU186" s="225" t="s">
        <v>81</v>
      </c>
      <c r="AY186" s="19" t="s">
        <v>136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314</v>
      </c>
      <c r="BM186" s="225" t="s">
        <v>1020</v>
      </c>
    </row>
    <row r="187" s="2" customFormat="1" ht="16.5" customHeight="1">
      <c r="A187" s="40"/>
      <c r="B187" s="41"/>
      <c r="C187" s="214" t="s">
        <v>514</v>
      </c>
      <c r="D187" s="214" t="s">
        <v>139</v>
      </c>
      <c r="E187" s="215" t="s">
        <v>1021</v>
      </c>
      <c r="F187" s="216" t="s">
        <v>1022</v>
      </c>
      <c r="G187" s="217" t="s">
        <v>459</v>
      </c>
      <c r="H187" s="218">
        <v>6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314</v>
      </c>
      <c r="AT187" s="225" t="s">
        <v>139</v>
      </c>
      <c r="AU187" s="225" t="s">
        <v>81</v>
      </c>
      <c r="AY187" s="19" t="s">
        <v>136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314</v>
      </c>
      <c r="BM187" s="225" t="s">
        <v>1023</v>
      </c>
    </row>
    <row r="188" s="2" customFormat="1">
      <c r="A188" s="40"/>
      <c r="B188" s="41"/>
      <c r="C188" s="214" t="s">
        <v>520</v>
      </c>
      <c r="D188" s="214" t="s">
        <v>139</v>
      </c>
      <c r="E188" s="215" t="s">
        <v>1024</v>
      </c>
      <c r="F188" s="216" t="s">
        <v>1025</v>
      </c>
      <c r="G188" s="217" t="s">
        <v>163</v>
      </c>
      <c r="H188" s="218">
        <v>107.8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314</v>
      </c>
      <c r="AT188" s="225" t="s">
        <v>139</v>
      </c>
      <c r="AU188" s="225" t="s">
        <v>81</v>
      </c>
      <c r="AY188" s="19" t="s">
        <v>136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314</v>
      </c>
      <c r="BM188" s="225" t="s">
        <v>1026</v>
      </c>
    </row>
    <row r="189" s="2" customFormat="1">
      <c r="A189" s="40"/>
      <c r="B189" s="41"/>
      <c r="C189" s="214" t="s">
        <v>526</v>
      </c>
      <c r="D189" s="214" t="s">
        <v>139</v>
      </c>
      <c r="E189" s="215" t="s">
        <v>1027</v>
      </c>
      <c r="F189" s="216" t="s">
        <v>1028</v>
      </c>
      <c r="G189" s="217" t="s">
        <v>290</v>
      </c>
      <c r="H189" s="218">
        <v>0.23599999999999999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314</v>
      </c>
      <c r="AT189" s="225" t="s">
        <v>139</v>
      </c>
      <c r="AU189" s="225" t="s">
        <v>81</v>
      </c>
      <c r="AY189" s="19" t="s">
        <v>136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314</v>
      </c>
      <c r="BM189" s="225" t="s">
        <v>1029</v>
      </c>
    </row>
    <row r="190" s="2" customFormat="1">
      <c r="A190" s="40"/>
      <c r="B190" s="41"/>
      <c r="C190" s="214" t="s">
        <v>543</v>
      </c>
      <c r="D190" s="214" t="s">
        <v>139</v>
      </c>
      <c r="E190" s="215" t="s">
        <v>1030</v>
      </c>
      <c r="F190" s="216" t="s">
        <v>1031</v>
      </c>
      <c r="G190" s="217" t="s">
        <v>290</v>
      </c>
      <c r="H190" s="218">
        <v>0.23599999999999999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314</v>
      </c>
      <c r="AT190" s="225" t="s">
        <v>139</v>
      </c>
      <c r="AU190" s="225" t="s">
        <v>81</v>
      </c>
      <c r="AY190" s="19" t="s">
        <v>136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314</v>
      </c>
      <c r="BM190" s="225" t="s">
        <v>1032</v>
      </c>
    </row>
    <row r="191" s="12" customFormat="1" ht="22.8" customHeight="1">
      <c r="A191" s="12"/>
      <c r="B191" s="198"/>
      <c r="C191" s="199"/>
      <c r="D191" s="200" t="s">
        <v>71</v>
      </c>
      <c r="E191" s="212" t="s">
        <v>312</v>
      </c>
      <c r="F191" s="212" t="s">
        <v>1033</v>
      </c>
      <c r="G191" s="199"/>
      <c r="H191" s="199"/>
      <c r="I191" s="202"/>
      <c r="J191" s="213">
        <f>BK191</f>
        <v>0</v>
      </c>
      <c r="K191" s="199"/>
      <c r="L191" s="204"/>
      <c r="M191" s="205"/>
      <c r="N191" s="206"/>
      <c r="O191" s="206"/>
      <c r="P191" s="207">
        <f>SUM(P192:P271)</f>
        <v>0</v>
      </c>
      <c r="Q191" s="206"/>
      <c r="R191" s="207">
        <f>SUM(R192:R271)</f>
        <v>0</v>
      </c>
      <c r="S191" s="206"/>
      <c r="T191" s="208">
        <f>SUM(T192:T271)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9" t="s">
        <v>81</v>
      </c>
      <c r="AT191" s="210" t="s">
        <v>71</v>
      </c>
      <c r="AU191" s="210" t="s">
        <v>79</v>
      </c>
      <c r="AY191" s="209" t="s">
        <v>136</v>
      </c>
      <c r="BK191" s="211">
        <f>SUM(BK192:BK271)</f>
        <v>0</v>
      </c>
    </row>
    <row r="192" s="2" customFormat="1" ht="16.5" customHeight="1">
      <c r="A192" s="40"/>
      <c r="B192" s="41"/>
      <c r="C192" s="214" t="s">
        <v>547</v>
      </c>
      <c r="D192" s="214" t="s">
        <v>139</v>
      </c>
      <c r="E192" s="215" t="s">
        <v>1034</v>
      </c>
      <c r="F192" s="216" t="s">
        <v>1035</v>
      </c>
      <c r="G192" s="217" t="s">
        <v>342</v>
      </c>
      <c r="H192" s="218">
        <v>9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314</v>
      </c>
      <c r="AT192" s="225" t="s">
        <v>139</v>
      </c>
      <c r="AU192" s="225" t="s">
        <v>81</v>
      </c>
      <c r="AY192" s="19" t="s">
        <v>136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314</v>
      </c>
      <c r="BM192" s="225" t="s">
        <v>1036</v>
      </c>
    </row>
    <row r="193" s="13" customFormat="1">
      <c r="A193" s="13"/>
      <c r="B193" s="227"/>
      <c r="C193" s="228"/>
      <c r="D193" s="229" t="s">
        <v>146</v>
      </c>
      <c r="E193" s="230" t="s">
        <v>19</v>
      </c>
      <c r="F193" s="231" t="s">
        <v>1037</v>
      </c>
      <c r="G193" s="228"/>
      <c r="H193" s="230" t="s">
        <v>19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146</v>
      </c>
      <c r="AU193" s="237" t="s">
        <v>81</v>
      </c>
      <c r="AV193" s="13" t="s">
        <v>79</v>
      </c>
      <c r="AW193" s="13" t="s">
        <v>33</v>
      </c>
      <c r="AX193" s="13" t="s">
        <v>72</v>
      </c>
      <c r="AY193" s="237" t="s">
        <v>136</v>
      </c>
    </row>
    <row r="194" s="14" customFormat="1">
      <c r="A194" s="14"/>
      <c r="B194" s="238"/>
      <c r="C194" s="239"/>
      <c r="D194" s="229" t="s">
        <v>146</v>
      </c>
      <c r="E194" s="240" t="s">
        <v>19</v>
      </c>
      <c r="F194" s="241" t="s">
        <v>1038</v>
      </c>
      <c r="G194" s="239"/>
      <c r="H194" s="242">
        <v>2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8" t="s">
        <v>146</v>
      </c>
      <c r="AU194" s="248" t="s">
        <v>81</v>
      </c>
      <c r="AV194" s="14" t="s">
        <v>81</v>
      </c>
      <c r="AW194" s="14" t="s">
        <v>33</v>
      </c>
      <c r="AX194" s="14" t="s">
        <v>72</v>
      </c>
      <c r="AY194" s="248" t="s">
        <v>136</v>
      </c>
    </row>
    <row r="195" s="13" customFormat="1">
      <c r="A195" s="13"/>
      <c r="B195" s="227"/>
      <c r="C195" s="228"/>
      <c r="D195" s="229" t="s">
        <v>146</v>
      </c>
      <c r="E195" s="230" t="s">
        <v>19</v>
      </c>
      <c r="F195" s="231" t="s">
        <v>1039</v>
      </c>
      <c r="G195" s="228"/>
      <c r="H195" s="230" t="s">
        <v>19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146</v>
      </c>
      <c r="AU195" s="237" t="s">
        <v>81</v>
      </c>
      <c r="AV195" s="13" t="s">
        <v>79</v>
      </c>
      <c r="AW195" s="13" t="s">
        <v>33</v>
      </c>
      <c r="AX195" s="13" t="s">
        <v>72</v>
      </c>
      <c r="AY195" s="237" t="s">
        <v>136</v>
      </c>
    </row>
    <row r="196" s="14" customFormat="1">
      <c r="A196" s="14"/>
      <c r="B196" s="238"/>
      <c r="C196" s="239"/>
      <c r="D196" s="229" t="s">
        <v>146</v>
      </c>
      <c r="E196" s="240" t="s">
        <v>19</v>
      </c>
      <c r="F196" s="241" t="s">
        <v>1038</v>
      </c>
      <c r="G196" s="239"/>
      <c r="H196" s="242">
        <v>2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8" t="s">
        <v>146</v>
      </c>
      <c r="AU196" s="248" t="s">
        <v>81</v>
      </c>
      <c r="AV196" s="14" t="s">
        <v>81</v>
      </c>
      <c r="AW196" s="14" t="s">
        <v>33</v>
      </c>
      <c r="AX196" s="14" t="s">
        <v>72</v>
      </c>
      <c r="AY196" s="248" t="s">
        <v>136</v>
      </c>
    </row>
    <row r="197" s="13" customFormat="1">
      <c r="A197" s="13"/>
      <c r="B197" s="227"/>
      <c r="C197" s="228"/>
      <c r="D197" s="229" t="s">
        <v>146</v>
      </c>
      <c r="E197" s="230" t="s">
        <v>19</v>
      </c>
      <c r="F197" s="231" t="s">
        <v>1040</v>
      </c>
      <c r="G197" s="228"/>
      <c r="H197" s="230" t="s">
        <v>19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146</v>
      </c>
      <c r="AU197" s="237" t="s">
        <v>81</v>
      </c>
      <c r="AV197" s="13" t="s">
        <v>79</v>
      </c>
      <c r="AW197" s="13" t="s">
        <v>33</v>
      </c>
      <c r="AX197" s="13" t="s">
        <v>72</v>
      </c>
      <c r="AY197" s="237" t="s">
        <v>136</v>
      </c>
    </row>
    <row r="198" s="14" customFormat="1">
      <c r="A198" s="14"/>
      <c r="B198" s="238"/>
      <c r="C198" s="239"/>
      <c r="D198" s="229" t="s">
        <v>146</v>
      </c>
      <c r="E198" s="240" t="s">
        <v>19</v>
      </c>
      <c r="F198" s="241" t="s">
        <v>1038</v>
      </c>
      <c r="G198" s="239"/>
      <c r="H198" s="242">
        <v>2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146</v>
      </c>
      <c r="AU198" s="248" t="s">
        <v>81</v>
      </c>
      <c r="AV198" s="14" t="s">
        <v>81</v>
      </c>
      <c r="AW198" s="14" t="s">
        <v>33</v>
      </c>
      <c r="AX198" s="14" t="s">
        <v>72</v>
      </c>
      <c r="AY198" s="248" t="s">
        <v>136</v>
      </c>
    </row>
    <row r="199" s="13" customFormat="1">
      <c r="A199" s="13"/>
      <c r="B199" s="227"/>
      <c r="C199" s="228"/>
      <c r="D199" s="229" t="s">
        <v>146</v>
      </c>
      <c r="E199" s="230" t="s">
        <v>19</v>
      </c>
      <c r="F199" s="231" t="s">
        <v>1041</v>
      </c>
      <c r="G199" s="228"/>
      <c r="H199" s="230" t="s">
        <v>19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146</v>
      </c>
      <c r="AU199" s="237" t="s">
        <v>81</v>
      </c>
      <c r="AV199" s="13" t="s">
        <v>79</v>
      </c>
      <c r="AW199" s="13" t="s">
        <v>33</v>
      </c>
      <c r="AX199" s="13" t="s">
        <v>72</v>
      </c>
      <c r="AY199" s="237" t="s">
        <v>136</v>
      </c>
    </row>
    <row r="200" s="14" customFormat="1">
      <c r="A200" s="14"/>
      <c r="B200" s="238"/>
      <c r="C200" s="239"/>
      <c r="D200" s="229" t="s">
        <v>146</v>
      </c>
      <c r="E200" s="240" t="s">
        <v>19</v>
      </c>
      <c r="F200" s="241" t="s">
        <v>1042</v>
      </c>
      <c r="G200" s="239"/>
      <c r="H200" s="242">
        <v>3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8" t="s">
        <v>146</v>
      </c>
      <c r="AU200" s="248" t="s">
        <v>81</v>
      </c>
      <c r="AV200" s="14" t="s">
        <v>81</v>
      </c>
      <c r="AW200" s="14" t="s">
        <v>33</v>
      </c>
      <c r="AX200" s="14" t="s">
        <v>72</v>
      </c>
      <c r="AY200" s="248" t="s">
        <v>136</v>
      </c>
    </row>
    <row r="201" s="16" customFormat="1">
      <c r="A201" s="16"/>
      <c r="B201" s="260"/>
      <c r="C201" s="261"/>
      <c r="D201" s="229" t="s">
        <v>146</v>
      </c>
      <c r="E201" s="262" t="s">
        <v>19</v>
      </c>
      <c r="F201" s="263" t="s">
        <v>1043</v>
      </c>
      <c r="G201" s="261"/>
      <c r="H201" s="264">
        <v>9</v>
      </c>
      <c r="I201" s="265"/>
      <c r="J201" s="261"/>
      <c r="K201" s="261"/>
      <c r="L201" s="266"/>
      <c r="M201" s="267"/>
      <c r="N201" s="268"/>
      <c r="O201" s="268"/>
      <c r="P201" s="268"/>
      <c r="Q201" s="268"/>
      <c r="R201" s="268"/>
      <c r="S201" s="268"/>
      <c r="T201" s="269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70" t="s">
        <v>146</v>
      </c>
      <c r="AU201" s="270" t="s">
        <v>81</v>
      </c>
      <c r="AV201" s="16" t="s">
        <v>144</v>
      </c>
      <c r="AW201" s="16" t="s">
        <v>33</v>
      </c>
      <c r="AX201" s="16" t="s">
        <v>79</v>
      </c>
      <c r="AY201" s="270" t="s">
        <v>136</v>
      </c>
    </row>
    <row r="202" s="2" customFormat="1">
      <c r="A202" s="40"/>
      <c r="B202" s="41"/>
      <c r="C202" s="214" t="s">
        <v>553</v>
      </c>
      <c r="D202" s="214" t="s">
        <v>139</v>
      </c>
      <c r="E202" s="215" t="s">
        <v>1044</v>
      </c>
      <c r="F202" s="216" t="s">
        <v>1045</v>
      </c>
      <c r="G202" s="217" t="s">
        <v>342</v>
      </c>
      <c r="H202" s="218">
        <v>9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314</v>
      </c>
      <c r="AT202" s="225" t="s">
        <v>139</v>
      </c>
      <c r="AU202" s="225" t="s">
        <v>81</v>
      </c>
      <c r="AY202" s="19" t="s">
        <v>136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314</v>
      </c>
      <c r="BM202" s="225" t="s">
        <v>1046</v>
      </c>
    </row>
    <row r="203" s="2" customFormat="1" ht="16.5" customHeight="1">
      <c r="A203" s="40"/>
      <c r="B203" s="41"/>
      <c r="C203" s="214" t="s">
        <v>557</v>
      </c>
      <c r="D203" s="214" t="s">
        <v>139</v>
      </c>
      <c r="E203" s="215" t="s">
        <v>1047</v>
      </c>
      <c r="F203" s="216" t="s">
        <v>1048</v>
      </c>
      <c r="G203" s="217" t="s">
        <v>342</v>
      </c>
      <c r="H203" s="218">
        <v>7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314</v>
      </c>
      <c r="AT203" s="225" t="s">
        <v>139</v>
      </c>
      <c r="AU203" s="225" t="s">
        <v>81</v>
      </c>
      <c r="AY203" s="19" t="s">
        <v>136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314</v>
      </c>
      <c r="BM203" s="225" t="s">
        <v>1049</v>
      </c>
    </row>
    <row r="204" s="13" customFormat="1">
      <c r="A204" s="13"/>
      <c r="B204" s="227"/>
      <c r="C204" s="228"/>
      <c r="D204" s="229" t="s">
        <v>146</v>
      </c>
      <c r="E204" s="230" t="s">
        <v>19</v>
      </c>
      <c r="F204" s="231" t="s">
        <v>1037</v>
      </c>
      <c r="G204" s="228"/>
      <c r="H204" s="230" t="s">
        <v>19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146</v>
      </c>
      <c r="AU204" s="237" t="s">
        <v>81</v>
      </c>
      <c r="AV204" s="13" t="s">
        <v>79</v>
      </c>
      <c r="AW204" s="13" t="s">
        <v>33</v>
      </c>
      <c r="AX204" s="13" t="s">
        <v>72</v>
      </c>
      <c r="AY204" s="237" t="s">
        <v>136</v>
      </c>
    </row>
    <row r="205" s="14" customFormat="1">
      <c r="A205" s="14"/>
      <c r="B205" s="238"/>
      <c r="C205" s="239"/>
      <c r="D205" s="229" t="s">
        <v>146</v>
      </c>
      <c r="E205" s="240" t="s">
        <v>19</v>
      </c>
      <c r="F205" s="241" t="s">
        <v>1050</v>
      </c>
      <c r="G205" s="239"/>
      <c r="H205" s="242">
        <v>1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8" t="s">
        <v>146</v>
      </c>
      <c r="AU205" s="248" t="s">
        <v>81</v>
      </c>
      <c r="AV205" s="14" t="s">
        <v>81</v>
      </c>
      <c r="AW205" s="14" t="s">
        <v>33</v>
      </c>
      <c r="AX205" s="14" t="s">
        <v>72</v>
      </c>
      <c r="AY205" s="248" t="s">
        <v>136</v>
      </c>
    </row>
    <row r="206" s="13" customFormat="1">
      <c r="A206" s="13"/>
      <c r="B206" s="227"/>
      <c r="C206" s="228"/>
      <c r="D206" s="229" t="s">
        <v>146</v>
      </c>
      <c r="E206" s="230" t="s">
        <v>19</v>
      </c>
      <c r="F206" s="231" t="s">
        <v>1039</v>
      </c>
      <c r="G206" s="228"/>
      <c r="H206" s="230" t="s">
        <v>19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146</v>
      </c>
      <c r="AU206" s="237" t="s">
        <v>81</v>
      </c>
      <c r="AV206" s="13" t="s">
        <v>79</v>
      </c>
      <c r="AW206" s="13" t="s">
        <v>33</v>
      </c>
      <c r="AX206" s="13" t="s">
        <v>72</v>
      </c>
      <c r="AY206" s="237" t="s">
        <v>136</v>
      </c>
    </row>
    <row r="207" s="14" customFormat="1">
      <c r="A207" s="14"/>
      <c r="B207" s="238"/>
      <c r="C207" s="239"/>
      <c r="D207" s="229" t="s">
        <v>146</v>
      </c>
      <c r="E207" s="240" t="s">
        <v>19</v>
      </c>
      <c r="F207" s="241" t="s">
        <v>1038</v>
      </c>
      <c r="G207" s="239"/>
      <c r="H207" s="242">
        <v>2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8" t="s">
        <v>146</v>
      </c>
      <c r="AU207" s="248" t="s">
        <v>81</v>
      </c>
      <c r="AV207" s="14" t="s">
        <v>81</v>
      </c>
      <c r="AW207" s="14" t="s">
        <v>33</v>
      </c>
      <c r="AX207" s="14" t="s">
        <v>72</v>
      </c>
      <c r="AY207" s="248" t="s">
        <v>136</v>
      </c>
    </row>
    <row r="208" s="13" customFormat="1">
      <c r="A208" s="13"/>
      <c r="B208" s="227"/>
      <c r="C208" s="228"/>
      <c r="D208" s="229" t="s">
        <v>146</v>
      </c>
      <c r="E208" s="230" t="s">
        <v>19</v>
      </c>
      <c r="F208" s="231" t="s">
        <v>1040</v>
      </c>
      <c r="G208" s="228"/>
      <c r="H208" s="230" t="s">
        <v>19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146</v>
      </c>
      <c r="AU208" s="237" t="s">
        <v>81</v>
      </c>
      <c r="AV208" s="13" t="s">
        <v>79</v>
      </c>
      <c r="AW208" s="13" t="s">
        <v>33</v>
      </c>
      <c r="AX208" s="13" t="s">
        <v>72</v>
      </c>
      <c r="AY208" s="237" t="s">
        <v>136</v>
      </c>
    </row>
    <row r="209" s="14" customFormat="1">
      <c r="A209" s="14"/>
      <c r="B209" s="238"/>
      <c r="C209" s="239"/>
      <c r="D209" s="229" t="s">
        <v>146</v>
      </c>
      <c r="E209" s="240" t="s">
        <v>19</v>
      </c>
      <c r="F209" s="241" t="s">
        <v>1050</v>
      </c>
      <c r="G209" s="239"/>
      <c r="H209" s="242">
        <v>1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8" t="s">
        <v>146</v>
      </c>
      <c r="AU209" s="248" t="s">
        <v>81</v>
      </c>
      <c r="AV209" s="14" t="s">
        <v>81</v>
      </c>
      <c r="AW209" s="14" t="s">
        <v>33</v>
      </c>
      <c r="AX209" s="14" t="s">
        <v>72</v>
      </c>
      <c r="AY209" s="248" t="s">
        <v>136</v>
      </c>
    </row>
    <row r="210" s="13" customFormat="1">
      <c r="A210" s="13"/>
      <c r="B210" s="227"/>
      <c r="C210" s="228"/>
      <c r="D210" s="229" t="s">
        <v>146</v>
      </c>
      <c r="E210" s="230" t="s">
        <v>19</v>
      </c>
      <c r="F210" s="231" t="s">
        <v>1041</v>
      </c>
      <c r="G210" s="228"/>
      <c r="H210" s="230" t="s">
        <v>19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146</v>
      </c>
      <c r="AU210" s="237" t="s">
        <v>81</v>
      </c>
      <c r="AV210" s="13" t="s">
        <v>79</v>
      </c>
      <c r="AW210" s="13" t="s">
        <v>33</v>
      </c>
      <c r="AX210" s="13" t="s">
        <v>72</v>
      </c>
      <c r="AY210" s="237" t="s">
        <v>136</v>
      </c>
    </row>
    <row r="211" s="14" customFormat="1">
      <c r="A211" s="14"/>
      <c r="B211" s="238"/>
      <c r="C211" s="239"/>
      <c r="D211" s="229" t="s">
        <v>146</v>
      </c>
      <c r="E211" s="240" t="s">
        <v>19</v>
      </c>
      <c r="F211" s="241" t="s">
        <v>1042</v>
      </c>
      <c r="G211" s="239"/>
      <c r="H211" s="242">
        <v>3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8" t="s">
        <v>146</v>
      </c>
      <c r="AU211" s="248" t="s">
        <v>81</v>
      </c>
      <c r="AV211" s="14" t="s">
        <v>81</v>
      </c>
      <c r="AW211" s="14" t="s">
        <v>33</v>
      </c>
      <c r="AX211" s="14" t="s">
        <v>72</v>
      </c>
      <c r="AY211" s="248" t="s">
        <v>136</v>
      </c>
    </row>
    <row r="212" s="16" customFormat="1">
      <c r="A212" s="16"/>
      <c r="B212" s="260"/>
      <c r="C212" s="261"/>
      <c r="D212" s="229" t="s">
        <v>146</v>
      </c>
      <c r="E212" s="262" t="s">
        <v>19</v>
      </c>
      <c r="F212" s="263" t="s">
        <v>1043</v>
      </c>
      <c r="G212" s="261"/>
      <c r="H212" s="264">
        <v>7</v>
      </c>
      <c r="I212" s="265"/>
      <c r="J212" s="261"/>
      <c r="K212" s="261"/>
      <c r="L212" s="266"/>
      <c r="M212" s="267"/>
      <c r="N212" s="268"/>
      <c r="O212" s="268"/>
      <c r="P212" s="268"/>
      <c r="Q212" s="268"/>
      <c r="R212" s="268"/>
      <c r="S212" s="268"/>
      <c r="T212" s="269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70" t="s">
        <v>146</v>
      </c>
      <c r="AU212" s="270" t="s">
        <v>81</v>
      </c>
      <c r="AV212" s="16" t="s">
        <v>144</v>
      </c>
      <c r="AW212" s="16" t="s">
        <v>33</v>
      </c>
      <c r="AX212" s="16" t="s">
        <v>79</v>
      </c>
      <c r="AY212" s="270" t="s">
        <v>136</v>
      </c>
    </row>
    <row r="213" s="2" customFormat="1">
      <c r="A213" s="40"/>
      <c r="B213" s="41"/>
      <c r="C213" s="214" t="s">
        <v>561</v>
      </c>
      <c r="D213" s="214" t="s">
        <v>139</v>
      </c>
      <c r="E213" s="215" t="s">
        <v>1051</v>
      </c>
      <c r="F213" s="216" t="s">
        <v>1052</v>
      </c>
      <c r="G213" s="217" t="s">
        <v>342</v>
      </c>
      <c r="H213" s="218">
        <v>7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314</v>
      </c>
      <c r="AT213" s="225" t="s">
        <v>139</v>
      </c>
      <c r="AU213" s="225" t="s">
        <v>81</v>
      </c>
      <c r="AY213" s="19" t="s">
        <v>136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314</v>
      </c>
      <c r="BM213" s="225" t="s">
        <v>1053</v>
      </c>
    </row>
    <row r="214" s="13" customFormat="1">
      <c r="A214" s="13"/>
      <c r="B214" s="227"/>
      <c r="C214" s="228"/>
      <c r="D214" s="229" t="s">
        <v>146</v>
      </c>
      <c r="E214" s="230" t="s">
        <v>19</v>
      </c>
      <c r="F214" s="231" t="s">
        <v>1037</v>
      </c>
      <c r="G214" s="228"/>
      <c r="H214" s="230" t="s">
        <v>19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146</v>
      </c>
      <c r="AU214" s="237" t="s">
        <v>81</v>
      </c>
      <c r="AV214" s="13" t="s">
        <v>79</v>
      </c>
      <c r="AW214" s="13" t="s">
        <v>33</v>
      </c>
      <c r="AX214" s="13" t="s">
        <v>72</v>
      </c>
      <c r="AY214" s="237" t="s">
        <v>136</v>
      </c>
    </row>
    <row r="215" s="14" customFormat="1">
      <c r="A215" s="14"/>
      <c r="B215" s="238"/>
      <c r="C215" s="239"/>
      <c r="D215" s="229" t="s">
        <v>146</v>
      </c>
      <c r="E215" s="240" t="s">
        <v>19</v>
      </c>
      <c r="F215" s="241" t="s">
        <v>1050</v>
      </c>
      <c r="G215" s="239"/>
      <c r="H215" s="242">
        <v>1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8" t="s">
        <v>146</v>
      </c>
      <c r="AU215" s="248" t="s">
        <v>81</v>
      </c>
      <c r="AV215" s="14" t="s">
        <v>81</v>
      </c>
      <c r="AW215" s="14" t="s">
        <v>33</v>
      </c>
      <c r="AX215" s="14" t="s">
        <v>72</v>
      </c>
      <c r="AY215" s="248" t="s">
        <v>136</v>
      </c>
    </row>
    <row r="216" s="13" customFormat="1">
      <c r="A216" s="13"/>
      <c r="B216" s="227"/>
      <c r="C216" s="228"/>
      <c r="D216" s="229" t="s">
        <v>146</v>
      </c>
      <c r="E216" s="230" t="s">
        <v>19</v>
      </c>
      <c r="F216" s="231" t="s">
        <v>1039</v>
      </c>
      <c r="G216" s="228"/>
      <c r="H216" s="230" t="s">
        <v>19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146</v>
      </c>
      <c r="AU216" s="237" t="s">
        <v>81</v>
      </c>
      <c r="AV216" s="13" t="s">
        <v>79</v>
      </c>
      <c r="AW216" s="13" t="s">
        <v>33</v>
      </c>
      <c r="AX216" s="13" t="s">
        <v>72</v>
      </c>
      <c r="AY216" s="237" t="s">
        <v>136</v>
      </c>
    </row>
    <row r="217" s="14" customFormat="1">
      <c r="A217" s="14"/>
      <c r="B217" s="238"/>
      <c r="C217" s="239"/>
      <c r="D217" s="229" t="s">
        <v>146</v>
      </c>
      <c r="E217" s="240" t="s">
        <v>19</v>
      </c>
      <c r="F217" s="241" t="s">
        <v>1038</v>
      </c>
      <c r="G217" s="239"/>
      <c r="H217" s="242">
        <v>2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8" t="s">
        <v>146</v>
      </c>
      <c r="AU217" s="248" t="s">
        <v>81</v>
      </c>
      <c r="AV217" s="14" t="s">
        <v>81</v>
      </c>
      <c r="AW217" s="14" t="s">
        <v>33</v>
      </c>
      <c r="AX217" s="14" t="s">
        <v>72</v>
      </c>
      <c r="AY217" s="248" t="s">
        <v>136</v>
      </c>
    </row>
    <row r="218" s="13" customFormat="1">
      <c r="A218" s="13"/>
      <c r="B218" s="227"/>
      <c r="C218" s="228"/>
      <c r="D218" s="229" t="s">
        <v>146</v>
      </c>
      <c r="E218" s="230" t="s">
        <v>19</v>
      </c>
      <c r="F218" s="231" t="s">
        <v>1040</v>
      </c>
      <c r="G218" s="228"/>
      <c r="H218" s="230" t="s">
        <v>19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146</v>
      </c>
      <c r="AU218" s="237" t="s">
        <v>81</v>
      </c>
      <c r="AV218" s="13" t="s">
        <v>79</v>
      </c>
      <c r="AW218" s="13" t="s">
        <v>33</v>
      </c>
      <c r="AX218" s="13" t="s">
        <v>72</v>
      </c>
      <c r="AY218" s="237" t="s">
        <v>136</v>
      </c>
    </row>
    <row r="219" s="14" customFormat="1">
      <c r="A219" s="14"/>
      <c r="B219" s="238"/>
      <c r="C219" s="239"/>
      <c r="D219" s="229" t="s">
        <v>146</v>
      </c>
      <c r="E219" s="240" t="s">
        <v>19</v>
      </c>
      <c r="F219" s="241" t="s">
        <v>1050</v>
      </c>
      <c r="G219" s="239"/>
      <c r="H219" s="242">
        <v>1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8" t="s">
        <v>146</v>
      </c>
      <c r="AU219" s="248" t="s">
        <v>81</v>
      </c>
      <c r="AV219" s="14" t="s">
        <v>81</v>
      </c>
      <c r="AW219" s="14" t="s">
        <v>33</v>
      </c>
      <c r="AX219" s="14" t="s">
        <v>72</v>
      </c>
      <c r="AY219" s="248" t="s">
        <v>136</v>
      </c>
    </row>
    <row r="220" s="13" customFormat="1">
      <c r="A220" s="13"/>
      <c r="B220" s="227"/>
      <c r="C220" s="228"/>
      <c r="D220" s="229" t="s">
        <v>146</v>
      </c>
      <c r="E220" s="230" t="s">
        <v>19</v>
      </c>
      <c r="F220" s="231" t="s">
        <v>1041</v>
      </c>
      <c r="G220" s="228"/>
      <c r="H220" s="230" t="s">
        <v>19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146</v>
      </c>
      <c r="AU220" s="237" t="s">
        <v>81</v>
      </c>
      <c r="AV220" s="13" t="s">
        <v>79</v>
      </c>
      <c r="AW220" s="13" t="s">
        <v>33</v>
      </c>
      <c r="AX220" s="13" t="s">
        <v>72</v>
      </c>
      <c r="AY220" s="237" t="s">
        <v>136</v>
      </c>
    </row>
    <row r="221" s="14" customFormat="1">
      <c r="A221" s="14"/>
      <c r="B221" s="238"/>
      <c r="C221" s="239"/>
      <c r="D221" s="229" t="s">
        <v>146</v>
      </c>
      <c r="E221" s="240" t="s">
        <v>19</v>
      </c>
      <c r="F221" s="241" t="s">
        <v>1042</v>
      </c>
      <c r="G221" s="239"/>
      <c r="H221" s="242">
        <v>3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8" t="s">
        <v>146</v>
      </c>
      <c r="AU221" s="248" t="s">
        <v>81</v>
      </c>
      <c r="AV221" s="14" t="s">
        <v>81</v>
      </c>
      <c r="AW221" s="14" t="s">
        <v>33</v>
      </c>
      <c r="AX221" s="14" t="s">
        <v>72</v>
      </c>
      <c r="AY221" s="248" t="s">
        <v>136</v>
      </c>
    </row>
    <row r="222" s="16" customFormat="1">
      <c r="A222" s="16"/>
      <c r="B222" s="260"/>
      <c r="C222" s="261"/>
      <c r="D222" s="229" t="s">
        <v>146</v>
      </c>
      <c r="E222" s="262" t="s">
        <v>19</v>
      </c>
      <c r="F222" s="263" t="s">
        <v>1043</v>
      </c>
      <c r="G222" s="261"/>
      <c r="H222" s="264">
        <v>7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0" t="s">
        <v>146</v>
      </c>
      <c r="AU222" s="270" t="s">
        <v>81</v>
      </c>
      <c r="AV222" s="16" t="s">
        <v>144</v>
      </c>
      <c r="AW222" s="16" t="s">
        <v>33</v>
      </c>
      <c r="AX222" s="16" t="s">
        <v>79</v>
      </c>
      <c r="AY222" s="270" t="s">
        <v>136</v>
      </c>
    </row>
    <row r="223" s="2" customFormat="1" ht="21.75" customHeight="1">
      <c r="A223" s="40"/>
      <c r="B223" s="41"/>
      <c r="C223" s="214" t="s">
        <v>566</v>
      </c>
      <c r="D223" s="214" t="s">
        <v>139</v>
      </c>
      <c r="E223" s="215" t="s">
        <v>1054</v>
      </c>
      <c r="F223" s="216" t="s">
        <v>1055</v>
      </c>
      <c r="G223" s="217" t="s">
        <v>342</v>
      </c>
      <c r="H223" s="218">
        <v>1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314</v>
      </c>
      <c r="AT223" s="225" t="s">
        <v>139</v>
      </c>
      <c r="AU223" s="225" t="s">
        <v>81</v>
      </c>
      <c r="AY223" s="19" t="s">
        <v>136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314</v>
      </c>
      <c r="BM223" s="225" t="s">
        <v>1056</v>
      </c>
    </row>
    <row r="224" s="13" customFormat="1">
      <c r="A224" s="13"/>
      <c r="B224" s="227"/>
      <c r="C224" s="228"/>
      <c r="D224" s="229" t="s">
        <v>146</v>
      </c>
      <c r="E224" s="230" t="s">
        <v>19</v>
      </c>
      <c r="F224" s="231" t="s">
        <v>1041</v>
      </c>
      <c r="G224" s="228"/>
      <c r="H224" s="230" t="s">
        <v>19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146</v>
      </c>
      <c r="AU224" s="237" t="s">
        <v>81</v>
      </c>
      <c r="AV224" s="13" t="s">
        <v>79</v>
      </c>
      <c r="AW224" s="13" t="s">
        <v>33</v>
      </c>
      <c r="AX224" s="13" t="s">
        <v>72</v>
      </c>
      <c r="AY224" s="237" t="s">
        <v>136</v>
      </c>
    </row>
    <row r="225" s="14" customFormat="1">
      <c r="A225" s="14"/>
      <c r="B225" s="238"/>
      <c r="C225" s="239"/>
      <c r="D225" s="229" t="s">
        <v>146</v>
      </c>
      <c r="E225" s="240" t="s">
        <v>19</v>
      </c>
      <c r="F225" s="241" t="s">
        <v>1050</v>
      </c>
      <c r="G225" s="239"/>
      <c r="H225" s="242">
        <v>1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8" t="s">
        <v>146</v>
      </c>
      <c r="AU225" s="248" t="s">
        <v>81</v>
      </c>
      <c r="AV225" s="14" t="s">
        <v>81</v>
      </c>
      <c r="AW225" s="14" t="s">
        <v>33</v>
      </c>
      <c r="AX225" s="14" t="s">
        <v>72</v>
      </c>
      <c r="AY225" s="248" t="s">
        <v>136</v>
      </c>
    </row>
    <row r="226" s="16" customFormat="1">
      <c r="A226" s="16"/>
      <c r="B226" s="260"/>
      <c r="C226" s="261"/>
      <c r="D226" s="229" t="s">
        <v>146</v>
      </c>
      <c r="E226" s="262" t="s">
        <v>19</v>
      </c>
      <c r="F226" s="263" t="s">
        <v>160</v>
      </c>
      <c r="G226" s="261"/>
      <c r="H226" s="264">
        <v>1</v>
      </c>
      <c r="I226" s="265"/>
      <c r="J226" s="261"/>
      <c r="K226" s="261"/>
      <c r="L226" s="266"/>
      <c r="M226" s="267"/>
      <c r="N226" s="268"/>
      <c r="O226" s="268"/>
      <c r="P226" s="268"/>
      <c r="Q226" s="268"/>
      <c r="R226" s="268"/>
      <c r="S226" s="268"/>
      <c r="T226" s="269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0" t="s">
        <v>146</v>
      </c>
      <c r="AU226" s="270" t="s">
        <v>81</v>
      </c>
      <c r="AV226" s="16" t="s">
        <v>144</v>
      </c>
      <c r="AW226" s="16" t="s">
        <v>33</v>
      </c>
      <c r="AX226" s="16" t="s">
        <v>79</v>
      </c>
      <c r="AY226" s="270" t="s">
        <v>136</v>
      </c>
    </row>
    <row r="227" s="2" customFormat="1">
      <c r="A227" s="40"/>
      <c r="B227" s="41"/>
      <c r="C227" s="214" t="s">
        <v>570</v>
      </c>
      <c r="D227" s="214" t="s">
        <v>139</v>
      </c>
      <c r="E227" s="215" t="s">
        <v>1057</v>
      </c>
      <c r="F227" s="216" t="s">
        <v>1058</v>
      </c>
      <c r="G227" s="217" t="s">
        <v>342</v>
      </c>
      <c r="H227" s="218">
        <v>1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314</v>
      </c>
      <c r="AT227" s="225" t="s">
        <v>139</v>
      </c>
      <c r="AU227" s="225" t="s">
        <v>81</v>
      </c>
      <c r="AY227" s="19" t="s">
        <v>136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314</v>
      </c>
      <c r="BM227" s="225" t="s">
        <v>1059</v>
      </c>
    </row>
    <row r="228" s="13" customFormat="1">
      <c r="A228" s="13"/>
      <c r="B228" s="227"/>
      <c r="C228" s="228"/>
      <c r="D228" s="229" t="s">
        <v>146</v>
      </c>
      <c r="E228" s="230" t="s">
        <v>19</v>
      </c>
      <c r="F228" s="231" t="s">
        <v>1041</v>
      </c>
      <c r="G228" s="228"/>
      <c r="H228" s="230" t="s">
        <v>19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146</v>
      </c>
      <c r="AU228" s="237" t="s">
        <v>81</v>
      </c>
      <c r="AV228" s="13" t="s">
        <v>79</v>
      </c>
      <c r="AW228" s="13" t="s">
        <v>33</v>
      </c>
      <c r="AX228" s="13" t="s">
        <v>72</v>
      </c>
      <c r="AY228" s="237" t="s">
        <v>136</v>
      </c>
    </row>
    <row r="229" s="14" customFormat="1">
      <c r="A229" s="14"/>
      <c r="B229" s="238"/>
      <c r="C229" s="239"/>
      <c r="D229" s="229" t="s">
        <v>146</v>
      </c>
      <c r="E229" s="240" t="s">
        <v>19</v>
      </c>
      <c r="F229" s="241" t="s">
        <v>1050</v>
      </c>
      <c r="G229" s="239"/>
      <c r="H229" s="242">
        <v>1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8" t="s">
        <v>146</v>
      </c>
      <c r="AU229" s="248" t="s">
        <v>81</v>
      </c>
      <c r="AV229" s="14" t="s">
        <v>81</v>
      </c>
      <c r="AW229" s="14" t="s">
        <v>33</v>
      </c>
      <c r="AX229" s="14" t="s">
        <v>72</v>
      </c>
      <c r="AY229" s="248" t="s">
        <v>136</v>
      </c>
    </row>
    <row r="230" s="16" customFormat="1">
      <c r="A230" s="16"/>
      <c r="B230" s="260"/>
      <c r="C230" s="261"/>
      <c r="D230" s="229" t="s">
        <v>146</v>
      </c>
      <c r="E230" s="262" t="s">
        <v>19</v>
      </c>
      <c r="F230" s="263" t="s">
        <v>160</v>
      </c>
      <c r="G230" s="261"/>
      <c r="H230" s="264">
        <v>1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70" t="s">
        <v>146</v>
      </c>
      <c r="AU230" s="270" t="s">
        <v>81</v>
      </c>
      <c r="AV230" s="16" t="s">
        <v>144</v>
      </c>
      <c r="AW230" s="16" t="s">
        <v>33</v>
      </c>
      <c r="AX230" s="16" t="s">
        <v>79</v>
      </c>
      <c r="AY230" s="270" t="s">
        <v>136</v>
      </c>
    </row>
    <row r="231" s="2" customFormat="1" ht="16.5" customHeight="1">
      <c r="A231" s="40"/>
      <c r="B231" s="41"/>
      <c r="C231" s="214" t="s">
        <v>576</v>
      </c>
      <c r="D231" s="214" t="s">
        <v>139</v>
      </c>
      <c r="E231" s="215" t="s">
        <v>1060</v>
      </c>
      <c r="F231" s="216" t="s">
        <v>1061</v>
      </c>
      <c r="G231" s="217" t="s">
        <v>342</v>
      </c>
      <c r="H231" s="218">
        <v>4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314</v>
      </c>
      <c r="AT231" s="225" t="s">
        <v>139</v>
      </c>
      <c r="AU231" s="225" t="s">
        <v>81</v>
      </c>
      <c r="AY231" s="19" t="s">
        <v>136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314</v>
      </c>
      <c r="BM231" s="225" t="s">
        <v>1062</v>
      </c>
    </row>
    <row r="232" s="13" customFormat="1">
      <c r="A232" s="13"/>
      <c r="B232" s="227"/>
      <c r="C232" s="228"/>
      <c r="D232" s="229" t="s">
        <v>146</v>
      </c>
      <c r="E232" s="230" t="s">
        <v>19</v>
      </c>
      <c r="F232" s="231" t="s">
        <v>1037</v>
      </c>
      <c r="G232" s="228"/>
      <c r="H232" s="230" t="s">
        <v>19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146</v>
      </c>
      <c r="AU232" s="237" t="s">
        <v>81</v>
      </c>
      <c r="AV232" s="13" t="s">
        <v>79</v>
      </c>
      <c r="AW232" s="13" t="s">
        <v>33</v>
      </c>
      <c r="AX232" s="13" t="s">
        <v>72</v>
      </c>
      <c r="AY232" s="237" t="s">
        <v>136</v>
      </c>
    </row>
    <row r="233" s="14" customFormat="1">
      <c r="A233" s="14"/>
      <c r="B233" s="238"/>
      <c r="C233" s="239"/>
      <c r="D233" s="229" t="s">
        <v>146</v>
      </c>
      <c r="E233" s="240" t="s">
        <v>19</v>
      </c>
      <c r="F233" s="241" t="s">
        <v>1050</v>
      </c>
      <c r="G233" s="239"/>
      <c r="H233" s="242">
        <v>1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8" t="s">
        <v>146</v>
      </c>
      <c r="AU233" s="248" t="s">
        <v>81</v>
      </c>
      <c r="AV233" s="14" t="s">
        <v>81</v>
      </c>
      <c r="AW233" s="14" t="s">
        <v>33</v>
      </c>
      <c r="AX233" s="14" t="s">
        <v>72</v>
      </c>
      <c r="AY233" s="248" t="s">
        <v>136</v>
      </c>
    </row>
    <row r="234" s="13" customFormat="1">
      <c r="A234" s="13"/>
      <c r="B234" s="227"/>
      <c r="C234" s="228"/>
      <c r="D234" s="229" t="s">
        <v>146</v>
      </c>
      <c r="E234" s="230" t="s">
        <v>19</v>
      </c>
      <c r="F234" s="231" t="s">
        <v>1039</v>
      </c>
      <c r="G234" s="228"/>
      <c r="H234" s="230" t="s">
        <v>19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146</v>
      </c>
      <c r="AU234" s="237" t="s">
        <v>81</v>
      </c>
      <c r="AV234" s="13" t="s">
        <v>79</v>
      </c>
      <c r="AW234" s="13" t="s">
        <v>33</v>
      </c>
      <c r="AX234" s="13" t="s">
        <v>72</v>
      </c>
      <c r="AY234" s="237" t="s">
        <v>136</v>
      </c>
    </row>
    <row r="235" s="14" customFormat="1">
      <c r="A235" s="14"/>
      <c r="B235" s="238"/>
      <c r="C235" s="239"/>
      <c r="D235" s="229" t="s">
        <v>146</v>
      </c>
      <c r="E235" s="240" t="s">
        <v>19</v>
      </c>
      <c r="F235" s="241" t="s">
        <v>1050</v>
      </c>
      <c r="G235" s="239"/>
      <c r="H235" s="242">
        <v>1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8" t="s">
        <v>146</v>
      </c>
      <c r="AU235" s="248" t="s">
        <v>81</v>
      </c>
      <c r="AV235" s="14" t="s">
        <v>81</v>
      </c>
      <c r="AW235" s="14" t="s">
        <v>33</v>
      </c>
      <c r="AX235" s="14" t="s">
        <v>72</v>
      </c>
      <c r="AY235" s="248" t="s">
        <v>136</v>
      </c>
    </row>
    <row r="236" s="13" customFormat="1">
      <c r="A236" s="13"/>
      <c r="B236" s="227"/>
      <c r="C236" s="228"/>
      <c r="D236" s="229" t="s">
        <v>146</v>
      </c>
      <c r="E236" s="230" t="s">
        <v>19</v>
      </c>
      <c r="F236" s="231" t="s">
        <v>1040</v>
      </c>
      <c r="G236" s="228"/>
      <c r="H236" s="230" t="s">
        <v>19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146</v>
      </c>
      <c r="AU236" s="237" t="s">
        <v>81</v>
      </c>
      <c r="AV236" s="13" t="s">
        <v>79</v>
      </c>
      <c r="AW236" s="13" t="s">
        <v>33</v>
      </c>
      <c r="AX236" s="13" t="s">
        <v>72</v>
      </c>
      <c r="AY236" s="237" t="s">
        <v>136</v>
      </c>
    </row>
    <row r="237" s="14" customFormat="1">
      <c r="A237" s="14"/>
      <c r="B237" s="238"/>
      <c r="C237" s="239"/>
      <c r="D237" s="229" t="s">
        <v>146</v>
      </c>
      <c r="E237" s="240" t="s">
        <v>19</v>
      </c>
      <c r="F237" s="241" t="s">
        <v>1050</v>
      </c>
      <c r="G237" s="239"/>
      <c r="H237" s="242">
        <v>1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146</v>
      </c>
      <c r="AU237" s="248" t="s">
        <v>81</v>
      </c>
      <c r="AV237" s="14" t="s">
        <v>81</v>
      </c>
      <c r="AW237" s="14" t="s">
        <v>33</v>
      </c>
      <c r="AX237" s="14" t="s">
        <v>72</v>
      </c>
      <c r="AY237" s="248" t="s">
        <v>136</v>
      </c>
    </row>
    <row r="238" s="13" customFormat="1">
      <c r="A238" s="13"/>
      <c r="B238" s="227"/>
      <c r="C238" s="228"/>
      <c r="D238" s="229" t="s">
        <v>146</v>
      </c>
      <c r="E238" s="230" t="s">
        <v>19</v>
      </c>
      <c r="F238" s="231" t="s">
        <v>1041</v>
      </c>
      <c r="G238" s="228"/>
      <c r="H238" s="230" t="s">
        <v>19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146</v>
      </c>
      <c r="AU238" s="237" t="s">
        <v>81</v>
      </c>
      <c r="AV238" s="13" t="s">
        <v>79</v>
      </c>
      <c r="AW238" s="13" t="s">
        <v>33</v>
      </c>
      <c r="AX238" s="13" t="s">
        <v>72</v>
      </c>
      <c r="AY238" s="237" t="s">
        <v>136</v>
      </c>
    </row>
    <row r="239" s="14" customFormat="1">
      <c r="A239" s="14"/>
      <c r="B239" s="238"/>
      <c r="C239" s="239"/>
      <c r="D239" s="229" t="s">
        <v>146</v>
      </c>
      <c r="E239" s="240" t="s">
        <v>19</v>
      </c>
      <c r="F239" s="241" t="s">
        <v>1050</v>
      </c>
      <c r="G239" s="239"/>
      <c r="H239" s="242">
        <v>1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8" t="s">
        <v>146</v>
      </c>
      <c r="AU239" s="248" t="s">
        <v>81</v>
      </c>
      <c r="AV239" s="14" t="s">
        <v>81</v>
      </c>
      <c r="AW239" s="14" t="s">
        <v>33</v>
      </c>
      <c r="AX239" s="14" t="s">
        <v>72</v>
      </c>
      <c r="AY239" s="248" t="s">
        <v>136</v>
      </c>
    </row>
    <row r="240" s="16" customFormat="1">
      <c r="A240" s="16"/>
      <c r="B240" s="260"/>
      <c r="C240" s="261"/>
      <c r="D240" s="229" t="s">
        <v>146</v>
      </c>
      <c r="E240" s="262" t="s">
        <v>19</v>
      </c>
      <c r="F240" s="263" t="s">
        <v>1043</v>
      </c>
      <c r="G240" s="261"/>
      <c r="H240" s="264">
        <v>4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70" t="s">
        <v>146</v>
      </c>
      <c r="AU240" s="270" t="s">
        <v>81</v>
      </c>
      <c r="AV240" s="16" t="s">
        <v>144</v>
      </c>
      <c r="AW240" s="16" t="s">
        <v>33</v>
      </c>
      <c r="AX240" s="16" t="s">
        <v>79</v>
      </c>
      <c r="AY240" s="270" t="s">
        <v>136</v>
      </c>
    </row>
    <row r="241" s="2" customFormat="1" ht="16.5" customHeight="1">
      <c r="A241" s="40"/>
      <c r="B241" s="41"/>
      <c r="C241" s="214" t="s">
        <v>580</v>
      </c>
      <c r="D241" s="214" t="s">
        <v>139</v>
      </c>
      <c r="E241" s="215" t="s">
        <v>1063</v>
      </c>
      <c r="F241" s="216" t="s">
        <v>1064</v>
      </c>
      <c r="G241" s="217" t="s">
        <v>342</v>
      </c>
      <c r="H241" s="218">
        <v>4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314</v>
      </c>
      <c r="AT241" s="225" t="s">
        <v>139</v>
      </c>
      <c r="AU241" s="225" t="s">
        <v>81</v>
      </c>
      <c r="AY241" s="19" t="s">
        <v>136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314</v>
      </c>
      <c r="BM241" s="225" t="s">
        <v>1065</v>
      </c>
    </row>
    <row r="242" s="2" customFormat="1" ht="21.75" customHeight="1">
      <c r="A242" s="40"/>
      <c r="B242" s="41"/>
      <c r="C242" s="272" t="s">
        <v>584</v>
      </c>
      <c r="D242" s="272" t="s">
        <v>468</v>
      </c>
      <c r="E242" s="273" t="s">
        <v>1066</v>
      </c>
      <c r="F242" s="274" t="s">
        <v>1067</v>
      </c>
      <c r="G242" s="275" t="s">
        <v>459</v>
      </c>
      <c r="H242" s="276">
        <v>4</v>
      </c>
      <c r="I242" s="277"/>
      <c r="J242" s="278">
        <f>ROUND(I242*H242,2)</f>
        <v>0</v>
      </c>
      <c r="K242" s="274" t="s">
        <v>19</v>
      </c>
      <c r="L242" s="279"/>
      <c r="M242" s="280" t="s">
        <v>19</v>
      </c>
      <c r="N242" s="281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434</v>
      </c>
      <c r="AT242" s="225" t="s">
        <v>468</v>
      </c>
      <c r="AU242" s="225" t="s">
        <v>81</v>
      </c>
      <c r="AY242" s="19" t="s">
        <v>136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79</v>
      </c>
      <c r="BK242" s="226">
        <f>ROUND(I242*H242,2)</f>
        <v>0</v>
      </c>
      <c r="BL242" s="19" t="s">
        <v>314</v>
      </c>
      <c r="BM242" s="225" t="s">
        <v>1068</v>
      </c>
    </row>
    <row r="243" s="2" customFormat="1" ht="33" customHeight="1">
      <c r="A243" s="40"/>
      <c r="B243" s="41"/>
      <c r="C243" s="214" t="s">
        <v>681</v>
      </c>
      <c r="D243" s="214" t="s">
        <v>139</v>
      </c>
      <c r="E243" s="215" t="s">
        <v>1069</v>
      </c>
      <c r="F243" s="216" t="s">
        <v>1070</v>
      </c>
      <c r="G243" s="217" t="s">
        <v>290</v>
      </c>
      <c r="H243" s="218">
        <v>0.40500000000000003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314</v>
      </c>
      <c r="AT243" s="225" t="s">
        <v>139</v>
      </c>
      <c r="AU243" s="225" t="s">
        <v>81</v>
      </c>
      <c r="AY243" s="19" t="s">
        <v>136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79</v>
      </c>
      <c r="BK243" s="226">
        <f>ROUND(I243*H243,2)</f>
        <v>0</v>
      </c>
      <c r="BL243" s="19" t="s">
        <v>314</v>
      </c>
      <c r="BM243" s="225" t="s">
        <v>1071</v>
      </c>
    </row>
    <row r="244" s="2" customFormat="1" ht="21.75" customHeight="1">
      <c r="A244" s="40"/>
      <c r="B244" s="41"/>
      <c r="C244" s="214" t="s">
        <v>589</v>
      </c>
      <c r="D244" s="214" t="s">
        <v>139</v>
      </c>
      <c r="E244" s="215" t="s">
        <v>1072</v>
      </c>
      <c r="F244" s="216" t="s">
        <v>1073</v>
      </c>
      <c r="G244" s="217" t="s">
        <v>342</v>
      </c>
      <c r="H244" s="218">
        <v>17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314</v>
      </c>
      <c r="AT244" s="225" t="s">
        <v>139</v>
      </c>
      <c r="AU244" s="225" t="s">
        <v>81</v>
      </c>
      <c r="AY244" s="19" t="s">
        <v>136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314</v>
      </c>
      <c r="BM244" s="225" t="s">
        <v>1074</v>
      </c>
    </row>
    <row r="245" s="2" customFormat="1">
      <c r="A245" s="40"/>
      <c r="B245" s="41"/>
      <c r="C245" s="272" t="s">
        <v>613</v>
      </c>
      <c r="D245" s="272" t="s">
        <v>468</v>
      </c>
      <c r="E245" s="273" t="s">
        <v>1075</v>
      </c>
      <c r="F245" s="274" t="s">
        <v>1076</v>
      </c>
      <c r="G245" s="275" t="s">
        <v>459</v>
      </c>
      <c r="H245" s="276">
        <v>17</v>
      </c>
      <c r="I245" s="277"/>
      <c r="J245" s="278">
        <f>ROUND(I245*H245,2)</f>
        <v>0</v>
      </c>
      <c r="K245" s="274" t="s">
        <v>19</v>
      </c>
      <c r="L245" s="279"/>
      <c r="M245" s="280" t="s">
        <v>19</v>
      </c>
      <c r="N245" s="281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434</v>
      </c>
      <c r="AT245" s="225" t="s">
        <v>468</v>
      </c>
      <c r="AU245" s="225" t="s">
        <v>81</v>
      </c>
      <c r="AY245" s="19" t="s">
        <v>136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79</v>
      </c>
      <c r="BK245" s="226">
        <f>ROUND(I245*H245,2)</f>
        <v>0</v>
      </c>
      <c r="BL245" s="19" t="s">
        <v>314</v>
      </c>
      <c r="BM245" s="225" t="s">
        <v>1077</v>
      </c>
    </row>
    <row r="246" s="2" customFormat="1" ht="16.5" customHeight="1">
      <c r="A246" s="40"/>
      <c r="B246" s="41"/>
      <c r="C246" s="272" t="s">
        <v>619</v>
      </c>
      <c r="D246" s="272" t="s">
        <v>468</v>
      </c>
      <c r="E246" s="273" t="s">
        <v>1078</v>
      </c>
      <c r="F246" s="274" t="s">
        <v>1079</v>
      </c>
      <c r="G246" s="275" t="s">
        <v>163</v>
      </c>
      <c r="H246" s="276">
        <v>17</v>
      </c>
      <c r="I246" s="277"/>
      <c r="J246" s="278">
        <f>ROUND(I246*H246,2)</f>
        <v>0</v>
      </c>
      <c r="K246" s="274" t="s">
        <v>19</v>
      </c>
      <c r="L246" s="279"/>
      <c r="M246" s="280" t="s">
        <v>19</v>
      </c>
      <c r="N246" s="281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434</v>
      </c>
      <c r="AT246" s="225" t="s">
        <v>468</v>
      </c>
      <c r="AU246" s="225" t="s">
        <v>81</v>
      </c>
      <c r="AY246" s="19" t="s">
        <v>136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79</v>
      </c>
      <c r="BK246" s="226">
        <f>ROUND(I246*H246,2)</f>
        <v>0</v>
      </c>
      <c r="BL246" s="19" t="s">
        <v>314</v>
      </c>
      <c r="BM246" s="225" t="s">
        <v>1080</v>
      </c>
    </row>
    <row r="247" s="2" customFormat="1" ht="16.5" customHeight="1">
      <c r="A247" s="40"/>
      <c r="B247" s="41"/>
      <c r="C247" s="214" t="s">
        <v>628</v>
      </c>
      <c r="D247" s="214" t="s">
        <v>139</v>
      </c>
      <c r="E247" s="215" t="s">
        <v>1081</v>
      </c>
      <c r="F247" s="216" t="s">
        <v>1082</v>
      </c>
      <c r="G247" s="217" t="s">
        <v>342</v>
      </c>
      <c r="H247" s="218">
        <v>14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314</v>
      </c>
      <c r="AT247" s="225" t="s">
        <v>139</v>
      </c>
      <c r="AU247" s="225" t="s">
        <v>81</v>
      </c>
      <c r="AY247" s="19" t="s">
        <v>136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314</v>
      </c>
      <c r="BM247" s="225" t="s">
        <v>1083</v>
      </c>
    </row>
    <row r="248" s="13" customFormat="1">
      <c r="A248" s="13"/>
      <c r="B248" s="227"/>
      <c r="C248" s="228"/>
      <c r="D248" s="229" t="s">
        <v>146</v>
      </c>
      <c r="E248" s="230" t="s">
        <v>19</v>
      </c>
      <c r="F248" s="231" t="s">
        <v>1037</v>
      </c>
      <c r="G248" s="228"/>
      <c r="H248" s="230" t="s">
        <v>19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146</v>
      </c>
      <c r="AU248" s="237" t="s">
        <v>81</v>
      </c>
      <c r="AV248" s="13" t="s">
        <v>79</v>
      </c>
      <c r="AW248" s="13" t="s">
        <v>33</v>
      </c>
      <c r="AX248" s="13" t="s">
        <v>72</v>
      </c>
      <c r="AY248" s="237" t="s">
        <v>136</v>
      </c>
    </row>
    <row r="249" s="14" customFormat="1">
      <c r="A249" s="14"/>
      <c r="B249" s="238"/>
      <c r="C249" s="239"/>
      <c r="D249" s="229" t="s">
        <v>146</v>
      </c>
      <c r="E249" s="240" t="s">
        <v>19</v>
      </c>
      <c r="F249" s="241" t="s">
        <v>1042</v>
      </c>
      <c r="G249" s="239"/>
      <c r="H249" s="242">
        <v>3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8" t="s">
        <v>146</v>
      </c>
      <c r="AU249" s="248" t="s">
        <v>81</v>
      </c>
      <c r="AV249" s="14" t="s">
        <v>81</v>
      </c>
      <c r="AW249" s="14" t="s">
        <v>33</v>
      </c>
      <c r="AX249" s="14" t="s">
        <v>72</v>
      </c>
      <c r="AY249" s="248" t="s">
        <v>136</v>
      </c>
    </row>
    <row r="250" s="13" customFormat="1">
      <c r="A250" s="13"/>
      <c r="B250" s="227"/>
      <c r="C250" s="228"/>
      <c r="D250" s="229" t="s">
        <v>146</v>
      </c>
      <c r="E250" s="230" t="s">
        <v>19</v>
      </c>
      <c r="F250" s="231" t="s">
        <v>1039</v>
      </c>
      <c r="G250" s="228"/>
      <c r="H250" s="230" t="s">
        <v>19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7" t="s">
        <v>146</v>
      </c>
      <c r="AU250" s="237" t="s">
        <v>81</v>
      </c>
      <c r="AV250" s="13" t="s">
        <v>79</v>
      </c>
      <c r="AW250" s="13" t="s">
        <v>33</v>
      </c>
      <c r="AX250" s="13" t="s">
        <v>72</v>
      </c>
      <c r="AY250" s="237" t="s">
        <v>136</v>
      </c>
    </row>
    <row r="251" s="14" customFormat="1">
      <c r="A251" s="14"/>
      <c r="B251" s="238"/>
      <c r="C251" s="239"/>
      <c r="D251" s="229" t="s">
        <v>146</v>
      </c>
      <c r="E251" s="240" t="s">
        <v>19</v>
      </c>
      <c r="F251" s="241" t="s">
        <v>1042</v>
      </c>
      <c r="G251" s="239"/>
      <c r="H251" s="242">
        <v>3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8" t="s">
        <v>146</v>
      </c>
      <c r="AU251" s="248" t="s">
        <v>81</v>
      </c>
      <c r="AV251" s="14" t="s">
        <v>81</v>
      </c>
      <c r="AW251" s="14" t="s">
        <v>33</v>
      </c>
      <c r="AX251" s="14" t="s">
        <v>72</v>
      </c>
      <c r="AY251" s="248" t="s">
        <v>136</v>
      </c>
    </row>
    <row r="252" s="13" customFormat="1">
      <c r="A252" s="13"/>
      <c r="B252" s="227"/>
      <c r="C252" s="228"/>
      <c r="D252" s="229" t="s">
        <v>146</v>
      </c>
      <c r="E252" s="230" t="s">
        <v>19</v>
      </c>
      <c r="F252" s="231" t="s">
        <v>1040</v>
      </c>
      <c r="G252" s="228"/>
      <c r="H252" s="230" t="s">
        <v>19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146</v>
      </c>
      <c r="AU252" s="237" t="s">
        <v>81</v>
      </c>
      <c r="AV252" s="13" t="s">
        <v>79</v>
      </c>
      <c r="AW252" s="13" t="s">
        <v>33</v>
      </c>
      <c r="AX252" s="13" t="s">
        <v>72</v>
      </c>
      <c r="AY252" s="237" t="s">
        <v>136</v>
      </c>
    </row>
    <row r="253" s="14" customFormat="1">
      <c r="A253" s="14"/>
      <c r="B253" s="238"/>
      <c r="C253" s="239"/>
      <c r="D253" s="229" t="s">
        <v>146</v>
      </c>
      <c r="E253" s="240" t="s">
        <v>19</v>
      </c>
      <c r="F253" s="241" t="s">
        <v>1042</v>
      </c>
      <c r="G253" s="239"/>
      <c r="H253" s="242">
        <v>3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8" t="s">
        <v>146</v>
      </c>
      <c r="AU253" s="248" t="s">
        <v>81</v>
      </c>
      <c r="AV253" s="14" t="s">
        <v>81</v>
      </c>
      <c r="AW253" s="14" t="s">
        <v>33</v>
      </c>
      <c r="AX253" s="14" t="s">
        <v>72</v>
      </c>
      <c r="AY253" s="248" t="s">
        <v>136</v>
      </c>
    </row>
    <row r="254" s="13" customFormat="1">
      <c r="A254" s="13"/>
      <c r="B254" s="227"/>
      <c r="C254" s="228"/>
      <c r="D254" s="229" t="s">
        <v>146</v>
      </c>
      <c r="E254" s="230" t="s">
        <v>19</v>
      </c>
      <c r="F254" s="231" t="s">
        <v>1041</v>
      </c>
      <c r="G254" s="228"/>
      <c r="H254" s="230" t="s">
        <v>19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146</v>
      </c>
      <c r="AU254" s="237" t="s">
        <v>81</v>
      </c>
      <c r="AV254" s="13" t="s">
        <v>79</v>
      </c>
      <c r="AW254" s="13" t="s">
        <v>33</v>
      </c>
      <c r="AX254" s="13" t="s">
        <v>72</v>
      </c>
      <c r="AY254" s="237" t="s">
        <v>136</v>
      </c>
    </row>
    <row r="255" s="14" customFormat="1">
      <c r="A255" s="14"/>
      <c r="B255" s="238"/>
      <c r="C255" s="239"/>
      <c r="D255" s="229" t="s">
        <v>146</v>
      </c>
      <c r="E255" s="240" t="s">
        <v>19</v>
      </c>
      <c r="F255" s="241" t="s">
        <v>1084</v>
      </c>
      <c r="G255" s="239"/>
      <c r="H255" s="242">
        <v>5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8" t="s">
        <v>146</v>
      </c>
      <c r="AU255" s="248" t="s">
        <v>81</v>
      </c>
      <c r="AV255" s="14" t="s">
        <v>81</v>
      </c>
      <c r="AW255" s="14" t="s">
        <v>33</v>
      </c>
      <c r="AX255" s="14" t="s">
        <v>72</v>
      </c>
      <c r="AY255" s="248" t="s">
        <v>136</v>
      </c>
    </row>
    <row r="256" s="16" customFormat="1">
      <c r="A256" s="16"/>
      <c r="B256" s="260"/>
      <c r="C256" s="261"/>
      <c r="D256" s="229" t="s">
        <v>146</v>
      </c>
      <c r="E256" s="262" t="s">
        <v>19</v>
      </c>
      <c r="F256" s="263" t="s">
        <v>1043</v>
      </c>
      <c r="G256" s="261"/>
      <c r="H256" s="264">
        <v>14</v>
      </c>
      <c r="I256" s="265"/>
      <c r="J256" s="261"/>
      <c r="K256" s="261"/>
      <c r="L256" s="266"/>
      <c r="M256" s="267"/>
      <c r="N256" s="268"/>
      <c r="O256" s="268"/>
      <c r="P256" s="268"/>
      <c r="Q256" s="268"/>
      <c r="R256" s="268"/>
      <c r="S256" s="268"/>
      <c r="T256" s="269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0" t="s">
        <v>146</v>
      </c>
      <c r="AU256" s="270" t="s">
        <v>81</v>
      </c>
      <c r="AV256" s="16" t="s">
        <v>144</v>
      </c>
      <c r="AW256" s="16" t="s">
        <v>33</v>
      </c>
      <c r="AX256" s="16" t="s">
        <v>79</v>
      </c>
      <c r="AY256" s="270" t="s">
        <v>136</v>
      </c>
    </row>
    <row r="257" s="2" customFormat="1">
      <c r="A257" s="40"/>
      <c r="B257" s="41"/>
      <c r="C257" s="214" t="s">
        <v>632</v>
      </c>
      <c r="D257" s="214" t="s">
        <v>139</v>
      </c>
      <c r="E257" s="215" t="s">
        <v>1085</v>
      </c>
      <c r="F257" s="216" t="s">
        <v>1086</v>
      </c>
      <c r="G257" s="217" t="s">
        <v>342</v>
      </c>
      <c r="H257" s="218">
        <v>4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314</v>
      </c>
      <c r="AT257" s="225" t="s">
        <v>139</v>
      </c>
      <c r="AU257" s="225" t="s">
        <v>81</v>
      </c>
      <c r="AY257" s="19" t="s">
        <v>136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79</v>
      </c>
      <c r="BK257" s="226">
        <f>ROUND(I257*H257,2)</f>
        <v>0</v>
      </c>
      <c r="BL257" s="19" t="s">
        <v>314</v>
      </c>
      <c r="BM257" s="225" t="s">
        <v>1087</v>
      </c>
    </row>
    <row r="258" s="2" customFormat="1" ht="21.75" customHeight="1">
      <c r="A258" s="40"/>
      <c r="B258" s="41"/>
      <c r="C258" s="214" t="s">
        <v>636</v>
      </c>
      <c r="D258" s="214" t="s">
        <v>139</v>
      </c>
      <c r="E258" s="215" t="s">
        <v>1088</v>
      </c>
      <c r="F258" s="216" t="s">
        <v>1089</v>
      </c>
      <c r="G258" s="217" t="s">
        <v>342</v>
      </c>
      <c r="H258" s="218">
        <v>7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314</v>
      </c>
      <c r="AT258" s="225" t="s">
        <v>139</v>
      </c>
      <c r="AU258" s="225" t="s">
        <v>81</v>
      </c>
      <c r="AY258" s="19" t="s">
        <v>136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79</v>
      </c>
      <c r="BK258" s="226">
        <f>ROUND(I258*H258,2)</f>
        <v>0</v>
      </c>
      <c r="BL258" s="19" t="s">
        <v>314</v>
      </c>
      <c r="BM258" s="225" t="s">
        <v>1090</v>
      </c>
    </row>
    <row r="259" s="2" customFormat="1" ht="21.75" customHeight="1">
      <c r="A259" s="40"/>
      <c r="B259" s="41"/>
      <c r="C259" s="214" t="s">
        <v>642</v>
      </c>
      <c r="D259" s="214" t="s">
        <v>139</v>
      </c>
      <c r="E259" s="215" t="s">
        <v>1091</v>
      </c>
      <c r="F259" s="216" t="s">
        <v>1092</v>
      </c>
      <c r="G259" s="217" t="s">
        <v>342</v>
      </c>
      <c r="H259" s="218">
        <v>3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314</v>
      </c>
      <c r="AT259" s="225" t="s">
        <v>139</v>
      </c>
      <c r="AU259" s="225" t="s">
        <v>81</v>
      </c>
      <c r="AY259" s="19" t="s">
        <v>136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79</v>
      </c>
      <c r="BK259" s="226">
        <f>ROUND(I259*H259,2)</f>
        <v>0</v>
      </c>
      <c r="BL259" s="19" t="s">
        <v>314</v>
      </c>
      <c r="BM259" s="225" t="s">
        <v>1093</v>
      </c>
    </row>
    <row r="260" s="13" customFormat="1">
      <c r="A260" s="13"/>
      <c r="B260" s="227"/>
      <c r="C260" s="228"/>
      <c r="D260" s="229" t="s">
        <v>146</v>
      </c>
      <c r="E260" s="230" t="s">
        <v>19</v>
      </c>
      <c r="F260" s="231" t="s">
        <v>1094</v>
      </c>
      <c r="G260" s="228"/>
      <c r="H260" s="230" t="s">
        <v>19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146</v>
      </c>
      <c r="AU260" s="237" t="s">
        <v>81</v>
      </c>
      <c r="AV260" s="13" t="s">
        <v>79</v>
      </c>
      <c r="AW260" s="13" t="s">
        <v>33</v>
      </c>
      <c r="AX260" s="13" t="s">
        <v>72</v>
      </c>
      <c r="AY260" s="237" t="s">
        <v>136</v>
      </c>
    </row>
    <row r="261" s="14" customFormat="1">
      <c r="A261" s="14"/>
      <c r="B261" s="238"/>
      <c r="C261" s="239"/>
      <c r="D261" s="229" t="s">
        <v>146</v>
      </c>
      <c r="E261" s="240" t="s">
        <v>19</v>
      </c>
      <c r="F261" s="241" t="s">
        <v>1050</v>
      </c>
      <c r="G261" s="239"/>
      <c r="H261" s="242">
        <v>1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8" t="s">
        <v>146</v>
      </c>
      <c r="AU261" s="248" t="s">
        <v>81</v>
      </c>
      <c r="AV261" s="14" t="s">
        <v>81</v>
      </c>
      <c r="AW261" s="14" t="s">
        <v>33</v>
      </c>
      <c r="AX261" s="14" t="s">
        <v>72</v>
      </c>
      <c r="AY261" s="248" t="s">
        <v>136</v>
      </c>
    </row>
    <row r="262" s="13" customFormat="1">
      <c r="A262" s="13"/>
      <c r="B262" s="227"/>
      <c r="C262" s="228"/>
      <c r="D262" s="229" t="s">
        <v>146</v>
      </c>
      <c r="E262" s="230" t="s">
        <v>19</v>
      </c>
      <c r="F262" s="231" t="s">
        <v>1095</v>
      </c>
      <c r="G262" s="228"/>
      <c r="H262" s="230" t="s">
        <v>19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146</v>
      </c>
      <c r="AU262" s="237" t="s">
        <v>81</v>
      </c>
      <c r="AV262" s="13" t="s">
        <v>79</v>
      </c>
      <c r="AW262" s="13" t="s">
        <v>33</v>
      </c>
      <c r="AX262" s="13" t="s">
        <v>72</v>
      </c>
      <c r="AY262" s="237" t="s">
        <v>136</v>
      </c>
    </row>
    <row r="263" s="14" customFormat="1">
      <c r="A263" s="14"/>
      <c r="B263" s="238"/>
      <c r="C263" s="239"/>
      <c r="D263" s="229" t="s">
        <v>146</v>
      </c>
      <c r="E263" s="240" t="s">
        <v>19</v>
      </c>
      <c r="F263" s="241" t="s">
        <v>1050</v>
      </c>
      <c r="G263" s="239"/>
      <c r="H263" s="242">
        <v>1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8" t="s">
        <v>146</v>
      </c>
      <c r="AU263" s="248" t="s">
        <v>81</v>
      </c>
      <c r="AV263" s="14" t="s">
        <v>81</v>
      </c>
      <c r="AW263" s="14" t="s">
        <v>33</v>
      </c>
      <c r="AX263" s="14" t="s">
        <v>72</v>
      </c>
      <c r="AY263" s="248" t="s">
        <v>136</v>
      </c>
    </row>
    <row r="264" s="13" customFormat="1">
      <c r="A264" s="13"/>
      <c r="B264" s="227"/>
      <c r="C264" s="228"/>
      <c r="D264" s="229" t="s">
        <v>146</v>
      </c>
      <c r="E264" s="230" t="s">
        <v>19</v>
      </c>
      <c r="F264" s="231" t="s">
        <v>1096</v>
      </c>
      <c r="G264" s="228"/>
      <c r="H264" s="230" t="s">
        <v>19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146</v>
      </c>
      <c r="AU264" s="237" t="s">
        <v>81</v>
      </c>
      <c r="AV264" s="13" t="s">
        <v>79</v>
      </c>
      <c r="AW264" s="13" t="s">
        <v>33</v>
      </c>
      <c r="AX264" s="13" t="s">
        <v>72</v>
      </c>
      <c r="AY264" s="237" t="s">
        <v>136</v>
      </c>
    </row>
    <row r="265" s="14" customFormat="1">
      <c r="A265" s="14"/>
      <c r="B265" s="238"/>
      <c r="C265" s="239"/>
      <c r="D265" s="229" t="s">
        <v>146</v>
      </c>
      <c r="E265" s="240" t="s">
        <v>19</v>
      </c>
      <c r="F265" s="241" t="s">
        <v>1050</v>
      </c>
      <c r="G265" s="239"/>
      <c r="H265" s="242">
        <v>1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8" t="s">
        <v>146</v>
      </c>
      <c r="AU265" s="248" t="s">
        <v>81</v>
      </c>
      <c r="AV265" s="14" t="s">
        <v>81</v>
      </c>
      <c r="AW265" s="14" t="s">
        <v>33</v>
      </c>
      <c r="AX265" s="14" t="s">
        <v>72</v>
      </c>
      <c r="AY265" s="248" t="s">
        <v>136</v>
      </c>
    </row>
    <row r="266" s="16" customFormat="1">
      <c r="A266" s="16"/>
      <c r="B266" s="260"/>
      <c r="C266" s="261"/>
      <c r="D266" s="229" t="s">
        <v>146</v>
      </c>
      <c r="E266" s="262" t="s">
        <v>19</v>
      </c>
      <c r="F266" s="263" t="s">
        <v>1043</v>
      </c>
      <c r="G266" s="261"/>
      <c r="H266" s="264">
        <v>3</v>
      </c>
      <c r="I266" s="265"/>
      <c r="J266" s="261"/>
      <c r="K266" s="261"/>
      <c r="L266" s="266"/>
      <c r="M266" s="267"/>
      <c r="N266" s="268"/>
      <c r="O266" s="268"/>
      <c r="P266" s="268"/>
      <c r="Q266" s="268"/>
      <c r="R266" s="268"/>
      <c r="S266" s="268"/>
      <c r="T266" s="269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70" t="s">
        <v>146</v>
      </c>
      <c r="AU266" s="270" t="s">
        <v>81</v>
      </c>
      <c r="AV266" s="16" t="s">
        <v>144</v>
      </c>
      <c r="AW266" s="16" t="s">
        <v>33</v>
      </c>
      <c r="AX266" s="16" t="s">
        <v>79</v>
      </c>
      <c r="AY266" s="270" t="s">
        <v>136</v>
      </c>
    </row>
    <row r="267" s="2" customFormat="1" ht="16.5" customHeight="1">
      <c r="A267" s="40"/>
      <c r="B267" s="41"/>
      <c r="C267" s="214" t="s">
        <v>673</v>
      </c>
      <c r="D267" s="214" t="s">
        <v>139</v>
      </c>
      <c r="E267" s="215" t="s">
        <v>1097</v>
      </c>
      <c r="F267" s="216" t="s">
        <v>1098</v>
      </c>
      <c r="G267" s="217" t="s">
        <v>459</v>
      </c>
      <c r="H267" s="218">
        <v>5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314</v>
      </c>
      <c r="AT267" s="225" t="s">
        <v>139</v>
      </c>
      <c r="AU267" s="225" t="s">
        <v>81</v>
      </c>
      <c r="AY267" s="19" t="s">
        <v>136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79</v>
      </c>
      <c r="BK267" s="226">
        <f>ROUND(I267*H267,2)</f>
        <v>0</v>
      </c>
      <c r="BL267" s="19" t="s">
        <v>314</v>
      </c>
      <c r="BM267" s="225" t="s">
        <v>1099</v>
      </c>
    </row>
    <row r="268" s="14" customFormat="1">
      <c r="A268" s="14"/>
      <c r="B268" s="238"/>
      <c r="C268" s="239"/>
      <c r="D268" s="229" t="s">
        <v>146</v>
      </c>
      <c r="E268" s="240" t="s">
        <v>19</v>
      </c>
      <c r="F268" s="241" t="s">
        <v>1100</v>
      </c>
      <c r="G268" s="239"/>
      <c r="H268" s="242">
        <v>5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8" t="s">
        <v>146</v>
      </c>
      <c r="AU268" s="248" t="s">
        <v>81</v>
      </c>
      <c r="AV268" s="14" t="s">
        <v>81</v>
      </c>
      <c r="AW268" s="14" t="s">
        <v>33</v>
      </c>
      <c r="AX268" s="14" t="s">
        <v>72</v>
      </c>
      <c r="AY268" s="248" t="s">
        <v>136</v>
      </c>
    </row>
    <row r="269" s="16" customFormat="1">
      <c r="A269" s="16"/>
      <c r="B269" s="260"/>
      <c r="C269" s="261"/>
      <c r="D269" s="229" t="s">
        <v>146</v>
      </c>
      <c r="E269" s="262" t="s">
        <v>19</v>
      </c>
      <c r="F269" s="263" t="s">
        <v>160</v>
      </c>
      <c r="G269" s="261"/>
      <c r="H269" s="264">
        <v>5</v>
      </c>
      <c r="I269" s="265"/>
      <c r="J269" s="261"/>
      <c r="K269" s="261"/>
      <c r="L269" s="266"/>
      <c r="M269" s="267"/>
      <c r="N269" s="268"/>
      <c r="O269" s="268"/>
      <c r="P269" s="268"/>
      <c r="Q269" s="268"/>
      <c r="R269" s="268"/>
      <c r="S269" s="268"/>
      <c r="T269" s="269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0" t="s">
        <v>146</v>
      </c>
      <c r="AU269" s="270" t="s">
        <v>81</v>
      </c>
      <c r="AV269" s="16" t="s">
        <v>144</v>
      </c>
      <c r="AW269" s="16" t="s">
        <v>33</v>
      </c>
      <c r="AX269" s="16" t="s">
        <v>79</v>
      </c>
      <c r="AY269" s="270" t="s">
        <v>136</v>
      </c>
    </row>
    <row r="270" s="2" customFormat="1" ht="16.5" customHeight="1">
      <c r="A270" s="40"/>
      <c r="B270" s="41"/>
      <c r="C270" s="214" t="s">
        <v>677</v>
      </c>
      <c r="D270" s="214" t="s">
        <v>139</v>
      </c>
      <c r="E270" s="215" t="s">
        <v>1101</v>
      </c>
      <c r="F270" s="216" t="s">
        <v>1102</v>
      </c>
      <c r="G270" s="217" t="s">
        <v>459</v>
      </c>
      <c r="H270" s="218">
        <v>7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314</v>
      </c>
      <c r="AT270" s="225" t="s">
        <v>139</v>
      </c>
      <c r="AU270" s="225" t="s">
        <v>81</v>
      </c>
      <c r="AY270" s="19" t="s">
        <v>136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79</v>
      </c>
      <c r="BK270" s="226">
        <f>ROUND(I270*H270,2)</f>
        <v>0</v>
      </c>
      <c r="BL270" s="19" t="s">
        <v>314</v>
      </c>
      <c r="BM270" s="225" t="s">
        <v>1103</v>
      </c>
    </row>
    <row r="271" s="2" customFormat="1">
      <c r="A271" s="40"/>
      <c r="B271" s="41"/>
      <c r="C271" s="214" t="s">
        <v>687</v>
      </c>
      <c r="D271" s="214" t="s">
        <v>139</v>
      </c>
      <c r="E271" s="215" t="s">
        <v>1104</v>
      </c>
      <c r="F271" s="216" t="s">
        <v>1105</v>
      </c>
      <c r="G271" s="217" t="s">
        <v>290</v>
      </c>
      <c r="H271" s="218">
        <v>0.40500000000000003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314</v>
      </c>
      <c r="AT271" s="225" t="s">
        <v>139</v>
      </c>
      <c r="AU271" s="225" t="s">
        <v>81</v>
      </c>
      <c r="AY271" s="19" t="s">
        <v>136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79</v>
      </c>
      <c r="BK271" s="226">
        <f>ROUND(I271*H271,2)</f>
        <v>0</v>
      </c>
      <c r="BL271" s="19" t="s">
        <v>314</v>
      </c>
      <c r="BM271" s="225" t="s">
        <v>1106</v>
      </c>
    </row>
    <row r="272" s="12" customFormat="1" ht="22.8" customHeight="1">
      <c r="A272" s="12"/>
      <c r="B272" s="198"/>
      <c r="C272" s="199"/>
      <c r="D272" s="200" t="s">
        <v>71</v>
      </c>
      <c r="E272" s="212" t="s">
        <v>1107</v>
      </c>
      <c r="F272" s="212" t="s">
        <v>1108</v>
      </c>
      <c r="G272" s="199"/>
      <c r="H272" s="199"/>
      <c r="I272" s="202"/>
      <c r="J272" s="213">
        <f>BK272</f>
        <v>0</v>
      </c>
      <c r="K272" s="199"/>
      <c r="L272" s="204"/>
      <c r="M272" s="205"/>
      <c r="N272" s="206"/>
      <c r="O272" s="206"/>
      <c r="P272" s="207">
        <f>SUM(P273:P274)</f>
        <v>0</v>
      </c>
      <c r="Q272" s="206"/>
      <c r="R272" s="207">
        <f>SUM(R273:R274)</f>
        <v>0</v>
      </c>
      <c r="S272" s="206"/>
      <c r="T272" s="208">
        <f>SUM(T273:T274)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9" t="s">
        <v>81</v>
      </c>
      <c r="AT272" s="210" t="s">
        <v>71</v>
      </c>
      <c r="AU272" s="210" t="s">
        <v>79</v>
      </c>
      <c r="AY272" s="209" t="s">
        <v>136</v>
      </c>
      <c r="BK272" s="211">
        <f>SUM(BK273:BK274)</f>
        <v>0</v>
      </c>
    </row>
    <row r="273" s="2" customFormat="1" ht="33" customHeight="1">
      <c r="A273" s="40"/>
      <c r="B273" s="41"/>
      <c r="C273" s="214" t="s">
        <v>1109</v>
      </c>
      <c r="D273" s="214" t="s">
        <v>139</v>
      </c>
      <c r="E273" s="215" t="s">
        <v>1110</v>
      </c>
      <c r="F273" s="216" t="s">
        <v>1111</v>
      </c>
      <c r="G273" s="217" t="s">
        <v>342</v>
      </c>
      <c r="H273" s="218">
        <v>9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314</v>
      </c>
      <c r="AT273" s="225" t="s">
        <v>139</v>
      </c>
      <c r="AU273" s="225" t="s">
        <v>81</v>
      </c>
      <c r="AY273" s="19" t="s">
        <v>136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79</v>
      </c>
      <c r="BK273" s="226">
        <f>ROUND(I273*H273,2)</f>
        <v>0</v>
      </c>
      <c r="BL273" s="19" t="s">
        <v>314</v>
      </c>
      <c r="BM273" s="225" t="s">
        <v>1112</v>
      </c>
    </row>
    <row r="274" s="2" customFormat="1">
      <c r="A274" s="40"/>
      <c r="B274" s="41"/>
      <c r="C274" s="214" t="s">
        <v>1113</v>
      </c>
      <c r="D274" s="214" t="s">
        <v>139</v>
      </c>
      <c r="E274" s="215" t="s">
        <v>1114</v>
      </c>
      <c r="F274" s="216" t="s">
        <v>1115</v>
      </c>
      <c r="G274" s="217" t="s">
        <v>290</v>
      </c>
      <c r="H274" s="218">
        <v>0.14999999999999999</v>
      </c>
      <c r="I274" s="219"/>
      <c r="J274" s="220">
        <f>ROUND(I274*H274,2)</f>
        <v>0</v>
      </c>
      <c r="K274" s="216" t="s">
        <v>19</v>
      </c>
      <c r="L274" s="46"/>
      <c r="M274" s="285" t="s">
        <v>19</v>
      </c>
      <c r="N274" s="286" t="s">
        <v>43</v>
      </c>
      <c r="O274" s="287"/>
      <c r="P274" s="288">
        <f>O274*H274</f>
        <v>0</v>
      </c>
      <c r="Q274" s="288">
        <v>0</v>
      </c>
      <c r="R274" s="288">
        <f>Q274*H274</f>
        <v>0</v>
      </c>
      <c r="S274" s="288">
        <v>0</v>
      </c>
      <c r="T274" s="28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314</v>
      </c>
      <c r="AT274" s="225" t="s">
        <v>139</v>
      </c>
      <c r="AU274" s="225" t="s">
        <v>81</v>
      </c>
      <c r="AY274" s="19" t="s">
        <v>136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79</v>
      </c>
      <c r="BK274" s="226">
        <f>ROUND(I274*H274,2)</f>
        <v>0</v>
      </c>
      <c r="BL274" s="19" t="s">
        <v>314</v>
      </c>
      <c r="BM274" s="225" t="s">
        <v>1116</v>
      </c>
    </row>
    <row r="275" s="2" customFormat="1" ht="6.96" customHeight="1">
      <c r="A275" s="40"/>
      <c r="B275" s="61"/>
      <c r="C275" s="62"/>
      <c r="D275" s="62"/>
      <c r="E275" s="62"/>
      <c r="F275" s="62"/>
      <c r="G275" s="62"/>
      <c r="H275" s="62"/>
      <c r="I275" s="62"/>
      <c r="J275" s="62"/>
      <c r="K275" s="62"/>
      <c r="L275" s="46"/>
      <c r="M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</sheetData>
  <sheetProtection sheet="1" autoFilter="0" formatColumns="0" formatRows="0" objects="1" scenarios="1" spinCount="100000" saltValue="gyucjQfXKvwIn45mcWRs8KTbVEwLy3ySzOmGWYP8na2Vm1skr7FM13rUFLbIIY2e3eO+yAML+72iITE5FCR+Ig==" hashValue="db/I9yJYkT1t3DGCX+si4m/SGanNUTZ6J4ZvDleAcnZR5iUpcwOchr9vdMvHo9sfhmM/EAp43fbkunjLJsg1gQ==" algorithmName="SHA-512" password="CC35"/>
  <autoFilter ref="C93:K27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STAVEBNÍ ÚPRAVY V BUDOVĚ ZUŠ ČESKÁ LÍPA, 3. ETAPA, A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97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1117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16. 2. 2021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9"/>
      <c r="B27" s="150"/>
      <c r="C27" s="149"/>
      <c r="D27" s="149"/>
      <c r="E27" s="151" t="s">
        <v>37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ROUND((SUM(BE85:BE106)),  2)</f>
        <v>0</v>
      </c>
      <c r="G33" s="40"/>
      <c r="H33" s="40"/>
      <c r="I33" s="159">
        <v>0.20999999999999999</v>
      </c>
      <c r="J33" s="158">
        <f>ROUND(((SUM(BE85:BE106))*I33),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ROUND((SUM(BF85:BF106)),  2)</f>
        <v>0</v>
      </c>
      <c r="G34" s="40"/>
      <c r="H34" s="40"/>
      <c r="I34" s="159">
        <v>0.14999999999999999</v>
      </c>
      <c r="J34" s="158">
        <f>ROUND(((SUM(BF85:BF106))*I34),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ROUND((SUM(BG85:BG106)),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ROUND((SUM(BH85:BH106)),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ROUND((SUM(BI85:BI106)),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1" t="str">
        <f>E7</f>
        <v>STAVEBNÍ ÚPRAVY V BUDOVĚ ZUŠ ČESKÁ LÍPA, 3. ETAPA, A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VRN VEDLEJŠÍ ROZPOČTOVÉ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ČESKÁ LÍPA, NÁMĚSTÍ TGM</v>
      </c>
      <c r="G52" s="42"/>
      <c r="H52" s="42"/>
      <c r="I52" s="34" t="s">
        <v>23</v>
      </c>
      <c r="J52" s="74" t="str">
        <f>IF(J12="","",J12)</f>
        <v>16. 2. 2021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ČESKÁ LÍPA</v>
      </c>
      <c r="G54" s="42"/>
      <c r="H54" s="42"/>
      <c r="I54" s="34" t="s">
        <v>31</v>
      </c>
      <c r="J54" s="38" t="str">
        <f>E21</f>
        <v>Ing. Petr KUČERA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VALENTA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102</v>
      </c>
      <c r="D57" s="173"/>
      <c r="E57" s="173"/>
      <c r="F57" s="173"/>
      <c r="G57" s="173"/>
      <c r="H57" s="173"/>
      <c r="I57" s="173"/>
      <c r="J57" s="174" t="s">
        <v>103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76"/>
      <c r="C60" s="177"/>
      <c r="D60" s="178" t="s">
        <v>1118</v>
      </c>
      <c r="E60" s="179"/>
      <c r="F60" s="179"/>
      <c r="G60" s="179"/>
      <c r="H60" s="179"/>
      <c r="I60" s="179"/>
      <c r="J60" s="180">
        <f>J86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1119</v>
      </c>
      <c r="E61" s="184"/>
      <c r="F61" s="184"/>
      <c r="G61" s="184"/>
      <c r="H61" s="184"/>
      <c r="I61" s="184"/>
      <c r="J61" s="185">
        <f>J87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1120</v>
      </c>
      <c r="E62" s="184"/>
      <c r="F62" s="184"/>
      <c r="G62" s="184"/>
      <c r="H62" s="184"/>
      <c r="I62" s="184"/>
      <c r="J62" s="185">
        <f>J93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1121</v>
      </c>
      <c r="E63" s="184"/>
      <c r="F63" s="184"/>
      <c r="G63" s="184"/>
      <c r="H63" s="184"/>
      <c r="I63" s="184"/>
      <c r="J63" s="185">
        <f>J96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1122</v>
      </c>
      <c r="E64" s="184"/>
      <c r="F64" s="184"/>
      <c r="G64" s="184"/>
      <c r="H64" s="184"/>
      <c r="I64" s="184"/>
      <c r="J64" s="185">
        <f>J101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1123</v>
      </c>
      <c r="E65" s="184"/>
      <c r="F65" s="184"/>
      <c r="G65" s="184"/>
      <c r="H65" s="184"/>
      <c r="I65" s="184"/>
      <c r="J65" s="185">
        <f>J104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121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71" t="str">
        <f>E7</f>
        <v>STAVEBNÍ ÚPRAVY V BUDOVĚ ZUŠ ČESKÁ LÍPA, 3. ETAPA, A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97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VRN VEDLEJŠÍ ROZPOČTOVÉ NÁKLADY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ČESKÁ LÍPA, NÁMĚSTÍ TGM</v>
      </c>
      <c r="G79" s="42"/>
      <c r="H79" s="42"/>
      <c r="I79" s="34" t="s">
        <v>23</v>
      </c>
      <c r="J79" s="74" t="str">
        <f>IF(J12="","",J12)</f>
        <v>16. 2. 2021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MĚSTO ČESKÁ LÍPA</v>
      </c>
      <c r="G81" s="42"/>
      <c r="H81" s="42"/>
      <c r="I81" s="34" t="s">
        <v>31</v>
      </c>
      <c r="J81" s="38" t="str">
        <f>E21</f>
        <v>Ing. Petr KUČERA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Jaroslav VALENTA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7"/>
      <c r="B84" s="188"/>
      <c r="C84" s="189" t="s">
        <v>122</v>
      </c>
      <c r="D84" s="190" t="s">
        <v>57</v>
      </c>
      <c r="E84" s="190" t="s">
        <v>53</v>
      </c>
      <c r="F84" s="190" t="s">
        <v>54</v>
      </c>
      <c r="G84" s="190" t="s">
        <v>123</v>
      </c>
      <c r="H84" s="190" t="s">
        <v>124</v>
      </c>
      <c r="I84" s="190" t="s">
        <v>125</v>
      </c>
      <c r="J84" s="190" t="s">
        <v>103</v>
      </c>
      <c r="K84" s="191" t="s">
        <v>126</v>
      </c>
      <c r="L84" s="192"/>
      <c r="M84" s="94" t="s">
        <v>19</v>
      </c>
      <c r="N84" s="95" t="s">
        <v>42</v>
      </c>
      <c r="O84" s="95" t="s">
        <v>127</v>
      </c>
      <c r="P84" s="95" t="s">
        <v>128</v>
      </c>
      <c r="Q84" s="95" t="s">
        <v>129</v>
      </c>
      <c r="R84" s="95" t="s">
        <v>130</v>
      </c>
      <c r="S84" s="95" t="s">
        <v>131</v>
      </c>
      <c r="T84" s="96" t="s">
        <v>132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40"/>
      <c r="B85" s="41"/>
      <c r="C85" s="101" t="s">
        <v>133</v>
      </c>
      <c r="D85" s="42"/>
      <c r="E85" s="42"/>
      <c r="F85" s="42"/>
      <c r="G85" s="42"/>
      <c r="H85" s="42"/>
      <c r="I85" s="42"/>
      <c r="J85" s="193">
        <f>BK85</f>
        <v>0</v>
      </c>
      <c r="K85" s="42"/>
      <c r="L85" s="46"/>
      <c r="M85" s="97"/>
      <c r="N85" s="194"/>
      <c r="O85" s="98"/>
      <c r="P85" s="195">
        <f>P86</f>
        <v>0</v>
      </c>
      <c r="Q85" s="98"/>
      <c r="R85" s="195">
        <f>R86</f>
        <v>0</v>
      </c>
      <c r="S85" s="98"/>
      <c r="T85" s="196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104</v>
      </c>
      <c r="BK85" s="197">
        <f>BK86</f>
        <v>0</v>
      </c>
    </row>
    <row r="86" s="12" customFormat="1" ht="25.92" customHeight="1">
      <c r="A86" s="12"/>
      <c r="B86" s="198"/>
      <c r="C86" s="199"/>
      <c r="D86" s="200" t="s">
        <v>71</v>
      </c>
      <c r="E86" s="201" t="s">
        <v>93</v>
      </c>
      <c r="F86" s="201" t="s">
        <v>1124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P87+P93+P96+P101+P104</f>
        <v>0</v>
      </c>
      <c r="Q86" s="206"/>
      <c r="R86" s="207">
        <f>R87+R93+R96+R101+R104</f>
        <v>0</v>
      </c>
      <c r="S86" s="206"/>
      <c r="T86" s="208">
        <f>T87+T93+T96+T101+T104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226</v>
      </c>
      <c r="AT86" s="210" t="s">
        <v>71</v>
      </c>
      <c r="AU86" s="210" t="s">
        <v>72</v>
      </c>
      <c r="AY86" s="209" t="s">
        <v>136</v>
      </c>
      <c r="BK86" s="211">
        <f>BK87+BK93+BK96+BK101+BK104</f>
        <v>0</v>
      </c>
    </row>
    <row r="87" s="12" customFormat="1" ht="22.8" customHeight="1">
      <c r="A87" s="12"/>
      <c r="B87" s="198"/>
      <c r="C87" s="199"/>
      <c r="D87" s="200" t="s">
        <v>71</v>
      </c>
      <c r="E87" s="212" t="s">
        <v>1125</v>
      </c>
      <c r="F87" s="212" t="s">
        <v>1126</v>
      </c>
      <c r="G87" s="199"/>
      <c r="H87" s="199"/>
      <c r="I87" s="202"/>
      <c r="J87" s="213">
        <f>BK87</f>
        <v>0</v>
      </c>
      <c r="K87" s="199"/>
      <c r="L87" s="204"/>
      <c r="M87" s="205"/>
      <c r="N87" s="206"/>
      <c r="O87" s="206"/>
      <c r="P87" s="207">
        <f>SUM(P88:P92)</f>
        <v>0</v>
      </c>
      <c r="Q87" s="206"/>
      <c r="R87" s="207">
        <f>SUM(R88:R92)</f>
        <v>0</v>
      </c>
      <c r="S87" s="206"/>
      <c r="T87" s="208">
        <f>SUM(T88:T92)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226</v>
      </c>
      <c r="AT87" s="210" t="s">
        <v>71</v>
      </c>
      <c r="AU87" s="210" t="s">
        <v>79</v>
      </c>
      <c r="AY87" s="209" t="s">
        <v>136</v>
      </c>
      <c r="BK87" s="211">
        <f>SUM(BK88:BK92)</f>
        <v>0</v>
      </c>
    </row>
    <row r="88" s="2" customFormat="1" ht="16.5" customHeight="1">
      <c r="A88" s="40"/>
      <c r="B88" s="41"/>
      <c r="C88" s="214" t="s">
        <v>79</v>
      </c>
      <c r="D88" s="214" t="s">
        <v>139</v>
      </c>
      <c r="E88" s="215" t="s">
        <v>1127</v>
      </c>
      <c r="F88" s="216" t="s">
        <v>1128</v>
      </c>
      <c r="G88" s="217" t="s">
        <v>1129</v>
      </c>
      <c r="H88" s="218">
        <v>1</v>
      </c>
      <c r="I88" s="219"/>
      <c r="J88" s="220">
        <f>ROUND(I88*H88,2)</f>
        <v>0</v>
      </c>
      <c r="K88" s="216" t="s">
        <v>143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1130</v>
      </c>
      <c r="AT88" s="225" t="s">
        <v>139</v>
      </c>
      <c r="AU88" s="225" t="s">
        <v>81</v>
      </c>
      <c r="AY88" s="19" t="s">
        <v>136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79</v>
      </c>
      <c r="BK88" s="226">
        <f>ROUND(I88*H88,2)</f>
        <v>0</v>
      </c>
      <c r="BL88" s="19" t="s">
        <v>1130</v>
      </c>
      <c r="BM88" s="225" t="s">
        <v>1131</v>
      </c>
    </row>
    <row r="89" s="13" customFormat="1">
      <c r="A89" s="13"/>
      <c r="B89" s="227"/>
      <c r="C89" s="228"/>
      <c r="D89" s="229" t="s">
        <v>146</v>
      </c>
      <c r="E89" s="230" t="s">
        <v>19</v>
      </c>
      <c r="F89" s="231" t="s">
        <v>1132</v>
      </c>
      <c r="G89" s="228"/>
      <c r="H89" s="230" t="s">
        <v>19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146</v>
      </c>
      <c r="AU89" s="237" t="s">
        <v>81</v>
      </c>
      <c r="AV89" s="13" t="s">
        <v>79</v>
      </c>
      <c r="AW89" s="13" t="s">
        <v>33</v>
      </c>
      <c r="AX89" s="13" t="s">
        <v>72</v>
      </c>
      <c r="AY89" s="237" t="s">
        <v>136</v>
      </c>
    </row>
    <row r="90" s="14" customFormat="1">
      <c r="A90" s="14"/>
      <c r="B90" s="238"/>
      <c r="C90" s="239"/>
      <c r="D90" s="229" t="s">
        <v>146</v>
      </c>
      <c r="E90" s="240" t="s">
        <v>19</v>
      </c>
      <c r="F90" s="241" t="s">
        <v>1133</v>
      </c>
      <c r="G90" s="239"/>
      <c r="H90" s="242">
        <v>1</v>
      </c>
      <c r="I90" s="243"/>
      <c r="J90" s="239"/>
      <c r="K90" s="239"/>
      <c r="L90" s="244"/>
      <c r="M90" s="245"/>
      <c r="N90" s="246"/>
      <c r="O90" s="246"/>
      <c r="P90" s="246"/>
      <c r="Q90" s="246"/>
      <c r="R90" s="246"/>
      <c r="S90" s="246"/>
      <c r="T90" s="247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8" t="s">
        <v>146</v>
      </c>
      <c r="AU90" s="248" t="s">
        <v>81</v>
      </c>
      <c r="AV90" s="14" t="s">
        <v>81</v>
      </c>
      <c r="AW90" s="14" t="s">
        <v>33</v>
      </c>
      <c r="AX90" s="14" t="s">
        <v>79</v>
      </c>
      <c r="AY90" s="248" t="s">
        <v>136</v>
      </c>
    </row>
    <row r="91" s="2" customFormat="1" ht="16.5" customHeight="1">
      <c r="A91" s="40"/>
      <c r="B91" s="41"/>
      <c r="C91" s="214" t="s">
        <v>81</v>
      </c>
      <c r="D91" s="214" t="s">
        <v>139</v>
      </c>
      <c r="E91" s="215" t="s">
        <v>1134</v>
      </c>
      <c r="F91" s="216" t="s">
        <v>1135</v>
      </c>
      <c r="G91" s="217" t="s">
        <v>1129</v>
      </c>
      <c r="H91" s="218">
        <v>1</v>
      </c>
      <c r="I91" s="219"/>
      <c r="J91" s="220">
        <f>ROUND(I91*H91,2)</f>
        <v>0</v>
      </c>
      <c r="K91" s="216" t="s">
        <v>143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1130</v>
      </c>
      <c r="AT91" s="225" t="s">
        <v>139</v>
      </c>
      <c r="AU91" s="225" t="s">
        <v>81</v>
      </c>
      <c r="AY91" s="19" t="s">
        <v>136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79</v>
      </c>
      <c r="BK91" s="226">
        <f>ROUND(I91*H91,2)</f>
        <v>0</v>
      </c>
      <c r="BL91" s="19" t="s">
        <v>1130</v>
      </c>
      <c r="BM91" s="225" t="s">
        <v>1136</v>
      </c>
    </row>
    <row r="92" s="14" customFormat="1">
      <c r="A92" s="14"/>
      <c r="B92" s="238"/>
      <c r="C92" s="239"/>
      <c r="D92" s="229" t="s">
        <v>146</v>
      </c>
      <c r="E92" s="240" t="s">
        <v>19</v>
      </c>
      <c r="F92" s="241" t="s">
        <v>1137</v>
      </c>
      <c r="G92" s="239"/>
      <c r="H92" s="242">
        <v>1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146</v>
      </c>
      <c r="AU92" s="248" t="s">
        <v>81</v>
      </c>
      <c r="AV92" s="14" t="s">
        <v>81</v>
      </c>
      <c r="AW92" s="14" t="s">
        <v>33</v>
      </c>
      <c r="AX92" s="14" t="s">
        <v>79</v>
      </c>
      <c r="AY92" s="248" t="s">
        <v>136</v>
      </c>
    </row>
    <row r="93" s="12" customFormat="1" ht="22.8" customHeight="1">
      <c r="A93" s="12"/>
      <c r="B93" s="198"/>
      <c r="C93" s="199"/>
      <c r="D93" s="200" t="s">
        <v>71</v>
      </c>
      <c r="E93" s="212" t="s">
        <v>1138</v>
      </c>
      <c r="F93" s="212" t="s">
        <v>1139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SUM(P94:P95)</f>
        <v>0</v>
      </c>
      <c r="Q93" s="206"/>
      <c r="R93" s="207">
        <f>SUM(R94:R95)</f>
        <v>0</v>
      </c>
      <c r="S93" s="206"/>
      <c r="T93" s="208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226</v>
      </c>
      <c r="AT93" s="210" t="s">
        <v>71</v>
      </c>
      <c r="AU93" s="210" t="s">
        <v>79</v>
      </c>
      <c r="AY93" s="209" t="s">
        <v>136</v>
      </c>
      <c r="BK93" s="211">
        <f>SUM(BK94:BK95)</f>
        <v>0</v>
      </c>
    </row>
    <row r="94" s="2" customFormat="1" ht="16.5" customHeight="1">
      <c r="A94" s="40"/>
      <c r="B94" s="41"/>
      <c r="C94" s="214" t="s">
        <v>137</v>
      </c>
      <c r="D94" s="214" t="s">
        <v>139</v>
      </c>
      <c r="E94" s="215" t="s">
        <v>1140</v>
      </c>
      <c r="F94" s="216" t="s">
        <v>1139</v>
      </c>
      <c r="G94" s="217" t="s">
        <v>1129</v>
      </c>
      <c r="H94" s="218">
        <v>1</v>
      </c>
      <c r="I94" s="219"/>
      <c r="J94" s="220">
        <f>ROUND(I94*H94,2)</f>
        <v>0</v>
      </c>
      <c r="K94" s="216" t="s">
        <v>143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1130</v>
      </c>
      <c r="AT94" s="225" t="s">
        <v>139</v>
      </c>
      <c r="AU94" s="225" t="s">
        <v>81</v>
      </c>
      <c r="AY94" s="19" t="s">
        <v>136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1130</v>
      </c>
      <c r="BM94" s="225" t="s">
        <v>1141</v>
      </c>
    </row>
    <row r="95" s="14" customFormat="1">
      <c r="A95" s="14"/>
      <c r="B95" s="238"/>
      <c r="C95" s="239"/>
      <c r="D95" s="229" t="s">
        <v>146</v>
      </c>
      <c r="E95" s="240" t="s">
        <v>19</v>
      </c>
      <c r="F95" s="241" t="s">
        <v>1142</v>
      </c>
      <c r="G95" s="239"/>
      <c r="H95" s="242">
        <v>1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8" t="s">
        <v>146</v>
      </c>
      <c r="AU95" s="248" t="s">
        <v>81</v>
      </c>
      <c r="AV95" s="14" t="s">
        <v>81</v>
      </c>
      <c r="AW95" s="14" t="s">
        <v>33</v>
      </c>
      <c r="AX95" s="14" t="s">
        <v>79</v>
      </c>
      <c r="AY95" s="248" t="s">
        <v>136</v>
      </c>
    </row>
    <row r="96" s="12" customFormat="1" ht="22.8" customHeight="1">
      <c r="A96" s="12"/>
      <c r="B96" s="198"/>
      <c r="C96" s="199"/>
      <c r="D96" s="200" t="s">
        <v>71</v>
      </c>
      <c r="E96" s="212" t="s">
        <v>1143</v>
      </c>
      <c r="F96" s="212" t="s">
        <v>1144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SUM(P97:P100)</f>
        <v>0</v>
      </c>
      <c r="Q96" s="206"/>
      <c r="R96" s="207">
        <f>SUM(R97:R100)</f>
        <v>0</v>
      </c>
      <c r="S96" s="206"/>
      <c r="T96" s="208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226</v>
      </c>
      <c r="AT96" s="210" t="s">
        <v>71</v>
      </c>
      <c r="AU96" s="210" t="s">
        <v>79</v>
      </c>
      <c r="AY96" s="209" t="s">
        <v>136</v>
      </c>
      <c r="BK96" s="211">
        <f>SUM(BK97:BK100)</f>
        <v>0</v>
      </c>
    </row>
    <row r="97" s="2" customFormat="1" ht="16.5" customHeight="1">
      <c r="A97" s="40"/>
      <c r="B97" s="41"/>
      <c r="C97" s="214" t="s">
        <v>144</v>
      </c>
      <c r="D97" s="214" t="s">
        <v>139</v>
      </c>
      <c r="E97" s="215" t="s">
        <v>1145</v>
      </c>
      <c r="F97" s="216" t="s">
        <v>1146</v>
      </c>
      <c r="G97" s="217" t="s">
        <v>1129</v>
      </c>
      <c r="H97" s="218">
        <v>1</v>
      </c>
      <c r="I97" s="219"/>
      <c r="J97" s="220">
        <f>ROUND(I97*H97,2)</f>
        <v>0</v>
      </c>
      <c r="K97" s="216" t="s">
        <v>143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1130</v>
      </c>
      <c r="AT97" s="225" t="s">
        <v>139</v>
      </c>
      <c r="AU97" s="225" t="s">
        <v>81</v>
      </c>
      <c r="AY97" s="19" t="s">
        <v>136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1130</v>
      </c>
      <c r="BM97" s="225" t="s">
        <v>1147</v>
      </c>
    </row>
    <row r="98" s="14" customFormat="1">
      <c r="A98" s="14"/>
      <c r="B98" s="238"/>
      <c r="C98" s="239"/>
      <c r="D98" s="229" t="s">
        <v>146</v>
      </c>
      <c r="E98" s="240" t="s">
        <v>19</v>
      </c>
      <c r="F98" s="241" t="s">
        <v>1148</v>
      </c>
      <c r="G98" s="239"/>
      <c r="H98" s="242">
        <v>1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8" t="s">
        <v>146</v>
      </c>
      <c r="AU98" s="248" t="s">
        <v>81</v>
      </c>
      <c r="AV98" s="14" t="s">
        <v>81</v>
      </c>
      <c r="AW98" s="14" t="s">
        <v>33</v>
      </c>
      <c r="AX98" s="14" t="s">
        <v>79</v>
      </c>
      <c r="AY98" s="248" t="s">
        <v>136</v>
      </c>
    </row>
    <row r="99" s="2" customFormat="1" ht="16.5" customHeight="1">
      <c r="A99" s="40"/>
      <c r="B99" s="41"/>
      <c r="C99" s="214" t="s">
        <v>226</v>
      </c>
      <c r="D99" s="214" t="s">
        <v>139</v>
      </c>
      <c r="E99" s="215" t="s">
        <v>1149</v>
      </c>
      <c r="F99" s="216" t="s">
        <v>1150</v>
      </c>
      <c r="G99" s="217" t="s">
        <v>1129</v>
      </c>
      <c r="H99" s="218">
        <v>1</v>
      </c>
      <c r="I99" s="219"/>
      <c r="J99" s="220">
        <f>ROUND(I99*H99,2)</f>
        <v>0</v>
      </c>
      <c r="K99" s="216" t="s">
        <v>143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1130</v>
      </c>
      <c r="AT99" s="225" t="s">
        <v>139</v>
      </c>
      <c r="AU99" s="225" t="s">
        <v>81</v>
      </c>
      <c r="AY99" s="19" t="s">
        <v>136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1130</v>
      </c>
      <c r="BM99" s="225" t="s">
        <v>1151</v>
      </c>
    </row>
    <row r="100" s="14" customFormat="1">
      <c r="A100" s="14"/>
      <c r="B100" s="238"/>
      <c r="C100" s="239"/>
      <c r="D100" s="229" t="s">
        <v>146</v>
      </c>
      <c r="E100" s="240" t="s">
        <v>19</v>
      </c>
      <c r="F100" s="241" t="s">
        <v>1152</v>
      </c>
      <c r="G100" s="239"/>
      <c r="H100" s="242">
        <v>1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8" t="s">
        <v>146</v>
      </c>
      <c r="AU100" s="248" t="s">
        <v>81</v>
      </c>
      <c r="AV100" s="14" t="s">
        <v>81</v>
      </c>
      <c r="AW100" s="14" t="s">
        <v>33</v>
      </c>
      <c r="AX100" s="14" t="s">
        <v>79</v>
      </c>
      <c r="AY100" s="248" t="s">
        <v>136</v>
      </c>
    </row>
    <row r="101" s="12" customFormat="1" ht="22.8" customHeight="1">
      <c r="A101" s="12"/>
      <c r="B101" s="198"/>
      <c r="C101" s="199"/>
      <c r="D101" s="200" t="s">
        <v>71</v>
      </c>
      <c r="E101" s="212" t="s">
        <v>1153</v>
      </c>
      <c r="F101" s="212" t="s">
        <v>1154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SUM(P102:P103)</f>
        <v>0</v>
      </c>
      <c r="Q101" s="206"/>
      <c r="R101" s="207">
        <f>SUM(R102:R103)</f>
        <v>0</v>
      </c>
      <c r="S101" s="206"/>
      <c r="T101" s="208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226</v>
      </c>
      <c r="AT101" s="210" t="s">
        <v>71</v>
      </c>
      <c r="AU101" s="210" t="s">
        <v>79</v>
      </c>
      <c r="AY101" s="209" t="s">
        <v>136</v>
      </c>
      <c r="BK101" s="211">
        <f>SUM(BK102:BK103)</f>
        <v>0</v>
      </c>
    </row>
    <row r="102" s="2" customFormat="1" ht="16.5" customHeight="1">
      <c r="A102" s="40"/>
      <c r="B102" s="41"/>
      <c r="C102" s="214" t="s">
        <v>173</v>
      </c>
      <c r="D102" s="214" t="s">
        <v>139</v>
      </c>
      <c r="E102" s="215" t="s">
        <v>1155</v>
      </c>
      <c r="F102" s="216" t="s">
        <v>1156</v>
      </c>
      <c r="G102" s="217" t="s">
        <v>1129</v>
      </c>
      <c r="H102" s="218">
        <v>1</v>
      </c>
      <c r="I102" s="219"/>
      <c r="J102" s="220">
        <f>ROUND(I102*H102,2)</f>
        <v>0</v>
      </c>
      <c r="K102" s="216" t="s">
        <v>143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1130</v>
      </c>
      <c r="AT102" s="225" t="s">
        <v>139</v>
      </c>
      <c r="AU102" s="225" t="s">
        <v>81</v>
      </c>
      <c r="AY102" s="19" t="s">
        <v>136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1130</v>
      </c>
      <c r="BM102" s="225" t="s">
        <v>1157</v>
      </c>
    </row>
    <row r="103" s="14" customFormat="1">
      <c r="A103" s="14"/>
      <c r="B103" s="238"/>
      <c r="C103" s="239"/>
      <c r="D103" s="229" t="s">
        <v>146</v>
      </c>
      <c r="E103" s="240" t="s">
        <v>19</v>
      </c>
      <c r="F103" s="241" t="s">
        <v>1158</v>
      </c>
      <c r="G103" s="239"/>
      <c r="H103" s="242">
        <v>1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146</v>
      </c>
      <c r="AU103" s="248" t="s">
        <v>81</v>
      </c>
      <c r="AV103" s="14" t="s">
        <v>81</v>
      </c>
      <c r="AW103" s="14" t="s">
        <v>33</v>
      </c>
      <c r="AX103" s="14" t="s">
        <v>79</v>
      </c>
      <c r="AY103" s="248" t="s">
        <v>136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1159</v>
      </c>
      <c r="F104" s="212" t="s">
        <v>1160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SUM(P105:P106)</f>
        <v>0</v>
      </c>
      <c r="Q104" s="206"/>
      <c r="R104" s="207">
        <f>SUM(R105:R106)</f>
        <v>0</v>
      </c>
      <c r="S104" s="206"/>
      <c r="T104" s="208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226</v>
      </c>
      <c r="AT104" s="210" t="s">
        <v>71</v>
      </c>
      <c r="AU104" s="210" t="s">
        <v>79</v>
      </c>
      <c r="AY104" s="209" t="s">
        <v>136</v>
      </c>
      <c r="BK104" s="211">
        <f>SUM(BK105:BK106)</f>
        <v>0</v>
      </c>
    </row>
    <row r="105" s="2" customFormat="1" ht="16.5" customHeight="1">
      <c r="A105" s="40"/>
      <c r="B105" s="41"/>
      <c r="C105" s="214" t="s">
        <v>266</v>
      </c>
      <c r="D105" s="214" t="s">
        <v>139</v>
      </c>
      <c r="E105" s="215" t="s">
        <v>1161</v>
      </c>
      <c r="F105" s="216" t="s">
        <v>1162</v>
      </c>
      <c r="G105" s="217" t="s">
        <v>1129</v>
      </c>
      <c r="H105" s="218">
        <v>1</v>
      </c>
      <c r="I105" s="219"/>
      <c r="J105" s="220">
        <f>ROUND(I105*H105,2)</f>
        <v>0</v>
      </c>
      <c r="K105" s="216" t="s">
        <v>143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1130</v>
      </c>
      <c r="AT105" s="225" t="s">
        <v>139</v>
      </c>
      <c r="AU105" s="225" t="s">
        <v>81</v>
      </c>
      <c r="AY105" s="19" t="s">
        <v>136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1130</v>
      </c>
      <c r="BM105" s="225" t="s">
        <v>1163</v>
      </c>
    </row>
    <row r="106" s="14" customFormat="1">
      <c r="A106" s="14"/>
      <c r="B106" s="238"/>
      <c r="C106" s="239"/>
      <c r="D106" s="229" t="s">
        <v>146</v>
      </c>
      <c r="E106" s="240" t="s">
        <v>19</v>
      </c>
      <c r="F106" s="241" t="s">
        <v>1164</v>
      </c>
      <c r="G106" s="239"/>
      <c r="H106" s="242">
        <v>1</v>
      </c>
      <c r="I106" s="243"/>
      <c r="J106" s="239"/>
      <c r="K106" s="239"/>
      <c r="L106" s="244"/>
      <c r="M106" s="282"/>
      <c r="N106" s="283"/>
      <c r="O106" s="283"/>
      <c r="P106" s="283"/>
      <c r="Q106" s="283"/>
      <c r="R106" s="283"/>
      <c r="S106" s="283"/>
      <c r="T106" s="28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146</v>
      </c>
      <c r="AU106" s="248" t="s">
        <v>81</v>
      </c>
      <c r="AV106" s="14" t="s">
        <v>81</v>
      </c>
      <c r="AW106" s="14" t="s">
        <v>33</v>
      </c>
      <c r="AX106" s="14" t="s">
        <v>79</v>
      </c>
      <c r="AY106" s="248" t="s">
        <v>136</v>
      </c>
    </row>
    <row r="107" s="2" customFormat="1" ht="6.96" customHeight="1">
      <c r="A107" s="40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46"/>
      <c r="M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</sheetData>
  <sheetProtection sheet="1" autoFilter="0" formatColumns="0" formatRows="0" objects="1" scenarios="1" spinCount="100000" saltValue="JoAOEgh0et5oiXDw8WWA2hl7U9fCQdccm01w+7c6SUIZDNYUDRCapA5Uiwe+qWMZCSN2GmiF5Ye5ai211K4QHA==" hashValue="Js+38u1vzJUndr/6+UERNDZeXquRoBk7QUHH+aOHlcpsZIptYeLTSEiYzh/ZEECs7ONAzO4+mMRxxBBxzCpppQ==" algorithmName="SHA-512" password="CC35"/>
  <autoFilter ref="C84:K10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2"/>
    </row>
    <row r="4" s="1" customFormat="1" ht="24.96" customHeight="1">
      <c r="B4" s="22"/>
      <c r="C4" s="142" t="s">
        <v>1165</v>
      </c>
      <c r="H4" s="22"/>
    </row>
    <row r="5" s="1" customFormat="1" ht="12" customHeight="1">
      <c r="B5" s="22"/>
      <c r="C5" s="290" t="s">
        <v>13</v>
      </c>
      <c r="D5" s="151" t="s">
        <v>14</v>
      </c>
      <c r="E5" s="1"/>
      <c r="F5" s="1"/>
      <c r="H5" s="22"/>
    </row>
    <row r="6" s="1" customFormat="1" ht="36.96" customHeight="1">
      <c r="B6" s="22"/>
      <c r="C6" s="291" t="s">
        <v>16</v>
      </c>
      <c r="D6" s="292" t="s">
        <v>17</v>
      </c>
      <c r="E6" s="1"/>
      <c r="F6" s="1"/>
      <c r="H6" s="22"/>
    </row>
    <row r="7" s="1" customFormat="1" ht="16.5" customHeight="1">
      <c r="B7" s="22"/>
      <c r="C7" s="144" t="s">
        <v>23</v>
      </c>
      <c r="D7" s="148" t="str">
        <f>'Rekapitulace stavby'!AN8</f>
        <v>16. 2. 2021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7"/>
      <c r="B9" s="293"/>
      <c r="C9" s="294" t="s">
        <v>53</v>
      </c>
      <c r="D9" s="295" t="s">
        <v>54</v>
      </c>
      <c r="E9" s="295" t="s">
        <v>123</v>
      </c>
      <c r="F9" s="296" t="s">
        <v>1166</v>
      </c>
      <c r="G9" s="187"/>
      <c r="H9" s="293"/>
    </row>
    <row r="10" s="2" customFormat="1" ht="26.4" customHeight="1">
      <c r="A10" s="40"/>
      <c r="B10" s="46"/>
      <c r="C10" s="297" t="s">
        <v>1167</v>
      </c>
      <c r="D10" s="297" t="s">
        <v>84</v>
      </c>
      <c r="E10" s="40"/>
      <c r="F10" s="40"/>
      <c r="G10" s="40"/>
      <c r="H10" s="46"/>
    </row>
    <row r="11" s="2" customFormat="1" ht="16.8" customHeight="1">
      <c r="A11" s="40"/>
      <c r="B11" s="46"/>
      <c r="C11" s="298" t="s">
        <v>270</v>
      </c>
      <c r="D11" s="299" t="s">
        <v>1168</v>
      </c>
      <c r="E11" s="300" t="s">
        <v>142</v>
      </c>
      <c r="F11" s="301">
        <v>14.356</v>
      </c>
      <c r="G11" s="40"/>
      <c r="H11" s="46"/>
    </row>
    <row r="12" s="2" customFormat="1" ht="16.8" customHeight="1">
      <c r="A12" s="40"/>
      <c r="B12" s="46"/>
      <c r="C12" s="302" t="s">
        <v>19</v>
      </c>
      <c r="D12" s="302" t="s">
        <v>147</v>
      </c>
      <c r="E12" s="19" t="s">
        <v>19</v>
      </c>
      <c r="F12" s="303">
        <v>0</v>
      </c>
      <c r="G12" s="40"/>
      <c r="H12" s="46"/>
    </row>
    <row r="13" s="2" customFormat="1" ht="16.8" customHeight="1">
      <c r="A13" s="40"/>
      <c r="B13" s="46"/>
      <c r="C13" s="302" t="s">
        <v>19</v>
      </c>
      <c r="D13" s="302" t="s">
        <v>148</v>
      </c>
      <c r="E13" s="19" t="s">
        <v>19</v>
      </c>
      <c r="F13" s="303">
        <v>1.3200000000000001</v>
      </c>
      <c r="G13" s="40"/>
      <c r="H13" s="46"/>
    </row>
    <row r="14" s="2" customFormat="1" ht="16.8" customHeight="1">
      <c r="A14" s="40"/>
      <c r="B14" s="46"/>
      <c r="C14" s="302" t="s">
        <v>19</v>
      </c>
      <c r="D14" s="302" t="s">
        <v>149</v>
      </c>
      <c r="E14" s="19" t="s">
        <v>19</v>
      </c>
      <c r="F14" s="303">
        <v>2.3100000000000001</v>
      </c>
      <c r="G14" s="40"/>
      <c r="H14" s="46"/>
    </row>
    <row r="15" s="2" customFormat="1" ht="16.8" customHeight="1">
      <c r="A15" s="40"/>
      <c r="B15" s="46"/>
      <c r="C15" s="302" t="s">
        <v>19</v>
      </c>
      <c r="D15" s="302" t="s">
        <v>151</v>
      </c>
      <c r="E15" s="19" t="s">
        <v>19</v>
      </c>
      <c r="F15" s="303">
        <v>1.6499999999999999</v>
      </c>
      <c r="G15" s="40"/>
      <c r="H15" s="46"/>
    </row>
    <row r="16" s="2" customFormat="1" ht="16.8" customHeight="1">
      <c r="A16" s="40"/>
      <c r="B16" s="46"/>
      <c r="C16" s="302" t="s">
        <v>19</v>
      </c>
      <c r="D16" s="302" t="s">
        <v>152</v>
      </c>
      <c r="E16" s="19" t="s">
        <v>19</v>
      </c>
      <c r="F16" s="303">
        <v>2.3100000000000001</v>
      </c>
      <c r="G16" s="40"/>
      <c r="H16" s="46"/>
    </row>
    <row r="17" s="2" customFormat="1" ht="16.8" customHeight="1">
      <c r="A17" s="40"/>
      <c r="B17" s="46"/>
      <c r="C17" s="302" t="s">
        <v>19</v>
      </c>
      <c r="D17" s="302" t="s">
        <v>154</v>
      </c>
      <c r="E17" s="19" t="s">
        <v>19</v>
      </c>
      <c r="F17" s="303">
        <v>2.6400000000000001</v>
      </c>
      <c r="G17" s="40"/>
      <c r="H17" s="46"/>
    </row>
    <row r="18" s="2" customFormat="1" ht="16.8" customHeight="1">
      <c r="A18" s="40"/>
      <c r="B18" s="46"/>
      <c r="C18" s="302" t="s">
        <v>19</v>
      </c>
      <c r="D18" s="302" t="s">
        <v>155</v>
      </c>
      <c r="E18" s="19" t="s">
        <v>19</v>
      </c>
      <c r="F18" s="303">
        <v>2.3100000000000001</v>
      </c>
      <c r="G18" s="40"/>
      <c r="H18" s="46"/>
    </row>
    <row r="19" s="2" customFormat="1" ht="16.8" customHeight="1">
      <c r="A19" s="40"/>
      <c r="B19" s="46"/>
      <c r="C19" s="302" t="s">
        <v>19</v>
      </c>
      <c r="D19" s="302" t="s">
        <v>157</v>
      </c>
      <c r="E19" s="19" t="s">
        <v>19</v>
      </c>
      <c r="F19" s="303">
        <v>1.073</v>
      </c>
      <c r="G19" s="40"/>
      <c r="H19" s="46"/>
    </row>
    <row r="20" s="2" customFormat="1" ht="16.8" customHeight="1">
      <c r="A20" s="40"/>
      <c r="B20" s="46"/>
      <c r="C20" s="302" t="s">
        <v>19</v>
      </c>
      <c r="D20" s="302" t="s">
        <v>158</v>
      </c>
      <c r="E20" s="19" t="s">
        <v>19</v>
      </c>
      <c r="F20" s="303">
        <v>0.74299999999999999</v>
      </c>
      <c r="G20" s="40"/>
      <c r="H20" s="46"/>
    </row>
    <row r="21" s="2" customFormat="1" ht="16.8" customHeight="1">
      <c r="A21" s="40"/>
      <c r="B21" s="46"/>
      <c r="C21" s="302" t="s">
        <v>270</v>
      </c>
      <c r="D21" s="302" t="s">
        <v>160</v>
      </c>
      <c r="E21" s="19" t="s">
        <v>19</v>
      </c>
      <c r="F21" s="303">
        <v>14.356</v>
      </c>
      <c r="G21" s="40"/>
      <c r="H21" s="46"/>
    </row>
    <row r="22" s="2" customFormat="1" ht="16.8" customHeight="1">
      <c r="A22" s="40"/>
      <c r="B22" s="46"/>
      <c r="C22" s="298" t="s">
        <v>278</v>
      </c>
      <c r="D22" s="299" t="s">
        <v>1169</v>
      </c>
      <c r="E22" s="300" t="s">
        <v>142</v>
      </c>
      <c r="F22" s="301">
        <v>182.81</v>
      </c>
      <c r="G22" s="40"/>
      <c r="H22" s="46"/>
    </row>
    <row r="23" s="2" customFormat="1" ht="16.8" customHeight="1">
      <c r="A23" s="40"/>
      <c r="B23" s="46"/>
      <c r="C23" s="302" t="s">
        <v>19</v>
      </c>
      <c r="D23" s="302" t="s">
        <v>225</v>
      </c>
      <c r="E23" s="19" t="s">
        <v>19</v>
      </c>
      <c r="F23" s="303">
        <v>0</v>
      </c>
      <c r="G23" s="40"/>
      <c r="H23" s="46"/>
    </row>
    <row r="24" s="2" customFormat="1" ht="16.8" customHeight="1">
      <c r="A24" s="40"/>
      <c r="B24" s="46"/>
      <c r="C24" s="302" t="s">
        <v>19</v>
      </c>
      <c r="D24" s="302" t="s">
        <v>179</v>
      </c>
      <c r="E24" s="19" t="s">
        <v>19</v>
      </c>
      <c r="F24" s="303">
        <v>9.1999999999999993</v>
      </c>
      <c r="G24" s="40"/>
      <c r="H24" s="46"/>
    </row>
    <row r="25" s="2" customFormat="1" ht="16.8" customHeight="1">
      <c r="A25" s="40"/>
      <c r="B25" s="46"/>
      <c r="C25" s="302" t="s">
        <v>19</v>
      </c>
      <c r="D25" s="302" t="s">
        <v>180</v>
      </c>
      <c r="E25" s="19" t="s">
        <v>19</v>
      </c>
      <c r="F25" s="303">
        <v>8.8000000000000007</v>
      </c>
      <c r="G25" s="40"/>
      <c r="H25" s="46"/>
    </row>
    <row r="26" s="2" customFormat="1" ht="16.8" customHeight="1">
      <c r="A26" s="40"/>
      <c r="B26" s="46"/>
      <c r="C26" s="302" t="s">
        <v>19</v>
      </c>
      <c r="D26" s="302" t="s">
        <v>181</v>
      </c>
      <c r="E26" s="19" t="s">
        <v>19</v>
      </c>
      <c r="F26" s="303">
        <v>21.899999999999999</v>
      </c>
      <c r="G26" s="40"/>
      <c r="H26" s="46"/>
    </row>
    <row r="27" s="2" customFormat="1" ht="16.8" customHeight="1">
      <c r="A27" s="40"/>
      <c r="B27" s="46"/>
      <c r="C27" s="302" t="s">
        <v>19</v>
      </c>
      <c r="D27" s="302" t="s">
        <v>182</v>
      </c>
      <c r="E27" s="19" t="s">
        <v>19</v>
      </c>
      <c r="F27" s="303">
        <v>9.1999999999999993</v>
      </c>
      <c r="G27" s="40"/>
      <c r="H27" s="46"/>
    </row>
    <row r="28" s="2" customFormat="1" ht="16.8" customHeight="1">
      <c r="A28" s="40"/>
      <c r="B28" s="46"/>
      <c r="C28" s="302" t="s">
        <v>19</v>
      </c>
      <c r="D28" s="302" t="s">
        <v>183</v>
      </c>
      <c r="E28" s="19" t="s">
        <v>19</v>
      </c>
      <c r="F28" s="303">
        <v>8.8000000000000007</v>
      </c>
      <c r="G28" s="40"/>
      <c r="H28" s="46"/>
    </row>
    <row r="29" s="2" customFormat="1" ht="16.8" customHeight="1">
      <c r="A29" s="40"/>
      <c r="B29" s="46"/>
      <c r="C29" s="302" t="s">
        <v>19</v>
      </c>
      <c r="D29" s="302" t="s">
        <v>184</v>
      </c>
      <c r="E29" s="19" t="s">
        <v>19</v>
      </c>
      <c r="F29" s="303">
        <v>4.2000000000000002</v>
      </c>
      <c r="G29" s="40"/>
      <c r="H29" s="46"/>
    </row>
    <row r="30" s="2" customFormat="1" ht="16.8" customHeight="1">
      <c r="A30" s="40"/>
      <c r="B30" s="46"/>
      <c r="C30" s="302" t="s">
        <v>19</v>
      </c>
      <c r="D30" s="302" t="s">
        <v>185</v>
      </c>
      <c r="E30" s="19" t="s">
        <v>19</v>
      </c>
      <c r="F30" s="303">
        <v>5.2599999999999998</v>
      </c>
      <c r="G30" s="40"/>
      <c r="H30" s="46"/>
    </row>
    <row r="31" s="2" customFormat="1" ht="16.8" customHeight="1">
      <c r="A31" s="40"/>
      <c r="B31" s="46"/>
      <c r="C31" s="302" t="s">
        <v>19</v>
      </c>
      <c r="D31" s="302" t="s">
        <v>186</v>
      </c>
      <c r="E31" s="19" t="s">
        <v>19</v>
      </c>
      <c r="F31" s="303">
        <v>7.4000000000000004</v>
      </c>
      <c r="G31" s="40"/>
      <c r="H31" s="46"/>
    </row>
    <row r="32" s="2" customFormat="1" ht="16.8" customHeight="1">
      <c r="A32" s="40"/>
      <c r="B32" s="46"/>
      <c r="C32" s="302" t="s">
        <v>19</v>
      </c>
      <c r="D32" s="302" t="s">
        <v>187</v>
      </c>
      <c r="E32" s="19" t="s">
        <v>19</v>
      </c>
      <c r="F32" s="303">
        <v>4</v>
      </c>
      <c r="G32" s="40"/>
      <c r="H32" s="46"/>
    </row>
    <row r="33" s="2" customFormat="1" ht="16.8" customHeight="1">
      <c r="A33" s="40"/>
      <c r="B33" s="46"/>
      <c r="C33" s="302" t="s">
        <v>19</v>
      </c>
      <c r="D33" s="302" t="s">
        <v>188</v>
      </c>
      <c r="E33" s="19" t="s">
        <v>19</v>
      </c>
      <c r="F33" s="303">
        <v>8.5999999999999996</v>
      </c>
      <c r="G33" s="40"/>
      <c r="H33" s="46"/>
    </row>
    <row r="34" s="2" customFormat="1" ht="16.8" customHeight="1">
      <c r="A34" s="40"/>
      <c r="B34" s="46"/>
      <c r="C34" s="302" t="s">
        <v>19</v>
      </c>
      <c r="D34" s="302" t="s">
        <v>189</v>
      </c>
      <c r="E34" s="19" t="s">
        <v>19</v>
      </c>
      <c r="F34" s="303">
        <v>8.1999999999999993</v>
      </c>
      <c r="G34" s="40"/>
      <c r="H34" s="46"/>
    </row>
    <row r="35" s="2" customFormat="1" ht="16.8" customHeight="1">
      <c r="A35" s="40"/>
      <c r="B35" s="46"/>
      <c r="C35" s="302" t="s">
        <v>19</v>
      </c>
      <c r="D35" s="302" t="s">
        <v>190</v>
      </c>
      <c r="E35" s="19" t="s">
        <v>19</v>
      </c>
      <c r="F35" s="303">
        <v>14.6</v>
      </c>
      <c r="G35" s="40"/>
      <c r="H35" s="46"/>
    </row>
    <row r="36" s="2" customFormat="1" ht="16.8" customHeight="1">
      <c r="A36" s="40"/>
      <c r="B36" s="46"/>
      <c r="C36" s="302" t="s">
        <v>19</v>
      </c>
      <c r="D36" s="302" t="s">
        <v>191</v>
      </c>
      <c r="E36" s="19" t="s">
        <v>19</v>
      </c>
      <c r="F36" s="303">
        <v>13.6</v>
      </c>
      <c r="G36" s="40"/>
      <c r="H36" s="46"/>
    </row>
    <row r="37" s="2" customFormat="1" ht="16.8" customHeight="1">
      <c r="A37" s="40"/>
      <c r="B37" s="46"/>
      <c r="C37" s="302" t="s">
        <v>19</v>
      </c>
      <c r="D37" s="302" t="s">
        <v>192</v>
      </c>
      <c r="E37" s="19" t="s">
        <v>19</v>
      </c>
      <c r="F37" s="303">
        <v>8.1500000000000004</v>
      </c>
      <c r="G37" s="40"/>
      <c r="H37" s="46"/>
    </row>
    <row r="38" s="2" customFormat="1" ht="16.8" customHeight="1">
      <c r="A38" s="40"/>
      <c r="B38" s="46"/>
      <c r="C38" s="302" t="s">
        <v>19</v>
      </c>
      <c r="D38" s="302" t="s">
        <v>193</v>
      </c>
      <c r="E38" s="19" t="s">
        <v>19</v>
      </c>
      <c r="F38" s="303">
        <v>9.4600000000000009</v>
      </c>
      <c r="G38" s="40"/>
      <c r="H38" s="46"/>
    </row>
    <row r="39" s="2" customFormat="1" ht="16.8" customHeight="1">
      <c r="A39" s="40"/>
      <c r="B39" s="46"/>
      <c r="C39" s="302" t="s">
        <v>19</v>
      </c>
      <c r="D39" s="302" t="s">
        <v>194</v>
      </c>
      <c r="E39" s="19" t="s">
        <v>19</v>
      </c>
      <c r="F39" s="303">
        <v>4.3399999999999999</v>
      </c>
      <c r="G39" s="40"/>
      <c r="H39" s="46"/>
    </row>
    <row r="40" s="2" customFormat="1" ht="16.8" customHeight="1">
      <c r="A40" s="40"/>
      <c r="B40" s="46"/>
      <c r="C40" s="302" t="s">
        <v>19</v>
      </c>
      <c r="D40" s="302" t="s">
        <v>195</v>
      </c>
      <c r="E40" s="19" t="s">
        <v>19</v>
      </c>
      <c r="F40" s="303">
        <v>8.6400000000000006</v>
      </c>
      <c r="G40" s="40"/>
      <c r="H40" s="46"/>
    </row>
    <row r="41" s="2" customFormat="1" ht="16.8" customHeight="1">
      <c r="A41" s="40"/>
      <c r="B41" s="46"/>
      <c r="C41" s="302" t="s">
        <v>19</v>
      </c>
      <c r="D41" s="302" t="s">
        <v>196</v>
      </c>
      <c r="E41" s="19" t="s">
        <v>19</v>
      </c>
      <c r="F41" s="303">
        <v>8.8599999999999994</v>
      </c>
      <c r="G41" s="40"/>
      <c r="H41" s="46"/>
    </row>
    <row r="42" s="2" customFormat="1" ht="16.8" customHeight="1">
      <c r="A42" s="40"/>
      <c r="B42" s="46"/>
      <c r="C42" s="302" t="s">
        <v>19</v>
      </c>
      <c r="D42" s="302" t="s">
        <v>197</v>
      </c>
      <c r="E42" s="19" t="s">
        <v>19</v>
      </c>
      <c r="F42" s="303">
        <v>8.1999999999999993</v>
      </c>
      <c r="G42" s="40"/>
      <c r="H42" s="46"/>
    </row>
    <row r="43" s="2" customFormat="1" ht="16.8" customHeight="1">
      <c r="A43" s="40"/>
      <c r="B43" s="46"/>
      <c r="C43" s="302" t="s">
        <v>19</v>
      </c>
      <c r="D43" s="302" t="s">
        <v>198</v>
      </c>
      <c r="E43" s="19" t="s">
        <v>19</v>
      </c>
      <c r="F43" s="303">
        <v>11.4</v>
      </c>
      <c r="G43" s="40"/>
      <c r="H43" s="46"/>
    </row>
    <row r="44" s="2" customFormat="1" ht="16.8" customHeight="1">
      <c r="A44" s="40"/>
      <c r="B44" s="46"/>
      <c r="C44" s="302" t="s">
        <v>278</v>
      </c>
      <c r="D44" s="302" t="s">
        <v>160</v>
      </c>
      <c r="E44" s="19" t="s">
        <v>19</v>
      </c>
      <c r="F44" s="303">
        <v>182.81</v>
      </c>
      <c r="G44" s="40"/>
      <c r="H44" s="46"/>
    </row>
    <row r="45" s="2" customFormat="1" ht="16.8" customHeight="1">
      <c r="A45" s="40"/>
      <c r="B45" s="46"/>
      <c r="C45" s="298" t="s">
        <v>1170</v>
      </c>
      <c r="D45" s="299" t="s">
        <v>1171</v>
      </c>
      <c r="E45" s="300" t="s">
        <v>142</v>
      </c>
      <c r="F45" s="301">
        <v>36.701000000000001</v>
      </c>
      <c r="G45" s="40"/>
      <c r="H45" s="46"/>
    </row>
    <row r="46" s="2" customFormat="1" ht="16.8" customHeight="1">
      <c r="A46" s="40"/>
      <c r="B46" s="46"/>
      <c r="C46" s="298" t="s">
        <v>388</v>
      </c>
      <c r="D46" s="299" t="s">
        <v>1172</v>
      </c>
      <c r="E46" s="300" t="s">
        <v>142</v>
      </c>
      <c r="F46" s="301">
        <v>53.600000000000001</v>
      </c>
      <c r="G46" s="40"/>
      <c r="H46" s="46"/>
    </row>
    <row r="47" s="2" customFormat="1" ht="16.8" customHeight="1">
      <c r="A47" s="40"/>
      <c r="B47" s="46"/>
      <c r="C47" s="302" t="s">
        <v>19</v>
      </c>
      <c r="D47" s="302" t="s">
        <v>378</v>
      </c>
      <c r="E47" s="19" t="s">
        <v>19</v>
      </c>
      <c r="F47" s="303">
        <v>0</v>
      </c>
      <c r="G47" s="40"/>
      <c r="H47" s="46"/>
    </row>
    <row r="48" s="2" customFormat="1" ht="16.8" customHeight="1">
      <c r="A48" s="40"/>
      <c r="B48" s="46"/>
      <c r="C48" s="302" t="s">
        <v>19</v>
      </c>
      <c r="D48" s="302" t="s">
        <v>379</v>
      </c>
      <c r="E48" s="19" t="s">
        <v>19</v>
      </c>
      <c r="F48" s="303">
        <v>53.600000000000001</v>
      </c>
      <c r="G48" s="40"/>
      <c r="H48" s="46"/>
    </row>
    <row r="49" s="2" customFormat="1" ht="16.8" customHeight="1">
      <c r="A49" s="40"/>
      <c r="B49" s="46"/>
      <c r="C49" s="302" t="s">
        <v>388</v>
      </c>
      <c r="D49" s="302" t="s">
        <v>160</v>
      </c>
      <c r="E49" s="19" t="s">
        <v>19</v>
      </c>
      <c r="F49" s="303">
        <v>53.600000000000001</v>
      </c>
      <c r="G49" s="40"/>
      <c r="H49" s="46"/>
    </row>
    <row r="50" s="2" customFormat="1" ht="16.8" customHeight="1">
      <c r="A50" s="40"/>
      <c r="B50" s="46"/>
      <c r="C50" s="298" t="s">
        <v>1173</v>
      </c>
      <c r="D50" s="299" t="s">
        <v>1174</v>
      </c>
      <c r="E50" s="300" t="s">
        <v>317</v>
      </c>
      <c r="F50" s="301">
        <v>12</v>
      </c>
      <c r="G50" s="40"/>
      <c r="H50" s="46"/>
    </row>
    <row r="51" s="2" customFormat="1" ht="16.8" customHeight="1">
      <c r="A51" s="40"/>
      <c r="B51" s="46"/>
      <c r="C51" s="298" t="s">
        <v>425</v>
      </c>
      <c r="D51" s="299" t="s">
        <v>1175</v>
      </c>
      <c r="E51" s="300" t="s">
        <v>142</v>
      </c>
      <c r="F51" s="301">
        <v>4.218</v>
      </c>
      <c r="G51" s="40"/>
      <c r="H51" s="46"/>
    </row>
    <row r="52" s="2" customFormat="1" ht="16.8" customHeight="1">
      <c r="A52" s="40"/>
      <c r="B52" s="46"/>
      <c r="C52" s="302" t="s">
        <v>19</v>
      </c>
      <c r="D52" s="302" t="s">
        <v>412</v>
      </c>
      <c r="E52" s="19" t="s">
        <v>19</v>
      </c>
      <c r="F52" s="303">
        <v>0</v>
      </c>
      <c r="G52" s="40"/>
      <c r="H52" s="46"/>
    </row>
    <row r="53" s="2" customFormat="1" ht="16.8" customHeight="1">
      <c r="A53" s="40"/>
      <c r="B53" s="46"/>
      <c r="C53" s="302" t="s">
        <v>19</v>
      </c>
      <c r="D53" s="302" t="s">
        <v>413</v>
      </c>
      <c r="E53" s="19" t="s">
        <v>19</v>
      </c>
      <c r="F53" s="303">
        <v>0.35999999999999999</v>
      </c>
      <c r="G53" s="40"/>
      <c r="H53" s="46"/>
    </row>
    <row r="54" s="2" customFormat="1" ht="16.8" customHeight="1">
      <c r="A54" s="40"/>
      <c r="B54" s="46"/>
      <c r="C54" s="302" t="s">
        <v>19</v>
      </c>
      <c r="D54" s="302" t="s">
        <v>414</v>
      </c>
      <c r="E54" s="19" t="s">
        <v>19</v>
      </c>
      <c r="F54" s="303">
        <v>0.32000000000000001</v>
      </c>
      <c r="G54" s="40"/>
      <c r="H54" s="46"/>
    </row>
    <row r="55" s="2" customFormat="1" ht="16.8" customHeight="1">
      <c r="A55" s="40"/>
      <c r="B55" s="46"/>
      <c r="C55" s="302" t="s">
        <v>19</v>
      </c>
      <c r="D55" s="302" t="s">
        <v>415</v>
      </c>
      <c r="E55" s="19" t="s">
        <v>19</v>
      </c>
      <c r="F55" s="303">
        <v>0.35999999999999999</v>
      </c>
      <c r="G55" s="40"/>
      <c r="H55" s="46"/>
    </row>
    <row r="56" s="2" customFormat="1" ht="16.8" customHeight="1">
      <c r="A56" s="40"/>
      <c r="B56" s="46"/>
      <c r="C56" s="302" t="s">
        <v>19</v>
      </c>
      <c r="D56" s="302" t="s">
        <v>416</v>
      </c>
      <c r="E56" s="19" t="s">
        <v>19</v>
      </c>
      <c r="F56" s="303">
        <v>0.32000000000000001</v>
      </c>
      <c r="G56" s="40"/>
      <c r="H56" s="46"/>
    </row>
    <row r="57" s="2" customFormat="1" ht="16.8" customHeight="1">
      <c r="A57" s="40"/>
      <c r="B57" s="46"/>
      <c r="C57" s="302" t="s">
        <v>19</v>
      </c>
      <c r="D57" s="302" t="s">
        <v>417</v>
      </c>
      <c r="E57" s="19" t="s">
        <v>19</v>
      </c>
      <c r="F57" s="303">
        <v>0.38</v>
      </c>
      <c r="G57" s="40"/>
      <c r="H57" s="46"/>
    </row>
    <row r="58" s="2" customFormat="1" ht="16.8" customHeight="1">
      <c r="A58" s="40"/>
      <c r="B58" s="46"/>
      <c r="C58" s="302" t="s">
        <v>19</v>
      </c>
      <c r="D58" s="302" t="s">
        <v>418</v>
      </c>
      <c r="E58" s="19" t="s">
        <v>19</v>
      </c>
      <c r="F58" s="303">
        <v>0.35999999999999999</v>
      </c>
      <c r="G58" s="40"/>
      <c r="H58" s="46"/>
    </row>
    <row r="59" s="2" customFormat="1" ht="16.8" customHeight="1">
      <c r="A59" s="40"/>
      <c r="B59" s="46"/>
      <c r="C59" s="302" t="s">
        <v>19</v>
      </c>
      <c r="D59" s="302" t="s">
        <v>419</v>
      </c>
      <c r="E59" s="19" t="s">
        <v>19</v>
      </c>
      <c r="F59" s="303">
        <v>0.32000000000000001</v>
      </c>
      <c r="G59" s="40"/>
      <c r="H59" s="46"/>
    </row>
    <row r="60" s="2" customFormat="1" ht="16.8" customHeight="1">
      <c r="A60" s="40"/>
      <c r="B60" s="46"/>
      <c r="C60" s="302" t="s">
        <v>19</v>
      </c>
      <c r="D60" s="302" t="s">
        <v>420</v>
      </c>
      <c r="E60" s="19" t="s">
        <v>19</v>
      </c>
      <c r="F60" s="303">
        <v>0.38600000000000001</v>
      </c>
      <c r="G60" s="40"/>
      <c r="H60" s="46"/>
    </row>
    <row r="61" s="2" customFormat="1" ht="16.8" customHeight="1">
      <c r="A61" s="40"/>
      <c r="B61" s="46"/>
      <c r="C61" s="302" t="s">
        <v>19</v>
      </c>
      <c r="D61" s="302" t="s">
        <v>421</v>
      </c>
      <c r="E61" s="19" t="s">
        <v>19</v>
      </c>
      <c r="F61" s="303">
        <v>0.38800000000000001</v>
      </c>
      <c r="G61" s="40"/>
      <c r="H61" s="46"/>
    </row>
    <row r="62" s="2" customFormat="1" ht="16.8" customHeight="1">
      <c r="A62" s="40"/>
      <c r="B62" s="46"/>
      <c r="C62" s="302" t="s">
        <v>19</v>
      </c>
      <c r="D62" s="302" t="s">
        <v>422</v>
      </c>
      <c r="E62" s="19" t="s">
        <v>19</v>
      </c>
      <c r="F62" s="303">
        <v>0.38400000000000001</v>
      </c>
      <c r="G62" s="40"/>
      <c r="H62" s="46"/>
    </row>
    <row r="63" s="2" customFormat="1" ht="16.8" customHeight="1">
      <c r="A63" s="40"/>
      <c r="B63" s="46"/>
      <c r="C63" s="302" t="s">
        <v>19</v>
      </c>
      <c r="D63" s="302" t="s">
        <v>423</v>
      </c>
      <c r="E63" s="19" t="s">
        <v>19</v>
      </c>
      <c r="F63" s="303">
        <v>0.32000000000000001</v>
      </c>
      <c r="G63" s="40"/>
      <c r="H63" s="46"/>
    </row>
    <row r="64" s="2" customFormat="1" ht="16.8" customHeight="1">
      <c r="A64" s="40"/>
      <c r="B64" s="46"/>
      <c r="C64" s="302" t="s">
        <v>19</v>
      </c>
      <c r="D64" s="302" t="s">
        <v>424</v>
      </c>
      <c r="E64" s="19" t="s">
        <v>19</v>
      </c>
      <c r="F64" s="303">
        <v>0.32000000000000001</v>
      </c>
      <c r="G64" s="40"/>
      <c r="H64" s="46"/>
    </row>
    <row r="65" s="2" customFormat="1" ht="16.8" customHeight="1">
      <c r="A65" s="40"/>
      <c r="B65" s="46"/>
      <c r="C65" s="302" t="s">
        <v>425</v>
      </c>
      <c r="D65" s="302" t="s">
        <v>160</v>
      </c>
      <c r="E65" s="19" t="s">
        <v>19</v>
      </c>
      <c r="F65" s="303">
        <v>4.218</v>
      </c>
      <c r="G65" s="40"/>
      <c r="H65" s="46"/>
    </row>
    <row r="66" s="2" customFormat="1" ht="16.8" customHeight="1">
      <c r="A66" s="40"/>
      <c r="B66" s="46"/>
      <c r="C66" s="298" t="s">
        <v>433</v>
      </c>
      <c r="D66" s="299" t="s">
        <v>1176</v>
      </c>
      <c r="E66" s="300" t="s">
        <v>142</v>
      </c>
      <c r="F66" s="301">
        <v>5.5110000000000001</v>
      </c>
      <c r="G66" s="40"/>
      <c r="H66" s="46"/>
    </row>
    <row r="67" s="2" customFormat="1" ht="16.8" customHeight="1">
      <c r="A67" s="40"/>
      <c r="B67" s="46"/>
      <c r="C67" s="302" t="s">
        <v>19</v>
      </c>
      <c r="D67" s="302" t="s">
        <v>393</v>
      </c>
      <c r="E67" s="19" t="s">
        <v>19</v>
      </c>
      <c r="F67" s="303">
        <v>0</v>
      </c>
      <c r="G67" s="40"/>
      <c r="H67" s="46"/>
    </row>
    <row r="68" s="2" customFormat="1" ht="16.8" customHeight="1">
      <c r="A68" s="40"/>
      <c r="B68" s="46"/>
      <c r="C68" s="302" t="s">
        <v>19</v>
      </c>
      <c r="D68" s="302" t="s">
        <v>430</v>
      </c>
      <c r="E68" s="19" t="s">
        <v>19</v>
      </c>
      <c r="F68" s="303">
        <v>2.871</v>
      </c>
      <c r="G68" s="40"/>
      <c r="H68" s="46"/>
    </row>
    <row r="69" s="2" customFormat="1" ht="16.8" customHeight="1">
      <c r="A69" s="40"/>
      <c r="B69" s="46"/>
      <c r="C69" s="302" t="s">
        <v>19</v>
      </c>
      <c r="D69" s="302" t="s">
        <v>431</v>
      </c>
      <c r="E69" s="19" t="s">
        <v>19</v>
      </c>
      <c r="F69" s="303">
        <v>1.3200000000000001</v>
      </c>
      <c r="G69" s="40"/>
      <c r="H69" s="46"/>
    </row>
    <row r="70" s="2" customFormat="1" ht="16.8" customHeight="1">
      <c r="A70" s="40"/>
      <c r="B70" s="46"/>
      <c r="C70" s="302" t="s">
        <v>19</v>
      </c>
      <c r="D70" s="302" t="s">
        <v>432</v>
      </c>
      <c r="E70" s="19" t="s">
        <v>19</v>
      </c>
      <c r="F70" s="303">
        <v>1.3200000000000001</v>
      </c>
      <c r="G70" s="40"/>
      <c r="H70" s="46"/>
    </row>
    <row r="71" s="2" customFormat="1" ht="16.8" customHeight="1">
      <c r="A71" s="40"/>
      <c r="B71" s="46"/>
      <c r="C71" s="302" t="s">
        <v>433</v>
      </c>
      <c r="D71" s="302" t="s">
        <v>160</v>
      </c>
      <c r="E71" s="19" t="s">
        <v>19</v>
      </c>
      <c r="F71" s="303">
        <v>5.5110000000000001</v>
      </c>
      <c r="G71" s="40"/>
      <c r="H71" s="46"/>
    </row>
    <row r="72" s="2" customFormat="1" ht="16.8" customHeight="1">
      <c r="A72" s="40"/>
      <c r="B72" s="46"/>
      <c r="C72" s="298" t="s">
        <v>443</v>
      </c>
      <c r="D72" s="299" t="s">
        <v>1177</v>
      </c>
      <c r="E72" s="300" t="s">
        <v>142</v>
      </c>
      <c r="F72" s="301">
        <v>5.1660000000000004</v>
      </c>
      <c r="G72" s="40"/>
      <c r="H72" s="46"/>
    </row>
    <row r="73" s="2" customFormat="1" ht="16.8" customHeight="1">
      <c r="A73" s="40"/>
      <c r="B73" s="46"/>
      <c r="C73" s="302" t="s">
        <v>19</v>
      </c>
      <c r="D73" s="302" t="s">
        <v>402</v>
      </c>
      <c r="E73" s="19" t="s">
        <v>19</v>
      </c>
      <c r="F73" s="303">
        <v>0</v>
      </c>
      <c r="G73" s="40"/>
      <c r="H73" s="46"/>
    </row>
    <row r="74" s="2" customFormat="1" ht="16.8" customHeight="1">
      <c r="A74" s="40"/>
      <c r="B74" s="46"/>
      <c r="C74" s="302" t="s">
        <v>19</v>
      </c>
      <c r="D74" s="302" t="s">
        <v>438</v>
      </c>
      <c r="E74" s="19" t="s">
        <v>19</v>
      </c>
      <c r="F74" s="303">
        <v>1.5</v>
      </c>
      <c r="G74" s="40"/>
      <c r="H74" s="46"/>
    </row>
    <row r="75" s="2" customFormat="1" ht="16.8" customHeight="1">
      <c r="A75" s="40"/>
      <c r="B75" s="46"/>
      <c r="C75" s="302" t="s">
        <v>19</v>
      </c>
      <c r="D75" s="302" t="s">
        <v>439</v>
      </c>
      <c r="E75" s="19" t="s">
        <v>19</v>
      </c>
      <c r="F75" s="303">
        <v>0.90000000000000002</v>
      </c>
      <c r="G75" s="40"/>
      <c r="H75" s="46"/>
    </row>
    <row r="76" s="2" customFormat="1" ht="16.8" customHeight="1">
      <c r="A76" s="40"/>
      <c r="B76" s="46"/>
      <c r="C76" s="302" t="s">
        <v>19</v>
      </c>
      <c r="D76" s="302" t="s">
        <v>440</v>
      </c>
      <c r="E76" s="19" t="s">
        <v>19</v>
      </c>
      <c r="F76" s="303">
        <v>1.1399999999999999</v>
      </c>
      <c r="G76" s="40"/>
      <c r="H76" s="46"/>
    </row>
    <row r="77" s="2" customFormat="1" ht="16.8" customHeight="1">
      <c r="A77" s="40"/>
      <c r="B77" s="46"/>
      <c r="C77" s="302" t="s">
        <v>19</v>
      </c>
      <c r="D77" s="302" t="s">
        <v>441</v>
      </c>
      <c r="E77" s="19" t="s">
        <v>19</v>
      </c>
      <c r="F77" s="303">
        <v>0.56999999999999995</v>
      </c>
      <c r="G77" s="40"/>
      <c r="H77" s="46"/>
    </row>
    <row r="78" s="2" customFormat="1" ht="16.8" customHeight="1">
      <c r="A78" s="40"/>
      <c r="B78" s="46"/>
      <c r="C78" s="302" t="s">
        <v>19</v>
      </c>
      <c r="D78" s="302" t="s">
        <v>442</v>
      </c>
      <c r="E78" s="19" t="s">
        <v>19</v>
      </c>
      <c r="F78" s="303">
        <v>1.0560000000000001</v>
      </c>
      <c r="G78" s="40"/>
      <c r="H78" s="46"/>
    </row>
    <row r="79" s="2" customFormat="1" ht="16.8" customHeight="1">
      <c r="A79" s="40"/>
      <c r="B79" s="46"/>
      <c r="C79" s="302" t="s">
        <v>443</v>
      </c>
      <c r="D79" s="302" t="s">
        <v>160</v>
      </c>
      <c r="E79" s="19" t="s">
        <v>19</v>
      </c>
      <c r="F79" s="303">
        <v>5.1660000000000004</v>
      </c>
      <c r="G79" s="40"/>
      <c r="H79" s="46"/>
    </row>
    <row r="80" s="2" customFormat="1" ht="16.8" customHeight="1">
      <c r="A80" s="40"/>
      <c r="B80" s="46"/>
      <c r="C80" s="298" t="s">
        <v>1178</v>
      </c>
      <c r="D80" s="299" t="s">
        <v>1179</v>
      </c>
      <c r="E80" s="300" t="s">
        <v>142</v>
      </c>
      <c r="F80" s="301">
        <v>19.350000000000001</v>
      </c>
      <c r="G80" s="40"/>
      <c r="H80" s="46"/>
    </row>
    <row r="81" s="2" customFormat="1" ht="16.8" customHeight="1">
      <c r="A81" s="40"/>
      <c r="B81" s="46"/>
      <c r="C81" s="298" t="s">
        <v>720</v>
      </c>
      <c r="D81" s="299" t="s">
        <v>1180</v>
      </c>
      <c r="E81" s="300" t="s">
        <v>142</v>
      </c>
      <c r="F81" s="301">
        <v>140.667</v>
      </c>
      <c r="G81" s="40"/>
      <c r="H81" s="46"/>
    </row>
    <row r="82" s="2" customFormat="1" ht="16.8" customHeight="1">
      <c r="A82" s="40"/>
      <c r="B82" s="46"/>
      <c r="C82" s="298" t="s">
        <v>1181</v>
      </c>
      <c r="D82" s="299" t="s">
        <v>1182</v>
      </c>
      <c r="E82" s="300" t="s">
        <v>163</v>
      </c>
      <c r="F82" s="301">
        <v>0.59999999999999998</v>
      </c>
      <c r="G82" s="40"/>
      <c r="H82" s="46"/>
    </row>
    <row r="83" s="2" customFormat="1" ht="26.4" customHeight="1">
      <c r="A83" s="40"/>
      <c r="B83" s="46"/>
      <c r="C83" s="297" t="s">
        <v>1183</v>
      </c>
      <c r="D83" s="297" t="s">
        <v>88</v>
      </c>
      <c r="E83" s="40"/>
      <c r="F83" s="40"/>
      <c r="G83" s="40"/>
      <c r="H83" s="46"/>
    </row>
    <row r="84" s="2" customFormat="1" ht="16.8" customHeight="1">
      <c r="A84" s="40"/>
      <c r="B84" s="46"/>
      <c r="C84" s="298" t="s">
        <v>720</v>
      </c>
      <c r="D84" s="299" t="s">
        <v>1180</v>
      </c>
      <c r="E84" s="300" t="s">
        <v>142</v>
      </c>
      <c r="F84" s="301">
        <v>44.287999999999997</v>
      </c>
      <c r="G84" s="40"/>
      <c r="H84" s="46"/>
    </row>
    <row r="85" s="2" customFormat="1" ht="16.8" customHeight="1">
      <c r="A85" s="40"/>
      <c r="B85" s="46"/>
      <c r="C85" s="302" t="s">
        <v>19</v>
      </c>
      <c r="D85" s="302" t="s">
        <v>703</v>
      </c>
      <c r="E85" s="19" t="s">
        <v>19</v>
      </c>
      <c r="F85" s="303">
        <v>0</v>
      </c>
      <c r="G85" s="40"/>
      <c r="H85" s="46"/>
    </row>
    <row r="86" s="2" customFormat="1" ht="16.8" customHeight="1">
      <c r="A86" s="40"/>
      <c r="B86" s="46"/>
      <c r="C86" s="302" t="s">
        <v>19</v>
      </c>
      <c r="D86" s="302" t="s">
        <v>719</v>
      </c>
      <c r="E86" s="19" t="s">
        <v>19</v>
      </c>
      <c r="F86" s="303">
        <v>44.287999999999997</v>
      </c>
      <c r="G86" s="40"/>
      <c r="H86" s="46"/>
    </row>
    <row r="87" s="2" customFormat="1" ht="16.8" customHeight="1">
      <c r="A87" s="40"/>
      <c r="B87" s="46"/>
      <c r="C87" s="302" t="s">
        <v>720</v>
      </c>
      <c r="D87" s="302" t="s">
        <v>160</v>
      </c>
      <c r="E87" s="19" t="s">
        <v>19</v>
      </c>
      <c r="F87" s="303">
        <v>44.287999999999997</v>
      </c>
      <c r="G87" s="40"/>
      <c r="H87" s="46"/>
    </row>
    <row r="88" s="2" customFormat="1" ht="16.8" customHeight="1">
      <c r="A88" s="40"/>
      <c r="B88" s="46"/>
      <c r="C88" s="298" t="s">
        <v>1181</v>
      </c>
      <c r="D88" s="299" t="s">
        <v>1182</v>
      </c>
      <c r="E88" s="300" t="s">
        <v>163</v>
      </c>
      <c r="F88" s="301">
        <v>0</v>
      </c>
      <c r="G88" s="40"/>
      <c r="H88" s="46"/>
    </row>
    <row r="89" s="2" customFormat="1" ht="7.44" customHeight="1">
      <c r="A89" s="40"/>
      <c r="B89" s="167"/>
      <c r="C89" s="168"/>
      <c r="D89" s="168"/>
      <c r="E89" s="168"/>
      <c r="F89" s="168"/>
      <c r="G89" s="168"/>
      <c r="H89" s="46"/>
    </row>
    <row r="90" s="2" customFormat="1">
      <c r="A90" s="40"/>
      <c r="B90" s="40"/>
      <c r="C90" s="40"/>
      <c r="D90" s="40"/>
      <c r="E90" s="40"/>
      <c r="F90" s="40"/>
      <c r="G90" s="40"/>
      <c r="H90" s="40"/>
    </row>
  </sheetData>
  <sheetProtection sheet="1" formatColumns="0" formatRows="0" objects="1" scenarios="1" spinCount="100000" saltValue="+xXQzGyOecAmiQx01MRLGCzXfUkoFxt2HkMxuvMf2oENrlMczmfc7O28PbEgkZVCb/P2exzQyp7L9B1yhrKBew==" hashValue="IPIxrKFUjg4tMhJQ8X0QwWV48ro+yySIbWm5e7toJRr4WzMCl84VrhN5nb6Q1eAPTMTytXDVP5GRZ8g52dGz9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1184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1185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1186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1187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1188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1189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1190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1191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1192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1193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1194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78</v>
      </c>
      <c r="F18" s="315" t="s">
        <v>1195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1196</v>
      </c>
      <c r="F19" s="315" t="s">
        <v>1197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1198</v>
      </c>
      <c r="F20" s="315" t="s">
        <v>1199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1200</v>
      </c>
      <c r="F21" s="315" t="s">
        <v>1201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1202</v>
      </c>
      <c r="F22" s="315" t="s">
        <v>1203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85</v>
      </c>
      <c r="F23" s="315" t="s">
        <v>1204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1205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1206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1207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1208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1209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1210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1211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1212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1213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122</v>
      </c>
      <c r="F36" s="315"/>
      <c r="G36" s="315" t="s">
        <v>1214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1215</v>
      </c>
      <c r="F37" s="315"/>
      <c r="G37" s="315" t="s">
        <v>1216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53</v>
      </c>
      <c r="F38" s="315"/>
      <c r="G38" s="315" t="s">
        <v>1217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54</v>
      </c>
      <c r="F39" s="315"/>
      <c r="G39" s="315" t="s">
        <v>1218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123</v>
      </c>
      <c r="F40" s="315"/>
      <c r="G40" s="315" t="s">
        <v>1219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124</v>
      </c>
      <c r="F41" s="315"/>
      <c r="G41" s="315" t="s">
        <v>1220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1221</v>
      </c>
      <c r="F42" s="315"/>
      <c r="G42" s="315" t="s">
        <v>1222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1223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1224</v>
      </c>
      <c r="F44" s="315"/>
      <c r="G44" s="315" t="s">
        <v>1225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126</v>
      </c>
      <c r="F45" s="315"/>
      <c r="G45" s="315" t="s">
        <v>1226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1227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1228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1229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1230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1231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1232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1233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1234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1235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1236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1237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1238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1239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1240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1241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1242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1243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1244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1245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1246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1247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1248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1249</v>
      </c>
      <c r="D76" s="333"/>
      <c r="E76" s="333"/>
      <c r="F76" s="333" t="s">
        <v>1250</v>
      </c>
      <c r="G76" s="334"/>
      <c r="H76" s="333" t="s">
        <v>54</v>
      </c>
      <c r="I76" s="333" t="s">
        <v>57</v>
      </c>
      <c r="J76" s="333" t="s">
        <v>1251</v>
      </c>
      <c r="K76" s="332"/>
    </row>
    <row r="77" s="1" customFormat="1" ht="17.25" customHeight="1">
      <c r="B77" s="330"/>
      <c r="C77" s="335" t="s">
        <v>1252</v>
      </c>
      <c r="D77" s="335"/>
      <c r="E77" s="335"/>
      <c r="F77" s="336" t="s">
        <v>1253</v>
      </c>
      <c r="G77" s="337"/>
      <c r="H77" s="335"/>
      <c r="I77" s="335"/>
      <c r="J77" s="335" t="s">
        <v>1254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53</v>
      </c>
      <c r="D79" s="340"/>
      <c r="E79" s="340"/>
      <c r="F79" s="341" t="s">
        <v>1255</v>
      </c>
      <c r="G79" s="342"/>
      <c r="H79" s="318" t="s">
        <v>1256</v>
      </c>
      <c r="I79" s="318" t="s">
        <v>1257</v>
      </c>
      <c r="J79" s="318">
        <v>20</v>
      </c>
      <c r="K79" s="332"/>
    </row>
    <row r="80" s="1" customFormat="1" ht="15" customHeight="1">
      <c r="B80" s="330"/>
      <c r="C80" s="318" t="s">
        <v>1258</v>
      </c>
      <c r="D80" s="318"/>
      <c r="E80" s="318"/>
      <c r="F80" s="341" t="s">
        <v>1255</v>
      </c>
      <c r="G80" s="342"/>
      <c r="H80" s="318" t="s">
        <v>1259</v>
      </c>
      <c r="I80" s="318" t="s">
        <v>1257</v>
      </c>
      <c r="J80" s="318">
        <v>120</v>
      </c>
      <c r="K80" s="332"/>
    </row>
    <row r="81" s="1" customFormat="1" ht="15" customHeight="1">
      <c r="B81" s="343"/>
      <c r="C81" s="318" t="s">
        <v>1260</v>
      </c>
      <c r="D81" s="318"/>
      <c r="E81" s="318"/>
      <c r="F81" s="341" t="s">
        <v>1261</v>
      </c>
      <c r="G81" s="342"/>
      <c r="H81" s="318" t="s">
        <v>1262</v>
      </c>
      <c r="I81" s="318" t="s">
        <v>1257</v>
      </c>
      <c r="J81" s="318">
        <v>50</v>
      </c>
      <c r="K81" s="332"/>
    </row>
    <row r="82" s="1" customFormat="1" ht="15" customHeight="1">
      <c r="B82" s="343"/>
      <c r="C82" s="318" t="s">
        <v>1263</v>
      </c>
      <c r="D82" s="318"/>
      <c r="E82" s="318"/>
      <c r="F82" s="341" t="s">
        <v>1255</v>
      </c>
      <c r="G82" s="342"/>
      <c r="H82" s="318" t="s">
        <v>1264</v>
      </c>
      <c r="I82" s="318" t="s">
        <v>1265</v>
      </c>
      <c r="J82" s="318"/>
      <c r="K82" s="332"/>
    </row>
    <row r="83" s="1" customFormat="1" ht="15" customHeight="1">
      <c r="B83" s="343"/>
      <c r="C83" s="344" t="s">
        <v>1266</v>
      </c>
      <c r="D83" s="344"/>
      <c r="E83" s="344"/>
      <c r="F83" s="345" t="s">
        <v>1261</v>
      </c>
      <c r="G83" s="344"/>
      <c r="H83" s="344" t="s">
        <v>1267</v>
      </c>
      <c r="I83" s="344" t="s">
        <v>1257</v>
      </c>
      <c r="J83" s="344">
        <v>15</v>
      </c>
      <c r="K83" s="332"/>
    </row>
    <row r="84" s="1" customFormat="1" ht="15" customHeight="1">
      <c r="B84" s="343"/>
      <c r="C84" s="344" t="s">
        <v>1268</v>
      </c>
      <c r="D84" s="344"/>
      <c r="E84" s="344"/>
      <c r="F84" s="345" t="s">
        <v>1261</v>
      </c>
      <c r="G84" s="344"/>
      <c r="H84" s="344" t="s">
        <v>1269</v>
      </c>
      <c r="I84" s="344" t="s">
        <v>1257</v>
      </c>
      <c r="J84" s="344">
        <v>15</v>
      </c>
      <c r="K84" s="332"/>
    </row>
    <row r="85" s="1" customFormat="1" ht="15" customHeight="1">
      <c r="B85" s="343"/>
      <c r="C85" s="344" t="s">
        <v>1270</v>
      </c>
      <c r="D85" s="344"/>
      <c r="E85" s="344"/>
      <c r="F85" s="345" t="s">
        <v>1261</v>
      </c>
      <c r="G85" s="344"/>
      <c r="H85" s="344" t="s">
        <v>1271</v>
      </c>
      <c r="I85" s="344" t="s">
        <v>1257</v>
      </c>
      <c r="J85" s="344">
        <v>20</v>
      </c>
      <c r="K85" s="332"/>
    </row>
    <row r="86" s="1" customFormat="1" ht="15" customHeight="1">
      <c r="B86" s="343"/>
      <c r="C86" s="344" t="s">
        <v>1272</v>
      </c>
      <c r="D86" s="344"/>
      <c r="E86" s="344"/>
      <c r="F86" s="345" t="s">
        <v>1261</v>
      </c>
      <c r="G86" s="344"/>
      <c r="H86" s="344" t="s">
        <v>1273</v>
      </c>
      <c r="I86" s="344" t="s">
        <v>1257</v>
      </c>
      <c r="J86" s="344">
        <v>20</v>
      </c>
      <c r="K86" s="332"/>
    </row>
    <row r="87" s="1" customFormat="1" ht="15" customHeight="1">
      <c r="B87" s="343"/>
      <c r="C87" s="318" t="s">
        <v>1274</v>
      </c>
      <c r="D87" s="318"/>
      <c r="E87" s="318"/>
      <c r="F87" s="341" t="s">
        <v>1261</v>
      </c>
      <c r="G87" s="342"/>
      <c r="H87" s="318" t="s">
        <v>1275</v>
      </c>
      <c r="I87" s="318" t="s">
        <v>1257</v>
      </c>
      <c r="J87" s="318">
        <v>50</v>
      </c>
      <c r="K87" s="332"/>
    </row>
    <row r="88" s="1" customFormat="1" ht="15" customHeight="1">
      <c r="B88" s="343"/>
      <c r="C88" s="318" t="s">
        <v>1276</v>
      </c>
      <c r="D88" s="318"/>
      <c r="E88" s="318"/>
      <c r="F88" s="341" t="s">
        <v>1261</v>
      </c>
      <c r="G88" s="342"/>
      <c r="H88" s="318" t="s">
        <v>1277</v>
      </c>
      <c r="I88" s="318" t="s">
        <v>1257</v>
      </c>
      <c r="J88" s="318">
        <v>20</v>
      </c>
      <c r="K88" s="332"/>
    </row>
    <row r="89" s="1" customFormat="1" ht="15" customHeight="1">
      <c r="B89" s="343"/>
      <c r="C89" s="318" t="s">
        <v>1278</v>
      </c>
      <c r="D89" s="318"/>
      <c r="E89" s="318"/>
      <c r="F89" s="341" t="s">
        <v>1261</v>
      </c>
      <c r="G89" s="342"/>
      <c r="H89" s="318" t="s">
        <v>1279</v>
      </c>
      <c r="I89" s="318" t="s">
        <v>1257</v>
      </c>
      <c r="J89" s="318">
        <v>20</v>
      </c>
      <c r="K89" s="332"/>
    </row>
    <row r="90" s="1" customFormat="1" ht="15" customHeight="1">
      <c r="B90" s="343"/>
      <c r="C90" s="318" t="s">
        <v>1280</v>
      </c>
      <c r="D90" s="318"/>
      <c r="E90" s="318"/>
      <c r="F90" s="341" t="s">
        <v>1261</v>
      </c>
      <c r="G90" s="342"/>
      <c r="H90" s="318" t="s">
        <v>1281</v>
      </c>
      <c r="I90" s="318" t="s">
        <v>1257</v>
      </c>
      <c r="J90" s="318">
        <v>50</v>
      </c>
      <c r="K90" s="332"/>
    </row>
    <row r="91" s="1" customFormat="1" ht="15" customHeight="1">
      <c r="B91" s="343"/>
      <c r="C91" s="318" t="s">
        <v>1282</v>
      </c>
      <c r="D91" s="318"/>
      <c r="E91" s="318"/>
      <c r="F91" s="341" t="s">
        <v>1261</v>
      </c>
      <c r="G91" s="342"/>
      <c r="H91" s="318" t="s">
        <v>1282</v>
      </c>
      <c r="I91" s="318" t="s">
        <v>1257</v>
      </c>
      <c r="J91" s="318">
        <v>50</v>
      </c>
      <c r="K91" s="332"/>
    </row>
    <row r="92" s="1" customFormat="1" ht="15" customHeight="1">
      <c r="B92" s="343"/>
      <c r="C92" s="318" t="s">
        <v>1283</v>
      </c>
      <c r="D92" s="318"/>
      <c r="E92" s="318"/>
      <c r="F92" s="341" t="s">
        <v>1261</v>
      </c>
      <c r="G92" s="342"/>
      <c r="H92" s="318" t="s">
        <v>1284</v>
      </c>
      <c r="I92" s="318" t="s">
        <v>1257</v>
      </c>
      <c r="J92" s="318">
        <v>255</v>
      </c>
      <c r="K92" s="332"/>
    </row>
    <row r="93" s="1" customFormat="1" ht="15" customHeight="1">
      <c r="B93" s="343"/>
      <c r="C93" s="318" t="s">
        <v>1285</v>
      </c>
      <c r="D93" s="318"/>
      <c r="E93" s="318"/>
      <c r="F93" s="341" t="s">
        <v>1255</v>
      </c>
      <c r="G93" s="342"/>
      <c r="H93" s="318" t="s">
        <v>1286</v>
      </c>
      <c r="I93" s="318" t="s">
        <v>1287</v>
      </c>
      <c r="J93" s="318"/>
      <c r="K93" s="332"/>
    </row>
    <row r="94" s="1" customFormat="1" ht="15" customHeight="1">
      <c r="B94" s="343"/>
      <c r="C94" s="318" t="s">
        <v>1288</v>
      </c>
      <c r="D94" s="318"/>
      <c r="E94" s="318"/>
      <c r="F94" s="341" t="s">
        <v>1255</v>
      </c>
      <c r="G94" s="342"/>
      <c r="H94" s="318" t="s">
        <v>1289</v>
      </c>
      <c r="I94" s="318" t="s">
        <v>1290</v>
      </c>
      <c r="J94" s="318"/>
      <c r="K94" s="332"/>
    </row>
    <row r="95" s="1" customFormat="1" ht="15" customHeight="1">
      <c r="B95" s="343"/>
      <c r="C95" s="318" t="s">
        <v>1291</v>
      </c>
      <c r="D95" s="318"/>
      <c r="E95" s="318"/>
      <c r="F95" s="341" t="s">
        <v>1255</v>
      </c>
      <c r="G95" s="342"/>
      <c r="H95" s="318" t="s">
        <v>1291</v>
      </c>
      <c r="I95" s="318" t="s">
        <v>1290</v>
      </c>
      <c r="J95" s="318"/>
      <c r="K95" s="332"/>
    </row>
    <row r="96" s="1" customFormat="1" ht="15" customHeight="1">
      <c r="B96" s="343"/>
      <c r="C96" s="318" t="s">
        <v>38</v>
      </c>
      <c r="D96" s="318"/>
      <c r="E96" s="318"/>
      <c r="F96" s="341" t="s">
        <v>1255</v>
      </c>
      <c r="G96" s="342"/>
      <c r="H96" s="318" t="s">
        <v>1292</v>
      </c>
      <c r="I96" s="318" t="s">
        <v>1290</v>
      </c>
      <c r="J96" s="318"/>
      <c r="K96" s="332"/>
    </row>
    <row r="97" s="1" customFormat="1" ht="15" customHeight="1">
      <c r="B97" s="343"/>
      <c r="C97" s="318" t="s">
        <v>48</v>
      </c>
      <c r="D97" s="318"/>
      <c r="E97" s="318"/>
      <c r="F97" s="341" t="s">
        <v>1255</v>
      </c>
      <c r="G97" s="342"/>
      <c r="H97" s="318" t="s">
        <v>1293</v>
      </c>
      <c r="I97" s="318" t="s">
        <v>1290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1294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1249</v>
      </c>
      <c r="D103" s="333"/>
      <c r="E103" s="333"/>
      <c r="F103" s="333" t="s">
        <v>1250</v>
      </c>
      <c r="G103" s="334"/>
      <c r="H103" s="333" t="s">
        <v>54</v>
      </c>
      <c r="I103" s="333" t="s">
        <v>57</v>
      </c>
      <c r="J103" s="333" t="s">
        <v>1251</v>
      </c>
      <c r="K103" s="332"/>
    </row>
    <row r="104" s="1" customFormat="1" ht="17.25" customHeight="1">
      <c r="B104" s="330"/>
      <c r="C104" s="335" t="s">
        <v>1252</v>
      </c>
      <c r="D104" s="335"/>
      <c r="E104" s="335"/>
      <c r="F104" s="336" t="s">
        <v>1253</v>
      </c>
      <c r="G104" s="337"/>
      <c r="H104" s="335"/>
      <c r="I104" s="335"/>
      <c r="J104" s="335" t="s">
        <v>1254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53</v>
      </c>
      <c r="D106" s="340"/>
      <c r="E106" s="340"/>
      <c r="F106" s="341" t="s">
        <v>1255</v>
      </c>
      <c r="G106" s="318"/>
      <c r="H106" s="318" t="s">
        <v>1295</v>
      </c>
      <c r="I106" s="318" t="s">
        <v>1257</v>
      </c>
      <c r="J106" s="318">
        <v>20</v>
      </c>
      <c r="K106" s="332"/>
    </row>
    <row r="107" s="1" customFormat="1" ht="15" customHeight="1">
      <c r="B107" s="330"/>
      <c r="C107" s="318" t="s">
        <v>1258</v>
      </c>
      <c r="D107" s="318"/>
      <c r="E107" s="318"/>
      <c r="F107" s="341" t="s">
        <v>1255</v>
      </c>
      <c r="G107" s="318"/>
      <c r="H107" s="318" t="s">
        <v>1295</v>
      </c>
      <c r="I107" s="318" t="s">
        <v>1257</v>
      </c>
      <c r="J107" s="318">
        <v>120</v>
      </c>
      <c r="K107" s="332"/>
    </row>
    <row r="108" s="1" customFormat="1" ht="15" customHeight="1">
      <c r="B108" s="343"/>
      <c r="C108" s="318" t="s">
        <v>1260</v>
      </c>
      <c r="D108" s="318"/>
      <c r="E108" s="318"/>
      <c r="F108" s="341" t="s">
        <v>1261</v>
      </c>
      <c r="G108" s="318"/>
      <c r="H108" s="318" t="s">
        <v>1295</v>
      </c>
      <c r="I108" s="318" t="s">
        <v>1257</v>
      </c>
      <c r="J108" s="318">
        <v>50</v>
      </c>
      <c r="K108" s="332"/>
    </row>
    <row r="109" s="1" customFormat="1" ht="15" customHeight="1">
      <c r="B109" s="343"/>
      <c r="C109" s="318" t="s">
        <v>1263</v>
      </c>
      <c r="D109" s="318"/>
      <c r="E109" s="318"/>
      <c r="F109" s="341" t="s">
        <v>1255</v>
      </c>
      <c r="G109" s="318"/>
      <c r="H109" s="318" t="s">
        <v>1295</v>
      </c>
      <c r="I109" s="318" t="s">
        <v>1265</v>
      </c>
      <c r="J109" s="318"/>
      <c r="K109" s="332"/>
    </row>
    <row r="110" s="1" customFormat="1" ht="15" customHeight="1">
      <c r="B110" s="343"/>
      <c r="C110" s="318" t="s">
        <v>1274</v>
      </c>
      <c r="D110" s="318"/>
      <c r="E110" s="318"/>
      <c r="F110" s="341" t="s">
        <v>1261</v>
      </c>
      <c r="G110" s="318"/>
      <c r="H110" s="318" t="s">
        <v>1295</v>
      </c>
      <c r="I110" s="318" t="s">
        <v>1257</v>
      </c>
      <c r="J110" s="318">
        <v>50</v>
      </c>
      <c r="K110" s="332"/>
    </row>
    <row r="111" s="1" customFormat="1" ht="15" customHeight="1">
      <c r="B111" s="343"/>
      <c r="C111" s="318" t="s">
        <v>1282</v>
      </c>
      <c r="D111" s="318"/>
      <c r="E111" s="318"/>
      <c r="F111" s="341" t="s">
        <v>1261</v>
      </c>
      <c r="G111" s="318"/>
      <c r="H111" s="318" t="s">
        <v>1295</v>
      </c>
      <c r="I111" s="318" t="s">
        <v>1257</v>
      </c>
      <c r="J111" s="318">
        <v>50</v>
      </c>
      <c r="K111" s="332"/>
    </row>
    <row r="112" s="1" customFormat="1" ht="15" customHeight="1">
      <c r="B112" s="343"/>
      <c r="C112" s="318" t="s">
        <v>1280</v>
      </c>
      <c r="D112" s="318"/>
      <c r="E112" s="318"/>
      <c r="F112" s="341" t="s">
        <v>1261</v>
      </c>
      <c r="G112" s="318"/>
      <c r="H112" s="318" t="s">
        <v>1295</v>
      </c>
      <c r="I112" s="318" t="s">
        <v>1257</v>
      </c>
      <c r="J112" s="318">
        <v>50</v>
      </c>
      <c r="K112" s="332"/>
    </row>
    <row r="113" s="1" customFormat="1" ht="15" customHeight="1">
      <c r="B113" s="343"/>
      <c r="C113" s="318" t="s">
        <v>53</v>
      </c>
      <c r="D113" s="318"/>
      <c r="E113" s="318"/>
      <c r="F113" s="341" t="s">
        <v>1255</v>
      </c>
      <c r="G113" s="318"/>
      <c r="H113" s="318" t="s">
        <v>1296</v>
      </c>
      <c r="I113" s="318" t="s">
        <v>1257</v>
      </c>
      <c r="J113" s="318">
        <v>20</v>
      </c>
      <c r="K113" s="332"/>
    </row>
    <row r="114" s="1" customFormat="1" ht="15" customHeight="1">
      <c r="B114" s="343"/>
      <c r="C114" s="318" t="s">
        <v>1297</v>
      </c>
      <c r="D114" s="318"/>
      <c r="E114" s="318"/>
      <c r="F114" s="341" t="s">
        <v>1255</v>
      </c>
      <c r="G114" s="318"/>
      <c r="H114" s="318" t="s">
        <v>1298</v>
      </c>
      <c r="I114" s="318" t="s">
        <v>1257</v>
      </c>
      <c r="J114" s="318">
        <v>120</v>
      </c>
      <c r="K114" s="332"/>
    </row>
    <row r="115" s="1" customFormat="1" ht="15" customHeight="1">
      <c r="B115" s="343"/>
      <c r="C115" s="318" t="s">
        <v>38</v>
      </c>
      <c r="D115" s="318"/>
      <c r="E115" s="318"/>
      <c r="F115" s="341" t="s">
        <v>1255</v>
      </c>
      <c r="G115" s="318"/>
      <c r="H115" s="318" t="s">
        <v>1299</v>
      </c>
      <c r="I115" s="318" t="s">
        <v>1290</v>
      </c>
      <c r="J115" s="318"/>
      <c r="K115" s="332"/>
    </row>
    <row r="116" s="1" customFormat="1" ht="15" customHeight="1">
      <c r="B116" s="343"/>
      <c r="C116" s="318" t="s">
        <v>48</v>
      </c>
      <c r="D116" s="318"/>
      <c r="E116" s="318"/>
      <c r="F116" s="341" t="s">
        <v>1255</v>
      </c>
      <c r="G116" s="318"/>
      <c r="H116" s="318" t="s">
        <v>1300</v>
      </c>
      <c r="I116" s="318" t="s">
        <v>1290</v>
      </c>
      <c r="J116" s="318"/>
      <c r="K116" s="332"/>
    </row>
    <row r="117" s="1" customFormat="1" ht="15" customHeight="1">
      <c r="B117" s="343"/>
      <c r="C117" s="318" t="s">
        <v>57</v>
      </c>
      <c r="D117" s="318"/>
      <c r="E117" s="318"/>
      <c r="F117" s="341" t="s">
        <v>1255</v>
      </c>
      <c r="G117" s="318"/>
      <c r="H117" s="318" t="s">
        <v>1301</v>
      </c>
      <c r="I117" s="318" t="s">
        <v>1302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1303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1249</v>
      </c>
      <c r="D123" s="333"/>
      <c r="E123" s="333"/>
      <c r="F123" s="333" t="s">
        <v>1250</v>
      </c>
      <c r="G123" s="334"/>
      <c r="H123" s="333" t="s">
        <v>54</v>
      </c>
      <c r="I123" s="333" t="s">
        <v>57</v>
      </c>
      <c r="J123" s="333" t="s">
        <v>1251</v>
      </c>
      <c r="K123" s="362"/>
    </row>
    <row r="124" s="1" customFormat="1" ht="17.25" customHeight="1">
      <c r="B124" s="361"/>
      <c r="C124" s="335" t="s">
        <v>1252</v>
      </c>
      <c r="D124" s="335"/>
      <c r="E124" s="335"/>
      <c r="F124" s="336" t="s">
        <v>1253</v>
      </c>
      <c r="G124" s="337"/>
      <c r="H124" s="335"/>
      <c r="I124" s="335"/>
      <c r="J124" s="335" t="s">
        <v>1254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1258</v>
      </c>
      <c r="D126" s="340"/>
      <c r="E126" s="340"/>
      <c r="F126" s="341" t="s">
        <v>1255</v>
      </c>
      <c r="G126" s="318"/>
      <c r="H126" s="318" t="s">
        <v>1295</v>
      </c>
      <c r="I126" s="318" t="s">
        <v>1257</v>
      </c>
      <c r="J126" s="318">
        <v>120</v>
      </c>
      <c r="K126" s="366"/>
    </row>
    <row r="127" s="1" customFormat="1" ht="15" customHeight="1">
      <c r="B127" s="363"/>
      <c r="C127" s="318" t="s">
        <v>1304</v>
      </c>
      <c r="D127" s="318"/>
      <c r="E127" s="318"/>
      <c r="F127" s="341" t="s">
        <v>1255</v>
      </c>
      <c r="G127" s="318"/>
      <c r="H127" s="318" t="s">
        <v>1305</v>
      </c>
      <c r="I127" s="318" t="s">
        <v>1257</v>
      </c>
      <c r="J127" s="318" t="s">
        <v>1306</v>
      </c>
      <c r="K127" s="366"/>
    </row>
    <row r="128" s="1" customFormat="1" ht="15" customHeight="1">
      <c r="B128" s="363"/>
      <c r="C128" s="318" t="s">
        <v>85</v>
      </c>
      <c r="D128" s="318"/>
      <c r="E128" s="318"/>
      <c r="F128" s="341" t="s">
        <v>1255</v>
      </c>
      <c r="G128" s="318"/>
      <c r="H128" s="318" t="s">
        <v>1307</v>
      </c>
      <c r="I128" s="318" t="s">
        <v>1257</v>
      </c>
      <c r="J128" s="318" t="s">
        <v>1306</v>
      </c>
      <c r="K128" s="366"/>
    </row>
    <row r="129" s="1" customFormat="1" ht="15" customHeight="1">
      <c r="B129" s="363"/>
      <c r="C129" s="318" t="s">
        <v>1266</v>
      </c>
      <c r="D129" s="318"/>
      <c r="E129" s="318"/>
      <c r="F129" s="341" t="s">
        <v>1261</v>
      </c>
      <c r="G129" s="318"/>
      <c r="H129" s="318" t="s">
        <v>1267</v>
      </c>
      <c r="I129" s="318" t="s">
        <v>1257</v>
      </c>
      <c r="J129" s="318">
        <v>15</v>
      </c>
      <c r="K129" s="366"/>
    </row>
    <row r="130" s="1" customFormat="1" ht="15" customHeight="1">
      <c r="B130" s="363"/>
      <c r="C130" s="344" t="s">
        <v>1268</v>
      </c>
      <c r="D130" s="344"/>
      <c r="E130" s="344"/>
      <c r="F130" s="345" t="s">
        <v>1261</v>
      </c>
      <c r="G130" s="344"/>
      <c r="H130" s="344" t="s">
        <v>1269</v>
      </c>
      <c r="I130" s="344" t="s">
        <v>1257</v>
      </c>
      <c r="J130" s="344">
        <v>15</v>
      </c>
      <c r="K130" s="366"/>
    </row>
    <row r="131" s="1" customFormat="1" ht="15" customHeight="1">
      <c r="B131" s="363"/>
      <c r="C131" s="344" t="s">
        <v>1270</v>
      </c>
      <c r="D131" s="344"/>
      <c r="E131" s="344"/>
      <c r="F131" s="345" t="s">
        <v>1261</v>
      </c>
      <c r="G131" s="344"/>
      <c r="H131" s="344" t="s">
        <v>1271</v>
      </c>
      <c r="I131" s="344" t="s">
        <v>1257</v>
      </c>
      <c r="J131" s="344">
        <v>20</v>
      </c>
      <c r="K131" s="366"/>
    </row>
    <row r="132" s="1" customFormat="1" ht="15" customHeight="1">
      <c r="B132" s="363"/>
      <c r="C132" s="344" t="s">
        <v>1272</v>
      </c>
      <c r="D132" s="344"/>
      <c r="E132" s="344"/>
      <c r="F132" s="345" t="s">
        <v>1261</v>
      </c>
      <c r="G132" s="344"/>
      <c r="H132" s="344" t="s">
        <v>1273</v>
      </c>
      <c r="I132" s="344" t="s">
        <v>1257</v>
      </c>
      <c r="J132" s="344">
        <v>20</v>
      </c>
      <c r="K132" s="366"/>
    </row>
    <row r="133" s="1" customFormat="1" ht="15" customHeight="1">
      <c r="B133" s="363"/>
      <c r="C133" s="318" t="s">
        <v>1260</v>
      </c>
      <c r="D133" s="318"/>
      <c r="E133" s="318"/>
      <c r="F133" s="341" t="s">
        <v>1261</v>
      </c>
      <c r="G133" s="318"/>
      <c r="H133" s="318" t="s">
        <v>1295</v>
      </c>
      <c r="I133" s="318" t="s">
        <v>1257</v>
      </c>
      <c r="J133" s="318">
        <v>50</v>
      </c>
      <c r="K133" s="366"/>
    </row>
    <row r="134" s="1" customFormat="1" ht="15" customHeight="1">
      <c r="B134" s="363"/>
      <c r="C134" s="318" t="s">
        <v>1274</v>
      </c>
      <c r="D134" s="318"/>
      <c r="E134" s="318"/>
      <c r="F134" s="341" t="s">
        <v>1261</v>
      </c>
      <c r="G134" s="318"/>
      <c r="H134" s="318" t="s">
        <v>1295</v>
      </c>
      <c r="I134" s="318" t="s">
        <v>1257</v>
      </c>
      <c r="J134" s="318">
        <v>50</v>
      </c>
      <c r="K134" s="366"/>
    </row>
    <row r="135" s="1" customFormat="1" ht="15" customHeight="1">
      <c r="B135" s="363"/>
      <c r="C135" s="318" t="s">
        <v>1280</v>
      </c>
      <c r="D135" s="318"/>
      <c r="E135" s="318"/>
      <c r="F135" s="341" t="s">
        <v>1261</v>
      </c>
      <c r="G135" s="318"/>
      <c r="H135" s="318" t="s">
        <v>1295</v>
      </c>
      <c r="I135" s="318" t="s">
        <v>1257</v>
      </c>
      <c r="J135" s="318">
        <v>50</v>
      </c>
      <c r="K135" s="366"/>
    </row>
    <row r="136" s="1" customFormat="1" ht="15" customHeight="1">
      <c r="B136" s="363"/>
      <c r="C136" s="318" t="s">
        <v>1282</v>
      </c>
      <c r="D136" s="318"/>
      <c r="E136" s="318"/>
      <c r="F136" s="341" t="s">
        <v>1261</v>
      </c>
      <c r="G136" s="318"/>
      <c r="H136" s="318" t="s">
        <v>1295</v>
      </c>
      <c r="I136" s="318" t="s">
        <v>1257</v>
      </c>
      <c r="J136" s="318">
        <v>50</v>
      </c>
      <c r="K136" s="366"/>
    </row>
    <row r="137" s="1" customFormat="1" ht="15" customHeight="1">
      <c r="B137" s="363"/>
      <c r="C137" s="318" t="s">
        <v>1283</v>
      </c>
      <c r="D137" s="318"/>
      <c r="E137" s="318"/>
      <c r="F137" s="341" t="s">
        <v>1261</v>
      </c>
      <c r="G137" s="318"/>
      <c r="H137" s="318" t="s">
        <v>1308</v>
      </c>
      <c r="I137" s="318" t="s">
        <v>1257</v>
      </c>
      <c r="J137" s="318">
        <v>255</v>
      </c>
      <c r="K137" s="366"/>
    </row>
    <row r="138" s="1" customFormat="1" ht="15" customHeight="1">
      <c r="B138" s="363"/>
      <c r="C138" s="318" t="s">
        <v>1285</v>
      </c>
      <c r="D138" s="318"/>
      <c r="E138" s="318"/>
      <c r="F138" s="341" t="s">
        <v>1255</v>
      </c>
      <c r="G138" s="318"/>
      <c r="H138" s="318" t="s">
        <v>1309</v>
      </c>
      <c r="I138" s="318" t="s">
        <v>1287</v>
      </c>
      <c r="J138" s="318"/>
      <c r="K138" s="366"/>
    </row>
    <row r="139" s="1" customFormat="1" ht="15" customHeight="1">
      <c r="B139" s="363"/>
      <c r="C139" s="318" t="s">
        <v>1288</v>
      </c>
      <c r="D139" s="318"/>
      <c r="E139" s="318"/>
      <c r="F139" s="341" t="s">
        <v>1255</v>
      </c>
      <c r="G139" s="318"/>
      <c r="H139" s="318" t="s">
        <v>1310</v>
      </c>
      <c r="I139" s="318" t="s">
        <v>1290</v>
      </c>
      <c r="J139" s="318"/>
      <c r="K139" s="366"/>
    </row>
    <row r="140" s="1" customFormat="1" ht="15" customHeight="1">
      <c r="B140" s="363"/>
      <c r="C140" s="318" t="s">
        <v>1291</v>
      </c>
      <c r="D140" s="318"/>
      <c r="E140" s="318"/>
      <c r="F140" s="341" t="s">
        <v>1255</v>
      </c>
      <c r="G140" s="318"/>
      <c r="H140" s="318" t="s">
        <v>1291</v>
      </c>
      <c r="I140" s="318" t="s">
        <v>1290</v>
      </c>
      <c r="J140" s="318"/>
      <c r="K140" s="366"/>
    </row>
    <row r="141" s="1" customFormat="1" ht="15" customHeight="1">
      <c r="B141" s="363"/>
      <c r="C141" s="318" t="s">
        <v>38</v>
      </c>
      <c r="D141" s="318"/>
      <c r="E141" s="318"/>
      <c r="F141" s="341" t="s">
        <v>1255</v>
      </c>
      <c r="G141" s="318"/>
      <c r="H141" s="318" t="s">
        <v>1311</v>
      </c>
      <c r="I141" s="318" t="s">
        <v>1290</v>
      </c>
      <c r="J141" s="318"/>
      <c r="K141" s="366"/>
    </row>
    <row r="142" s="1" customFormat="1" ht="15" customHeight="1">
      <c r="B142" s="363"/>
      <c r="C142" s="318" t="s">
        <v>1312</v>
      </c>
      <c r="D142" s="318"/>
      <c r="E142" s="318"/>
      <c r="F142" s="341" t="s">
        <v>1255</v>
      </c>
      <c r="G142" s="318"/>
      <c r="H142" s="318" t="s">
        <v>1313</v>
      </c>
      <c r="I142" s="318" t="s">
        <v>1290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1314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1249</v>
      </c>
      <c r="D148" s="333"/>
      <c r="E148" s="333"/>
      <c r="F148" s="333" t="s">
        <v>1250</v>
      </c>
      <c r="G148" s="334"/>
      <c r="H148" s="333" t="s">
        <v>54</v>
      </c>
      <c r="I148" s="333" t="s">
        <v>57</v>
      </c>
      <c r="J148" s="333" t="s">
        <v>1251</v>
      </c>
      <c r="K148" s="332"/>
    </row>
    <row r="149" s="1" customFormat="1" ht="17.25" customHeight="1">
      <c r="B149" s="330"/>
      <c r="C149" s="335" t="s">
        <v>1252</v>
      </c>
      <c r="D149" s="335"/>
      <c r="E149" s="335"/>
      <c r="F149" s="336" t="s">
        <v>1253</v>
      </c>
      <c r="G149" s="337"/>
      <c r="H149" s="335"/>
      <c r="I149" s="335"/>
      <c r="J149" s="335" t="s">
        <v>1254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1258</v>
      </c>
      <c r="D151" s="318"/>
      <c r="E151" s="318"/>
      <c r="F151" s="371" t="s">
        <v>1255</v>
      </c>
      <c r="G151" s="318"/>
      <c r="H151" s="370" t="s">
        <v>1295</v>
      </c>
      <c r="I151" s="370" t="s">
        <v>1257</v>
      </c>
      <c r="J151" s="370">
        <v>120</v>
      </c>
      <c r="K151" s="366"/>
    </row>
    <row r="152" s="1" customFormat="1" ht="15" customHeight="1">
      <c r="B152" s="343"/>
      <c r="C152" s="370" t="s">
        <v>1304</v>
      </c>
      <c r="D152" s="318"/>
      <c r="E152" s="318"/>
      <c r="F152" s="371" t="s">
        <v>1255</v>
      </c>
      <c r="G152" s="318"/>
      <c r="H152" s="370" t="s">
        <v>1315</v>
      </c>
      <c r="I152" s="370" t="s">
        <v>1257</v>
      </c>
      <c r="J152" s="370" t="s">
        <v>1306</v>
      </c>
      <c r="K152" s="366"/>
    </row>
    <row r="153" s="1" customFormat="1" ht="15" customHeight="1">
      <c r="B153" s="343"/>
      <c r="C153" s="370" t="s">
        <v>85</v>
      </c>
      <c r="D153" s="318"/>
      <c r="E153" s="318"/>
      <c r="F153" s="371" t="s">
        <v>1255</v>
      </c>
      <c r="G153" s="318"/>
      <c r="H153" s="370" t="s">
        <v>1316</v>
      </c>
      <c r="I153" s="370" t="s">
        <v>1257</v>
      </c>
      <c r="J153" s="370" t="s">
        <v>1306</v>
      </c>
      <c r="K153" s="366"/>
    </row>
    <row r="154" s="1" customFormat="1" ht="15" customHeight="1">
      <c r="B154" s="343"/>
      <c r="C154" s="370" t="s">
        <v>1260</v>
      </c>
      <c r="D154" s="318"/>
      <c r="E154" s="318"/>
      <c r="F154" s="371" t="s">
        <v>1261</v>
      </c>
      <c r="G154" s="318"/>
      <c r="H154" s="370" t="s">
        <v>1295</v>
      </c>
      <c r="I154" s="370" t="s">
        <v>1257</v>
      </c>
      <c r="J154" s="370">
        <v>50</v>
      </c>
      <c r="K154" s="366"/>
    </row>
    <row r="155" s="1" customFormat="1" ht="15" customHeight="1">
      <c r="B155" s="343"/>
      <c r="C155" s="370" t="s">
        <v>1263</v>
      </c>
      <c r="D155" s="318"/>
      <c r="E155" s="318"/>
      <c r="F155" s="371" t="s">
        <v>1255</v>
      </c>
      <c r="G155" s="318"/>
      <c r="H155" s="370" t="s">
        <v>1295</v>
      </c>
      <c r="I155" s="370" t="s">
        <v>1265</v>
      </c>
      <c r="J155" s="370"/>
      <c r="K155" s="366"/>
    </row>
    <row r="156" s="1" customFormat="1" ht="15" customHeight="1">
      <c r="B156" s="343"/>
      <c r="C156" s="370" t="s">
        <v>1274</v>
      </c>
      <c r="D156" s="318"/>
      <c r="E156" s="318"/>
      <c r="F156" s="371" t="s">
        <v>1261</v>
      </c>
      <c r="G156" s="318"/>
      <c r="H156" s="370" t="s">
        <v>1295</v>
      </c>
      <c r="I156" s="370" t="s">
        <v>1257</v>
      </c>
      <c r="J156" s="370">
        <v>50</v>
      </c>
      <c r="K156" s="366"/>
    </row>
    <row r="157" s="1" customFormat="1" ht="15" customHeight="1">
      <c r="B157" s="343"/>
      <c r="C157" s="370" t="s">
        <v>1282</v>
      </c>
      <c r="D157" s="318"/>
      <c r="E157" s="318"/>
      <c r="F157" s="371" t="s">
        <v>1261</v>
      </c>
      <c r="G157" s="318"/>
      <c r="H157" s="370" t="s">
        <v>1295</v>
      </c>
      <c r="I157" s="370" t="s">
        <v>1257</v>
      </c>
      <c r="J157" s="370">
        <v>50</v>
      </c>
      <c r="K157" s="366"/>
    </row>
    <row r="158" s="1" customFormat="1" ht="15" customHeight="1">
      <c r="B158" s="343"/>
      <c r="C158" s="370" t="s">
        <v>1280</v>
      </c>
      <c r="D158" s="318"/>
      <c r="E158" s="318"/>
      <c r="F158" s="371" t="s">
        <v>1261</v>
      </c>
      <c r="G158" s="318"/>
      <c r="H158" s="370" t="s">
        <v>1295</v>
      </c>
      <c r="I158" s="370" t="s">
        <v>1257</v>
      </c>
      <c r="J158" s="370">
        <v>50</v>
      </c>
      <c r="K158" s="366"/>
    </row>
    <row r="159" s="1" customFormat="1" ht="15" customHeight="1">
      <c r="B159" s="343"/>
      <c r="C159" s="370" t="s">
        <v>102</v>
      </c>
      <c r="D159" s="318"/>
      <c r="E159" s="318"/>
      <c r="F159" s="371" t="s">
        <v>1255</v>
      </c>
      <c r="G159" s="318"/>
      <c r="H159" s="370" t="s">
        <v>1317</v>
      </c>
      <c r="I159" s="370" t="s">
        <v>1257</v>
      </c>
      <c r="J159" s="370" t="s">
        <v>1318</v>
      </c>
      <c r="K159" s="366"/>
    </row>
    <row r="160" s="1" customFormat="1" ht="15" customHeight="1">
      <c r="B160" s="343"/>
      <c r="C160" s="370" t="s">
        <v>1319</v>
      </c>
      <c r="D160" s="318"/>
      <c r="E160" s="318"/>
      <c r="F160" s="371" t="s">
        <v>1255</v>
      </c>
      <c r="G160" s="318"/>
      <c r="H160" s="370" t="s">
        <v>1320</v>
      </c>
      <c r="I160" s="370" t="s">
        <v>1290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1321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1249</v>
      </c>
      <c r="D166" s="333"/>
      <c r="E166" s="333"/>
      <c r="F166" s="333" t="s">
        <v>1250</v>
      </c>
      <c r="G166" s="375"/>
      <c r="H166" s="376" t="s">
        <v>54</v>
      </c>
      <c r="I166" s="376" t="s">
        <v>57</v>
      </c>
      <c r="J166" s="333" t="s">
        <v>1251</v>
      </c>
      <c r="K166" s="310"/>
    </row>
    <row r="167" s="1" customFormat="1" ht="17.25" customHeight="1">
      <c r="B167" s="311"/>
      <c r="C167" s="335" t="s">
        <v>1252</v>
      </c>
      <c r="D167" s="335"/>
      <c r="E167" s="335"/>
      <c r="F167" s="336" t="s">
        <v>1253</v>
      </c>
      <c r="G167" s="377"/>
      <c r="H167" s="378"/>
      <c r="I167" s="378"/>
      <c r="J167" s="335" t="s">
        <v>1254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1258</v>
      </c>
      <c r="D169" s="318"/>
      <c r="E169" s="318"/>
      <c r="F169" s="341" t="s">
        <v>1255</v>
      </c>
      <c r="G169" s="318"/>
      <c r="H169" s="318" t="s">
        <v>1295</v>
      </c>
      <c r="I169" s="318" t="s">
        <v>1257</v>
      </c>
      <c r="J169" s="318">
        <v>120</v>
      </c>
      <c r="K169" s="366"/>
    </row>
    <row r="170" s="1" customFormat="1" ht="15" customHeight="1">
      <c r="B170" s="343"/>
      <c r="C170" s="318" t="s">
        <v>1304</v>
      </c>
      <c r="D170" s="318"/>
      <c r="E170" s="318"/>
      <c r="F170" s="341" t="s">
        <v>1255</v>
      </c>
      <c r="G170" s="318"/>
      <c r="H170" s="318" t="s">
        <v>1305</v>
      </c>
      <c r="I170" s="318" t="s">
        <v>1257</v>
      </c>
      <c r="J170" s="318" t="s">
        <v>1306</v>
      </c>
      <c r="K170" s="366"/>
    </row>
    <row r="171" s="1" customFormat="1" ht="15" customHeight="1">
      <c r="B171" s="343"/>
      <c r="C171" s="318" t="s">
        <v>85</v>
      </c>
      <c r="D171" s="318"/>
      <c r="E171" s="318"/>
      <c r="F171" s="341" t="s">
        <v>1255</v>
      </c>
      <c r="G171" s="318"/>
      <c r="H171" s="318" t="s">
        <v>1322</v>
      </c>
      <c r="I171" s="318" t="s">
        <v>1257</v>
      </c>
      <c r="J171" s="318" t="s">
        <v>1306</v>
      </c>
      <c r="K171" s="366"/>
    </row>
    <row r="172" s="1" customFormat="1" ht="15" customHeight="1">
      <c r="B172" s="343"/>
      <c r="C172" s="318" t="s">
        <v>1260</v>
      </c>
      <c r="D172" s="318"/>
      <c r="E172" s="318"/>
      <c r="F172" s="341" t="s">
        <v>1261</v>
      </c>
      <c r="G172" s="318"/>
      <c r="H172" s="318" t="s">
        <v>1322</v>
      </c>
      <c r="I172" s="318" t="s">
        <v>1257</v>
      </c>
      <c r="J172" s="318">
        <v>50</v>
      </c>
      <c r="K172" s="366"/>
    </row>
    <row r="173" s="1" customFormat="1" ht="15" customHeight="1">
      <c r="B173" s="343"/>
      <c r="C173" s="318" t="s">
        <v>1263</v>
      </c>
      <c r="D173" s="318"/>
      <c r="E173" s="318"/>
      <c r="F173" s="341" t="s">
        <v>1255</v>
      </c>
      <c r="G173" s="318"/>
      <c r="H173" s="318" t="s">
        <v>1322</v>
      </c>
      <c r="I173" s="318" t="s">
        <v>1265</v>
      </c>
      <c r="J173" s="318"/>
      <c r="K173" s="366"/>
    </row>
    <row r="174" s="1" customFormat="1" ht="15" customHeight="1">
      <c r="B174" s="343"/>
      <c r="C174" s="318" t="s">
        <v>1274</v>
      </c>
      <c r="D174" s="318"/>
      <c r="E174" s="318"/>
      <c r="F174" s="341" t="s">
        <v>1261</v>
      </c>
      <c r="G174" s="318"/>
      <c r="H174" s="318" t="s">
        <v>1322</v>
      </c>
      <c r="I174" s="318" t="s">
        <v>1257</v>
      </c>
      <c r="J174" s="318">
        <v>50</v>
      </c>
      <c r="K174" s="366"/>
    </row>
    <row r="175" s="1" customFormat="1" ht="15" customHeight="1">
      <c r="B175" s="343"/>
      <c r="C175" s="318" t="s">
        <v>1282</v>
      </c>
      <c r="D175" s="318"/>
      <c r="E175" s="318"/>
      <c r="F175" s="341" t="s">
        <v>1261</v>
      </c>
      <c r="G175" s="318"/>
      <c r="H175" s="318" t="s">
        <v>1322</v>
      </c>
      <c r="I175" s="318" t="s">
        <v>1257</v>
      </c>
      <c r="J175" s="318">
        <v>50</v>
      </c>
      <c r="K175" s="366"/>
    </row>
    <row r="176" s="1" customFormat="1" ht="15" customHeight="1">
      <c r="B176" s="343"/>
      <c r="C176" s="318" t="s">
        <v>1280</v>
      </c>
      <c r="D176" s="318"/>
      <c r="E176" s="318"/>
      <c r="F176" s="341" t="s">
        <v>1261</v>
      </c>
      <c r="G176" s="318"/>
      <c r="H176" s="318" t="s">
        <v>1322</v>
      </c>
      <c r="I176" s="318" t="s">
        <v>1257</v>
      </c>
      <c r="J176" s="318">
        <v>50</v>
      </c>
      <c r="K176" s="366"/>
    </row>
    <row r="177" s="1" customFormat="1" ht="15" customHeight="1">
      <c r="B177" s="343"/>
      <c r="C177" s="318" t="s">
        <v>122</v>
      </c>
      <c r="D177" s="318"/>
      <c r="E177" s="318"/>
      <c r="F177" s="341" t="s">
        <v>1255</v>
      </c>
      <c r="G177" s="318"/>
      <c r="H177" s="318" t="s">
        <v>1323</v>
      </c>
      <c r="I177" s="318" t="s">
        <v>1324</v>
      </c>
      <c r="J177" s="318"/>
      <c r="K177" s="366"/>
    </row>
    <row r="178" s="1" customFormat="1" ht="15" customHeight="1">
      <c r="B178" s="343"/>
      <c r="C178" s="318" t="s">
        <v>57</v>
      </c>
      <c r="D178" s="318"/>
      <c r="E178" s="318"/>
      <c r="F178" s="341" t="s">
        <v>1255</v>
      </c>
      <c r="G178" s="318"/>
      <c r="H178" s="318" t="s">
        <v>1325</v>
      </c>
      <c r="I178" s="318" t="s">
        <v>1326</v>
      </c>
      <c r="J178" s="318">
        <v>1</v>
      </c>
      <c r="K178" s="366"/>
    </row>
    <row r="179" s="1" customFormat="1" ht="15" customHeight="1">
      <c r="B179" s="343"/>
      <c r="C179" s="318" t="s">
        <v>53</v>
      </c>
      <c r="D179" s="318"/>
      <c r="E179" s="318"/>
      <c r="F179" s="341" t="s">
        <v>1255</v>
      </c>
      <c r="G179" s="318"/>
      <c r="H179" s="318" t="s">
        <v>1327</v>
      </c>
      <c r="I179" s="318" t="s">
        <v>1257</v>
      </c>
      <c r="J179" s="318">
        <v>20</v>
      </c>
      <c r="K179" s="366"/>
    </row>
    <row r="180" s="1" customFormat="1" ht="15" customHeight="1">
      <c r="B180" s="343"/>
      <c r="C180" s="318" t="s">
        <v>54</v>
      </c>
      <c r="D180" s="318"/>
      <c r="E180" s="318"/>
      <c r="F180" s="341" t="s">
        <v>1255</v>
      </c>
      <c r="G180" s="318"/>
      <c r="H180" s="318" t="s">
        <v>1328</v>
      </c>
      <c r="I180" s="318" t="s">
        <v>1257</v>
      </c>
      <c r="J180" s="318">
        <v>255</v>
      </c>
      <c r="K180" s="366"/>
    </row>
    <row r="181" s="1" customFormat="1" ht="15" customHeight="1">
      <c r="B181" s="343"/>
      <c r="C181" s="318" t="s">
        <v>123</v>
      </c>
      <c r="D181" s="318"/>
      <c r="E181" s="318"/>
      <c r="F181" s="341" t="s">
        <v>1255</v>
      </c>
      <c r="G181" s="318"/>
      <c r="H181" s="318" t="s">
        <v>1219</v>
      </c>
      <c r="I181" s="318" t="s">
        <v>1257</v>
      </c>
      <c r="J181" s="318">
        <v>10</v>
      </c>
      <c r="K181" s="366"/>
    </row>
    <row r="182" s="1" customFormat="1" ht="15" customHeight="1">
      <c r="B182" s="343"/>
      <c r="C182" s="318" t="s">
        <v>124</v>
      </c>
      <c r="D182" s="318"/>
      <c r="E182" s="318"/>
      <c r="F182" s="341" t="s">
        <v>1255</v>
      </c>
      <c r="G182" s="318"/>
      <c r="H182" s="318" t="s">
        <v>1329</v>
      </c>
      <c r="I182" s="318" t="s">
        <v>1290</v>
      </c>
      <c r="J182" s="318"/>
      <c r="K182" s="366"/>
    </row>
    <row r="183" s="1" customFormat="1" ht="15" customHeight="1">
      <c r="B183" s="343"/>
      <c r="C183" s="318" t="s">
        <v>1330</v>
      </c>
      <c r="D183" s="318"/>
      <c r="E183" s="318"/>
      <c r="F183" s="341" t="s">
        <v>1255</v>
      </c>
      <c r="G183" s="318"/>
      <c r="H183" s="318" t="s">
        <v>1331</v>
      </c>
      <c r="I183" s="318" t="s">
        <v>1290</v>
      </c>
      <c r="J183" s="318"/>
      <c r="K183" s="366"/>
    </row>
    <row r="184" s="1" customFormat="1" ht="15" customHeight="1">
      <c r="B184" s="343"/>
      <c r="C184" s="318" t="s">
        <v>1319</v>
      </c>
      <c r="D184" s="318"/>
      <c r="E184" s="318"/>
      <c r="F184" s="341" t="s">
        <v>1255</v>
      </c>
      <c r="G184" s="318"/>
      <c r="H184" s="318" t="s">
        <v>1332</v>
      </c>
      <c r="I184" s="318" t="s">
        <v>1290</v>
      </c>
      <c r="J184" s="318"/>
      <c r="K184" s="366"/>
    </row>
    <row r="185" s="1" customFormat="1" ht="15" customHeight="1">
      <c r="B185" s="343"/>
      <c r="C185" s="318" t="s">
        <v>126</v>
      </c>
      <c r="D185" s="318"/>
      <c r="E185" s="318"/>
      <c r="F185" s="341" t="s">
        <v>1261</v>
      </c>
      <c r="G185" s="318"/>
      <c r="H185" s="318" t="s">
        <v>1333</v>
      </c>
      <c r="I185" s="318" t="s">
        <v>1257</v>
      </c>
      <c r="J185" s="318">
        <v>50</v>
      </c>
      <c r="K185" s="366"/>
    </row>
    <row r="186" s="1" customFormat="1" ht="15" customHeight="1">
      <c r="B186" s="343"/>
      <c r="C186" s="318" t="s">
        <v>1334</v>
      </c>
      <c r="D186" s="318"/>
      <c r="E186" s="318"/>
      <c r="F186" s="341" t="s">
        <v>1261</v>
      </c>
      <c r="G186" s="318"/>
      <c r="H186" s="318" t="s">
        <v>1335</v>
      </c>
      <c r="I186" s="318" t="s">
        <v>1336</v>
      </c>
      <c r="J186" s="318"/>
      <c r="K186" s="366"/>
    </row>
    <row r="187" s="1" customFormat="1" ht="15" customHeight="1">
      <c r="B187" s="343"/>
      <c r="C187" s="318" t="s">
        <v>1337</v>
      </c>
      <c r="D187" s="318"/>
      <c r="E187" s="318"/>
      <c r="F187" s="341" t="s">
        <v>1261</v>
      </c>
      <c r="G187" s="318"/>
      <c r="H187" s="318" t="s">
        <v>1338</v>
      </c>
      <c r="I187" s="318" t="s">
        <v>1336</v>
      </c>
      <c r="J187" s="318"/>
      <c r="K187" s="366"/>
    </row>
    <row r="188" s="1" customFormat="1" ht="15" customHeight="1">
      <c r="B188" s="343"/>
      <c r="C188" s="318" t="s">
        <v>1339</v>
      </c>
      <c r="D188" s="318"/>
      <c r="E188" s="318"/>
      <c r="F188" s="341" t="s">
        <v>1261</v>
      </c>
      <c r="G188" s="318"/>
      <c r="H188" s="318" t="s">
        <v>1340</v>
      </c>
      <c r="I188" s="318" t="s">
        <v>1336</v>
      </c>
      <c r="J188" s="318"/>
      <c r="K188" s="366"/>
    </row>
    <row r="189" s="1" customFormat="1" ht="15" customHeight="1">
      <c r="B189" s="343"/>
      <c r="C189" s="379" t="s">
        <v>1341</v>
      </c>
      <c r="D189" s="318"/>
      <c r="E189" s="318"/>
      <c r="F189" s="341" t="s">
        <v>1261</v>
      </c>
      <c r="G189" s="318"/>
      <c r="H189" s="318" t="s">
        <v>1342</v>
      </c>
      <c r="I189" s="318" t="s">
        <v>1343</v>
      </c>
      <c r="J189" s="380" t="s">
        <v>1344</v>
      </c>
      <c r="K189" s="366"/>
    </row>
    <row r="190" s="1" customFormat="1" ht="15" customHeight="1">
      <c r="B190" s="343"/>
      <c r="C190" s="379" t="s">
        <v>42</v>
      </c>
      <c r="D190" s="318"/>
      <c r="E190" s="318"/>
      <c r="F190" s="341" t="s">
        <v>1255</v>
      </c>
      <c r="G190" s="318"/>
      <c r="H190" s="315" t="s">
        <v>1345</v>
      </c>
      <c r="I190" s="318" t="s">
        <v>1346</v>
      </c>
      <c r="J190" s="318"/>
      <c r="K190" s="366"/>
    </row>
    <row r="191" s="1" customFormat="1" ht="15" customHeight="1">
      <c r="B191" s="343"/>
      <c r="C191" s="379" t="s">
        <v>1347</v>
      </c>
      <c r="D191" s="318"/>
      <c r="E191" s="318"/>
      <c r="F191" s="341" t="s">
        <v>1255</v>
      </c>
      <c r="G191" s="318"/>
      <c r="H191" s="318" t="s">
        <v>1348</v>
      </c>
      <c r="I191" s="318" t="s">
        <v>1290</v>
      </c>
      <c r="J191" s="318"/>
      <c r="K191" s="366"/>
    </row>
    <row r="192" s="1" customFormat="1" ht="15" customHeight="1">
      <c r="B192" s="343"/>
      <c r="C192" s="379" t="s">
        <v>1349</v>
      </c>
      <c r="D192" s="318"/>
      <c r="E192" s="318"/>
      <c r="F192" s="341" t="s">
        <v>1255</v>
      </c>
      <c r="G192" s="318"/>
      <c r="H192" s="318" t="s">
        <v>1350</v>
      </c>
      <c r="I192" s="318" t="s">
        <v>1290</v>
      </c>
      <c r="J192" s="318"/>
      <c r="K192" s="366"/>
    </row>
    <row r="193" s="1" customFormat="1" ht="15" customHeight="1">
      <c r="B193" s="343"/>
      <c r="C193" s="379" t="s">
        <v>1351</v>
      </c>
      <c r="D193" s="318"/>
      <c r="E193" s="318"/>
      <c r="F193" s="341" t="s">
        <v>1261</v>
      </c>
      <c r="G193" s="318"/>
      <c r="H193" s="318" t="s">
        <v>1352</v>
      </c>
      <c r="I193" s="318" t="s">
        <v>1290</v>
      </c>
      <c r="J193" s="318"/>
      <c r="K193" s="366"/>
    </row>
    <row r="194" s="1" customFormat="1" ht="15" customHeight="1">
      <c r="B194" s="372"/>
      <c r="C194" s="381"/>
      <c r="D194" s="352"/>
      <c r="E194" s="352"/>
      <c r="F194" s="352"/>
      <c r="G194" s="352"/>
      <c r="H194" s="352"/>
      <c r="I194" s="352"/>
      <c r="J194" s="352"/>
      <c r="K194" s="373"/>
    </row>
    <row r="195" s="1" customFormat="1" ht="18.75" customHeight="1">
      <c r="B195" s="354"/>
      <c r="C195" s="364"/>
      <c r="D195" s="364"/>
      <c r="E195" s="364"/>
      <c r="F195" s="374"/>
      <c r="G195" s="364"/>
      <c r="H195" s="364"/>
      <c r="I195" s="364"/>
      <c r="J195" s="364"/>
      <c r="K195" s="354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</row>
    <row r="198" s="1" customFormat="1" ht="13.5">
      <c r="B198" s="305"/>
      <c r="C198" s="306"/>
      <c r="D198" s="306"/>
      <c r="E198" s="306"/>
      <c r="F198" s="306"/>
      <c r="G198" s="306"/>
      <c r="H198" s="306"/>
      <c r="I198" s="306"/>
      <c r="J198" s="306"/>
      <c r="K198" s="307"/>
    </row>
    <row r="199" s="1" customFormat="1" ht="21">
      <c r="B199" s="308"/>
      <c r="C199" s="309" t="s">
        <v>1353</v>
      </c>
      <c r="D199" s="309"/>
      <c r="E199" s="309"/>
      <c r="F199" s="309"/>
      <c r="G199" s="309"/>
      <c r="H199" s="309"/>
      <c r="I199" s="309"/>
      <c r="J199" s="309"/>
      <c r="K199" s="310"/>
    </row>
    <row r="200" s="1" customFormat="1" ht="25.5" customHeight="1">
      <c r="B200" s="308"/>
      <c r="C200" s="382" t="s">
        <v>1354</v>
      </c>
      <c r="D200" s="382"/>
      <c r="E200" s="382"/>
      <c r="F200" s="382" t="s">
        <v>1355</v>
      </c>
      <c r="G200" s="383"/>
      <c r="H200" s="382" t="s">
        <v>1356</v>
      </c>
      <c r="I200" s="382"/>
      <c r="J200" s="382"/>
      <c r="K200" s="310"/>
    </row>
    <row r="201" s="1" customFormat="1" ht="5.25" customHeight="1">
      <c r="B201" s="343"/>
      <c r="C201" s="338"/>
      <c r="D201" s="338"/>
      <c r="E201" s="338"/>
      <c r="F201" s="338"/>
      <c r="G201" s="364"/>
      <c r="H201" s="338"/>
      <c r="I201" s="338"/>
      <c r="J201" s="338"/>
      <c r="K201" s="366"/>
    </row>
    <row r="202" s="1" customFormat="1" ht="15" customHeight="1">
      <c r="B202" s="343"/>
      <c r="C202" s="318" t="s">
        <v>1346</v>
      </c>
      <c r="D202" s="318"/>
      <c r="E202" s="318"/>
      <c r="F202" s="341" t="s">
        <v>43</v>
      </c>
      <c r="G202" s="318"/>
      <c r="H202" s="318" t="s">
        <v>1357</v>
      </c>
      <c r="I202" s="318"/>
      <c r="J202" s="318"/>
      <c r="K202" s="366"/>
    </row>
    <row r="203" s="1" customFormat="1" ht="15" customHeight="1">
      <c r="B203" s="343"/>
      <c r="C203" s="318"/>
      <c r="D203" s="318"/>
      <c r="E203" s="318"/>
      <c r="F203" s="341" t="s">
        <v>44</v>
      </c>
      <c r="G203" s="318"/>
      <c r="H203" s="318" t="s">
        <v>1358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47</v>
      </c>
      <c r="G204" s="318"/>
      <c r="H204" s="318" t="s">
        <v>1359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45</v>
      </c>
      <c r="G205" s="318"/>
      <c r="H205" s="318" t="s">
        <v>1360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46</v>
      </c>
      <c r="G206" s="318"/>
      <c r="H206" s="318" t="s">
        <v>1361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/>
      <c r="G207" s="318"/>
      <c r="H207" s="318"/>
      <c r="I207" s="318"/>
      <c r="J207" s="318"/>
      <c r="K207" s="366"/>
    </row>
    <row r="208" s="1" customFormat="1" ht="15" customHeight="1">
      <c r="B208" s="343"/>
      <c r="C208" s="318" t="s">
        <v>1302</v>
      </c>
      <c r="D208" s="318"/>
      <c r="E208" s="318"/>
      <c r="F208" s="341" t="s">
        <v>78</v>
      </c>
      <c r="G208" s="318"/>
      <c r="H208" s="318" t="s">
        <v>1362</v>
      </c>
      <c r="I208" s="318"/>
      <c r="J208" s="318"/>
      <c r="K208" s="366"/>
    </row>
    <row r="209" s="1" customFormat="1" ht="15" customHeight="1">
      <c r="B209" s="343"/>
      <c r="C209" s="318"/>
      <c r="D209" s="318"/>
      <c r="E209" s="318"/>
      <c r="F209" s="341" t="s">
        <v>1198</v>
      </c>
      <c r="G209" s="318"/>
      <c r="H209" s="318" t="s">
        <v>1199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1196</v>
      </c>
      <c r="G210" s="318"/>
      <c r="H210" s="318" t="s">
        <v>1363</v>
      </c>
      <c r="I210" s="318"/>
      <c r="J210" s="318"/>
      <c r="K210" s="366"/>
    </row>
    <row r="211" s="1" customFormat="1" ht="15" customHeight="1">
      <c r="B211" s="384"/>
      <c r="C211" s="318"/>
      <c r="D211" s="318"/>
      <c r="E211" s="318"/>
      <c r="F211" s="341" t="s">
        <v>1200</v>
      </c>
      <c r="G211" s="379"/>
      <c r="H211" s="370" t="s">
        <v>1201</v>
      </c>
      <c r="I211" s="370"/>
      <c r="J211" s="370"/>
      <c r="K211" s="385"/>
    </row>
    <row r="212" s="1" customFormat="1" ht="15" customHeight="1">
      <c r="B212" s="384"/>
      <c r="C212" s="318"/>
      <c r="D212" s="318"/>
      <c r="E212" s="318"/>
      <c r="F212" s="341" t="s">
        <v>1202</v>
      </c>
      <c r="G212" s="379"/>
      <c r="H212" s="370" t="s">
        <v>1364</v>
      </c>
      <c r="I212" s="370"/>
      <c r="J212" s="370"/>
      <c r="K212" s="385"/>
    </row>
    <row r="213" s="1" customFormat="1" ht="15" customHeight="1">
      <c r="B213" s="384"/>
      <c r="C213" s="318"/>
      <c r="D213" s="318"/>
      <c r="E213" s="318"/>
      <c r="F213" s="341"/>
      <c r="G213" s="379"/>
      <c r="H213" s="370"/>
      <c r="I213" s="370"/>
      <c r="J213" s="370"/>
      <c r="K213" s="385"/>
    </row>
    <row r="214" s="1" customFormat="1" ht="15" customHeight="1">
      <c r="B214" s="384"/>
      <c r="C214" s="318" t="s">
        <v>1326</v>
      </c>
      <c r="D214" s="318"/>
      <c r="E214" s="318"/>
      <c r="F214" s="341">
        <v>1</v>
      </c>
      <c r="G214" s="379"/>
      <c r="H214" s="370" t="s">
        <v>1365</v>
      </c>
      <c r="I214" s="370"/>
      <c r="J214" s="370"/>
      <c r="K214" s="385"/>
    </row>
    <row r="215" s="1" customFormat="1" ht="15" customHeight="1">
      <c r="B215" s="384"/>
      <c r="C215" s="318"/>
      <c r="D215" s="318"/>
      <c r="E215" s="318"/>
      <c r="F215" s="341">
        <v>2</v>
      </c>
      <c r="G215" s="379"/>
      <c r="H215" s="370" t="s">
        <v>1366</v>
      </c>
      <c r="I215" s="370"/>
      <c r="J215" s="370"/>
      <c r="K215" s="385"/>
    </row>
    <row r="216" s="1" customFormat="1" ht="15" customHeight="1">
      <c r="B216" s="384"/>
      <c r="C216" s="318"/>
      <c r="D216" s="318"/>
      <c r="E216" s="318"/>
      <c r="F216" s="341">
        <v>3</v>
      </c>
      <c r="G216" s="379"/>
      <c r="H216" s="370" t="s">
        <v>1367</v>
      </c>
      <c r="I216" s="370"/>
      <c r="J216" s="370"/>
      <c r="K216" s="385"/>
    </row>
    <row r="217" s="1" customFormat="1" ht="15" customHeight="1">
      <c r="B217" s="384"/>
      <c r="C217" s="318"/>
      <c r="D217" s="318"/>
      <c r="E217" s="318"/>
      <c r="F217" s="341">
        <v>4</v>
      </c>
      <c r="G217" s="379"/>
      <c r="H217" s="370" t="s">
        <v>1368</v>
      </c>
      <c r="I217" s="370"/>
      <c r="J217" s="370"/>
      <c r="K217" s="385"/>
    </row>
    <row r="218" s="1" customFormat="1" ht="12.75" customHeight="1">
      <c r="B218" s="386"/>
      <c r="C218" s="387"/>
      <c r="D218" s="387"/>
      <c r="E218" s="387"/>
      <c r="F218" s="387"/>
      <c r="G218" s="387"/>
      <c r="H218" s="387"/>
      <c r="I218" s="387"/>
      <c r="J218" s="387"/>
      <c r="K218" s="38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DESKTOP-OPNKMIN\Jaroslav</dc:creator>
  <cp:lastModifiedBy>DESKTOP-OPNKMIN\Jaroslav</cp:lastModifiedBy>
  <dcterms:created xsi:type="dcterms:W3CDTF">2021-03-11T08:01:34Z</dcterms:created>
  <dcterms:modified xsi:type="dcterms:W3CDTF">2021-03-11T08:01:45Z</dcterms:modified>
</cp:coreProperties>
</file>