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03 - VYBAVENÍ ATRIA A Z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'SO03 - VYBAVENÍ ATRIA A Z...'!$C$117:$K$144</definedName>
    <definedName name="_xlnm.Print_Area" localSheetId="1">'SO03 - VYBAVENÍ ATRIA A Z...'!$C$4:$J$76,'SO03 - VYBAVENÍ ATRIA A Z...'!$C$82:$J$99,'SO03 - VYBAVENÍ ATRIA A Z...'!$C$105:$K$144</definedName>
    <definedName name="_xlnm.Print_Titles" localSheetId="1">'SO03 - VYBAVENÍ ATRIA A Z...'!$117:$117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9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F37"/>
  <c i="1" r="BD95"/>
  <c i="2" r="BH120"/>
  <c r="F36"/>
  <c i="1" r="BC95"/>
  <c i="2" r="BG120"/>
  <c r="F35"/>
  <c i="1" r="BB95"/>
  <c i="2" r="BF120"/>
  <c r="J34"/>
  <c i="1" r="AW95"/>
  <c i="2" r="F34"/>
  <c i="1" r="BA95"/>
  <c i="2" r="T120"/>
  <c r="T119"/>
  <c r="T118"/>
  <c r="R120"/>
  <c r="R119"/>
  <c r="R118"/>
  <c r="P120"/>
  <c r="P119"/>
  <c r="P118"/>
  <c i="1" r="AU95"/>
  <c i="2" r="BK120"/>
  <c r="BK119"/>
  <c r="J119"/>
  <c r="BK118"/>
  <c r="J118"/>
  <c r="J96"/>
  <c r="J30"/>
  <c i="1" r="AG95"/>
  <c i="2" r="J120"/>
  <c r="BE120"/>
  <c r="J33"/>
  <c i="1" r="AV95"/>
  <c i="2" r="F33"/>
  <c i="1" r="AZ95"/>
  <c i="2" r="J97"/>
  <c r="J115"/>
  <c r="J114"/>
  <c r="F114"/>
  <c r="F112"/>
  <c r="E110"/>
  <c r="J92"/>
  <c r="J91"/>
  <c r="F91"/>
  <c r="F89"/>
  <c r="E87"/>
  <c r="J39"/>
  <c r="J18"/>
  <c r="E18"/>
  <c r="F115"/>
  <c r="F92"/>
  <c r="J17"/>
  <c r="J12"/>
  <c r="J112"/>
  <c r="J89"/>
  <c r="E7"/>
  <c r="E108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<sst xmlns="http://schemas.openxmlformats.org/spreadsheetml/2006/main">
  <si>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</si>
  <si>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</si>
  <si>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</si>
  <si>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</si>
  <si>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</si>
  <si>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{cf9f0399-d127-436e-b3db-774d3bacb0c5}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</si>
  <si>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</si>
  <si>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</si>
  <si>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</si>
  <si>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</si>
  <si>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</si>
  <si>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</si>
  <si>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</si>
  <si>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</si>
  <si>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AIPMSCL2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</si>
  <si>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</si>
  <si>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</si>
  <si>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VESTAVBA MŠ DO OBJEKTU ZŠ JIŽNÍ Č.P.1903, ČESKÁ LÍPA - VYBAVENÍ</t>
  </si>
  <si>
    <t>KSO:</t>
  </si>
  <si>
    <t>CC-CZ:</t>
  </si>
  <si>
    <t>Místo:</t>
  </si>
  <si>
    <t>Česká Lípa</t>
  </si>
  <si>
    <t>Datum:</t>
  </si>
  <si>
    <t>27. 9. 2019</t>
  </si>
  <si>
    <t>Zadavatel:</t>
  </si>
  <si>
    <t>IČ:</t>
  </si>
  <si>
    <t>MĚSTO ČESKÁ LÍPA, NÁM.T.G.MASARYKA 1</t>
  </si>
  <si>
    <t>DIČ:</t>
  </si>
  <si>
    <t>Uchazeč:</t>
  </si>
  <si>
    <t>Vyplň údaj</t>
  </si>
  <si>
    <t>Projektant:</t>
  </si>
  <si>
    <t>ING.JIŘÍ KHOL, IVAN PERGLER</t>
  </si>
  <si>
    <t>True</t>
  </si>
  <si>
    <t>Zpracovatel:</t>
  </si>
  <si>
    <t>PROPOS LIBEREC S.R.O.</t>
  </si>
  <si>
    <t>Poznámka:</t>
  </si>
  <si>
    <t xml:space="preserve">Tento rozpočet (soupis prací) nepodléhá svým zpracováním žádné cenové soustavě._x000d_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</si>
  <si>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</si>
  <si>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</si>
  <si>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</si>
  <si>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</si>
  <si>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</si>
  <si>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</si>
  <si>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</si>
  <si>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</si>
  <si>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</si>
  <si>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</si>
  <si>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</si>
  <si>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</si>
  <si>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</si>
  <si>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</si>
  <si>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</si>
  <si>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</si>
  <si>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</si>
  <si>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</si>
  <si>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</si>
  <si>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</si>
  <si>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</si>
  <si>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</si>
  <si>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</si>
  <si>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</si>
  <si>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</si>
  <si>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</si>
  <si>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</si>
  <si>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</si>
  <si>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</si>
  <si>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</si>
  <si>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</si>
  <si>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</si>
  <si>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</si>
  <si>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</si>
  <si>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</si>
  <si>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</si>
  <si>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</si>
  <si>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</si>
  <si>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</si>
  <si>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</si>
  <si>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</si>
  <si>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</si>
  <si>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</si>
  <si>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</si>
  <si>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</si>
  <si>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SO03</t>
  </si>
  <si>
    <t>VYBAVENÍ ATRIA A ZAHRADY HERNÍMI PRVKY</t>
  </si>
  <si>
    <t>STA</t>
  </si>
  <si>
    <t>1</t>
  </si>
  <si>
    <t>{b0c57313-ad69-4b27-9540-151e161bd106}</t>
  </si>
  <si>
    <t>823 39 31</t>
  </si>
  <si>
    <t>2</t>
  </si>
  <si>
    <t>KRYCÍ LIST SOUPISU PRACÍ</t>
  </si>
  <si>
    <t>Objekt:</t>
  </si>
  <si>
    <t>SO03 - VYBAVENÍ ATRIA A ZAHRADY HERNÍMI PRVKY</t>
  </si>
  <si>
    <t xml:space="preserve">Tento rozpočet (soupis prací) nepodléhá svým zpracováním žádné cenové soustavě. </t>
  </si>
  <si>
    <t>REKAPITULACE ČLENĚNÍ SOUPISU PRACÍ</t>
  </si>
  <si>
    <t>Kód dílu - Popis</t>
  </si>
  <si>
    <t>Cena celkem [CZK]</t>
  </si>
  <si>
    <t>Náklady ze soupisu prací</t>
  </si>
  <si>
    <t>-1</t>
  </si>
  <si>
    <t>D1 - Vybavení atria</t>
  </si>
  <si>
    <t>D2 - Vybavení zahrady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</si>
  <si>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</si>
  <si>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</si>
  <si>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</si>
  <si>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</si>
  <si>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</si>
  <si>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</si>
  <si>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</si>
  <si>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</si>
  <si>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</si>
  <si>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</si>
  <si>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</si>
  <si>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</si>
  <si>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</si>
  <si>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</si>
  <si>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Vybavení atria</t>
  </si>
  <si>
    <t>ROZPOCET</t>
  </si>
  <si>
    <t>K</t>
  </si>
  <si>
    <t>7661001</t>
  </si>
  <si>
    <t>interaktivní domek (čerpací stanice) - každá strana domku se specifickým využití vel.do 1,5x1,5x1,5m</t>
  </si>
  <si>
    <t>ks</t>
  </si>
  <si>
    <t>4</t>
  </si>
  <si>
    <t>7661002</t>
  </si>
  <si>
    <t>venkovní domek s kuchyňkou - plastová verze, vel.do 1,3x1,2x1,4m</t>
  </si>
  <si>
    <t>3</t>
  </si>
  <si>
    <t>7661003</t>
  </si>
  <si>
    <t>dětské hřiště - možná plastová verze, až 8 možností různých sestav, vel.do 4,5x1,2x1,3m</t>
  </si>
  <si>
    <t>6</t>
  </si>
  <si>
    <t>7661004</t>
  </si>
  <si>
    <t>tunel (barevná stonožka) - plastová verze, vel.do 1,1x1,1x2,1m</t>
  </si>
  <si>
    <t>8</t>
  </si>
  <si>
    <t>5</t>
  </si>
  <si>
    <t>7661005</t>
  </si>
  <si>
    <t>zahradní set - lavice stůl, dřevěné provedení, vel.do 2,0x1,8m</t>
  </si>
  <si>
    <t>10</t>
  </si>
  <si>
    <t>7661006</t>
  </si>
  <si>
    <t>piknikový stůl - plastové provedení, pro 6 dětí, vel.do 1,0x0,95x0,55m</t>
  </si>
  <si>
    <t>12</t>
  </si>
  <si>
    <t>7</t>
  </si>
  <si>
    <t>7661007</t>
  </si>
  <si>
    <t>lavička - dřevěné provedení, 3 místa s opěradlem</t>
  </si>
  <si>
    <t>14</t>
  </si>
  <si>
    <t>7661008</t>
  </si>
  <si>
    <t>náklady spojené s montáží, sestavením, manipulací, likvidací odpadu, popř.jinými náklady dodavatele se zajištěním vybavení atria</t>
  </si>
  <si>
    <t>kpl</t>
  </si>
  <si>
    <t>-369795578</t>
  </si>
  <si>
    <t>D2</t>
  </si>
  <si>
    <t>Vybavení zahrady</t>
  </si>
  <si>
    <t>9</t>
  </si>
  <si>
    <t>7662001</t>
  </si>
  <si>
    <t>zastřešení pískoviště - dřevěné provedení, vel.do 4,0x4,0m</t>
  </si>
  <si>
    <t>16</t>
  </si>
  <si>
    <t>7662002</t>
  </si>
  <si>
    <t>herní sestava (vež, skluzavka) - dřevěné provedení, skluzavka laminát, vel.do 4,5x1,0m výška podesty 1,0m</t>
  </si>
  <si>
    <t>18</t>
  </si>
  <si>
    <t>11</t>
  </si>
  <si>
    <t>7662003</t>
  </si>
  <si>
    <t>domek s kuchyňkou - dřevěné provedení, vel.2,0*1,2m</t>
  </si>
  <si>
    <t>20</t>
  </si>
  <si>
    <t>7662004</t>
  </si>
  <si>
    <t>herní sestava (vláček) - dřevění provedení vel.do 5,0x1,2m</t>
  </si>
  <si>
    <t>22</t>
  </si>
  <si>
    <t>13</t>
  </si>
  <si>
    <t>7662005</t>
  </si>
  <si>
    <t>pružinová houpačka čtyřmístná - vel.do 4,0x0,3x0,55m (v.sedadla)</t>
  </si>
  <si>
    <t>24</t>
  </si>
  <si>
    <t>7662006</t>
  </si>
  <si>
    <t>pružinová houpačka - koník a jiné, vel.do 0,9x0,3x0,55m (v.sedadla)</t>
  </si>
  <si>
    <t>26</t>
  </si>
  <si>
    <t>7662007</t>
  </si>
  <si>
    <t>lavička - dřevěné provedení, 3 místní s opěradlem</t>
  </si>
  <si>
    <t>28</t>
  </si>
  <si>
    <t>7662008</t>
  </si>
  <si>
    <t>hrací lavička (auto) - dřevěné provedení, vel.do 1,0x0,5m</t>
  </si>
  <si>
    <t>30</t>
  </si>
  <si>
    <t>17</t>
  </si>
  <si>
    <t>7662009</t>
  </si>
  <si>
    <t>zahradní set - lavice stůl - dřevěné provedení, vel.do 2,0x1,8m</t>
  </si>
  <si>
    <t>32</t>
  </si>
  <si>
    <t>7662010</t>
  </si>
  <si>
    <t>dětská sedací souprava - dřevěné provedení, vel.do 1,5x1,8m</t>
  </si>
  <si>
    <t>34</t>
  </si>
  <si>
    <t>19</t>
  </si>
  <si>
    <t>7662011</t>
  </si>
  <si>
    <t>lavička motýl - plastové provedení, vel.do 1,2x0,4m</t>
  </si>
  <si>
    <t>36</t>
  </si>
  <si>
    <t>7662012</t>
  </si>
  <si>
    <t>labyrint dřevěné provedení, vel.do 1,5x1,0m</t>
  </si>
  <si>
    <t>38</t>
  </si>
  <si>
    <t>7662013</t>
  </si>
  <si>
    <t>prohazovací stěna - dřevěno provedení, vel.do 1,5x1,0m</t>
  </si>
  <si>
    <t>40</t>
  </si>
  <si>
    <t>7662014</t>
  </si>
  <si>
    <t>kreslící tabule s počítadlem - dřevěno provedení, vel.do 1,5x1,0m</t>
  </si>
  <si>
    <t>42</t>
  </si>
  <si>
    <t>23</t>
  </si>
  <si>
    <t>7662015</t>
  </si>
  <si>
    <t>pexeso - dřevěné provedení, vel.do 1,35x1,05m</t>
  </si>
  <si>
    <t>44</t>
  </si>
  <si>
    <t>7662016</t>
  </si>
  <si>
    <t>náklady spojené s montáží, sestavením, manipulací, likvidací odpadu, popř.jinými náklady dodavatele se zajištěním vybavení zahrady</t>
  </si>
  <si>
    <t>-1510356146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</si>
</sst>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="1" customFormat="1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="1" customFormat="1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="1" customFormat="1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="1" customFormat="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="1" customFormat="1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="1" customFormat="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="1" customFormat="1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="1" customFormat="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="1" customFormat="1" ht="18.4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="1" customFormat="1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="1" customFormat="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="1" customFormat="1" ht="18.48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="1" customFormat="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="1" customFormat="1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="1" customFormat="1" ht="25.5" customHeight="1">
      <c r="B23" s="17"/>
      <c r="C23" s="18"/>
      <c r="D23" s="18"/>
      <c r="E23" s="32" t="s">
        <v>36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="1" customFormat="1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="1" customFormat="1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2" customFormat="1" ht="25.92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="2" customFormat="1" ht="6.96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="2" customForma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40"/>
      <c r="BE28" s="27"/>
    </row>
    <row r="29" s="3" customFormat="1" ht="14.4" customHeight="1">
      <c r="A29" s="3"/>
      <c r="B29" s="42"/>
      <c r="C29" s="43"/>
      <c r="D29" s="28" t="s">
        <v>41</v>
      </c>
      <c r="E29" s="43"/>
      <c r="F29" s="28" t="s">
        <v>42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3" customFormat="1" ht="14.4" customHeight="1">
      <c r="A30" s="3"/>
      <c r="B30" s="42"/>
      <c r="C30" s="43"/>
      <c r="D30" s="43"/>
      <c r="E30" s="43"/>
      <c r="F30" s="28" t="s">
        <v>43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3" customFormat="1" ht="14.4" customHeight="1">
      <c r="A31" s="3"/>
      <c r="B31" s="42"/>
      <c r="C31" s="43"/>
      <c r="D31" s="43"/>
      <c r="E31" s="43"/>
      <c r="F31" s="28" t="s">
        <v>44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3" customFormat="1" ht="14.4" customHeight="1">
      <c r="A32" s="3"/>
      <c r="B32" s="42"/>
      <c r="C32" s="43"/>
      <c r="D32" s="43"/>
      <c r="E32" s="43"/>
      <c r="F32" s="28" t="s">
        <v>45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3" customFormat="1" ht="14.4" customHeight="1">
      <c r="A33" s="3"/>
      <c r="B33" s="42"/>
      <c r="C33" s="43"/>
      <c r="D33" s="43"/>
      <c r="E33" s="43"/>
      <c r="F33" s="28" t="s">
        <v>46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2" customFormat="1" ht="6.96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="2" customFormat="1" ht="25.92" customHeight="1">
      <c r="A35" s="34"/>
      <c r="B35" s="35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="2" customFormat="1" ht="6.96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2" customFormat="1" ht="14.4" customHeight="1">
      <c r="B49" s="55"/>
      <c r="C49" s="56"/>
      <c r="D49" s="57" t="s">
        <v>50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51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2" customFormat="1">
      <c r="A60" s="34"/>
      <c r="B60" s="35"/>
      <c r="C60" s="36"/>
      <c r="D60" s="60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52</v>
      </c>
      <c r="AI60" s="38"/>
      <c r="AJ60" s="38"/>
      <c r="AK60" s="38"/>
      <c r="AL60" s="38"/>
      <c r="AM60" s="60" t="s">
        <v>53</v>
      </c>
      <c r="AN60" s="38"/>
      <c r="AO60" s="38"/>
      <c r="AP60" s="36"/>
      <c r="AQ60" s="36"/>
      <c r="AR60" s="40"/>
      <c r="BE60" s="34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2" customFormat="1">
      <c r="A64" s="34"/>
      <c r="B64" s="35"/>
      <c r="C64" s="36"/>
      <c r="D64" s="57" t="s">
        <v>54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55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2" customFormat="1">
      <c r="A75" s="34"/>
      <c r="B75" s="35"/>
      <c r="C75" s="36"/>
      <c r="D75" s="60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52</v>
      </c>
      <c r="AI75" s="38"/>
      <c r="AJ75" s="38"/>
      <c r="AK75" s="38"/>
      <c r="AL75" s="38"/>
      <c r="AM75" s="60" t="s">
        <v>53</v>
      </c>
      <c r="AN75" s="38"/>
      <c r="AO75" s="38"/>
      <c r="AP75" s="36"/>
      <c r="AQ75" s="36"/>
      <c r="AR75" s="40"/>
      <c r="BE75" s="34"/>
    </row>
    <row r="76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="2" customFormat="1" ht="6.96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="2" customFormat="1" ht="6.96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="2" customFormat="1" ht="24.96" customHeight="1">
      <c r="A82" s="34"/>
      <c r="B82" s="35"/>
      <c r="C82" s="19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AIPMSCL2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="5" customFormat="1" ht="36.96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VESTAVBA MŠ DO OBJEKTU ZŠ JIŽNÍ Č.P.1903, ČESKÁ LÍPA - VYBAVENÍ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="2" customFormat="1" ht="6.96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>Česká Lípa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 "","",AN8)</f>
        <v>27. 9. 2019</v>
      </c>
      <c r="AN87" s="75"/>
      <c r="AO87" s="36"/>
      <c r="AP87" s="36"/>
      <c r="AQ87" s="36"/>
      <c r="AR87" s="40"/>
      <c r="B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="2" customFormat="1" ht="27.9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 "","",E11)</f>
        <v>MĚSTO ČESKÁ LÍPA, NÁM.T.G.MASARYKA 1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30</v>
      </c>
      <c r="AJ89" s="36"/>
      <c r="AK89" s="36"/>
      <c r="AL89" s="36"/>
      <c r="AM89" s="76" t="str">
        <f>IF(E17="","",E17)</f>
        <v>ING.JIŘÍ KHOL, IVAN PERGLER</v>
      </c>
      <c r="AN89" s="67"/>
      <c r="AO89" s="67"/>
      <c r="AP89" s="67"/>
      <c r="AQ89" s="36"/>
      <c r="AR89" s="40"/>
      <c r="AS89" s="77" t="s">
        <v>57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="2" customFormat="1" ht="15.15" customHeight="1">
      <c r="A90" s="34"/>
      <c r="B90" s="35"/>
      <c r="C90" s="28" t="s">
        <v>28</v>
      </c>
      <c r="D90" s="36"/>
      <c r="E90" s="36"/>
      <c r="F90" s="36"/>
      <c r="G90" s="36"/>
      <c r="H90" s="36"/>
      <c r="I90" s="36"/>
      <c r="J90" s="36"/>
      <c r="K90" s="36"/>
      <c r="L90" s="67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33</v>
      </c>
      <c r="AJ90" s="36"/>
      <c r="AK90" s="36"/>
      <c r="AL90" s="36"/>
      <c r="AM90" s="76" t="str">
        <f>IF(E20="","",E20)</f>
        <v>PROPOS LIBEREC S.R.O.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="2" customFormat="1" ht="29.28" customHeight="1">
      <c r="A92" s="34"/>
      <c r="B92" s="35"/>
      <c r="C92" s="89" t="s">
        <v>58</v>
      </c>
      <c r="D92" s="90"/>
      <c r="E92" s="90"/>
      <c r="F92" s="90"/>
      <c r="G92" s="90"/>
      <c r="H92" s="91"/>
      <c r="I92" s="92" t="s">
        <v>59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60</v>
      </c>
      <c r="AH92" s="90"/>
      <c r="AI92" s="90"/>
      <c r="AJ92" s="90"/>
      <c r="AK92" s="90"/>
      <c r="AL92" s="90"/>
      <c r="AM92" s="90"/>
      <c r="AN92" s="92" t="s">
        <v>61</v>
      </c>
      <c r="AO92" s="90"/>
      <c r="AP92" s="94"/>
      <c r="AQ92" s="95" t="s">
        <v>62</v>
      </c>
      <c r="AR92" s="40"/>
      <c r="AS92" s="96" t="s">
        <v>63</v>
      </c>
      <c r="AT92" s="97" t="s">
        <v>64</v>
      </c>
      <c r="AU92" s="97" t="s">
        <v>65</v>
      </c>
      <c r="AV92" s="97" t="s">
        <v>66</v>
      </c>
      <c r="AW92" s="97" t="s">
        <v>67</v>
      </c>
      <c r="AX92" s="97" t="s">
        <v>68</v>
      </c>
      <c r="AY92" s="97" t="s">
        <v>69</v>
      </c>
      <c r="AZ92" s="97" t="s">
        <v>70</v>
      </c>
      <c r="BA92" s="97" t="s">
        <v>71</v>
      </c>
      <c r="BB92" s="97" t="s">
        <v>72</v>
      </c>
      <c r="BC92" s="97" t="s">
        <v>73</v>
      </c>
      <c r="BD92" s="98" t="s">
        <v>74</v>
      </c>
      <c r="BE92" s="34"/>
    </row>
    <row r="93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="6" customFormat="1" ht="32.4" customHeight="1">
      <c r="A94" s="6"/>
      <c r="B94" s="102"/>
      <c r="C94" s="103" t="s">
        <v>75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76</v>
      </c>
      <c r="BT94" s="113" t="s">
        <v>77</v>
      </c>
      <c r="BU94" s="114" t="s">
        <v>78</v>
      </c>
      <c r="BV94" s="113" t="s">
        <v>79</v>
      </c>
      <c r="BW94" s="113" t="s">
        <v>5</v>
      </c>
      <c r="BX94" s="113" t="s">
        <v>80</v>
      </c>
      <c r="CL94" s="113" t="s">
        <v>1</v>
      </c>
    </row>
    <row r="95" s="7" customFormat="1" ht="27" customHeight="1">
      <c r="A95" s="115" t="s">
        <v>81</v>
      </c>
      <c r="B95" s="116"/>
      <c r="C95" s="117"/>
      <c r="D95" s="118" t="s">
        <v>82</v>
      </c>
      <c r="E95" s="118"/>
      <c r="F95" s="118"/>
      <c r="G95" s="118"/>
      <c r="H95" s="118"/>
      <c r="I95" s="119"/>
      <c r="J95" s="118" t="s">
        <v>83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'SO03 - VYBAVENÍ ATRIA A Z...'!J30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84</v>
      </c>
      <c r="AR95" s="122"/>
      <c r="AS95" s="123">
        <v>0</v>
      </c>
      <c r="AT95" s="124">
        <f>ROUND(SUM(AV95:AW95),2)</f>
        <v>0</v>
      </c>
      <c r="AU95" s="125">
        <f>'SO03 - VYBAVENÍ ATRIA A Z...'!P118</f>
        <v>0</v>
      </c>
      <c r="AV95" s="124">
        <f>'SO03 - VYBAVENÍ ATRIA A Z...'!J33</f>
        <v>0</v>
      </c>
      <c r="AW95" s="124">
        <f>'SO03 - VYBAVENÍ ATRIA A Z...'!J34</f>
        <v>0</v>
      </c>
      <c r="AX95" s="124">
        <f>'SO03 - VYBAVENÍ ATRIA A Z...'!J35</f>
        <v>0</v>
      </c>
      <c r="AY95" s="124">
        <f>'SO03 - VYBAVENÍ ATRIA A Z...'!J36</f>
        <v>0</v>
      </c>
      <c r="AZ95" s="124">
        <f>'SO03 - VYBAVENÍ ATRIA A Z...'!F33</f>
        <v>0</v>
      </c>
      <c r="BA95" s="124">
        <f>'SO03 - VYBAVENÍ ATRIA A Z...'!F34</f>
        <v>0</v>
      </c>
      <c r="BB95" s="124">
        <f>'SO03 - VYBAVENÍ ATRIA A Z...'!F35</f>
        <v>0</v>
      </c>
      <c r="BC95" s="124">
        <f>'SO03 - VYBAVENÍ ATRIA A Z...'!F36</f>
        <v>0</v>
      </c>
      <c r="BD95" s="126">
        <f>'SO03 - VYBAVENÍ ATRIA A Z...'!F37</f>
        <v>0</v>
      </c>
      <c r="BE95" s="7"/>
      <c r="BT95" s="127" t="s">
        <v>85</v>
      </c>
      <c r="BV95" s="127" t="s">
        <v>79</v>
      </c>
      <c r="BW95" s="127" t="s">
        <v>86</v>
      </c>
      <c r="BX95" s="127" t="s">
        <v>5</v>
      </c>
      <c r="CL95" s="127" t="s">
        <v>87</v>
      </c>
      <c r="CM95" s="127" t="s">
        <v>88</v>
      </c>
    </row>
    <row r="96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sheet="1" formatColumns="0" formatRows="0" objects="1" scenarios="1" spinCount="100000" saltValue="1TxquFM58X5V13o37xti6OBU+iXCFj5dqcA8UK7EWtTGHEHk+V2+b2cQ4ZLu7YBW87jsRwo7FBjz3gR+ZZ9Dtw==" hashValue="936pJeOEeFbpIjIbWOrQxZQIfhPw5m7dj2aw213DJ4hq2D6iG/udn3LYKSWhldb7P9iiWoZnBJE3wXzUS0nYiw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SO03 - VYBAVENÍ ATRIA A Z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8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6"/>
      <c r="AT3" s="13" t="s">
        <v>88</v>
      </c>
    </row>
    <row r="4" s="1" customFormat="1" ht="24.96" customHeight="1">
      <c r="B4" s="16"/>
      <c r="D4" s="132" t="s">
        <v>89</v>
      </c>
      <c r="I4" s="128"/>
      <c r="L4" s="16"/>
      <c r="M4" s="133" t="s">
        <v>10</v>
      </c>
      <c r="AT4" s="13" t="s">
        <v>4</v>
      </c>
    </row>
    <row r="5" s="1" customFormat="1" ht="6.96" customHeight="1">
      <c r="B5" s="16"/>
      <c r="I5" s="128"/>
      <c r="L5" s="16"/>
    </row>
    <row r="6" s="1" customFormat="1" ht="12" customHeight="1">
      <c r="B6" s="16"/>
      <c r="D6" s="134" t="s">
        <v>16</v>
      </c>
      <c r="I6" s="128"/>
      <c r="L6" s="16"/>
    </row>
    <row r="7" s="1" customFormat="1" ht="25.5" customHeight="1">
      <c r="B7" s="16"/>
      <c r="E7" s="135" t="str">
        <f>'Rekapitulace stavby'!K6</f>
        <v>VESTAVBA MŠ DO OBJEKTU ZŠ JIŽNÍ Č.P.1903, ČESKÁ LÍPA - VYBAVENÍ</v>
      </c>
      <c r="F7" s="134"/>
      <c r="G7" s="134"/>
      <c r="H7" s="134"/>
      <c r="I7" s="128"/>
      <c r="L7" s="16"/>
    </row>
    <row r="8" s="2" customFormat="1" ht="12" customHeight="1">
      <c r="A8" s="34"/>
      <c r="B8" s="40"/>
      <c r="C8" s="34"/>
      <c r="D8" s="134" t="s">
        <v>90</v>
      </c>
      <c r="E8" s="34"/>
      <c r="F8" s="34"/>
      <c r="G8" s="34"/>
      <c r="H8" s="34"/>
      <c r="I8" s="136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40"/>
      <c r="C9" s="34"/>
      <c r="D9" s="34"/>
      <c r="E9" s="137" t="s">
        <v>91</v>
      </c>
      <c r="F9" s="34"/>
      <c r="G9" s="34"/>
      <c r="H9" s="34"/>
      <c r="I9" s="136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40"/>
      <c r="C10" s="34"/>
      <c r="D10" s="34"/>
      <c r="E10" s="34"/>
      <c r="F10" s="34"/>
      <c r="G10" s="34"/>
      <c r="H10" s="34"/>
      <c r="I10" s="136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40"/>
      <c r="C11" s="34"/>
      <c r="D11" s="134" t="s">
        <v>18</v>
      </c>
      <c r="E11" s="34"/>
      <c r="F11" s="138" t="s">
        <v>87</v>
      </c>
      <c r="G11" s="34"/>
      <c r="H11" s="34"/>
      <c r="I11" s="139" t="s">
        <v>19</v>
      </c>
      <c r="J11" s="138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4" t="s">
        <v>20</v>
      </c>
      <c r="E12" s="34"/>
      <c r="F12" s="138" t="s">
        <v>21</v>
      </c>
      <c r="G12" s="34"/>
      <c r="H12" s="34"/>
      <c r="I12" s="139" t="s">
        <v>22</v>
      </c>
      <c r="J12" s="140" t="str">
        <f>'Rekapitulace stavby'!AN8</f>
        <v>27. 9. 2019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136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40"/>
      <c r="C14" s="34"/>
      <c r="D14" s="134" t="s">
        <v>24</v>
      </c>
      <c r="E14" s="34"/>
      <c r="F14" s="34"/>
      <c r="G14" s="34"/>
      <c r="H14" s="34"/>
      <c r="I14" s="139" t="s">
        <v>25</v>
      </c>
      <c r="J14" s="138" t="s">
        <v>1</v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40"/>
      <c r="C15" s="34"/>
      <c r="D15" s="34"/>
      <c r="E15" s="138" t="s">
        <v>26</v>
      </c>
      <c r="F15" s="34"/>
      <c r="G15" s="34"/>
      <c r="H15" s="34"/>
      <c r="I15" s="139" t="s">
        <v>27</v>
      </c>
      <c r="J15" s="138" t="s">
        <v>1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40"/>
      <c r="C16" s="34"/>
      <c r="D16" s="34"/>
      <c r="E16" s="34"/>
      <c r="F16" s="34"/>
      <c r="G16" s="34"/>
      <c r="H16" s="34"/>
      <c r="I16" s="136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40"/>
      <c r="C17" s="34"/>
      <c r="D17" s="134" t="s">
        <v>28</v>
      </c>
      <c r="E17" s="34"/>
      <c r="F17" s="34"/>
      <c r="G17" s="34"/>
      <c r="H17" s="34"/>
      <c r="I17" s="139" t="s">
        <v>25</v>
      </c>
      <c r="J17" s="29" t="str">
        <f>'Rekapitulace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40"/>
      <c r="C18" s="34"/>
      <c r="D18" s="34"/>
      <c r="E18" s="29" t="str">
        <f>'Rekapitulace stavby'!E14</f>
        <v>Vyplň údaj</v>
      </c>
      <c r="F18" s="138"/>
      <c r="G18" s="138"/>
      <c r="H18" s="138"/>
      <c r="I18" s="139" t="s">
        <v>27</v>
      </c>
      <c r="J18" s="29" t="str">
        <f>'Rekapitulace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40"/>
      <c r="C19" s="34"/>
      <c r="D19" s="34"/>
      <c r="E19" s="34"/>
      <c r="F19" s="34"/>
      <c r="G19" s="34"/>
      <c r="H19" s="34"/>
      <c r="I19" s="136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40"/>
      <c r="C20" s="34"/>
      <c r="D20" s="134" t="s">
        <v>30</v>
      </c>
      <c r="E20" s="34"/>
      <c r="F20" s="34"/>
      <c r="G20" s="34"/>
      <c r="H20" s="34"/>
      <c r="I20" s="139" t="s">
        <v>25</v>
      </c>
      <c r="J20" s="138" t="s">
        <v>1</v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40"/>
      <c r="C21" s="34"/>
      <c r="D21" s="34"/>
      <c r="E21" s="138" t="s">
        <v>31</v>
      </c>
      <c r="F21" s="34"/>
      <c r="G21" s="34"/>
      <c r="H21" s="34"/>
      <c r="I21" s="139" t="s">
        <v>27</v>
      </c>
      <c r="J21" s="138" t="s">
        <v>1</v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40"/>
      <c r="C22" s="34"/>
      <c r="D22" s="34"/>
      <c r="E22" s="34"/>
      <c r="F22" s="34"/>
      <c r="G22" s="34"/>
      <c r="H22" s="34"/>
      <c r="I22" s="136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40"/>
      <c r="C23" s="34"/>
      <c r="D23" s="134" t="s">
        <v>33</v>
      </c>
      <c r="E23" s="34"/>
      <c r="F23" s="34"/>
      <c r="G23" s="34"/>
      <c r="H23" s="34"/>
      <c r="I23" s="139" t="s">
        <v>25</v>
      </c>
      <c r="J23" s="138" t="s">
        <v>1</v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40"/>
      <c r="C24" s="34"/>
      <c r="D24" s="34"/>
      <c r="E24" s="138" t="s">
        <v>34</v>
      </c>
      <c r="F24" s="34"/>
      <c r="G24" s="34"/>
      <c r="H24" s="34"/>
      <c r="I24" s="139" t="s">
        <v>27</v>
      </c>
      <c r="J24" s="138" t="s">
        <v>1</v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40"/>
      <c r="C25" s="34"/>
      <c r="D25" s="34"/>
      <c r="E25" s="34"/>
      <c r="F25" s="34"/>
      <c r="G25" s="34"/>
      <c r="H25" s="34"/>
      <c r="I25" s="136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40"/>
      <c r="C26" s="34"/>
      <c r="D26" s="134" t="s">
        <v>35</v>
      </c>
      <c r="E26" s="34"/>
      <c r="F26" s="34"/>
      <c r="G26" s="34"/>
      <c r="H26" s="34"/>
      <c r="I26" s="136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25.5" customHeight="1">
      <c r="A27" s="141"/>
      <c r="B27" s="142"/>
      <c r="C27" s="141"/>
      <c r="D27" s="141"/>
      <c r="E27" s="143" t="s">
        <v>92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4"/>
      <c r="B28" s="40"/>
      <c r="C28" s="34"/>
      <c r="D28" s="34"/>
      <c r="E28" s="34"/>
      <c r="F28" s="34"/>
      <c r="G28" s="34"/>
      <c r="H28" s="34"/>
      <c r="I28" s="136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46"/>
      <c r="E29" s="146"/>
      <c r="F29" s="146"/>
      <c r="G29" s="146"/>
      <c r="H29" s="146"/>
      <c r="I29" s="147"/>
      <c r="J29" s="146"/>
      <c r="K29" s="146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40"/>
      <c r="C30" s="34"/>
      <c r="D30" s="148" t="s">
        <v>37</v>
      </c>
      <c r="E30" s="34"/>
      <c r="F30" s="34"/>
      <c r="G30" s="34"/>
      <c r="H30" s="34"/>
      <c r="I30" s="136"/>
      <c r="J30" s="149">
        <f>ROUND(J118, 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40"/>
      <c r="C31" s="34"/>
      <c r="D31" s="146"/>
      <c r="E31" s="146"/>
      <c r="F31" s="146"/>
      <c r="G31" s="146"/>
      <c r="H31" s="146"/>
      <c r="I31" s="147"/>
      <c r="J31" s="146"/>
      <c r="K31" s="146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34"/>
      <c r="F32" s="150" t="s">
        <v>39</v>
      </c>
      <c r="G32" s="34"/>
      <c r="H32" s="34"/>
      <c r="I32" s="151" t="s">
        <v>38</v>
      </c>
      <c r="J32" s="150" t="s">
        <v>40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40"/>
      <c r="C33" s="34"/>
      <c r="D33" s="152" t="s">
        <v>41</v>
      </c>
      <c r="E33" s="134" t="s">
        <v>42</v>
      </c>
      <c r="F33" s="153">
        <f>ROUND((SUM(BE118:BE144)),  2)</f>
        <v>0</v>
      </c>
      <c r="G33" s="34"/>
      <c r="H33" s="34"/>
      <c r="I33" s="154">
        <v>0.20999999999999999</v>
      </c>
      <c r="J33" s="153">
        <f>ROUND(((SUM(BE118:BE144))*I33),  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40"/>
      <c r="C34" s="34"/>
      <c r="D34" s="34"/>
      <c r="E34" s="134" t="s">
        <v>43</v>
      </c>
      <c r="F34" s="153">
        <f>ROUND((SUM(BF118:BF144)),  2)</f>
        <v>0</v>
      </c>
      <c r="G34" s="34"/>
      <c r="H34" s="34"/>
      <c r="I34" s="154">
        <v>0.14999999999999999</v>
      </c>
      <c r="J34" s="153">
        <f>ROUND(((SUM(BF118:BF144))*I34),  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4" t="s">
        <v>44</v>
      </c>
      <c r="F35" s="153">
        <f>ROUND((SUM(BG118:BG144)),  2)</f>
        <v>0</v>
      </c>
      <c r="G35" s="34"/>
      <c r="H35" s="34"/>
      <c r="I35" s="154">
        <v>0.20999999999999999</v>
      </c>
      <c r="J35" s="153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40"/>
      <c r="C36" s="34"/>
      <c r="D36" s="34"/>
      <c r="E36" s="134" t="s">
        <v>45</v>
      </c>
      <c r="F36" s="153">
        <f>ROUND((SUM(BH118:BH144)),  2)</f>
        <v>0</v>
      </c>
      <c r="G36" s="34"/>
      <c r="H36" s="34"/>
      <c r="I36" s="154">
        <v>0.14999999999999999</v>
      </c>
      <c r="J36" s="153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40"/>
      <c r="C37" s="34"/>
      <c r="D37" s="34"/>
      <c r="E37" s="134" t="s">
        <v>46</v>
      </c>
      <c r="F37" s="153">
        <f>ROUND((SUM(BI118:BI144)),  2)</f>
        <v>0</v>
      </c>
      <c r="G37" s="34"/>
      <c r="H37" s="34"/>
      <c r="I37" s="154">
        <v>0</v>
      </c>
      <c r="J37" s="153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40"/>
      <c r="C38" s="34"/>
      <c r="D38" s="34"/>
      <c r="E38" s="34"/>
      <c r="F38" s="34"/>
      <c r="G38" s="34"/>
      <c r="H38" s="34"/>
      <c r="I38" s="136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40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60"/>
      <c r="J39" s="161">
        <f>SUM(J30:J37)</f>
        <v>0</v>
      </c>
      <c r="K39" s="162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136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6"/>
      <c r="I41" s="128"/>
      <c r="L41" s="16"/>
    </row>
    <row r="42" s="1" customFormat="1" ht="14.4" customHeight="1">
      <c r="B42" s="16"/>
      <c r="I42" s="128"/>
      <c r="L42" s="16"/>
    </row>
    <row r="43" s="1" customFormat="1" ht="14.4" customHeight="1">
      <c r="B43" s="16"/>
      <c r="I43" s="128"/>
      <c r="L43" s="16"/>
    </row>
    <row r="44" s="1" customFormat="1" ht="14.4" customHeight="1">
      <c r="B44" s="16"/>
      <c r="I44" s="128"/>
      <c r="L44" s="16"/>
    </row>
    <row r="45" s="1" customFormat="1" ht="14.4" customHeight="1">
      <c r="B45" s="16"/>
      <c r="I45" s="128"/>
      <c r="L45" s="16"/>
    </row>
    <row r="46" s="1" customFormat="1" ht="14.4" customHeight="1">
      <c r="B46" s="16"/>
      <c r="I46" s="128"/>
      <c r="L46" s="16"/>
    </row>
    <row r="47" s="1" customFormat="1" ht="14.4" customHeight="1">
      <c r="B47" s="16"/>
      <c r="I47" s="128"/>
      <c r="L47" s="16"/>
    </row>
    <row r="48" s="1" customFormat="1" ht="14.4" customHeight="1">
      <c r="B48" s="16"/>
      <c r="I48" s="128"/>
      <c r="L48" s="16"/>
    </row>
    <row r="49" s="1" customFormat="1" ht="14.4" customHeight="1">
      <c r="B49" s="16"/>
      <c r="I49" s="128"/>
      <c r="L49" s="16"/>
    </row>
    <row r="50" s="2" customFormat="1" ht="14.4" customHeight="1">
      <c r="B50" s="59"/>
      <c r="D50" s="163" t="s">
        <v>50</v>
      </c>
      <c r="E50" s="164"/>
      <c r="F50" s="164"/>
      <c r="G50" s="163" t="s">
        <v>51</v>
      </c>
      <c r="H50" s="164"/>
      <c r="I50" s="165"/>
      <c r="J50" s="164"/>
      <c r="K50" s="164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66" t="s">
        <v>52</v>
      </c>
      <c r="E61" s="167"/>
      <c r="F61" s="168" t="s">
        <v>53</v>
      </c>
      <c r="G61" s="166" t="s">
        <v>52</v>
      </c>
      <c r="H61" s="167"/>
      <c r="I61" s="169"/>
      <c r="J61" s="170" t="s">
        <v>53</v>
      </c>
      <c r="K61" s="167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63" t="s">
        <v>54</v>
      </c>
      <c r="E65" s="171"/>
      <c r="F65" s="171"/>
      <c r="G65" s="163" t="s">
        <v>55</v>
      </c>
      <c r="H65" s="171"/>
      <c r="I65" s="172"/>
      <c r="J65" s="171"/>
      <c r="K65" s="171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66" t="s">
        <v>52</v>
      </c>
      <c r="E76" s="167"/>
      <c r="F76" s="168" t="s">
        <v>53</v>
      </c>
      <c r="G76" s="166" t="s">
        <v>52</v>
      </c>
      <c r="H76" s="167"/>
      <c r="I76" s="169"/>
      <c r="J76" s="170" t="s">
        <v>53</v>
      </c>
      <c r="K76" s="167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1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1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5.5" customHeight="1">
      <c r="A85" s="34"/>
      <c r="B85" s="35"/>
      <c r="C85" s="36"/>
      <c r="D85" s="36"/>
      <c r="E85" s="179" t="str">
        <f>E7</f>
        <v>VESTAVBA MŠ DO OBJEKTU ZŠ JIŽNÍ Č.P.1903, ČESKÁ LÍPA - VYBAVENÍ</v>
      </c>
      <c r="F85" s="28"/>
      <c r="G85" s="28"/>
      <c r="H85" s="28"/>
      <c r="I85" s="1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90</v>
      </c>
      <c r="D86" s="36"/>
      <c r="E86" s="36"/>
      <c r="F86" s="36"/>
      <c r="G86" s="36"/>
      <c r="H86" s="36"/>
      <c r="I86" s="1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6"/>
      <c r="D87" s="36"/>
      <c r="E87" s="72" t="str">
        <f>E9</f>
        <v>SO03 - VYBAVENÍ ATRIA A ZAHRADY HERNÍMI PRVKY</v>
      </c>
      <c r="F87" s="36"/>
      <c r="G87" s="36"/>
      <c r="H87" s="36"/>
      <c r="I87" s="1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20</v>
      </c>
      <c r="D89" s="36"/>
      <c r="E89" s="36"/>
      <c r="F89" s="23" t="str">
        <f>F12</f>
        <v>Česká Lípa</v>
      </c>
      <c r="G89" s="36"/>
      <c r="H89" s="36"/>
      <c r="I89" s="139" t="s">
        <v>22</v>
      </c>
      <c r="J89" s="75" t="str">
        <f>IF(J12="","",J12)</f>
        <v>27. 9. 2019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27.9" customHeight="1">
      <c r="A91" s="34"/>
      <c r="B91" s="35"/>
      <c r="C91" s="28" t="s">
        <v>24</v>
      </c>
      <c r="D91" s="36"/>
      <c r="E91" s="36"/>
      <c r="F91" s="23" t="str">
        <f>E15</f>
        <v>MĚSTO ČESKÁ LÍPA, NÁM.T.G.MASARYKA 1</v>
      </c>
      <c r="G91" s="36"/>
      <c r="H91" s="36"/>
      <c r="I91" s="139" t="s">
        <v>30</v>
      </c>
      <c r="J91" s="32" t="str">
        <f>E21</f>
        <v>ING.JIŘÍ KHOL, IVAN PERGLER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7.9" customHeight="1">
      <c r="A92" s="34"/>
      <c r="B92" s="35"/>
      <c r="C92" s="28" t="s">
        <v>28</v>
      </c>
      <c r="D92" s="36"/>
      <c r="E92" s="36"/>
      <c r="F92" s="23" t="str">
        <f>IF(E18="","",E18)</f>
        <v>Vyplň údaj</v>
      </c>
      <c r="G92" s="36"/>
      <c r="H92" s="36"/>
      <c r="I92" s="139" t="s">
        <v>33</v>
      </c>
      <c r="J92" s="32" t="str">
        <f>E24</f>
        <v>PROPOS LIBEREC S.R.O.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80" t="s">
        <v>94</v>
      </c>
      <c r="D94" s="181"/>
      <c r="E94" s="181"/>
      <c r="F94" s="181"/>
      <c r="G94" s="181"/>
      <c r="H94" s="181"/>
      <c r="I94" s="182"/>
      <c r="J94" s="183" t="s">
        <v>95</v>
      </c>
      <c r="K94" s="181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84" t="s">
        <v>96</v>
      </c>
      <c r="D96" s="36"/>
      <c r="E96" s="36"/>
      <c r="F96" s="36"/>
      <c r="G96" s="36"/>
      <c r="H96" s="36"/>
      <c r="I96" s="136"/>
      <c r="J96" s="106">
        <f>J118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="9" customFormat="1" ht="24.96" customHeight="1">
      <c r="A97" s="9"/>
      <c r="B97" s="185"/>
      <c r="C97" s="186"/>
      <c r="D97" s="187" t="s">
        <v>98</v>
      </c>
      <c r="E97" s="188"/>
      <c r="F97" s="188"/>
      <c r="G97" s="188"/>
      <c r="H97" s="188"/>
      <c r="I97" s="189"/>
      <c r="J97" s="190">
        <f>J119</f>
        <v>0</v>
      </c>
      <c r="K97" s="186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5"/>
      <c r="C98" s="186"/>
      <c r="D98" s="187" t="s">
        <v>99</v>
      </c>
      <c r="E98" s="188"/>
      <c r="F98" s="188"/>
      <c r="G98" s="188"/>
      <c r="H98" s="188"/>
      <c r="I98" s="189"/>
      <c r="J98" s="190">
        <f>J128</f>
        <v>0</v>
      </c>
      <c r="K98" s="186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4"/>
      <c r="B99" s="35"/>
      <c r="C99" s="36"/>
      <c r="D99" s="36"/>
      <c r="E99" s="36"/>
      <c r="F99" s="36"/>
      <c r="G99" s="36"/>
      <c r="H99" s="36"/>
      <c r="I99" s="136"/>
      <c r="J99" s="36"/>
      <c r="K99" s="36"/>
      <c r="L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2"/>
      <c r="C100" s="63"/>
      <c r="D100" s="63"/>
      <c r="E100" s="63"/>
      <c r="F100" s="63"/>
      <c r="G100" s="63"/>
      <c r="H100" s="63"/>
      <c r="I100" s="175"/>
      <c r="J100" s="63"/>
      <c r="K100" s="63"/>
      <c r="L100" s="5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4"/>
      <c r="C104" s="65"/>
      <c r="D104" s="65"/>
      <c r="E104" s="65"/>
      <c r="F104" s="65"/>
      <c r="G104" s="65"/>
      <c r="H104" s="65"/>
      <c r="I104" s="178"/>
      <c r="J104" s="65"/>
      <c r="K104" s="65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100</v>
      </c>
      <c r="D105" s="36"/>
      <c r="E105" s="36"/>
      <c r="F105" s="36"/>
      <c r="G105" s="36"/>
      <c r="H105" s="36"/>
      <c r="I105" s="1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6"/>
      <c r="D106" s="36"/>
      <c r="E106" s="36"/>
      <c r="F106" s="36"/>
      <c r="G106" s="36"/>
      <c r="H106" s="36"/>
      <c r="I106" s="1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16</v>
      </c>
      <c r="D107" s="36"/>
      <c r="E107" s="36"/>
      <c r="F107" s="36"/>
      <c r="G107" s="36"/>
      <c r="H107" s="36"/>
      <c r="I107" s="1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5.5" customHeight="1">
      <c r="A108" s="34"/>
      <c r="B108" s="35"/>
      <c r="C108" s="36"/>
      <c r="D108" s="36"/>
      <c r="E108" s="179" t="str">
        <f>E7</f>
        <v>VESTAVBA MŠ DO OBJEKTU ZŠ JIŽNÍ Č.P.1903, ČESKÁ LÍPA - VYBAVENÍ</v>
      </c>
      <c r="F108" s="28"/>
      <c r="G108" s="28"/>
      <c r="H108" s="28"/>
      <c r="I108" s="1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90</v>
      </c>
      <c r="D109" s="36"/>
      <c r="E109" s="36"/>
      <c r="F109" s="36"/>
      <c r="G109" s="36"/>
      <c r="H109" s="36"/>
      <c r="I109" s="1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6"/>
      <c r="D110" s="36"/>
      <c r="E110" s="72" t="str">
        <f>E9</f>
        <v>SO03 - VYBAVENÍ ATRIA A ZAHRADY HERNÍMI PRVKY</v>
      </c>
      <c r="F110" s="36"/>
      <c r="G110" s="36"/>
      <c r="H110" s="36"/>
      <c r="I110" s="1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6"/>
      <c r="D111" s="36"/>
      <c r="E111" s="36"/>
      <c r="F111" s="36"/>
      <c r="G111" s="36"/>
      <c r="H111" s="36"/>
      <c r="I111" s="136"/>
      <c r="J111" s="36"/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20</v>
      </c>
      <c r="D112" s="36"/>
      <c r="E112" s="36"/>
      <c r="F112" s="23" t="str">
        <f>F12</f>
        <v>Česká Lípa</v>
      </c>
      <c r="G112" s="36"/>
      <c r="H112" s="36"/>
      <c r="I112" s="139" t="s">
        <v>22</v>
      </c>
      <c r="J112" s="75" t="str">
        <f>IF(J12="","",J12)</f>
        <v>27. 9. 2019</v>
      </c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6"/>
      <c r="D113" s="36"/>
      <c r="E113" s="36"/>
      <c r="F113" s="36"/>
      <c r="G113" s="36"/>
      <c r="H113" s="36"/>
      <c r="I113" s="136"/>
      <c r="J113" s="36"/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7.9" customHeight="1">
      <c r="A114" s="34"/>
      <c r="B114" s="35"/>
      <c r="C114" s="28" t="s">
        <v>24</v>
      </c>
      <c r="D114" s="36"/>
      <c r="E114" s="36"/>
      <c r="F114" s="23" t="str">
        <f>E15</f>
        <v>MĚSTO ČESKÁ LÍPA, NÁM.T.G.MASARYKA 1</v>
      </c>
      <c r="G114" s="36"/>
      <c r="H114" s="36"/>
      <c r="I114" s="139" t="s">
        <v>30</v>
      </c>
      <c r="J114" s="32" t="str">
        <f>E21</f>
        <v>ING.JIŘÍ KHOL, IVAN PERGLER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7.9" customHeight="1">
      <c r="A115" s="34"/>
      <c r="B115" s="35"/>
      <c r="C115" s="28" t="s">
        <v>28</v>
      </c>
      <c r="D115" s="36"/>
      <c r="E115" s="36"/>
      <c r="F115" s="23" t="str">
        <f>IF(E18="","",E18)</f>
        <v>Vyplň údaj</v>
      </c>
      <c r="G115" s="36"/>
      <c r="H115" s="36"/>
      <c r="I115" s="139" t="s">
        <v>33</v>
      </c>
      <c r="J115" s="32" t="str">
        <f>E24</f>
        <v>PROPOS LIBEREC S.R.O.</v>
      </c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6"/>
      <c r="D116" s="36"/>
      <c r="E116" s="36"/>
      <c r="F116" s="36"/>
      <c r="G116" s="36"/>
      <c r="H116" s="36"/>
      <c r="I116" s="136"/>
      <c r="J116" s="36"/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0" customFormat="1" ht="29.28" customHeight="1">
      <c r="A117" s="192"/>
      <c r="B117" s="193"/>
      <c r="C117" s="194" t="s">
        <v>101</v>
      </c>
      <c r="D117" s="195" t="s">
        <v>62</v>
      </c>
      <c r="E117" s="195" t="s">
        <v>58</v>
      </c>
      <c r="F117" s="195" t="s">
        <v>59</v>
      </c>
      <c r="G117" s="195" t="s">
        <v>102</v>
      </c>
      <c r="H117" s="195" t="s">
        <v>103</v>
      </c>
      <c r="I117" s="196" t="s">
        <v>104</v>
      </c>
      <c r="J117" s="195" t="s">
        <v>95</v>
      </c>
      <c r="K117" s="197" t="s">
        <v>105</v>
      </c>
      <c r="L117" s="198"/>
      <c r="M117" s="96" t="s">
        <v>1</v>
      </c>
      <c r="N117" s="97" t="s">
        <v>41</v>
      </c>
      <c r="O117" s="97" t="s">
        <v>106</v>
      </c>
      <c r="P117" s="97" t="s">
        <v>107</v>
      </c>
      <c r="Q117" s="97" t="s">
        <v>108</v>
      </c>
      <c r="R117" s="97" t="s">
        <v>109</v>
      </c>
      <c r="S117" s="97" t="s">
        <v>110</v>
      </c>
      <c r="T117" s="98" t="s">
        <v>111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="2" customFormat="1" ht="22.8" customHeight="1">
      <c r="A118" s="34"/>
      <c r="B118" s="35"/>
      <c r="C118" s="103" t="s">
        <v>112</v>
      </c>
      <c r="D118" s="36"/>
      <c r="E118" s="36"/>
      <c r="F118" s="36"/>
      <c r="G118" s="36"/>
      <c r="H118" s="36"/>
      <c r="I118" s="136"/>
      <c r="J118" s="199">
        <f>BK118</f>
        <v>0</v>
      </c>
      <c r="K118" s="36"/>
      <c r="L118" s="40"/>
      <c r="M118" s="99"/>
      <c r="N118" s="200"/>
      <c r="O118" s="100"/>
      <c r="P118" s="201">
        <f>P119+P128</f>
        <v>0</v>
      </c>
      <c r="Q118" s="100"/>
      <c r="R118" s="201">
        <f>R119+R128</f>
        <v>0</v>
      </c>
      <c r="S118" s="100"/>
      <c r="T118" s="202">
        <f>T119+T128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3" t="s">
        <v>76</v>
      </c>
      <c r="AU118" s="13" t="s">
        <v>97</v>
      </c>
      <c r="BK118" s="203">
        <f>BK119+BK128</f>
        <v>0</v>
      </c>
    </row>
    <row r="119" s="11" customFormat="1" ht="25.92" customHeight="1">
      <c r="A119" s="11"/>
      <c r="B119" s="204"/>
      <c r="C119" s="205"/>
      <c r="D119" s="206" t="s">
        <v>76</v>
      </c>
      <c r="E119" s="207" t="s">
        <v>113</v>
      </c>
      <c r="F119" s="207" t="s">
        <v>114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SUM(P120:P127)</f>
        <v>0</v>
      </c>
      <c r="Q119" s="212"/>
      <c r="R119" s="213">
        <f>SUM(R120:R127)</f>
        <v>0</v>
      </c>
      <c r="S119" s="212"/>
      <c r="T119" s="214">
        <f>SUM(T120:T127)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15" t="s">
        <v>85</v>
      </c>
      <c r="AT119" s="216" t="s">
        <v>76</v>
      </c>
      <c r="AU119" s="216" t="s">
        <v>77</v>
      </c>
      <c r="AY119" s="215" t="s">
        <v>115</v>
      </c>
      <c r="BK119" s="217">
        <f>SUM(BK120:BK127)</f>
        <v>0</v>
      </c>
    </row>
    <row r="120" s="2" customFormat="1" ht="24" customHeight="1">
      <c r="A120" s="34"/>
      <c r="B120" s="35"/>
      <c r="C120" s="218" t="s">
        <v>85</v>
      </c>
      <c r="D120" s="218" t="s">
        <v>116</v>
      </c>
      <c r="E120" s="219" t="s">
        <v>117</v>
      </c>
      <c r="F120" s="220" t="s">
        <v>118</v>
      </c>
      <c r="G120" s="221" t="s">
        <v>119</v>
      </c>
      <c r="H120" s="222">
        <v>1</v>
      </c>
      <c r="I120" s="223"/>
      <c r="J120" s="224">
        <f>ROUND(I120*H120,2)</f>
        <v>0</v>
      </c>
      <c r="K120" s="220" t="s">
        <v>1</v>
      </c>
      <c r="L120" s="40"/>
      <c r="M120" s="225" t="s">
        <v>1</v>
      </c>
      <c r="N120" s="226" t="s">
        <v>42</v>
      </c>
      <c r="O120" s="87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29" t="s">
        <v>120</v>
      </c>
      <c r="AT120" s="229" t="s">
        <v>116</v>
      </c>
      <c r="AU120" s="229" t="s">
        <v>85</v>
      </c>
      <c r="AY120" s="13" t="s">
        <v>115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3" t="s">
        <v>85</v>
      </c>
      <c r="BK120" s="230">
        <f>ROUND(I120*H120,2)</f>
        <v>0</v>
      </c>
      <c r="BL120" s="13" t="s">
        <v>120</v>
      </c>
      <c r="BM120" s="229" t="s">
        <v>88</v>
      </c>
    </row>
    <row r="121" s="2" customFormat="1" ht="24" customHeight="1">
      <c r="A121" s="34"/>
      <c r="B121" s="35"/>
      <c r="C121" s="218" t="s">
        <v>88</v>
      </c>
      <c r="D121" s="218" t="s">
        <v>116</v>
      </c>
      <c r="E121" s="219" t="s">
        <v>121</v>
      </c>
      <c r="F121" s="220" t="s">
        <v>122</v>
      </c>
      <c r="G121" s="221" t="s">
        <v>119</v>
      </c>
      <c r="H121" s="222">
        <v>1</v>
      </c>
      <c r="I121" s="223"/>
      <c r="J121" s="224">
        <f>ROUND(I121*H121,2)</f>
        <v>0</v>
      </c>
      <c r="K121" s="220" t="s">
        <v>1</v>
      </c>
      <c r="L121" s="40"/>
      <c r="M121" s="225" t="s">
        <v>1</v>
      </c>
      <c r="N121" s="226" t="s">
        <v>42</v>
      </c>
      <c r="O121" s="87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9" t="s">
        <v>120</v>
      </c>
      <c r="AT121" s="229" t="s">
        <v>116</v>
      </c>
      <c r="AU121" s="229" t="s">
        <v>85</v>
      </c>
      <c r="AY121" s="13" t="s">
        <v>115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3" t="s">
        <v>85</v>
      </c>
      <c r="BK121" s="230">
        <f>ROUND(I121*H121,2)</f>
        <v>0</v>
      </c>
      <c r="BL121" s="13" t="s">
        <v>120</v>
      </c>
      <c r="BM121" s="229" t="s">
        <v>120</v>
      </c>
    </row>
    <row r="122" s="2" customFormat="1" ht="24" customHeight="1">
      <c r="A122" s="34"/>
      <c r="B122" s="35"/>
      <c r="C122" s="218" t="s">
        <v>123</v>
      </c>
      <c r="D122" s="218" t="s">
        <v>116</v>
      </c>
      <c r="E122" s="219" t="s">
        <v>124</v>
      </c>
      <c r="F122" s="220" t="s">
        <v>125</v>
      </c>
      <c r="G122" s="221" t="s">
        <v>119</v>
      </c>
      <c r="H122" s="222">
        <v>1</v>
      </c>
      <c r="I122" s="223"/>
      <c r="J122" s="224">
        <f>ROUND(I122*H122,2)</f>
        <v>0</v>
      </c>
      <c r="K122" s="220" t="s">
        <v>1</v>
      </c>
      <c r="L122" s="40"/>
      <c r="M122" s="225" t="s">
        <v>1</v>
      </c>
      <c r="N122" s="226" t="s">
        <v>42</v>
      </c>
      <c r="O122" s="87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9" t="s">
        <v>120</v>
      </c>
      <c r="AT122" s="229" t="s">
        <v>116</v>
      </c>
      <c r="AU122" s="229" t="s">
        <v>85</v>
      </c>
      <c r="AY122" s="13" t="s">
        <v>115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3" t="s">
        <v>85</v>
      </c>
      <c r="BK122" s="230">
        <f>ROUND(I122*H122,2)</f>
        <v>0</v>
      </c>
      <c r="BL122" s="13" t="s">
        <v>120</v>
      </c>
      <c r="BM122" s="229" t="s">
        <v>126</v>
      </c>
    </row>
    <row r="123" s="2" customFormat="1" ht="24" customHeight="1">
      <c r="A123" s="34"/>
      <c r="B123" s="35"/>
      <c r="C123" s="218" t="s">
        <v>120</v>
      </c>
      <c r="D123" s="218" t="s">
        <v>116</v>
      </c>
      <c r="E123" s="219" t="s">
        <v>127</v>
      </c>
      <c r="F123" s="220" t="s">
        <v>128</v>
      </c>
      <c r="G123" s="221" t="s">
        <v>119</v>
      </c>
      <c r="H123" s="222">
        <v>1</v>
      </c>
      <c r="I123" s="223"/>
      <c r="J123" s="224">
        <f>ROUND(I123*H123,2)</f>
        <v>0</v>
      </c>
      <c r="K123" s="220" t="s">
        <v>1</v>
      </c>
      <c r="L123" s="40"/>
      <c r="M123" s="225" t="s">
        <v>1</v>
      </c>
      <c r="N123" s="226" t="s">
        <v>42</v>
      </c>
      <c r="O123" s="87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9" t="s">
        <v>120</v>
      </c>
      <c r="AT123" s="229" t="s">
        <v>116</v>
      </c>
      <c r="AU123" s="229" t="s">
        <v>85</v>
      </c>
      <c r="AY123" s="13" t="s">
        <v>115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3" t="s">
        <v>85</v>
      </c>
      <c r="BK123" s="230">
        <f>ROUND(I123*H123,2)</f>
        <v>0</v>
      </c>
      <c r="BL123" s="13" t="s">
        <v>120</v>
      </c>
      <c r="BM123" s="229" t="s">
        <v>129</v>
      </c>
    </row>
    <row r="124" s="2" customFormat="1" ht="24" customHeight="1">
      <c r="A124" s="34"/>
      <c r="B124" s="35"/>
      <c r="C124" s="218" t="s">
        <v>130</v>
      </c>
      <c r="D124" s="218" t="s">
        <v>116</v>
      </c>
      <c r="E124" s="219" t="s">
        <v>131</v>
      </c>
      <c r="F124" s="220" t="s">
        <v>132</v>
      </c>
      <c r="G124" s="221" t="s">
        <v>119</v>
      </c>
      <c r="H124" s="222">
        <v>3</v>
      </c>
      <c r="I124" s="223"/>
      <c r="J124" s="224">
        <f>ROUND(I124*H124,2)</f>
        <v>0</v>
      </c>
      <c r="K124" s="220" t="s">
        <v>1</v>
      </c>
      <c r="L124" s="40"/>
      <c r="M124" s="225" t="s">
        <v>1</v>
      </c>
      <c r="N124" s="226" t="s">
        <v>42</v>
      </c>
      <c r="O124" s="87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9" t="s">
        <v>120</v>
      </c>
      <c r="AT124" s="229" t="s">
        <v>116</v>
      </c>
      <c r="AU124" s="229" t="s">
        <v>85</v>
      </c>
      <c r="AY124" s="13" t="s">
        <v>115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3" t="s">
        <v>85</v>
      </c>
      <c r="BK124" s="230">
        <f>ROUND(I124*H124,2)</f>
        <v>0</v>
      </c>
      <c r="BL124" s="13" t="s">
        <v>120</v>
      </c>
      <c r="BM124" s="229" t="s">
        <v>133</v>
      </c>
    </row>
    <row r="125" s="2" customFormat="1" ht="24" customHeight="1">
      <c r="A125" s="34"/>
      <c r="B125" s="35"/>
      <c r="C125" s="218" t="s">
        <v>126</v>
      </c>
      <c r="D125" s="218" t="s">
        <v>116</v>
      </c>
      <c r="E125" s="219" t="s">
        <v>134</v>
      </c>
      <c r="F125" s="220" t="s">
        <v>135</v>
      </c>
      <c r="G125" s="221" t="s">
        <v>119</v>
      </c>
      <c r="H125" s="222">
        <v>1</v>
      </c>
      <c r="I125" s="223"/>
      <c r="J125" s="224">
        <f>ROUND(I125*H125,2)</f>
        <v>0</v>
      </c>
      <c r="K125" s="220" t="s">
        <v>1</v>
      </c>
      <c r="L125" s="40"/>
      <c r="M125" s="225" t="s">
        <v>1</v>
      </c>
      <c r="N125" s="226" t="s">
        <v>42</v>
      </c>
      <c r="O125" s="87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9" t="s">
        <v>120</v>
      </c>
      <c r="AT125" s="229" t="s">
        <v>116</v>
      </c>
      <c r="AU125" s="229" t="s">
        <v>85</v>
      </c>
      <c r="AY125" s="13" t="s">
        <v>115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3" t="s">
        <v>85</v>
      </c>
      <c r="BK125" s="230">
        <f>ROUND(I125*H125,2)</f>
        <v>0</v>
      </c>
      <c r="BL125" s="13" t="s">
        <v>120</v>
      </c>
      <c r="BM125" s="229" t="s">
        <v>136</v>
      </c>
    </row>
    <row r="126" s="2" customFormat="1" ht="16.5" customHeight="1">
      <c r="A126" s="34"/>
      <c r="B126" s="35"/>
      <c r="C126" s="218" t="s">
        <v>137</v>
      </c>
      <c r="D126" s="218" t="s">
        <v>116</v>
      </c>
      <c r="E126" s="219" t="s">
        <v>138</v>
      </c>
      <c r="F126" s="220" t="s">
        <v>139</v>
      </c>
      <c r="G126" s="221" t="s">
        <v>119</v>
      </c>
      <c r="H126" s="222">
        <v>2</v>
      </c>
      <c r="I126" s="223"/>
      <c r="J126" s="224">
        <f>ROUND(I126*H126,2)</f>
        <v>0</v>
      </c>
      <c r="K126" s="220" t="s">
        <v>1</v>
      </c>
      <c r="L126" s="40"/>
      <c r="M126" s="225" t="s">
        <v>1</v>
      </c>
      <c r="N126" s="226" t="s">
        <v>42</v>
      </c>
      <c r="O126" s="87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9" t="s">
        <v>120</v>
      </c>
      <c r="AT126" s="229" t="s">
        <v>116</v>
      </c>
      <c r="AU126" s="229" t="s">
        <v>85</v>
      </c>
      <c r="AY126" s="13" t="s">
        <v>115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3" t="s">
        <v>85</v>
      </c>
      <c r="BK126" s="230">
        <f>ROUND(I126*H126,2)</f>
        <v>0</v>
      </c>
      <c r="BL126" s="13" t="s">
        <v>120</v>
      </c>
      <c r="BM126" s="229" t="s">
        <v>140</v>
      </c>
    </row>
    <row r="127" s="2" customFormat="1" ht="36" customHeight="1">
      <c r="A127" s="34"/>
      <c r="B127" s="35"/>
      <c r="C127" s="218" t="s">
        <v>129</v>
      </c>
      <c r="D127" s="218" t="s">
        <v>116</v>
      </c>
      <c r="E127" s="219" t="s">
        <v>141</v>
      </c>
      <c r="F127" s="220" t="s">
        <v>142</v>
      </c>
      <c r="G127" s="221" t="s">
        <v>143</v>
      </c>
      <c r="H127" s="222">
        <v>1</v>
      </c>
      <c r="I127" s="223"/>
      <c r="J127" s="224">
        <f>ROUND(I127*H127,2)</f>
        <v>0</v>
      </c>
      <c r="K127" s="220" t="s">
        <v>1</v>
      </c>
      <c r="L127" s="40"/>
      <c r="M127" s="225" t="s">
        <v>1</v>
      </c>
      <c r="N127" s="226" t="s">
        <v>42</v>
      </c>
      <c r="O127" s="87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9" t="s">
        <v>120</v>
      </c>
      <c r="AT127" s="229" t="s">
        <v>116</v>
      </c>
      <c r="AU127" s="229" t="s">
        <v>85</v>
      </c>
      <c r="AY127" s="13" t="s">
        <v>115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3" t="s">
        <v>85</v>
      </c>
      <c r="BK127" s="230">
        <f>ROUND(I127*H127,2)</f>
        <v>0</v>
      </c>
      <c r="BL127" s="13" t="s">
        <v>120</v>
      </c>
      <c r="BM127" s="229" t="s">
        <v>144</v>
      </c>
    </row>
    <row r="128" s="11" customFormat="1" ht="25.92" customHeight="1">
      <c r="A128" s="11"/>
      <c r="B128" s="204"/>
      <c r="C128" s="205"/>
      <c r="D128" s="206" t="s">
        <v>76</v>
      </c>
      <c r="E128" s="207" t="s">
        <v>145</v>
      </c>
      <c r="F128" s="207" t="s">
        <v>146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SUM(P129:P144)</f>
        <v>0</v>
      </c>
      <c r="Q128" s="212"/>
      <c r="R128" s="213">
        <f>SUM(R129:R144)</f>
        <v>0</v>
      </c>
      <c r="S128" s="212"/>
      <c r="T128" s="214">
        <f>SUM(T129:T144)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5" t="s">
        <v>85</v>
      </c>
      <c r="AT128" s="216" t="s">
        <v>76</v>
      </c>
      <c r="AU128" s="216" t="s">
        <v>77</v>
      </c>
      <c r="AY128" s="215" t="s">
        <v>115</v>
      </c>
      <c r="BK128" s="217">
        <f>SUM(BK129:BK144)</f>
        <v>0</v>
      </c>
    </row>
    <row r="129" s="2" customFormat="1" ht="24" customHeight="1">
      <c r="A129" s="34"/>
      <c r="B129" s="35"/>
      <c r="C129" s="218" t="s">
        <v>147</v>
      </c>
      <c r="D129" s="218" t="s">
        <v>116</v>
      </c>
      <c r="E129" s="219" t="s">
        <v>148</v>
      </c>
      <c r="F129" s="220" t="s">
        <v>149</v>
      </c>
      <c r="G129" s="221" t="s">
        <v>119</v>
      </c>
      <c r="H129" s="222">
        <v>1</v>
      </c>
      <c r="I129" s="223"/>
      <c r="J129" s="224">
        <f>ROUND(I129*H129,2)</f>
        <v>0</v>
      </c>
      <c r="K129" s="220" t="s">
        <v>1</v>
      </c>
      <c r="L129" s="40"/>
      <c r="M129" s="225" t="s">
        <v>1</v>
      </c>
      <c r="N129" s="226" t="s">
        <v>42</v>
      </c>
      <c r="O129" s="87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9" t="s">
        <v>120</v>
      </c>
      <c r="AT129" s="229" t="s">
        <v>116</v>
      </c>
      <c r="AU129" s="229" t="s">
        <v>85</v>
      </c>
      <c r="AY129" s="13" t="s">
        <v>115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3" t="s">
        <v>85</v>
      </c>
      <c r="BK129" s="230">
        <f>ROUND(I129*H129,2)</f>
        <v>0</v>
      </c>
      <c r="BL129" s="13" t="s">
        <v>120</v>
      </c>
      <c r="BM129" s="229" t="s">
        <v>150</v>
      </c>
    </row>
    <row r="130" s="2" customFormat="1" ht="24" customHeight="1">
      <c r="A130" s="34"/>
      <c r="B130" s="35"/>
      <c r="C130" s="218" t="s">
        <v>133</v>
      </c>
      <c r="D130" s="218" t="s">
        <v>116</v>
      </c>
      <c r="E130" s="219" t="s">
        <v>151</v>
      </c>
      <c r="F130" s="220" t="s">
        <v>152</v>
      </c>
      <c r="G130" s="221" t="s">
        <v>119</v>
      </c>
      <c r="H130" s="222">
        <v>1</v>
      </c>
      <c r="I130" s="223"/>
      <c r="J130" s="224">
        <f>ROUND(I130*H130,2)</f>
        <v>0</v>
      </c>
      <c r="K130" s="220" t="s">
        <v>1</v>
      </c>
      <c r="L130" s="40"/>
      <c r="M130" s="225" t="s">
        <v>1</v>
      </c>
      <c r="N130" s="226" t="s">
        <v>42</v>
      </c>
      <c r="O130" s="87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9" t="s">
        <v>120</v>
      </c>
      <c r="AT130" s="229" t="s">
        <v>116</v>
      </c>
      <c r="AU130" s="229" t="s">
        <v>85</v>
      </c>
      <c r="AY130" s="13" t="s">
        <v>115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3" t="s">
        <v>85</v>
      </c>
      <c r="BK130" s="230">
        <f>ROUND(I130*H130,2)</f>
        <v>0</v>
      </c>
      <c r="BL130" s="13" t="s">
        <v>120</v>
      </c>
      <c r="BM130" s="229" t="s">
        <v>153</v>
      </c>
    </row>
    <row r="131" s="2" customFormat="1" ht="16.5" customHeight="1">
      <c r="A131" s="34"/>
      <c r="B131" s="35"/>
      <c r="C131" s="218" t="s">
        <v>154</v>
      </c>
      <c r="D131" s="218" t="s">
        <v>116</v>
      </c>
      <c r="E131" s="219" t="s">
        <v>155</v>
      </c>
      <c r="F131" s="220" t="s">
        <v>156</v>
      </c>
      <c r="G131" s="221" t="s">
        <v>119</v>
      </c>
      <c r="H131" s="222">
        <v>1</v>
      </c>
      <c r="I131" s="223"/>
      <c r="J131" s="224">
        <f>ROUND(I131*H131,2)</f>
        <v>0</v>
      </c>
      <c r="K131" s="220" t="s">
        <v>1</v>
      </c>
      <c r="L131" s="40"/>
      <c r="M131" s="225" t="s">
        <v>1</v>
      </c>
      <c r="N131" s="226" t="s">
        <v>42</v>
      </c>
      <c r="O131" s="87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9" t="s">
        <v>120</v>
      </c>
      <c r="AT131" s="229" t="s">
        <v>116</v>
      </c>
      <c r="AU131" s="229" t="s">
        <v>85</v>
      </c>
      <c r="AY131" s="13" t="s">
        <v>115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3" t="s">
        <v>85</v>
      </c>
      <c r="BK131" s="230">
        <f>ROUND(I131*H131,2)</f>
        <v>0</v>
      </c>
      <c r="BL131" s="13" t="s">
        <v>120</v>
      </c>
      <c r="BM131" s="229" t="s">
        <v>157</v>
      </c>
    </row>
    <row r="132" s="2" customFormat="1" ht="24" customHeight="1">
      <c r="A132" s="34"/>
      <c r="B132" s="35"/>
      <c r="C132" s="218" t="s">
        <v>136</v>
      </c>
      <c r="D132" s="218" t="s">
        <v>116</v>
      </c>
      <c r="E132" s="219" t="s">
        <v>158</v>
      </c>
      <c r="F132" s="220" t="s">
        <v>159</v>
      </c>
      <c r="G132" s="221" t="s">
        <v>119</v>
      </c>
      <c r="H132" s="222">
        <v>1</v>
      </c>
      <c r="I132" s="223"/>
      <c r="J132" s="224">
        <f>ROUND(I132*H132,2)</f>
        <v>0</v>
      </c>
      <c r="K132" s="220" t="s">
        <v>1</v>
      </c>
      <c r="L132" s="40"/>
      <c r="M132" s="225" t="s">
        <v>1</v>
      </c>
      <c r="N132" s="226" t="s">
        <v>42</v>
      </c>
      <c r="O132" s="87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9" t="s">
        <v>120</v>
      </c>
      <c r="AT132" s="229" t="s">
        <v>116</v>
      </c>
      <c r="AU132" s="229" t="s">
        <v>85</v>
      </c>
      <c r="AY132" s="13" t="s">
        <v>115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3" t="s">
        <v>85</v>
      </c>
      <c r="BK132" s="230">
        <f>ROUND(I132*H132,2)</f>
        <v>0</v>
      </c>
      <c r="BL132" s="13" t="s">
        <v>120</v>
      </c>
      <c r="BM132" s="229" t="s">
        <v>160</v>
      </c>
    </row>
    <row r="133" s="2" customFormat="1" ht="24" customHeight="1">
      <c r="A133" s="34"/>
      <c r="B133" s="35"/>
      <c r="C133" s="218" t="s">
        <v>161</v>
      </c>
      <c r="D133" s="218" t="s">
        <v>116</v>
      </c>
      <c r="E133" s="219" t="s">
        <v>162</v>
      </c>
      <c r="F133" s="220" t="s">
        <v>163</v>
      </c>
      <c r="G133" s="221" t="s">
        <v>119</v>
      </c>
      <c r="H133" s="222">
        <v>1</v>
      </c>
      <c r="I133" s="223"/>
      <c r="J133" s="224">
        <f>ROUND(I133*H133,2)</f>
        <v>0</v>
      </c>
      <c r="K133" s="220" t="s">
        <v>1</v>
      </c>
      <c r="L133" s="40"/>
      <c r="M133" s="225" t="s">
        <v>1</v>
      </c>
      <c r="N133" s="226" t="s">
        <v>42</v>
      </c>
      <c r="O133" s="87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9" t="s">
        <v>120</v>
      </c>
      <c r="AT133" s="229" t="s">
        <v>116</v>
      </c>
      <c r="AU133" s="229" t="s">
        <v>85</v>
      </c>
      <c r="AY133" s="13" t="s">
        <v>115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3" t="s">
        <v>85</v>
      </c>
      <c r="BK133" s="230">
        <f>ROUND(I133*H133,2)</f>
        <v>0</v>
      </c>
      <c r="BL133" s="13" t="s">
        <v>120</v>
      </c>
      <c r="BM133" s="229" t="s">
        <v>164</v>
      </c>
    </row>
    <row r="134" s="2" customFormat="1" ht="24" customHeight="1">
      <c r="A134" s="34"/>
      <c r="B134" s="35"/>
      <c r="C134" s="218" t="s">
        <v>140</v>
      </c>
      <c r="D134" s="218" t="s">
        <v>116</v>
      </c>
      <c r="E134" s="219" t="s">
        <v>165</v>
      </c>
      <c r="F134" s="220" t="s">
        <v>166</v>
      </c>
      <c r="G134" s="221" t="s">
        <v>119</v>
      </c>
      <c r="H134" s="222">
        <v>3</v>
      </c>
      <c r="I134" s="223"/>
      <c r="J134" s="224">
        <f>ROUND(I134*H134,2)</f>
        <v>0</v>
      </c>
      <c r="K134" s="220" t="s">
        <v>1</v>
      </c>
      <c r="L134" s="40"/>
      <c r="M134" s="225" t="s">
        <v>1</v>
      </c>
      <c r="N134" s="226" t="s">
        <v>42</v>
      </c>
      <c r="O134" s="87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9" t="s">
        <v>120</v>
      </c>
      <c r="AT134" s="229" t="s">
        <v>116</v>
      </c>
      <c r="AU134" s="229" t="s">
        <v>85</v>
      </c>
      <c r="AY134" s="13" t="s">
        <v>115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3" t="s">
        <v>85</v>
      </c>
      <c r="BK134" s="230">
        <f>ROUND(I134*H134,2)</f>
        <v>0</v>
      </c>
      <c r="BL134" s="13" t="s">
        <v>120</v>
      </c>
      <c r="BM134" s="229" t="s">
        <v>167</v>
      </c>
    </row>
    <row r="135" s="2" customFormat="1" ht="16.5" customHeight="1">
      <c r="A135" s="34"/>
      <c r="B135" s="35"/>
      <c r="C135" s="218" t="s">
        <v>8</v>
      </c>
      <c r="D135" s="218" t="s">
        <v>116</v>
      </c>
      <c r="E135" s="219" t="s">
        <v>168</v>
      </c>
      <c r="F135" s="220" t="s">
        <v>169</v>
      </c>
      <c r="G135" s="221" t="s">
        <v>119</v>
      </c>
      <c r="H135" s="222">
        <v>3</v>
      </c>
      <c r="I135" s="223"/>
      <c r="J135" s="224">
        <f>ROUND(I135*H135,2)</f>
        <v>0</v>
      </c>
      <c r="K135" s="220" t="s">
        <v>1</v>
      </c>
      <c r="L135" s="40"/>
      <c r="M135" s="225" t="s">
        <v>1</v>
      </c>
      <c r="N135" s="226" t="s">
        <v>42</v>
      </c>
      <c r="O135" s="87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9" t="s">
        <v>120</v>
      </c>
      <c r="AT135" s="229" t="s">
        <v>116</v>
      </c>
      <c r="AU135" s="229" t="s">
        <v>85</v>
      </c>
      <c r="AY135" s="13" t="s">
        <v>115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3" t="s">
        <v>85</v>
      </c>
      <c r="BK135" s="230">
        <f>ROUND(I135*H135,2)</f>
        <v>0</v>
      </c>
      <c r="BL135" s="13" t="s">
        <v>120</v>
      </c>
      <c r="BM135" s="229" t="s">
        <v>170</v>
      </c>
    </row>
    <row r="136" s="2" customFormat="1" ht="24" customHeight="1">
      <c r="A136" s="34"/>
      <c r="B136" s="35"/>
      <c r="C136" s="218" t="s">
        <v>150</v>
      </c>
      <c r="D136" s="218" t="s">
        <v>116</v>
      </c>
      <c r="E136" s="219" t="s">
        <v>171</v>
      </c>
      <c r="F136" s="220" t="s">
        <v>172</v>
      </c>
      <c r="G136" s="221" t="s">
        <v>119</v>
      </c>
      <c r="H136" s="222">
        <v>1</v>
      </c>
      <c r="I136" s="223"/>
      <c r="J136" s="224">
        <f>ROUND(I136*H136,2)</f>
        <v>0</v>
      </c>
      <c r="K136" s="220" t="s">
        <v>1</v>
      </c>
      <c r="L136" s="40"/>
      <c r="M136" s="225" t="s">
        <v>1</v>
      </c>
      <c r="N136" s="226" t="s">
        <v>42</v>
      </c>
      <c r="O136" s="87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9" t="s">
        <v>120</v>
      </c>
      <c r="AT136" s="229" t="s">
        <v>116</v>
      </c>
      <c r="AU136" s="229" t="s">
        <v>85</v>
      </c>
      <c r="AY136" s="13" t="s">
        <v>115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3" t="s">
        <v>85</v>
      </c>
      <c r="BK136" s="230">
        <f>ROUND(I136*H136,2)</f>
        <v>0</v>
      </c>
      <c r="BL136" s="13" t="s">
        <v>120</v>
      </c>
      <c r="BM136" s="229" t="s">
        <v>173</v>
      </c>
    </row>
    <row r="137" s="2" customFormat="1" ht="24" customHeight="1">
      <c r="A137" s="34"/>
      <c r="B137" s="35"/>
      <c r="C137" s="218" t="s">
        <v>174</v>
      </c>
      <c r="D137" s="218" t="s">
        <v>116</v>
      </c>
      <c r="E137" s="219" t="s">
        <v>175</v>
      </c>
      <c r="F137" s="220" t="s">
        <v>176</v>
      </c>
      <c r="G137" s="221" t="s">
        <v>119</v>
      </c>
      <c r="H137" s="222">
        <v>1</v>
      </c>
      <c r="I137" s="223"/>
      <c r="J137" s="224">
        <f>ROUND(I137*H137,2)</f>
        <v>0</v>
      </c>
      <c r="K137" s="220" t="s">
        <v>1</v>
      </c>
      <c r="L137" s="40"/>
      <c r="M137" s="225" t="s">
        <v>1</v>
      </c>
      <c r="N137" s="226" t="s">
        <v>42</v>
      </c>
      <c r="O137" s="87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9" t="s">
        <v>120</v>
      </c>
      <c r="AT137" s="229" t="s">
        <v>116</v>
      </c>
      <c r="AU137" s="229" t="s">
        <v>85</v>
      </c>
      <c r="AY137" s="13" t="s">
        <v>115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3" t="s">
        <v>85</v>
      </c>
      <c r="BK137" s="230">
        <f>ROUND(I137*H137,2)</f>
        <v>0</v>
      </c>
      <c r="BL137" s="13" t="s">
        <v>120</v>
      </c>
      <c r="BM137" s="229" t="s">
        <v>177</v>
      </c>
    </row>
    <row r="138" s="2" customFormat="1" ht="24" customHeight="1">
      <c r="A138" s="34"/>
      <c r="B138" s="35"/>
      <c r="C138" s="218" t="s">
        <v>153</v>
      </c>
      <c r="D138" s="218" t="s">
        <v>116</v>
      </c>
      <c r="E138" s="219" t="s">
        <v>178</v>
      </c>
      <c r="F138" s="220" t="s">
        <v>179</v>
      </c>
      <c r="G138" s="221" t="s">
        <v>119</v>
      </c>
      <c r="H138" s="222">
        <v>1</v>
      </c>
      <c r="I138" s="223"/>
      <c r="J138" s="224">
        <f>ROUND(I138*H138,2)</f>
        <v>0</v>
      </c>
      <c r="K138" s="220" t="s">
        <v>1</v>
      </c>
      <c r="L138" s="40"/>
      <c r="M138" s="225" t="s">
        <v>1</v>
      </c>
      <c r="N138" s="226" t="s">
        <v>42</v>
      </c>
      <c r="O138" s="87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9" t="s">
        <v>120</v>
      </c>
      <c r="AT138" s="229" t="s">
        <v>116</v>
      </c>
      <c r="AU138" s="229" t="s">
        <v>85</v>
      </c>
      <c r="AY138" s="13" t="s">
        <v>115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3" t="s">
        <v>85</v>
      </c>
      <c r="BK138" s="230">
        <f>ROUND(I138*H138,2)</f>
        <v>0</v>
      </c>
      <c r="BL138" s="13" t="s">
        <v>120</v>
      </c>
      <c r="BM138" s="229" t="s">
        <v>180</v>
      </c>
    </row>
    <row r="139" s="2" customFormat="1" ht="16.5" customHeight="1">
      <c r="A139" s="34"/>
      <c r="B139" s="35"/>
      <c r="C139" s="218" t="s">
        <v>181</v>
      </c>
      <c r="D139" s="218" t="s">
        <v>116</v>
      </c>
      <c r="E139" s="219" t="s">
        <v>182</v>
      </c>
      <c r="F139" s="220" t="s">
        <v>183</v>
      </c>
      <c r="G139" s="221" t="s">
        <v>119</v>
      </c>
      <c r="H139" s="222">
        <v>1</v>
      </c>
      <c r="I139" s="223"/>
      <c r="J139" s="224">
        <f>ROUND(I139*H139,2)</f>
        <v>0</v>
      </c>
      <c r="K139" s="220" t="s">
        <v>1</v>
      </c>
      <c r="L139" s="40"/>
      <c r="M139" s="225" t="s">
        <v>1</v>
      </c>
      <c r="N139" s="226" t="s">
        <v>42</v>
      </c>
      <c r="O139" s="87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9" t="s">
        <v>120</v>
      </c>
      <c r="AT139" s="229" t="s">
        <v>116</v>
      </c>
      <c r="AU139" s="229" t="s">
        <v>85</v>
      </c>
      <c r="AY139" s="13" t="s">
        <v>115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3" t="s">
        <v>85</v>
      </c>
      <c r="BK139" s="230">
        <f>ROUND(I139*H139,2)</f>
        <v>0</v>
      </c>
      <c r="BL139" s="13" t="s">
        <v>120</v>
      </c>
      <c r="BM139" s="229" t="s">
        <v>184</v>
      </c>
    </row>
    <row r="140" s="2" customFormat="1" ht="16.5" customHeight="1">
      <c r="A140" s="34"/>
      <c r="B140" s="35"/>
      <c r="C140" s="218" t="s">
        <v>157</v>
      </c>
      <c r="D140" s="218" t="s">
        <v>116</v>
      </c>
      <c r="E140" s="219" t="s">
        <v>185</v>
      </c>
      <c r="F140" s="220" t="s">
        <v>186</v>
      </c>
      <c r="G140" s="221" t="s">
        <v>119</v>
      </c>
      <c r="H140" s="222">
        <v>1</v>
      </c>
      <c r="I140" s="223"/>
      <c r="J140" s="224">
        <f>ROUND(I140*H140,2)</f>
        <v>0</v>
      </c>
      <c r="K140" s="220" t="s">
        <v>1</v>
      </c>
      <c r="L140" s="40"/>
      <c r="M140" s="225" t="s">
        <v>1</v>
      </c>
      <c r="N140" s="226" t="s">
        <v>42</v>
      </c>
      <c r="O140" s="87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9" t="s">
        <v>120</v>
      </c>
      <c r="AT140" s="229" t="s">
        <v>116</v>
      </c>
      <c r="AU140" s="229" t="s">
        <v>85</v>
      </c>
      <c r="AY140" s="13" t="s">
        <v>115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3" t="s">
        <v>85</v>
      </c>
      <c r="BK140" s="230">
        <f>ROUND(I140*H140,2)</f>
        <v>0</v>
      </c>
      <c r="BL140" s="13" t="s">
        <v>120</v>
      </c>
      <c r="BM140" s="229" t="s">
        <v>187</v>
      </c>
    </row>
    <row r="141" s="2" customFormat="1" ht="24" customHeight="1">
      <c r="A141" s="34"/>
      <c r="B141" s="35"/>
      <c r="C141" s="218" t="s">
        <v>7</v>
      </c>
      <c r="D141" s="218" t="s">
        <v>116</v>
      </c>
      <c r="E141" s="219" t="s">
        <v>188</v>
      </c>
      <c r="F141" s="220" t="s">
        <v>189</v>
      </c>
      <c r="G141" s="221" t="s">
        <v>119</v>
      </c>
      <c r="H141" s="222">
        <v>1</v>
      </c>
      <c r="I141" s="223"/>
      <c r="J141" s="224">
        <f>ROUND(I141*H141,2)</f>
        <v>0</v>
      </c>
      <c r="K141" s="220" t="s">
        <v>1</v>
      </c>
      <c r="L141" s="40"/>
      <c r="M141" s="225" t="s">
        <v>1</v>
      </c>
      <c r="N141" s="226" t="s">
        <v>42</v>
      </c>
      <c r="O141" s="87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9" t="s">
        <v>120</v>
      </c>
      <c r="AT141" s="229" t="s">
        <v>116</v>
      </c>
      <c r="AU141" s="229" t="s">
        <v>85</v>
      </c>
      <c r="AY141" s="13" t="s">
        <v>115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3" t="s">
        <v>85</v>
      </c>
      <c r="BK141" s="230">
        <f>ROUND(I141*H141,2)</f>
        <v>0</v>
      </c>
      <c r="BL141" s="13" t="s">
        <v>120</v>
      </c>
      <c r="BM141" s="229" t="s">
        <v>190</v>
      </c>
    </row>
    <row r="142" s="2" customFormat="1" ht="24" customHeight="1">
      <c r="A142" s="34"/>
      <c r="B142" s="35"/>
      <c r="C142" s="218" t="s">
        <v>160</v>
      </c>
      <c r="D142" s="218" t="s">
        <v>116</v>
      </c>
      <c r="E142" s="219" t="s">
        <v>191</v>
      </c>
      <c r="F142" s="220" t="s">
        <v>192</v>
      </c>
      <c r="G142" s="221" t="s">
        <v>119</v>
      </c>
      <c r="H142" s="222">
        <v>1</v>
      </c>
      <c r="I142" s="223"/>
      <c r="J142" s="224">
        <f>ROUND(I142*H142,2)</f>
        <v>0</v>
      </c>
      <c r="K142" s="220" t="s">
        <v>1</v>
      </c>
      <c r="L142" s="40"/>
      <c r="M142" s="225" t="s">
        <v>1</v>
      </c>
      <c r="N142" s="226" t="s">
        <v>42</v>
      </c>
      <c r="O142" s="87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9" t="s">
        <v>120</v>
      </c>
      <c r="AT142" s="229" t="s">
        <v>116</v>
      </c>
      <c r="AU142" s="229" t="s">
        <v>85</v>
      </c>
      <c r="AY142" s="13" t="s">
        <v>115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3" t="s">
        <v>85</v>
      </c>
      <c r="BK142" s="230">
        <f>ROUND(I142*H142,2)</f>
        <v>0</v>
      </c>
      <c r="BL142" s="13" t="s">
        <v>120</v>
      </c>
      <c r="BM142" s="229" t="s">
        <v>193</v>
      </c>
    </row>
    <row r="143" s="2" customFormat="1" ht="16.5" customHeight="1">
      <c r="A143" s="34"/>
      <c r="B143" s="35"/>
      <c r="C143" s="218" t="s">
        <v>194</v>
      </c>
      <c r="D143" s="218" t="s">
        <v>116</v>
      </c>
      <c r="E143" s="219" t="s">
        <v>195</v>
      </c>
      <c r="F143" s="220" t="s">
        <v>196</v>
      </c>
      <c r="G143" s="221" t="s">
        <v>119</v>
      </c>
      <c r="H143" s="222">
        <v>1</v>
      </c>
      <c r="I143" s="223"/>
      <c r="J143" s="224">
        <f>ROUND(I143*H143,2)</f>
        <v>0</v>
      </c>
      <c r="K143" s="220" t="s">
        <v>1</v>
      </c>
      <c r="L143" s="40"/>
      <c r="M143" s="225" t="s">
        <v>1</v>
      </c>
      <c r="N143" s="226" t="s">
        <v>42</v>
      </c>
      <c r="O143" s="87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9" t="s">
        <v>120</v>
      </c>
      <c r="AT143" s="229" t="s">
        <v>116</v>
      </c>
      <c r="AU143" s="229" t="s">
        <v>85</v>
      </c>
      <c r="AY143" s="13" t="s">
        <v>115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3" t="s">
        <v>85</v>
      </c>
      <c r="BK143" s="230">
        <f>ROUND(I143*H143,2)</f>
        <v>0</v>
      </c>
      <c r="BL143" s="13" t="s">
        <v>120</v>
      </c>
      <c r="BM143" s="229" t="s">
        <v>197</v>
      </c>
    </row>
    <row r="144" s="2" customFormat="1" ht="36" customHeight="1">
      <c r="A144" s="34"/>
      <c r="B144" s="35"/>
      <c r="C144" s="218" t="s">
        <v>164</v>
      </c>
      <c r="D144" s="218" t="s">
        <v>116</v>
      </c>
      <c r="E144" s="219" t="s">
        <v>198</v>
      </c>
      <c r="F144" s="220" t="s">
        <v>199</v>
      </c>
      <c r="G144" s="221" t="s">
        <v>143</v>
      </c>
      <c r="H144" s="222">
        <v>1</v>
      </c>
      <c r="I144" s="223"/>
      <c r="J144" s="224">
        <f>ROUND(I144*H144,2)</f>
        <v>0</v>
      </c>
      <c r="K144" s="220" t="s">
        <v>1</v>
      </c>
      <c r="L144" s="40"/>
      <c r="M144" s="231" t="s">
        <v>1</v>
      </c>
      <c r="N144" s="232" t="s">
        <v>42</v>
      </c>
      <c r="O144" s="233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9" t="s">
        <v>120</v>
      </c>
      <c r="AT144" s="229" t="s">
        <v>116</v>
      </c>
      <c r="AU144" s="229" t="s">
        <v>85</v>
      </c>
      <c r="AY144" s="13" t="s">
        <v>115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3" t="s">
        <v>85</v>
      </c>
      <c r="BK144" s="230">
        <f>ROUND(I144*H144,2)</f>
        <v>0</v>
      </c>
      <c r="BL144" s="13" t="s">
        <v>120</v>
      </c>
      <c r="BM144" s="229" t="s">
        <v>200</v>
      </c>
    </row>
    <row r="145" s="2" customFormat="1" ht="6.96" customHeight="1">
      <c r="A145" s="34"/>
      <c r="B145" s="62"/>
      <c r="C145" s="63"/>
      <c r="D145" s="63"/>
      <c r="E145" s="63"/>
      <c r="F145" s="63"/>
      <c r="G145" s="63"/>
      <c r="H145" s="63"/>
      <c r="I145" s="175"/>
      <c r="J145" s="63"/>
      <c r="K145" s="63"/>
      <c r="L145" s="40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sheet="1" autoFilter="0" formatColumns="0" formatRows="0" objects="1" scenarios="1" spinCount="100000" saltValue="yR+M5KeKmUDd3rhKJqIZ5p/T9qixes9mSrSivZObraxbparj8ZL4NSVeCOXk2SzT6baC+7uXx1n0a/nodhQp5Q==" hashValue="sux463l1QXB4bAADWkZBlNCsX3DMp/eDWozNJKBmUhyOMXrE+5s/g286kAZbeDTh2JVnK/RImxPTMJPuq2bc4w==" algorithmName="SHA-512" password="CC35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Marie-PC\Marie</dc:creator>
  <cp:lastModifiedBy>Marie-PC\Marie</cp:lastModifiedBy>
  <dcterms:created xsi:type="dcterms:W3CDTF">2019-09-27T16:34:44Z</dcterms:created>
  <dcterms:modified xsi:type="dcterms:W3CDTF">2019-09-27T16:34:51Z</dcterms:modified>
</cp:coreProperties>
</file>