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24226"/>
  <bookViews>
    <workbookView xWindow="65416" yWindow="65416" windowWidth="29040" windowHeight="15840" activeTab="0"/>
  </bookViews>
  <sheets>
    <sheet name="Rekapitulace" sheetId="8" r:id="rId1"/>
    <sheet name="Učebna cizích jazyků" sheetId="3" r:id="rId2"/>
    <sheet name="PC učebna" sheetId="5" r:id="rId3"/>
    <sheet name="Učebna fyziky" sheetId="6" r:id="rId4"/>
    <sheet name="Učebna chemie" sheetId="7" r:id="rId5"/>
    <sheet name="#Figury" sheetId="4" state="hidden" r:id="rId6"/>
  </sheets>
  <externalReferences>
    <externalReference r:id="rId9"/>
    <externalReference r:id="rId10"/>
  </externalReferences>
  <definedNames>
    <definedName name="_xlnm.Print_Area" localSheetId="1">'Učebna cizích jazyků'!$A$9:$J$127</definedName>
    <definedName name="Z_65E3123D_ED26_44E3_A414_09EEEF825484_.wvu.Cols" localSheetId="1" hidden="1">#REF!,#REF!,#REF!</definedName>
    <definedName name="Z_65E3123D_ED26_44E3_A414_09EEEF825484_.wvu.PrintArea" localSheetId="1" hidden="1">'Učebna cizích jazyků'!$A$9:$J$127</definedName>
    <definedName name="Z_65E3123D_ED26_44E3_A414_09EEEF825484_.wvu.PrintTitles" localSheetId="1" hidden="1">'Učebna cizích jazyků'!$10:$12</definedName>
    <definedName name="Z_65E3123D_ED26_44E3_A414_09EEEF825484_.wvu.Rows" localSheetId="1" hidden="1">#REF!,#REF!,#REF!,#REF!,#REF!,#REF!,#REF!,#REF!,#REF!,#REF!,#REF!,#REF!,#REF!,#REF!,#REF!,#REF!,#REF!,#REF!,#REF!,#REF!,#REF!,#REF!,#REF!,#REF!,#REF!,#REF!,#REF!,#REF!,#REF!,#REF!,#REF!,#REF!,#REF!,#REF!,#REF!,#REF!,#REF!,#REF!,#REF!,#REF!,#REF!</definedName>
    <definedName name="Z_82B4F4D9_5370_4303_A97E_2A49E01AF629_.wvu.Cols" localSheetId="1" hidden="1">#REF!,#REF!,#REF!</definedName>
    <definedName name="Z_82B4F4D9_5370_4303_A97E_2A49E01AF629_.wvu.PrintArea" localSheetId="1" hidden="1">'Učebna cizích jazyků'!$A$9:$J$127</definedName>
    <definedName name="Z_82B4F4D9_5370_4303_A97E_2A49E01AF629_.wvu.PrintTitles" localSheetId="1" hidden="1">'Učebna cizích jazyků'!$10:$12</definedName>
    <definedName name="Z_82B4F4D9_5370_4303_A97E_2A49E01AF629_.wvu.Rows" localSheetId="1" hidden="1">#REF!,#REF!,#REF!,#REF!,#REF!,#REF!,#REF!,#REF!,#REF!,#REF!,#REF!,#REF!,#REF!,#REF!,#REF!,#REF!,#REF!,#REF!,#REF!,#REF!,#REF!,#REF!,#REF!,#REF!,#REF!,#REF!,#REF!,#REF!,#REF!,#REF!,#REF!,#REF!,#REF!,#REF!,#REF!,#REF!,#REF!,#REF!,#REF!,#REF!,#REF!</definedName>
    <definedName name="Z_D6CFA044_0C8C_4ECE_96A2_AFF3DD5E0425_.wvu.Cols" localSheetId="1" hidden="1">#REF!,#REF!,#REF!</definedName>
    <definedName name="Z_D6CFA044_0C8C_4ECE_96A2_AFF3DD5E0425_.wvu.PrintArea" localSheetId="1" hidden="1">'Učebna cizích jazyků'!$A$9:$J$127</definedName>
    <definedName name="Z_D6CFA044_0C8C_4ECE_96A2_AFF3DD5E0425_.wvu.PrintTitles" localSheetId="1" hidden="1">'Učebna cizích jazyků'!$10:$12</definedName>
    <definedName name="Z_D6CFA044_0C8C_4ECE_96A2_AFF3DD5E0425_.wvu.Rows" localSheetId="1" hidden="1">#REF!,#REF!,#REF!,#REF!,#REF!,#REF!,#REF!,#REF!,#REF!,#REF!,#REF!,#REF!,#REF!,#REF!,#REF!,#REF!,#REF!,#REF!,#REF!,#REF!,#REF!,#REF!,#REF!,#REF!,#REF!,#REF!,#REF!,#REF!,#REF!,#REF!,#REF!,#REF!,#REF!,#REF!,#REF!,#REF!,#REF!,#REF!,#REF!,#REF!,#REF!</definedName>
    <definedName name="_xlnm.Print_Titles" localSheetId="1">'Učebna cizích jazyků'!$10:$12</definedName>
  </definedNames>
  <calcPr calcId="191029"/>
</workbook>
</file>

<file path=xl/sharedStrings.xml><?xml version="1.0" encoding="utf-8"?>
<sst xmlns="http://schemas.openxmlformats.org/spreadsheetml/2006/main" count="234" uniqueCount="92">
  <si>
    <t>Základní škola, Česká Lípa, Šluknovská 2904</t>
  </si>
  <si>
    <t>Stavba:</t>
  </si>
  <si>
    <t>Objekt:</t>
  </si>
  <si>
    <t>Objednatel:</t>
  </si>
  <si>
    <t>Datum:</t>
  </si>
  <si>
    <t>P.Č.</t>
  </si>
  <si>
    <t>TV</t>
  </si>
  <si>
    <t>KCN</t>
  </si>
  <si>
    <t>Kód položky / název</t>
  </si>
  <si>
    <t>Popis / minimální technické parametry</t>
  </si>
  <si>
    <t>MJ</t>
  </si>
  <si>
    <t>Množství celkem</t>
  </si>
  <si>
    <t>Cena jednotková bez DPH</t>
  </si>
  <si>
    <t>Cena celkem bez DPH</t>
  </si>
  <si>
    <t>Sazba DPH</t>
  </si>
  <si>
    <t>Cena celkem s DPH</t>
  </si>
  <si>
    <t>kus</t>
  </si>
  <si>
    <t>vlastní</t>
  </si>
  <si>
    <t>Nábytek</t>
  </si>
  <si>
    <t>Katedra učitele</t>
  </si>
  <si>
    <t>Stůl jazykové laboratoře pro 4 studenty</t>
  </si>
  <si>
    <t>Držák PC</t>
  </si>
  <si>
    <t xml:space="preserve">Držák PC plechový, šířkově nastavitelný. Držák je určen pro instalaci počítače s maximálními rozměry š. 220mm × v. 450mm x h. 480 mm. Cena včetně dopravy a instalace.
</t>
  </si>
  <si>
    <t>Hák na zavěšení sluchátek</t>
  </si>
  <si>
    <t xml:space="preserve">Standardní hák pro žákovské lavice - možnost nainstalovat jako hák pro zavěšení sluchátek. Cena včetně dopravy a instalace.
</t>
  </si>
  <si>
    <t>Výsuv pro klávesnici</t>
  </si>
  <si>
    <t xml:space="preserve">Židle učitelská </t>
  </si>
  <si>
    <t>Židle studentská</t>
  </si>
  <si>
    <t xml:space="preserve">Židle studentská - Židle s dynamickou podnoží z ocelové silnostěnné trubky o průměru 22 mm a plastovým šálovým sedákem se vzduchovým polštářem. Výšky sedáku dle normy ČSN EN 1729-1 Nábytek - Židle a stoly pro vzdělávací instituce - Část 1: Funkční rozměry. Volba barvy plastového sedáku alespoň ze čtyř barevných variant. Cena včetně dopravy, instalace.
</t>
  </si>
  <si>
    <t>Celkem bez DPH</t>
  </si>
  <si>
    <t xml:space="preserve">Katedra profesora jazykové laboratoře přizpůsobena pro osazení techniky jazykové laboratoře.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Možnost napojení katedry na kabelové žlaby pro studentské stoly.  Konstrukce nábytku je z oboustranně laminované dřevotřískové desky min. 19mm.Korpus osazen na nepohledových hranách ABS hranou tloušťky min. 1 mm a na pohledových hranách ABS hranou tloušťky min. 2 mm.  Hrany lepeny voděodolným PUR lepidlem. Možnost výběru barevného provedení alespoň ze čtyř základních typů dekorů/barev. Cena včetně dopravy a instalace.
</t>
  </si>
  <si>
    <t xml:space="preserve">Stůl jazykové laboratoře pro 4 studenty přizpůsobený pro osazení techniky jazykové laboratoře. Půdorysné rozměry stolu 1400×1400mm se zkosenými hranami o délce 375mm, výška stolové desky 760mm. Uprostřed stolu umístěn box o rozměrech š.440×h.440×v.272mm. Horní část boxu uzamykatelná s možností umístění technologie jazykové laboratoře dovnitř boxu. 8× kabelová průchodka pro napojení PC pod deskou stolu a monitoru na desce stolu. Standardní minimální použité materiály: Konstrukce nábytku je z oboustranně laminované dřevotřískové desky tloušťky min. 19 mm, pohledové hrany jsou lepeny min. 2 mm ABS hranou, nepohledové min. 1 mm ABS hranou, lepeny jsou voděodolným PUR lepidlem. Možnost výběru barevného provedení alespoň ze čtyř základních typů dekorů/barev. Cena včetně dopravy, instalace.
</t>
  </si>
  <si>
    <t>Výsuvná deska pro PC klávesnici s kuličkovými výsuvy. Montovaná pod stolovou desku. Maximální rozměry klávesnice š.500×h.272 mm. Cena včetně dopravy a instalace.</t>
  </si>
  <si>
    <t>Židle učitelská s plastovým ergonomickým šálovým sedákem, pojízdná (na kolečkách), výškově nastavitelná pomocí plynového chromovaného pístu, otočná, na ocelovém chromovaném kříži. Ergonomicky tvarovaný sedák i opěrák (se vzduchovým polštářem), hygienický a snadno omyvatelný, šetrný k životnímu prostředí – vyrobený z recyklovatelných plastů. Moderní barevnost: 6 barev sedáku. Židle musí být snadno omyvatelná bez horní perforace.  Záruka na židle je min. 5 let. Cena včetně dopravy a instalace.</t>
  </si>
  <si>
    <t>Židle učitelská s plastovým erognomickým šálovým sedákem, pojízdná (na kolečkách), výškově nastavitelná pomocí plynového chromovaného pístu, otočná, na ocelovém chromovaném kříži. Ergonomicky tvarovaný sedák i opěrák (se vzduchovým polštářem), hygienický a snadno omyvatelný, šetrný k životnímu prostředí – vyrobený z recyklovatelných plastů. Moderní barevnost: 6 barev sedáku. Židle musí být snadno omyvatelná bez horní perforace.  Záruka na židle je min. 5 let. Cena včetně dopravy a instalace.</t>
  </si>
  <si>
    <t xml:space="preserve">Židle žákovská </t>
  </si>
  <si>
    <t>Židle žákovská s plastovým erognomickým šálovým sedákem, pevná (na kluzácích), výškově nastavitelná pomocí plynového chromovaného pístu, otočná, na ocelovém chromovaném kříži. Ergonomicky tvarovaný sedák i opěrák (se vzduchovým polštářem), hygienický a snadno omyvatelný, šetrný k životnímu prostředí – vyrobený z recyklovatelných plastů. Moderní barevnost: 6 barev sedáku. Židle musí být snadno omyvatelná bez horní perforace.  Záruka na židle je min. 5 let. Cena včetně dopravy a instalace.</t>
  </si>
  <si>
    <t>Mycí pracoviště</t>
  </si>
  <si>
    <t xml:space="preserve">Mycí pracoviště o rozměrech šxvxh 1200x800x500mm. Voděodolná pracovní deska s výřezem na dřez, součástí dvojdřez keramický a směšovací baterie. Cena včetně dopravy a instalace.
 </t>
  </si>
  <si>
    <t>Kód položky</t>
  </si>
  <si>
    <t>Katedra vyučujícího - PC skříň</t>
  </si>
  <si>
    <t xml:space="preserve">Demonstrační stůl pro pedagoga. Šířka 4090 mm a hloubka 700 mm, výška 850 mm, PC pracoviště 760 mm. Uzpůsobený pro maximální flexibilitu a možnosti prezentovat. Odolná pracovní plocha a konstrukce spodních skříněk umožňují instalaci jakýchkoliv rozvodů a případné napojení na stávající. Skříňky mají dvojité dno a dvojitá záda, které slouží pro vedení rozvodů do potřebných míst a z nich se napojovat dál. Deska stolu je osazena dřezem a otvorem pro instalaci baterie. Pracoviště se skládá ze 4 podstavných skříní a PC stolu.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Záruka je min. 5 let. Cena včetně dopravy a instalace. </t>
  </si>
  <si>
    <t>Baterie vodovodní</t>
  </si>
  <si>
    <t xml:space="preserve">Baterie páková směšovací, tlaková, chrom. Cena včetně dopravy a instalace.
</t>
  </si>
  <si>
    <t>Zdroj</t>
  </si>
  <si>
    <t xml:space="preserve">Elektrický zdroj pro elektrické zámky v lavicích. 1 zdroj určen pro 4-5 stolů.
</t>
  </si>
  <si>
    <t>Stůl učebny přírodních věd pro 3 studenty</t>
  </si>
  <si>
    <t>Stůl pro speciální učebny přírodních věd: pracoviště žáků je složeno ze dvou skříněk, modulu pro rozvody a pracovní desky do půlkulatého tvaru. Šířka 2500mm a hloubka 870 mm v nejhlubším bodě, výška 760 mm.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Cena včetně dopravy a instalace.</t>
  </si>
  <si>
    <t>Skříň vysoká</t>
  </si>
  <si>
    <t>Skříň vysoká. Rozměry ŠxVxH1000x2000x500 mm. Skříň vysoká, 4x křídlové dveře, 4x nastavitelná police. Horní dveře jsou prosklené v hliníkovém rámečku, spodní dveře z lamino desky. Skříně jsou slepeny v korpusovém lisu - jsou dodávány k zákazníkovi ve složeném stavu. Korpus je dodáván smontovaný, lepený v lisu bez pohledových spojení, je vyroben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úchytky jsou celokovové, zamykání trojcestnými zámky. Cena včetně dopravy a instalace.</t>
  </si>
  <si>
    <t>Skříň nízká - nástavec</t>
  </si>
  <si>
    <t xml:space="preserve">Skříň nízká - nástavec. Rozměry ŠxVxH 1000x800x500 mm, 2x uzamykatelné křídlové dveře, 1x nastavitelná police, včetně tyče pro zavěšení žebříku.  Pevný sokl, ke kterému je připevněno vedení žebříku. Vedení je z trubky síly 38 mm, lakované práškovou barvou v odstínu RAL 9006. Korpus je dodáván smontovaný, lepený v lisu bez pohledových spojení, je vyroben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úchytky jsou celokovové, zamykání trojcestnými zámky.  Cena včetně dopravy a instalace.
</t>
  </si>
  <si>
    <t>Žebřík k nábytku</t>
  </si>
  <si>
    <t>Žebřík nábytkový, interiérový, materiál hliník. Eloxované nosné části, 2x 2ks speciálních háků potažených plastem pro uchycení žebříku ve výšce 2050 mm na vodící tyč kotvenou na soklu nástavce skříňové sestavy. Sešikmené široké stupně min. 75 mm mají polstrovaný přední okraj.  Výška min. 2100 mm, šířka min. 370 mm. Cena včetně dopravy.</t>
  </si>
  <si>
    <t>Nábytek učebna</t>
  </si>
  <si>
    <t>Katedra vyučujícího - PC stůl</t>
  </si>
  <si>
    <t>Katedra vyučujícího - skříňka pro el. rozvaděč</t>
  </si>
  <si>
    <t>Skříňka pro elektrický rozvaděč s ovládacím panelem v kabelovém kanálu za dveřmi, šířka 650mm, hloubka 700mm. Skříňky mají dvojité dno a dvojitá záda, které slouží pro vedení rozvody do potřebných míst a z nich se napojovat dál.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Možnost výběru barevného provedení alespoň ze čtyř základních typů dekorů/barev. Cena včetně dopravy a instalace.</t>
  </si>
  <si>
    <t>Katedra vyučujícího - skříňka volná</t>
  </si>
  <si>
    <t xml:space="preserve">Skříňka katedry vyučujícího, šířka 650mm, hloubka 700mm. Skříňky mají dvojité dno a dvojitá záda, které slouží pro vedení rozvody do potřebných míst a z nich se napojovat dál.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Možnost výběru barevného provedení alespoň ze čtyř základních typů dekorů/barev. Cena včetně dopravy a instalace.
</t>
  </si>
  <si>
    <t xml:space="preserve">Stůl učebny pro 3 žáky, použitelný jako plocha pro pokusy a kolaborativní výuku, ale také jako standardní stůl pro potřeby kmenové učebny. Šířka 1800mm a hloubka min. 650mm. Standardní minimální použité materiály: ocelové profily ovál 80x25x2mm, D 55x35x2mm, hranol, 30x30x2mm, HPL deska, ABS hrana lepena PUR lepidlem, prášková barva s nanopasivací. Možnost kotvení stolu do podlahy. Ve stole v uzamykatelném kanále je připraven parapetní kanál 90x55 - zde je možné umístit rozvody silno/slaboproudu a síť. Tyto rozvody je možné do kanálu zavést nohou stolu. Kanál a pracovní plocha mají mezi sebou mezeru, krytou gumou, kterou se dají kabely používané na stole minimalizovat a tudíž na stole nepřekážejí. Součástí je elektický zámek. Volba barevného provedení alespoň ze čtyř barevných variant. Cena včetně dopravy, instalace.
</t>
  </si>
  <si>
    <t>Digestoř školní</t>
  </si>
  <si>
    <t xml:space="preserve">Školní digestoř s pevnými plechovými zády, vnější rozměry 1000x700x1400mm, vnitřní rozměry 760x620x1000mm, výška pracovní plochy 900mm, osazena dvěma průchody s krytkami pro přívody vody a plynu, dvěma elektrickými zásuvkami 230V, jedním vypínačem a zářivkou 18W, která je zároveň spouštěna s rozběhem ventilátoru.Pracovní deska dlažba keramická kyselinovzdorná, tl. 30 mm + odpadní vanička, včetně skříňky pod digestoř, dvoudveřové, deska postforming o rozměrech 1000x750x750. Včetně dopravy a instalace. </t>
  </si>
  <si>
    <t>Specializovaný pracovní pult pro 16 žáků</t>
  </si>
  <si>
    <t>Laboratorní sestava o půrorysných rozměrech 6200x620mm a 4320x620mm, skříně, nástavba nad pracovní stůl,3x nástavba na chemické sklo, 4x nerezové umyvadlo s 4x baterií, všechny skříně uzamykatelné, kovové úchytky, pracovní deska laminát 23,6 mm, skříně pod pracovní deskou: Konstrukce nábytku je z oboustranně laminované dřevotřískové desky tloušťky min. 19 mm, pohledové hrany jsou lepeny min. 2 mm ABS hranou, nepohledové min. 1 mm ABS hranou, lepeny jsou voděodolným PUR lepidlem, celokovové úchytky, trojcestné zámky. Záruka je min. 5 let. Cena včetně dopravy, instalace.</t>
  </si>
  <si>
    <t xml:space="preserve">Oční sprcha s aretovatelnou spouštěcí páčkou </t>
  </si>
  <si>
    <t xml:space="preserve">Oční sprcha s aretovatelnou spouštěcí páčkou. Sprchová hlavice s širokým sprchovým paprskem, s úhlem 45°, gumová ochrana pro oči, sprchová hlavice se samočinným vyprazdňováním. Splňující DIN EN 15154-2:2006. Zabudovaný omezovač průtoku a zařízení zamezující zpětnému průtoku. Přívodní hadice dlouhá 1500 mm, oční sprchou lze ošetřit také ležící osobu. Sprchu lze provozovat také v nástěnném držáku, stabilní držák udržuje sprchu stále ve směru uživatele. Cena včetně dopravy.
</t>
  </si>
  <si>
    <t>Židle laboratorní</t>
  </si>
  <si>
    <t>Laboratorní stolička, obdélníkový sedák se zkosenými hranami, materiál MDF, povrch ošetřen lisovanou melaminovou folií, konstrukce z ocelové trubky průběru 22 mm, síla stěny min. 2 mm. Stohovatelná. Kostrukce lakována v RAL barvě práškovou barvou. Záruka min. 5 let. Stolička má podnožky ve výšce 100 a 200 mm nad zemí. Cena včetně dopravy a instalace.</t>
  </si>
  <si>
    <t>Učebna cizích jazyků</t>
  </si>
  <si>
    <t>Adresa:</t>
  </si>
  <si>
    <t>Uchazeč:</t>
  </si>
  <si>
    <t>IČ:</t>
  </si>
  <si>
    <t>Učebna chemie</t>
  </si>
  <si>
    <t>Učebna fyziky</t>
  </si>
  <si>
    <t>PC učebna</t>
  </si>
  <si>
    <t xml:space="preserve">Stůl přístavný na výklopný systém pro LCD monitor (s možností sezení), šířka 900mm, hloubka 700mm. Pracovní deska osazena zamykatelným výklopným systémem pro monitor maximální úhlopříčky 27", klávesnici a myš (při nečinnosti je monitor ukryt uvnitř katedry a lze používat celou pracovní plochu) .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Záruka je min. 5 let. Možnost výběru barevného provedení alespoň ze čtyř základních typů dekorů/barev. Cena včetně dopravy a instalace.
</t>
  </si>
  <si>
    <t xml:space="preserve">REKAPITULACE </t>
  </si>
  <si>
    <t>Část:</t>
  </si>
  <si>
    <t>Město Česká Lípa</t>
  </si>
  <si>
    <t>Kód</t>
  </si>
  <si>
    <t>Popis</t>
  </si>
  <si>
    <t>Cena celkem</t>
  </si>
  <si>
    <t>DPH 21%</t>
  </si>
  <si>
    <t>Celkem s DPH</t>
  </si>
  <si>
    <t>Modernizace odborných učeben ZŠ Šluknovská</t>
  </si>
  <si>
    <t>Modernizace odborných učeben - učebna cizích jazyků</t>
  </si>
  <si>
    <t>Modernizace odborných učeben - PC učebna</t>
  </si>
  <si>
    <t>Modernizace učeben - učebna fyziky</t>
  </si>
  <si>
    <t>Modernizace odborných učeben - učebna chemie</t>
  </si>
  <si>
    <t xml:space="preserve"> SOUPIS PRACÍ A DODÁVEK A SLUŽEB - NÁBYTEK</t>
  </si>
  <si>
    <t>SOUPIS PRACÍ A DODÁVEK A SLUŽEB - NÁBYTEK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</si>
</sst>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x0000_"/>
    <numFmt numFmtId="165" formatCode="#,##0.000"/>
    <numFmt numFmtId="166" formatCode="#,##0.0"/>
  </numFmts>
  <fonts count="23">
    <font>
      <sz val="10"/>
      <name val="Arial"/>
      <family val="2"/>
    </font>
    <font>
      <b/>
      <sz val="10"/>
      <name val="Arial"/>
      <family val="2"/>
    </font>
    <font>
      <b/>
      <sz val="14"/>
      <name val="Arial"/>
      <family val="2"/>
    </font>
    <font>
      <sz val="10"/>
      <name val="Arial CE"/>
      <family val="2"/>
    </font>
    <font>
      <sz val="10"/>
      <name val="Arial "/>
      <family val="2"/>
    </font>
    <font>
      <b/>
      <u val="single"/>
      <sz val="10"/>
      <name val="Arial"/>
      <family val="2"/>
    </font>
    <font>
      <sz val="11"/>
      <color theme="1"/>
      <name val="Calibri"/>
      <family val="2"/>
      <scheme val="minor"/>
    </font>
    <font>
      <sz val="10"/>
      <color rgb="FFFF0000"/>
      <name val="Arial"/>
      <family val="2"/>
    </font>
    <font>
      <b/>
      <sz val="10"/>
      <color rgb="FF0000FF"/>
      <name val="Arial"/>
      <family val="2"/>
    </font>
    <font>
      <b/>
      <sz val="10"/>
      <color rgb="FF800080"/>
      <name val="Arial"/>
      <family val="2"/>
    </font>
    <font>
      <b/>
      <sz val="10"/>
      <color rgb="FFFF0000"/>
      <name val="Arial"/>
      <family val="2"/>
    </font>
    <font>
      <sz val="10"/>
      <color rgb="FF0000FF"/>
      <name val="Arial"/>
      <family val="2"/>
    </font>
    <font>
      <b/>
      <sz val="10"/>
      <color rgb="FF7030A0"/>
      <name val="Arial"/>
      <family val="2"/>
    </font>
    <font>
      <sz val="10"/>
      <color theme="1"/>
      <name val="Arial"/>
      <family val="2"/>
    </font>
    <font>
      <b/>
      <u val="single"/>
      <sz val="10"/>
      <color rgb="FFFA0000"/>
      <name val="Arial"/>
      <family val="2"/>
    </font>
    <font>
      <b/>
      <sz val="14"/>
      <color indexed="10"/>
      <name val="Arial"/>
      <family val="2"/>
    </font>
    <font>
      <sz val="7"/>
      <name val="Arial"/>
      <family val="2"/>
    </font>
    <font>
      <b/>
      <sz val="8"/>
      <name val="Arial"/>
      <family val="2"/>
    </font>
    <font>
      <sz val="8"/>
      <name val="Arial"/>
      <family val="2"/>
    </font>
    <font>
      <b/>
      <sz val="8"/>
      <color rgb="FF7030A0"/>
      <name val="Arial"/>
      <family val="2"/>
    </font>
    <font>
      <b/>
      <sz val="9"/>
      <color rgb="FFFF0000"/>
      <name val="Arial"/>
      <family val="2"/>
    </font>
    <font>
      <b/>
      <sz val="9"/>
      <color rgb="FF7030A0"/>
      <name val="Arial"/>
      <family val="2"/>
    </font>
    <font>
      <b/>
      <u val="single"/>
      <sz val="10"/>
      <color rgb="FFFF0000"/>
      <name val="Arial"/>
      <family val="2"/>
    </font>
  </fonts>
  <fills count="5">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rgb="FFFFFFCC"/>
        <bgColor indexed="64"/>
      </patternFill>
    </fill>
  </fills>
  <borders count="10">
    <border>
      <left/>
      <right/>
      <top/>
      <bottom/>
      <diagonal/>
    </border>
    <border>
      <left style="thin"/>
      <right style="hair"/>
      <top style="thin"/>
      <bottom style="hair"/>
    </border>
    <border>
      <left style="hair"/>
      <right style="hair"/>
      <top style="thin"/>
      <bottom style="hair"/>
    </border>
    <border>
      <left style="hair"/>
      <right style="hair"/>
      <top style="hair"/>
      <bottom style="thin"/>
    </border>
    <border>
      <left/>
      <right/>
      <top style="thin"/>
      <bottom/>
    </border>
    <border>
      <left style="thin"/>
      <right style="hair"/>
      <top style="hair"/>
      <bottom style="thin"/>
    </border>
    <border>
      <left style="hair"/>
      <right style="thin"/>
      <top style="thin"/>
      <bottom style="hair"/>
    </border>
    <border>
      <left style="hair"/>
      <right style="thin"/>
      <top style="hair"/>
      <bottom style="thin"/>
    </border>
    <border>
      <left style="thin"/>
      <right/>
      <top style="thin"/>
      <bottom style="thin"/>
    </border>
    <border>
      <left/>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cellStyleXfs>
  <cellXfs count="108">
    <xf numFmtId="0" fontId="0" fillId="0" borderId="0" xfId="0"/>
    <xf numFmtId="49" fontId="0" fillId="2" borderId="0" xfId="0" applyNumberFormat="1" applyFont="1" applyFill="1" applyAlignment="1">
      <alignment wrapText="1"/>
    </xf>
    <xf numFmtId="49" fontId="1" fillId="2" borderId="0" xfId="0" applyNumberFormat="1" applyFont="1" applyFill="1" applyAlignment="1">
      <alignment vertical="center"/>
    </xf>
    <xf numFmtId="49" fontId="0" fillId="2" borderId="0" xfId="0" applyNumberFormat="1" applyFont="1" applyFill="1" applyAlignment="1">
      <alignment vertical="center"/>
    </xf>
    <xf numFmtId="49" fontId="0" fillId="2" borderId="0" xfId="0" applyNumberFormat="1" applyFont="1" applyFill="1" applyAlignment="1">
      <alignment vertical="center" wrapText="1"/>
    </xf>
    <xf numFmtId="49" fontId="0" fillId="3" borderId="1"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1" fontId="0" fillId="3" borderId="3" xfId="0" applyNumberFormat="1" applyFont="1" applyFill="1" applyBorder="1" applyAlignment="1">
      <alignment horizontal="center" vertical="center" wrapText="1"/>
    </xf>
    <xf numFmtId="49" fontId="3" fillId="2" borderId="0" xfId="0" applyNumberFormat="1" applyFont="1" applyFill="1" applyAlignment="1">
      <alignment wrapText="1"/>
    </xf>
    <xf numFmtId="0" fontId="8" fillId="0" borderId="4" xfId="0" applyFont="1" applyBorder="1" applyAlignment="1">
      <alignment vertical="center"/>
    </xf>
    <xf numFmtId="0" fontId="8" fillId="0" borderId="4" xfId="0" applyFont="1" applyBorder="1" applyAlignment="1">
      <alignment vertical="center" wrapText="1"/>
    </xf>
    <xf numFmtId="4" fontId="8" fillId="0" borderId="4" xfId="0" applyNumberFormat="1" applyFont="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4" fontId="9" fillId="0" borderId="0" xfId="0" applyNumberFormat="1" applyFont="1" applyAlignment="1">
      <alignment horizontal="right" vertical="center"/>
    </xf>
    <xf numFmtId="0" fontId="7" fillId="0" borderId="0" xfId="0" applyFont="1" applyAlignment="1">
      <alignment vertical="center"/>
    </xf>
    <xf numFmtId="0" fontId="8" fillId="0" borderId="0" xfId="0" applyFont="1" applyAlignment="1">
      <alignment vertical="center" wrapText="1"/>
    </xf>
    <xf numFmtId="4" fontId="8" fillId="0" borderId="0" xfId="0" applyNumberFormat="1" applyFont="1" applyAlignment="1">
      <alignment horizontal="right" vertical="center"/>
    </xf>
    <xf numFmtId="0" fontId="11" fillId="0" borderId="0" xfId="0" applyFont="1" applyAlignment="1">
      <alignment vertical="center"/>
    </xf>
    <xf numFmtId="0" fontId="12" fillId="0" borderId="0" xfId="0" applyFont="1" applyAlignment="1">
      <alignment vertical="center" wrapText="1"/>
    </xf>
    <xf numFmtId="4" fontId="12" fillId="0" borderId="0" xfId="0" applyNumberFormat="1" applyFont="1" applyAlignment="1">
      <alignment horizontal="right" vertical="center"/>
    </xf>
    <xf numFmtId="49" fontId="0" fillId="0" borderId="0" xfId="0" applyNumberFormat="1" applyFont="1" applyAlignment="1">
      <alignment vertical="top" wrapText="1"/>
    </xf>
    <xf numFmtId="0" fontId="0" fillId="0" borderId="0" xfId="0" applyFont="1" applyAlignment="1">
      <alignment vertical="center" wrapText="1"/>
    </xf>
    <xf numFmtId="4" fontId="0" fillId="0" borderId="0" xfId="0" applyNumberFormat="1" applyFont="1" applyAlignment="1">
      <alignment horizontal="right" vertical="center"/>
    </xf>
    <xf numFmtId="0" fontId="5"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4" fontId="14" fillId="0" borderId="0" xfId="0" applyNumberFormat="1" applyFont="1" applyAlignment="1">
      <alignment horizontal="right" vertical="center"/>
    </xf>
    <xf numFmtId="49" fontId="2" fillId="2" borderId="0" xfId="0" applyNumberFormat="1" applyFont="1" applyFill="1"/>
    <xf numFmtId="49" fontId="0" fillId="2" borderId="0" xfId="0" applyNumberFormat="1" applyFont="1" applyFill="1"/>
    <xf numFmtId="1" fontId="0" fillId="3" borderId="5"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49" fontId="3" fillId="2" borderId="0" xfId="0" applyNumberFormat="1" applyFont="1" applyFill="1"/>
    <xf numFmtId="0" fontId="0" fillId="0" borderId="0" xfId="0" applyFont="1" applyAlignment="1">
      <alignmen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0" fontId="0" fillId="0" borderId="0" xfId="0" applyFont="1" applyProtection="1">
      <protection locked="0"/>
    </xf>
    <xf numFmtId="0" fontId="0" fillId="0" borderId="0" xfId="0" applyFont="1" applyAlignment="1" applyProtection="1">
      <alignment wrapText="1"/>
      <protection locked="0"/>
    </xf>
    <xf numFmtId="164" fontId="8" fillId="0" borderId="4" xfId="0" applyNumberFormat="1" applyFont="1" applyBorder="1" applyAlignment="1">
      <alignment horizontal="center" vertical="center"/>
    </xf>
    <xf numFmtId="164" fontId="9" fillId="0" borderId="0" xfId="0" applyNumberFormat="1" applyFont="1" applyAlignment="1">
      <alignment horizontal="center" vertical="center"/>
    </xf>
    <xf numFmtId="164" fontId="0" fillId="0" borderId="0" xfId="0" applyNumberFormat="1" applyFont="1" applyAlignment="1">
      <alignment horizontal="center" vertical="center"/>
    </xf>
    <xf numFmtId="164" fontId="8" fillId="0" borderId="0" xfId="0" applyNumberFormat="1" applyFont="1" applyAlignment="1">
      <alignment horizontal="center" vertical="center"/>
    </xf>
    <xf numFmtId="49" fontId="0" fillId="0" borderId="0" xfId="0" applyNumberFormat="1" applyFont="1" applyAlignment="1">
      <alignment vertical="center" wrapText="1"/>
    </xf>
    <xf numFmtId="49" fontId="0" fillId="0" borderId="0" xfId="0" applyNumberFormat="1" applyFont="1" applyFill="1" applyAlignment="1">
      <alignment vertical="top" wrapText="1"/>
    </xf>
    <xf numFmtId="0" fontId="0" fillId="0" borderId="0" xfId="0" applyFont="1" applyFill="1" applyAlignment="1">
      <alignment vertical="center" wrapText="1"/>
    </xf>
    <xf numFmtId="164" fontId="0" fillId="0" borderId="0" xfId="0" applyNumberFormat="1" applyFont="1" applyFill="1" applyAlignment="1">
      <alignment horizontal="center" vertical="center"/>
    </xf>
    <xf numFmtId="0" fontId="12" fillId="0" borderId="0" xfId="0" applyFont="1" applyFill="1" applyAlignment="1">
      <alignment vertical="center" wrapText="1"/>
    </xf>
    <xf numFmtId="165" fontId="0" fillId="0" borderId="0" xfId="0" applyNumberFormat="1" applyFont="1" applyFill="1" applyAlignment="1">
      <alignment horizontal="right" vertical="center"/>
    </xf>
    <xf numFmtId="4" fontId="0" fillId="0" borderId="0" xfId="0" applyNumberFormat="1" applyFont="1" applyFill="1" applyAlignment="1">
      <alignment horizontal="right" vertical="center"/>
    </xf>
    <xf numFmtId="4" fontId="12" fillId="0" borderId="0" xfId="0" applyNumberFormat="1" applyFont="1" applyFill="1" applyAlignment="1">
      <alignment horizontal="right" vertical="center"/>
    </xf>
    <xf numFmtId="166" fontId="0" fillId="0" borderId="0" xfId="0" applyNumberFormat="1" applyFont="1" applyFill="1" applyAlignment="1">
      <alignment horizontal="right" vertical="center"/>
    </xf>
    <xf numFmtId="0" fontId="4" fillId="0" borderId="0" xfId="0" applyFont="1" applyFill="1" applyAlignment="1">
      <alignment vertical="center" wrapText="1"/>
    </xf>
    <xf numFmtId="0" fontId="0" fillId="0" borderId="0" xfId="0" applyFont="1" applyProtection="1">
      <protection locked="0"/>
    </xf>
    <xf numFmtId="0" fontId="0" fillId="0" borderId="0" xfId="0" applyFont="1" applyAlignment="1" applyProtection="1">
      <alignment wrapText="1"/>
      <protection locked="0"/>
    </xf>
    <xf numFmtId="0" fontId="0" fillId="2" borderId="0" xfId="0" applyFont="1" applyFill="1" applyAlignment="1">
      <alignment horizontal="left" vertical="center"/>
    </xf>
    <xf numFmtId="164" fontId="7" fillId="0" borderId="0" xfId="0" applyNumberFormat="1" applyFont="1" applyAlignment="1">
      <alignment horizontal="center" vertical="center"/>
    </xf>
    <xf numFmtId="4" fontId="13" fillId="0" borderId="0" xfId="0" applyNumberFormat="1" applyFont="1" applyAlignment="1">
      <alignment horizontal="right" vertical="center"/>
    </xf>
    <xf numFmtId="0" fontId="0" fillId="0" borderId="0" xfId="0" applyFont="1" applyAlignment="1">
      <alignment horizontal="left" vertical="center" wrapText="1"/>
    </xf>
    <xf numFmtId="0" fontId="0" fillId="0" borderId="0" xfId="0" applyFont="1" applyAlignment="1">
      <alignment vertical="center"/>
    </xf>
    <xf numFmtId="49" fontId="15" fillId="2" borderId="0" xfId="0" applyNumberFormat="1" applyFont="1" applyFill="1"/>
    <xf numFmtId="49" fontId="16" fillId="2" borderId="0" xfId="0" applyNumberFormat="1" applyFont="1" applyFill="1"/>
    <xf numFmtId="49" fontId="17" fillId="2" borderId="0" xfId="0" applyNumberFormat="1" applyFont="1" applyFill="1" applyAlignment="1">
      <alignment vertical="center"/>
    </xf>
    <xf numFmtId="0" fontId="0" fillId="4" borderId="0" xfId="0" applyFont="1" applyFill="1" applyAlignment="1">
      <alignment horizontal="left" vertical="center"/>
    </xf>
    <xf numFmtId="49" fontId="0" fillId="4" borderId="0" xfId="0" applyNumberFormat="1" applyFont="1" applyFill="1" applyAlignment="1">
      <alignment vertical="center" wrapText="1"/>
    </xf>
    <xf numFmtId="0" fontId="18" fillId="2" borderId="0" xfId="0"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8" fillId="3" borderId="1"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49" fontId="18" fillId="3" borderId="6"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8" fillId="3" borderId="3" xfId="0" applyNumberFormat="1" applyFont="1" applyFill="1" applyBorder="1" applyAlignment="1">
      <alignment horizontal="center" vertical="center" wrapText="1"/>
    </xf>
    <xf numFmtId="1" fontId="18" fillId="3" borderId="7" xfId="0" applyNumberFormat="1" applyFont="1" applyFill="1" applyBorder="1" applyAlignment="1">
      <alignment horizontal="center" vertical="center" wrapText="1"/>
    </xf>
    <xf numFmtId="0" fontId="0" fillId="2" borderId="8" xfId="0" applyFont="1" applyFill="1" applyBorder="1"/>
    <xf numFmtId="0" fontId="0" fillId="2" borderId="9" xfId="0" applyFont="1" applyFill="1" applyBorder="1"/>
    <xf numFmtId="164" fontId="19" fillId="0" borderId="0" xfId="0" applyNumberFormat="1" applyFont="1" applyAlignment="1">
      <alignment horizontal="center" vertical="center"/>
    </xf>
    <xf numFmtId="0" fontId="19" fillId="0" borderId="0" xfId="0" applyFont="1" applyAlignment="1">
      <alignment vertical="center"/>
    </xf>
    <xf numFmtId="4" fontId="19" fillId="0" borderId="0" xfId="0" applyNumberFormat="1" applyFont="1" applyAlignment="1">
      <alignment horizontal="right" vertical="center"/>
    </xf>
    <xf numFmtId="0" fontId="20" fillId="0" borderId="0" xfId="0" applyFont="1" applyAlignment="1">
      <alignment vertical="center"/>
    </xf>
    <xf numFmtId="4" fontId="20" fillId="0" borderId="0" xfId="0" applyNumberFormat="1" applyFont="1" applyAlignment="1">
      <alignment horizontal="right" vertical="center"/>
    </xf>
    <xf numFmtId="4" fontId="20" fillId="0" borderId="0" xfId="0" applyNumberFormat="1" applyFont="1"/>
    <xf numFmtId="2" fontId="20" fillId="0" borderId="0" xfId="0" applyNumberFormat="1" applyFont="1"/>
    <xf numFmtId="0" fontId="21" fillId="0" borderId="0" xfId="0" applyFont="1" applyAlignment="1">
      <alignment vertical="center"/>
    </xf>
    <xf numFmtId="4" fontId="21" fillId="0" borderId="0" xfId="0" applyNumberFormat="1" applyFont="1" applyAlignment="1">
      <alignment horizontal="right" vertical="center"/>
    </xf>
    <xf numFmtId="0" fontId="12" fillId="0" borderId="0" xfId="0" applyFont="1" applyAlignment="1">
      <alignment vertical="center"/>
    </xf>
    <xf numFmtId="49" fontId="0" fillId="2" borderId="0" xfId="0" applyNumberFormat="1" applyFont="1" applyFill="1" applyProtection="1">
      <protection locked="0"/>
    </xf>
    <xf numFmtId="49" fontId="0" fillId="2" borderId="0" xfId="0" applyNumberFormat="1" applyFont="1" applyFill="1" applyAlignment="1" applyProtection="1">
      <alignment vertical="center"/>
      <protection locked="0"/>
    </xf>
    <xf numFmtId="49" fontId="0" fillId="3" borderId="2" xfId="0" applyNumberFormat="1" applyFont="1" applyFill="1" applyBorder="1" applyAlignment="1" applyProtection="1">
      <alignment horizontal="center" vertical="center" wrapText="1"/>
      <protection locked="0"/>
    </xf>
    <xf numFmtId="1" fontId="0" fillId="3" borderId="3" xfId="0" applyNumberFormat="1" applyFont="1" applyFill="1" applyBorder="1" applyAlignment="1" applyProtection="1">
      <alignment horizontal="center" vertical="center"/>
      <protection locked="0"/>
    </xf>
    <xf numFmtId="49" fontId="3" fillId="2" borderId="0" xfId="0" applyNumberFormat="1" applyFont="1" applyFill="1" applyProtection="1">
      <protection locked="0"/>
    </xf>
    <xf numFmtId="0" fontId="8" fillId="0" borderId="4" xfId="0" applyFont="1" applyBorder="1" applyAlignment="1" applyProtection="1">
      <alignment vertical="center"/>
      <protection locked="0"/>
    </xf>
    <xf numFmtId="0" fontId="9" fillId="0" borderId="0" xfId="0" applyFont="1" applyAlignment="1" applyProtection="1">
      <alignment vertical="center"/>
      <protection locked="0"/>
    </xf>
    <xf numFmtId="4" fontId="0" fillId="0" borderId="0" xfId="0" applyNumberFormat="1" applyFont="1" applyAlignment="1" applyProtection="1">
      <alignment horizontal="right" vertical="center"/>
      <protection locked="0"/>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4" fontId="0" fillId="0" borderId="0" xfId="0" applyNumberFormat="1" applyFont="1" applyFill="1" applyAlignment="1" applyProtection="1">
      <alignment horizontal="right" vertical="center"/>
      <protection locked="0"/>
    </xf>
    <xf numFmtId="165" fontId="0" fillId="0" borderId="0" xfId="0" applyNumberFormat="1" applyFont="1" applyFill="1" applyAlignment="1" applyProtection="1">
      <alignment horizontal="right" vertical="center"/>
      <protection locked="0"/>
    </xf>
    <xf numFmtId="0" fontId="14" fillId="0" borderId="0" xfId="0" applyFont="1" applyAlignment="1" applyProtection="1">
      <alignment vertical="center"/>
      <protection locked="0"/>
    </xf>
    <xf numFmtId="165" fontId="0" fillId="0" borderId="0" xfId="0" applyNumberFormat="1" applyFont="1" applyAlignment="1" applyProtection="1">
      <alignment horizontal="right" vertical="center"/>
      <protection locked="0"/>
    </xf>
    <xf numFmtId="49" fontId="18" fillId="2" borderId="0" xfId="0" applyNumberFormat="1" applyFont="1" applyFill="1" applyAlignment="1">
      <alignment vertical="center"/>
    </xf>
    <xf numFmtId="49" fontId="0" fillId="0" borderId="0" xfId="0" applyNumberFormat="1" applyFont="1" applyFill="1" applyAlignment="1" applyProtection="1">
      <alignment vertical="center"/>
      <protection locked="0"/>
    </xf>
    <xf numFmtId="0" fontId="0" fillId="0" borderId="0" xfId="0" applyFont="1" applyFill="1" applyAlignment="1">
      <alignment horizontal="left" vertical="center"/>
    </xf>
    <xf numFmtId="49" fontId="0" fillId="0" borderId="0" xfId="0" applyNumberFormat="1" applyFont="1" applyFill="1"/>
    <xf numFmtId="4" fontId="22" fillId="0" borderId="0" xfId="0" applyNumberFormat="1" applyFont="1" applyFill="1" applyAlignment="1">
      <alignment horizontal="right" vertical="center"/>
    </xf>
    <xf numFmtId="0" fontId="0" fillId="2" borderId="0" xfId="0" applyFont="1" applyFill="1" applyAlignment="1">
      <alignment horizontal="left" vertical="center"/>
    </xf>
    <xf numFmtId="0" fontId="0" fillId="0" borderId="0" xfId="0" applyFont="1" applyAlignment="1">
      <alignment vertical="center"/>
    </xf>
    <xf numFmtId="49" fontId="0" fillId="2" borderId="0" xfId="0" applyNumberFormat="1" applyFont="1" applyFill="1" applyAlignment="1">
      <alignment horizontal="left" vertical="center"/>
    </xf>
  </cellXfs>
  <cellStyles count="7">
    <cellStyle name="Normal" xfId="0"/>
    <cellStyle name="Percent" xfId="15"/>
    <cellStyle name="Currency" xfId="16"/>
    <cellStyle name="Currency [0]" xfId="17"/>
    <cellStyle name="Comma" xfId="18"/>
    <cellStyle name="Comma [0]" xfId="19"/>
    <cellStyle name="Normální 16"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MI\Podklady%20pro%20VZ\Zak&#225;zky%20ORMI\2021\Modernizace%20u&#269;eben%20-%20LADA%20+%20SLOVANKA\SLOVANKA\ROZPO&#268;ET%201-2021\Z&#352;%20Slovanka%20-%20fyz%20a%20chem%20-%20v&#253;kaz%20ocen&#283;n&#253;_korekce_27.1.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metana\Desktop\Nab&#237;dky%2009.14\Z&#352;%20Lada%20&#268;.L&#237;pa\2019\Aktualizace%2010_20\HOT\Fin&#225;ln&#237;%20podklady\PC%20u&#269;ebna\Z&#352;%20&#352;luknovsk&#225;%20-%20PC%20u&#269;ebna%20-%20v&#253;kaz%20ocen&#283;n&#253;_10_20_vybaven&#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soupis oceněný"/>
      <sheetName val="#Figury"/>
    </sheetNames>
    <sheetDataSet>
      <sheetData sheetId="0"/>
      <sheetData sheetId="1">
        <row r="486">
          <cell r="E486" t="str">
            <v>Celkem bez DPH</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soupis oceněný"/>
      <sheetName val="#Figury"/>
    </sheetNames>
    <sheetDataSet>
      <sheetData sheetId="0" refreshError="1">
        <row r="26">
          <cell r="E26" t="str">
            <v>Město Česká Lípa
, náměstí T. G. Masaryka 1, 470 01 Česká Lípa</v>
          </cell>
        </row>
        <row r="28">
          <cell r="E28" t="str">
            <v>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workbookViewId="0" topLeftCell="A1">
      <selection activeCell="C21" sqref="C21"/>
    </sheetView>
  </sheetViews>
  <sheetFormatPr defaultColWidth="9.140625" defaultRowHeight="12.75"/>
  <cols>
    <col min="2" max="2" width="56.28125" style="0" customWidth="1"/>
    <col min="3" max="3" width="15.8515625" style="0" customWidth="1"/>
  </cols>
  <sheetData>
    <row r="1" spans="1:3" ht="18">
      <c r="A1" s="60" t="s">
        <v>77</v>
      </c>
      <c r="B1" s="61"/>
      <c r="C1" s="61"/>
    </row>
    <row r="2" spans="1:3" ht="12.75">
      <c r="A2" s="62" t="s">
        <v>1</v>
      </c>
      <c r="B2" s="63" t="s">
        <v>85</v>
      </c>
      <c r="C2" s="64"/>
    </row>
    <row r="3" spans="1:3" ht="12.75">
      <c r="A3" s="62" t="s">
        <v>2</v>
      </c>
      <c r="B3" s="65" t="s">
        <v>0</v>
      </c>
      <c r="C3" s="66"/>
    </row>
    <row r="4" spans="1:3" ht="12.75">
      <c r="A4" s="62" t="s">
        <v>78</v>
      </c>
      <c r="B4" s="65" t="s">
        <v>90</v>
      </c>
      <c r="C4" s="66"/>
    </row>
    <row r="5" spans="1:3" ht="14.25" customHeight="1">
      <c r="A5" s="67" t="s">
        <v>3</v>
      </c>
      <c r="B5" s="65" t="s">
        <v>79</v>
      </c>
      <c r="C5" s="66"/>
    </row>
    <row r="6" spans="1:11" s="53" customFormat="1" ht="12.75">
      <c r="A6" s="100" t="s">
        <v>71</v>
      </c>
      <c r="B6" s="63"/>
      <c r="C6" s="64"/>
      <c r="D6"/>
      <c r="E6"/>
      <c r="F6"/>
      <c r="G6"/>
      <c r="H6" s="101"/>
      <c r="I6" s="102"/>
      <c r="J6" s="103"/>
      <c r="K6" s="103"/>
    </row>
    <row r="7" spans="1:11" s="53" customFormat="1" ht="12.75">
      <c r="A7" s="100" t="s">
        <v>70</v>
      </c>
      <c r="B7" s="65"/>
      <c r="C7" s="66"/>
      <c r="D7"/>
      <c r="E7"/>
      <c r="F7"/>
      <c r="G7"/>
      <c r="H7" s="101"/>
      <c r="I7" s="102"/>
      <c r="J7" s="103"/>
      <c r="K7" s="103"/>
    </row>
    <row r="8" spans="1:3" ht="12.75">
      <c r="A8" s="100" t="s">
        <v>72</v>
      </c>
      <c r="B8" s="65"/>
      <c r="C8" s="66"/>
    </row>
    <row r="9" spans="1:3" ht="12.75">
      <c r="A9" s="67" t="s">
        <v>4</v>
      </c>
      <c r="B9" s="65"/>
      <c r="C9" s="66"/>
    </row>
    <row r="10" spans="1:3" ht="12.75">
      <c r="A10" s="61"/>
      <c r="B10" s="61"/>
      <c r="C10" s="61"/>
    </row>
    <row r="11" spans="1:3" ht="12.75">
      <c r="A11" s="68" t="s">
        <v>80</v>
      </c>
      <c r="B11" s="69" t="s">
        <v>81</v>
      </c>
      <c r="C11" s="70" t="s">
        <v>82</v>
      </c>
    </row>
    <row r="12" spans="1:3" ht="12.75">
      <c r="A12" s="71">
        <v>1</v>
      </c>
      <c r="B12" s="72">
        <v>2</v>
      </c>
      <c r="C12" s="73">
        <v>3</v>
      </c>
    </row>
    <row r="13" spans="1:3" ht="12.75">
      <c r="A13" s="74"/>
      <c r="B13" s="75"/>
      <c r="C13" s="75"/>
    </row>
    <row r="14" spans="1:3" ht="12.75">
      <c r="A14" s="76"/>
      <c r="B14" s="77"/>
      <c r="C14" s="78"/>
    </row>
    <row r="15" spans="1:3" ht="12.75">
      <c r="A15" s="76"/>
      <c r="B15" s="83" t="s">
        <v>69</v>
      </c>
      <c r="C15" s="84">
        <f>SUM('Učebna cizích jazyků'!I127)</f>
        <v>0</v>
      </c>
    </row>
    <row r="16" spans="1:3" ht="12.75">
      <c r="A16" s="76"/>
      <c r="B16" s="83" t="s">
        <v>75</v>
      </c>
      <c r="C16" s="84">
        <f>SUM('PC učebna'!I17)</f>
        <v>0</v>
      </c>
    </row>
    <row r="17" spans="1:3" ht="12.75">
      <c r="A17" s="76"/>
      <c r="B17" s="83" t="s">
        <v>74</v>
      </c>
      <c r="C17" s="84">
        <f>SUM('Učebna fyziky'!I22)</f>
        <v>0</v>
      </c>
    </row>
    <row r="18" spans="1:3" ht="12.75">
      <c r="A18" s="76"/>
      <c r="B18" s="83" t="s">
        <v>73</v>
      </c>
      <c r="C18" s="84">
        <f>SUM('Učebna chemie'!I25)</f>
        <v>0</v>
      </c>
    </row>
    <row r="19" spans="1:3" ht="12.75">
      <c r="A19" s="76"/>
      <c r="B19" s="85"/>
      <c r="C19" s="21"/>
    </row>
    <row r="20" spans="1:3" ht="12.75">
      <c r="A20" s="76"/>
      <c r="B20" s="77"/>
      <c r="C20" s="78"/>
    </row>
    <row r="21" spans="1:3" ht="12.75">
      <c r="A21" s="76"/>
      <c r="B21" s="79" t="str">
        <f>'[1]soupis oceněný'!E486</f>
        <v>Celkem bez DPH</v>
      </c>
      <c r="C21" s="80">
        <f>SUM(C15:C18)</f>
        <v>0</v>
      </c>
    </row>
    <row r="22" spans="2:3" ht="12.75">
      <c r="B22" s="79" t="s">
        <v>83</v>
      </c>
      <c r="C22" s="82">
        <f>C21*0.21</f>
        <v>0</v>
      </c>
    </row>
    <row r="23" spans="2:3" ht="12.75">
      <c r="B23" s="79" t="s">
        <v>84</v>
      </c>
      <c r="C23" s="81">
        <f>SUM(C21:C22)</f>
        <v>0</v>
      </c>
    </row>
  </sheetData>
  <sheetProtection algorithmName="SHA-512" hashValue="1OoLmVgPhkjPylIRtJckaRJDBdrWycCTCDP8FlYmSrz9MVr1hLy0dLUNtxVk2c5lOpQfH7Is0FaDmv2vIuQLJw==" saltValue="QdlyL2qjZZksEnNjhfIyEg==" spinCount="100000" sheet="1" objects="1" scenarios="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7"/>
  <sheetViews>
    <sheetView showGridLines="0" zoomScale="90" zoomScaleNormal="90" workbookViewId="0" topLeftCell="A1"/>
  </sheetViews>
  <sheetFormatPr defaultColWidth="9.140625" defaultRowHeight="12.75"/>
  <cols>
    <col min="1" max="1" width="5.57421875" style="37" customWidth="1"/>
    <col min="2" max="2" width="4.421875" style="37" customWidth="1"/>
    <col min="3" max="3" width="6.00390625" style="37" customWidth="1"/>
    <col min="4" max="4" width="12.7109375" style="38" customWidth="1"/>
    <col min="5" max="5" width="94.28125" style="38" customWidth="1"/>
    <col min="6" max="6" width="7.7109375" style="37" customWidth="1"/>
    <col min="7" max="7" width="9.8515625" style="37" customWidth="1"/>
    <col min="8" max="8" width="13.140625" style="53" customWidth="1"/>
    <col min="9" max="9" width="15.57421875" style="37" customWidth="1"/>
    <col min="10" max="10" width="6.7109375" style="37" customWidth="1"/>
    <col min="11" max="11" width="15.57421875" style="37" customWidth="1"/>
    <col min="12" max="13" width="9.140625" style="37" customWidth="1"/>
    <col min="14" max="16384" width="9.140625" style="37" customWidth="1"/>
  </cols>
  <sheetData>
    <row r="1" spans="1:11" s="53" customFormat="1" ht="18">
      <c r="A1" s="29" t="s">
        <v>91</v>
      </c>
      <c r="B1" s="30"/>
      <c r="C1" s="30"/>
      <c r="D1" s="1"/>
      <c r="E1" s="1"/>
      <c r="F1" s="30"/>
      <c r="G1" s="30"/>
      <c r="H1" s="86"/>
      <c r="I1" s="30"/>
      <c r="J1" s="30"/>
      <c r="K1" s="30"/>
    </row>
    <row r="2" spans="1:11" s="53" customFormat="1" ht="19.15" customHeight="1">
      <c r="A2" s="2" t="s">
        <v>1</v>
      </c>
      <c r="B2" s="3"/>
      <c r="C2" s="55" t="s">
        <v>86</v>
      </c>
      <c r="D2" s="4"/>
      <c r="E2" s="4"/>
      <c r="F2" s="3"/>
      <c r="G2" s="3"/>
      <c r="H2" s="87"/>
      <c r="I2" s="3"/>
      <c r="J2" s="30"/>
      <c r="K2" s="30"/>
    </row>
    <row r="3" spans="1:11" s="53" customFormat="1" ht="12.75">
      <c r="A3" s="2" t="s">
        <v>2</v>
      </c>
      <c r="B3" s="3"/>
      <c r="C3" s="105" t="s">
        <v>0</v>
      </c>
      <c r="D3" s="106"/>
      <c r="E3" s="106"/>
      <c r="F3" s="3"/>
      <c r="G3" s="3"/>
      <c r="H3" s="87"/>
      <c r="I3" s="55"/>
      <c r="J3" s="30"/>
      <c r="K3" s="30"/>
    </row>
    <row r="4" spans="1:11" s="53" customFormat="1" ht="12.75">
      <c r="A4" s="3" t="s">
        <v>3</v>
      </c>
      <c r="B4" s="3"/>
      <c r="C4" s="105" t="str">
        <f>'[2]Krycí list'!E26</f>
        <v>Město Česká Lípa
, náměstí T. G. Masaryka 1, 470 01 Česká Lípa</v>
      </c>
      <c r="D4" s="106"/>
      <c r="E4" s="106"/>
      <c r="F4" s="3"/>
      <c r="G4" s="3"/>
      <c r="H4" s="87"/>
      <c r="I4" s="55"/>
      <c r="J4" s="30"/>
      <c r="K4" s="30"/>
    </row>
    <row r="5" spans="1:11" s="53" customFormat="1" ht="12.75">
      <c r="A5" s="3" t="s">
        <v>71</v>
      </c>
      <c r="B5" s="3"/>
      <c r="C5" s="105" t="str">
        <f>'[2]Krycí list'!E28</f>
        <v xml:space="preserve"> </v>
      </c>
      <c r="D5" s="106"/>
      <c r="E5" s="4"/>
      <c r="F5" s="3"/>
      <c r="G5" s="3"/>
      <c r="H5" s="87"/>
      <c r="I5" s="55"/>
      <c r="J5" s="30"/>
      <c r="K5" s="30"/>
    </row>
    <row r="6" spans="1:11" s="53" customFormat="1" ht="12.75">
      <c r="A6" s="3" t="s">
        <v>70</v>
      </c>
      <c r="B6" s="3"/>
      <c r="C6" s="55"/>
      <c r="D6" s="4"/>
      <c r="E6" s="4"/>
      <c r="F6" s="3"/>
      <c r="G6" s="3"/>
      <c r="H6" s="87"/>
      <c r="I6" s="55"/>
      <c r="J6" s="30"/>
      <c r="K6" s="30"/>
    </row>
    <row r="7" spans="1:11" s="53" customFormat="1" ht="12.75">
      <c r="A7" s="3" t="s">
        <v>72</v>
      </c>
      <c r="B7" s="3"/>
      <c r="C7" s="55"/>
      <c r="D7" s="4"/>
      <c r="E7" s="4"/>
      <c r="F7" s="3"/>
      <c r="G7" s="3"/>
      <c r="H7" s="87"/>
      <c r="I7" s="55"/>
      <c r="J7" s="30"/>
      <c r="K7" s="30"/>
    </row>
    <row r="8" spans="1:11" s="53" customFormat="1" ht="12.75">
      <c r="A8" s="3" t="s">
        <v>4</v>
      </c>
      <c r="B8" s="3"/>
      <c r="C8" s="107"/>
      <c r="D8" s="106"/>
      <c r="E8" s="4"/>
      <c r="F8" s="3"/>
      <c r="G8" s="3"/>
      <c r="H8" s="87"/>
      <c r="I8" s="55"/>
      <c r="J8" s="30"/>
      <c r="K8" s="30"/>
    </row>
    <row r="9" spans="1:11" ht="12.75">
      <c r="A9" s="30"/>
      <c r="B9" s="30"/>
      <c r="C9" s="30"/>
      <c r="D9" s="1"/>
      <c r="E9" s="1"/>
      <c r="F9" s="30"/>
      <c r="G9" s="30"/>
      <c r="H9" s="86"/>
      <c r="I9" s="30"/>
      <c r="J9" s="30"/>
      <c r="K9" s="30"/>
    </row>
    <row r="10" spans="1:11" s="38" customFormat="1" ht="51" customHeight="1">
      <c r="A10" s="5" t="s">
        <v>5</v>
      </c>
      <c r="B10" s="6" t="s">
        <v>6</v>
      </c>
      <c r="C10" s="6" t="s">
        <v>7</v>
      </c>
      <c r="D10" s="6" t="s">
        <v>8</v>
      </c>
      <c r="E10" s="6" t="s">
        <v>9</v>
      </c>
      <c r="F10" s="6" t="s">
        <v>10</v>
      </c>
      <c r="G10" s="6" t="s">
        <v>11</v>
      </c>
      <c r="H10" s="88" t="s">
        <v>12</v>
      </c>
      <c r="I10" s="6" t="s">
        <v>13</v>
      </c>
      <c r="J10" s="6" t="s">
        <v>14</v>
      </c>
      <c r="K10" s="6" t="s">
        <v>15</v>
      </c>
    </row>
    <row r="11" spans="1:11" ht="12.75">
      <c r="A11" s="31">
        <v>1</v>
      </c>
      <c r="B11" s="32">
        <v>2</v>
      </c>
      <c r="C11" s="32">
        <v>3</v>
      </c>
      <c r="D11" s="7">
        <v>4</v>
      </c>
      <c r="E11" s="7">
        <v>5</v>
      </c>
      <c r="F11" s="32">
        <v>6</v>
      </c>
      <c r="G11" s="32">
        <v>7</v>
      </c>
      <c r="H11" s="89">
        <v>8</v>
      </c>
      <c r="I11" s="32">
        <v>9</v>
      </c>
      <c r="J11" s="32">
        <v>10</v>
      </c>
      <c r="K11" s="32">
        <v>11</v>
      </c>
    </row>
    <row r="12" spans="1:11" ht="12.75">
      <c r="A12" s="33"/>
      <c r="B12" s="33"/>
      <c r="C12" s="33"/>
      <c r="D12" s="8"/>
      <c r="E12" s="1"/>
      <c r="F12" s="33"/>
      <c r="G12" s="33"/>
      <c r="H12" s="90"/>
      <c r="I12" s="33"/>
      <c r="J12" s="33"/>
      <c r="K12" s="33"/>
    </row>
    <row r="13" spans="1:11" s="12" customFormat="1" ht="12.75" hidden="1">
      <c r="A13" s="9"/>
      <c r="B13" s="39"/>
      <c r="C13" s="9"/>
      <c r="D13" s="10"/>
      <c r="E13" s="10"/>
      <c r="F13" s="9"/>
      <c r="G13" s="9"/>
      <c r="H13" s="91"/>
      <c r="I13" s="11"/>
      <c r="J13" s="9"/>
      <c r="K13" s="9"/>
    </row>
    <row r="14" spans="2:9" s="13" customFormat="1" ht="12.75" hidden="1">
      <c r="B14" s="40"/>
      <c r="D14" s="14"/>
      <c r="E14" s="14"/>
      <c r="H14" s="92"/>
      <c r="I14" s="15"/>
    </row>
    <row r="15" spans="1:11" s="34" customFormat="1" ht="12.75" hidden="1">
      <c r="A15" s="41"/>
      <c r="B15" s="41"/>
      <c r="C15" s="41"/>
      <c r="D15" s="22"/>
      <c r="E15" s="23"/>
      <c r="F15" s="41"/>
      <c r="G15" s="35"/>
      <c r="H15" s="93"/>
      <c r="I15" s="24"/>
      <c r="J15" s="36"/>
      <c r="K15" s="24"/>
    </row>
    <row r="16" spans="1:11" s="34" customFormat="1" ht="12.75" hidden="1">
      <c r="A16" s="41"/>
      <c r="B16" s="41"/>
      <c r="C16" s="41"/>
      <c r="D16" s="22"/>
      <c r="E16" s="23"/>
      <c r="F16" s="41"/>
      <c r="G16" s="35"/>
      <c r="H16" s="93"/>
      <c r="I16" s="24"/>
      <c r="J16" s="36"/>
      <c r="K16" s="24"/>
    </row>
    <row r="17" spans="1:11" s="34" customFormat="1" ht="12.75" hidden="1">
      <c r="A17" s="41"/>
      <c r="B17" s="41"/>
      <c r="C17" s="41"/>
      <c r="D17" s="22"/>
      <c r="E17" s="23"/>
      <c r="F17" s="41"/>
      <c r="G17" s="35"/>
      <c r="H17" s="93"/>
      <c r="I17" s="24"/>
      <c r="J17" s="36"/>
      <c r="K17" s="24"/>
    </row>
    <row r="18" spans="1:11" s="34" customFormat="1" ht="12.75" hidden="1">
      <c r="A18" s="41"/>
      <c r="B18" s="41"/>
      <c r="C18" s="41"/>
      <c r="D18" s="22"/>
      <c r="E18" s="23"/>
      <c r="F18" s="41"/>
      <c r="G18" s="35"/>
      <c r="H18" s="93"/>
      <c r="I18" s="24"/>
      <c r="J18" s="36"/>
      <c r="K18" s="24"/>
    </row>
    <row r="19" spans="1:11" s="34" customFormat="1" ht="12.75" hidden="1">
      <c r="A19" s="41"/>
      <c r="B19" s="41"/>
      <c r="C19" s="41"/>
      <c r="D19" s="22"/>
      <c r="E19" s="23"/>
      <c r="F19" s="41"/>
      <c r="G19" s="35"/>
      <c r="H19" s="93"/>
      <c r="I19" s="24"/>
      <c r="J19" s="36"/>
      <c r="K19" s="24"/>
    </row>
    <row r="20" spans="1:11" s="34" customFormat="1" ht="12.75" hidden="1">
      <c r="A20" s="41"/>
      <c r="B20" s="41"/>
      <c r="C20" s="41"/>
      <c r="D20" s="22"/>
      <c r="E20" s="23"/>
      <c r="F20" s="41"/>
      <c r="G20" s="35"/>
      <c r="H20" s="93"/>
      <c r="I20" s="24"/>
      <c r="J20" s="36"/>
      <c r="K20" s="24"/>
    </row>
    <row r="21" spans="2:11" s="13" customFormat="1" ht="12.75" hidden="1">
      <c r="B21" s="40"/>
      <c r="D21" s="14"/>
      <c r="E21" s="14"/>
      <c r="H21" s="94"/>
      <c r="I21" s="15"/>
      <c r="K21" s="24"/>
    </row>
    <row r="22" spans="1:11" s="34" customFormat="1" ht="12.75" hidden="1">
      <c r="A22" s="41"/>
      <c r="B22" s="41"/>
      <c r="C22" s="41"/>
      <c r="D22" s="22"/>
      <c r="E22" s="23"/>
      <c r="F22" s="41"/>
      <c r="G22" s="35"/>
      <c r="H22" s="93"/>
      <c r="I22" s="24"/>
      <c r="J22" s="36"/>
      <c r="K22" s="24"/>
    </row>
    <row r="23" spans="1:11" s="34" customFormat="1" ht="12.75" hidden="1">
      <c r="A23" s="41"/>
      <c r="B23" s="41"/>
      <c r="C23" s="41"/>
      <c r="D23" s="22"/>
      <c r="E23" s="23"/>
      <c r="F23" s="41"/>
      <c r="G23" s="35"/>
      <c r="H23" s="93"/>
      <c r="I23" s="24"/>
      <c r="J23" s="36"/>
      <c r="K23" s="24"/>
    </row>
    <row r="24" spans="1:11" s="34" customFormat="1" ht="12.75" hidden="1">
      <c r="A24" s="41"/>
      <c r="B24" s="41"/>
      <c r="C24" s="41"/>
      <c r="D24" s="22"/>
      <c r="E24" s="23"/>
      <c r="F24" s="41"/>
      <c r="G24" s="35"/>
      <c r="H24" s="93"/>
      <c r="I24" s="24"/>
      <c r="J24" s="36"/>
      <c r="K24" s="24"/>
    </row>
    <row r="25" spans="1:11" s="34" customFormat="1" ht="12.75" hidden="1">
      <c r="A25" s="41"/>
      <c r="B25" s="41"/>
      <c r="C25" s="41"/>
      <c r="D25" s="22"/>
      <c r="E25" s="23"/>
      <c r="F25" s="41"/>
      <c r="G25" s="35"/>
      <c r="H25" s="93"/>
      <c r="I25" s="24"/>
      <c r="J25" s="36"/>
      <c r="K25" s="24"/>
    </row>
    <row r="26" spans="1:11" s="34" customFormat="1" ht="12.75" hidden="1">
      <c r="A26" s="41"/>
      <c r="B26" s="41"/>
      <c r="C26" s="41"/>
      <c r="D26" s="22"/>
      <c r="E26" s="23"/>
      <c r="F26" s="41"/>
      <c r="G26" s="35"/>
      <c r="H26" s="93"/>
      <c r="I26" s="24"/>
      <c r="J26" s="36"/>
      <c r="K26" s="24"/>
    </row>
    <row r="27" spans="1:11" s="34" customFormat="1" ht="12.75" hidden="1">
      <c r="A27" s="41"/>
      <c r="B27" s="41"/>
      <c r="C27" s="41"/>
      <c r="D27" s="22"/>
      <c r="E27" s="23"/>
      <c r="F27" s="41"/>
      <c r="G27" s="35"/>
      <c r="H27" s="93"/>
      <c r="I27" s="24"/>
      <c r="J27" s="36"/>
      <c r="K27" s="24"/>
    </row>
    <row r="28" spans="1:11" s="34" customFormat="1" ht="12.75" hidden="1">
      <c r="A28" s="41"/>
      <c r="B28" s="41"/>
      <c r="C28" s="41"/>
      <c r="D28" s="22"/>
      <c r="E28" s="23"/>
      <c r="F28" s="41"/>
      <c r="G28" s="35"/>
      <c r="H28" s="93"/>
      <c r="I28" s="24"/>
      <c r="J28" s="36"/>
      <c r="K28" s="24"/>
    </row>
    <row r="29" spans="1:11" s="34" customFormat="1" ht="12.75" hidden="1">
      <c r="A29" s="41"/>
      <c r="B29" s="41"/>
      <c r="C29" s="41"/>
      <c r="D29" s="22"/>
      <c r="E29" s="23"/>
      <c r="F29" s="41"/>
      <c r="G29" s="35"/>
      <c r="H29" s="93"/>
      <c r="I29" s="24"/>
      <c r="J29" s="36"/>
      <c r="K29" s="24"/>
    </row>
    <row r="30" spans="1:11" s="34" customFormat="1" ht="12.75" hidden="1">
      <c r="A30" s="41"/>
      <c r="B30" s="41"/>
      <c r="C30" s="41"/>
      <c r="D30" s="22"/>
      <c r="E30" s="23"/>
      <c r="F30" s="41"/>
      <c r="G30" s="35"/>
      <c r="H30" s="93"/>
      <c r="I30" s="24"/>
      <c r="J30" s="36"/>
      <c r="K30" s="24"/>
    </row>
    <row r="31" spans="1:11" s="34" customFormat="1" ht="12.75" hidden="1">
      <c r="A31" s="41"/>
      <c r="B31" s="41"/>
      <c r="C31" s="41"/>
      <c r="D31" s="22"/>
      <c r="E31" s="23"/>
      <c r="F31" s="41"/>
      <c r="G31" s="35"/>
      <c r="H31" s="93"/>
      <c r="I31" s="24"/>
      <c r="J31" s="36"/>
      <c r="K31" s="24"/>
    </row>
    <row r="32" spans="1:11" s="34" customFormat="1" ht="38.25" customHeight="1" hidden="1">
      <c r="A32" s="41"/>
      <c r="B32" s="41"/>
      <c r="C32" s="41"/>
      <c r="D32" s="22"/>
      <c r="E32" s="43"/>
      <c r="F32" s="41"/>
      <c r="G32" s="35"/>
      <c r="H32" s="93"/>
      <c r="I32" s="24"/>
      <c r="J32" s="36"/>
      <c r="K32" s="24"/>
    </row>
    <row r="33" spans="1:11" s="34" customFormat="1" ht="25.5" customHeight="1" hidden="1">
      <c r="A33" s="41"/>
      <c r="B33" s="41"/>
      <c r="C33" s="41"/>
      <c r="D33" s="22"/>
      <c r="E33" s="23"/>
      <c r="F33" s="41"/>
      <c r="G33" s="35"/>
      <c r="H33" s="93"/>
      <c r="I33" s="24"/>
      <c r="J33" s="36"/>
      <c r="K33" s="24"/>
    </row>
    <row r="34" spans="1:11" s="34" customFormat="1" ht="12.75" hidden="1">
      <c r="A34" s="41"/>
      <c r="B34" s="41"/>
      <c r="C34" s="41"/>
      <c r="D34" s="22"/>
      <c r="E34" s="44"/>
      <c r="F34" s="41"/>
      <c r="G34" s="35"/>
      <c r="H34" s="93"/>
      <c r="I34" s="24"/>
      <c r="J34" s="36"/>
      <c r="K34" s="24"/>
    </row>
    <row r="35" spans="1:11" s="34" customFormat="1" ht="25.5" customHeight="1" hidden="1">
      <c r="A35" s="41"/>
      <c r="B35" s="41"/>
      <c r="C35" s="41"/>
      <c r="D35" s="22"/>
      <c r="E35" s="45"/>
      <c r="F35" s="41"/>
      <c r="G35" s="35"/>
      <c r="H35" s="93"/>
      <c r="I35" s="24"/>
      <c r="J35" s="36"/>
      <c r="K35" s="24"/>
    </row>
    <row r="36" spans="2:11" s="13" customFormat="1" ht="12.75" hidden="1">
      <c r="B36" s="40"/>
      <c r="D36" s="14"/>
      <c r="E36" s="14"/>
      <c r="H36" s="93"/>
      <c r="I36" s="15"/>
      <c r="K36" s="24"/>
    </row>
    <row r="37" spans="1:11" s="34" customFormat="1" ht="12.75" hidden="1">
      <c r="A37" s="41"/>
      <c r="B37" s="41"/>
      <c r="C37" s="41"/>
      <c r="D37" s="22"/>
      <c r="E37" s="23"/>
      <c r="F37" s="41"/>
      <c r="G37" s="35"/>
      <c r="H37" s="93"/>
      <c r="I37" s="24"/>
      <c r="J37" s="36"/>
      <c r="K37" s="24"/>
    </row>
    <row r="38" spans="1:11" s="34" customFormat="1" ht="12.75" hidden="1">
      <c r="A38" s="41"/>
      <c r="B38" s="41"/>
      <c r="C38" s="41"/>
      <c r="D38" s="22"/>
      <c r="E38" s="23"/>
      <c r="F38" s="41"/>
      <c r="G38" s="35"/>
      <c r="H38" s="93"/>
      <c r="I38" s="24"/>
      <c r="J38" s="36"/>
      <c r="K38" s="24"/>
    </row>
    <row r="39" spans="1:11" s="16" customFormat="1" ht="12.75" hidden="1">
      <c r="A39" s="41"/>
      <c r="B39" s="41"/>
      <c r="C39" s="41"/>
      <c r="D39" s="22"/>
      <c r="E39" s="23"/>
      <c r="F39" s="41"/>
      <c r="G39" s="35"/>
      <c r="H39" s="93"/>
      <c r="I39" s="24"/>
      <c r="J39" s="36"/>
      <c r="K39" s="24"/>
    </row>
    <row r="40" spans="1:11" s="16" customFormat="1" ht="12.75" hidden="1">
      <c r="A40" s="41"/>
      <c r="B40" s="41"/>
      <c r="C40" s="41"/>
      <c r="D40" s="22"/>
      <c r="E40" s="23"/>
      <c r="F40" s="41"/>
      <c r="G40" s="35"/>
      <c r="H40" s="93"/>
      <c r="I40" s="24"/>
      <c r="J40" s="36"/>
      <c r="K40" s="24"/>
    </row>
    <row r="41" spans="1:11" s="16" customFormat="1" ht="12.75" hidden="1">
      <c r="A41" s="41"/>
      <c r="B41" s="41"/>
      <c r="C41" s="41"/>
      <c r="D41" s="22"/>
      <c r="E41" s="23"/>
      <c r="F41" s="41"/>
      <c r="G41" s="35"/>
      <c r="H41" s="93"/>
      <c r="I41" s="24"/>
      <c r="J41" s="36"/>
      <c r="K41" s="24"/>
    </row>
    <row r="42" spans="2:11" s="13" customFormat="1" ht="12.75" hidden="1">
      <c r="B42" s="40"/>
      <c r="D42" s="14"/>
      <c r="E42" s="14"/>
      <c r="H42" s="94"/>
      <c r="I42" s="15"/>
      <c r="K42" s="24"/>
    </row>
    <row r="43" spans="1:11" s="34" customFormat="1" ht="12.75" hidden="1">
      <c r="A43" s="41"/>
      <c r="B43" s="41"/>
      <c r="C43" s="41"/>
      <c r="D43" s="22"/>
      <c r="E43" s="23"/>
      <c r="F43" s="41"/>
      <c r="G43" s="35"/>
      <c r="H43" s="93"/>
      <c r="I43" s="24"/>
      <c r="J43" s="36"/>
      <c r="K43" s="24"/>
    </row>
    <row r="44" spans="2:11" s="12" customFormat="1" ht="12.75" hidden="1">
      <c r="B44" s="42"/>
      <c r="D44" s="17"/>
      <c r="E44" s="17"/>
      <c r="H44" s="94"/>
      <c r="I44" s="18"/>
      <c r="K44" s="24"/>
    </row>
    <row r="45" spans="2:11" s="13" customFormat="1" ht="12.75" hidden="1">
      <c r="B45" s="40"/>
      <c r="D45" s="14"/>
      <c r="E45" s="14"/>
      <c r="H45" s="94"/>
      <c r="I45" s="15"/>
      <c r="K45" s="24"/>
    </row>
    <row r="46" spans="1:11" s="34" customFormat="1" ht="12.75" hidden="1">
      <c r="A46" s="41"/>
      <c r="B46" s="41"/>
      <c r="C46" s="41"/>
      <c r="D46" s="22"/>
      <c r="E46" s="23"/>
      <c r="F46" s="41"/>
      <c r="G46" s="35"/>
      <c r="H46" s="93"/>
      <c r="I46" s="24"/>
      <c r="J46" s="36"/>
      <c r="K46" s="24"/>
    </row>
    <row r="47" spans="1:11" s="34" customFormat="1" ht="12.75" hidden="1">
      <c r="A47" s="41"/>
      <c r="B47" s="41"/>
      <c r="C47" s="41"/>
      <c r="D47" s="22"/>
      <c r="E47" s="23"/>
      <c r="F47" s="41"/>
      <c r="G47" s="35"/>
      <c r="H47" s="93"/>
      <c r="I47" s="24"/>
      <c r="J47" s="36"/>
      <c r="K47" s="24"/>
    </row>
    <row r="48" spans="1:11" s="34" customFormat="1" ht="12.75" hidden="1">
      <c r="A48" s="41"/>
      <c r="B48" s="41"/>
      <c r="C48" s="41"/>
      <c r="D48" s="22"/>
      <c r="E48" s="23"/>
      <c r="F48" s="41"/>
      <c r="G48" s="35"/>
      <c r="H48" s="93"/>
      <c r="I48" s="24"/>
      <c r="J48" s="36"/>
      <c r="K48" s="24"/>
    </row>
    <row r="49" spans="1:11" s="34" customFormat="1" ht="12.75" hidden="1">
      <c r="A49" s="41"/>
      <c r="B49" s="41"/>
      <c r="C49" s="41"/>
      <c r="D49" s="22"/>
      <c r="E49" s="23"/>
      <c r="F49" s="41"/>
      <c r="G49" s="35"/>
      <c r="H49" s="93"/>
      <c r="I49" s="24"/>
      <c r="J49" s="36"/>
      <c r="K49" s="24"/>
    </row>
    <row r="50" spans="1:11" s="34" customFormat="1" ht="12.75" hidden="1">
      <c r="A50" s="41"/>
      <c r="B50" s="41"/>
      <c r="C50" s="41"/>
      <c r="D50" s="22"/>
      <c r="E50" s="23"/>
      <c r="F50" s="41"/>
      <c r="G50" s="35"/>
      <c r="H50" s="93"/>
      <c r="I50" s="24"/>
      <c r="J50" s="36"/>
      <c r="K50" s="24"/>
    </row>
    <row r="51" spans="1:11" s="34" customFormat="1" ht="12.75" hidden="1">
      <c r="A51" s="41"/>
      <c r="B51" s="41"/>
      <c r="C51" s="41"/>
      <c r="D51" s="22"/>
      <c r="E51" s="23"/>
      <c r="F51" s="41"/>
      <c r="G51" s="35"/>
      <c r="H51" s="93"/>
      <c r="I51" s="24"/>
      <c r="J51" s="36"/>
      <c r="K51" s="24"/>
    </row>
    <row r="52" spans="1:11" s="34" customFormat="1" ht="12.75" hidden="1">
      <c r="A52" s="41"/>
      <c r="B52" s="41"/>
      <c r="C52" s="41"/>
      <c r="D52" s="22"/>
      <c r="E52" s="23"/>
      <c r="F52" s="41"/>
      <c r="G52" s="35"/>
      <c r="H52" s="93"/>
      <c r="I52" s="24"/>
      <c r="J52" s="36"/>
      <c r="K52" s="24"/>
    </row>
    <row r="53" spans="1:11" s="19" customFormat="1" ht="25.5" customHeight="1" hidden="1">
      <c r="A53" s="41"/>
      <c r="B53" s="41"/>
      <c r="C53" s="41"/>
      <c r="D53" s="22"/>
      <c r="E53" s="45"/>
      <c r="F53" s="41"/>
      <c r="G53" s="35"/>
      <c r="H53" s="93"/>
      <c r="I53" s="24"/>
      <c r="J53" s="36"/>
      <c r="K53" s="24"/>
    </row>
    <row r="54" spans="1:11" s="34" customFormat="1" ht="12.75" hidden="1">
      <c r="A54" s="41"/>
      <c r="B54" s="41"/>
      <c r="C54" s="41"/>
      <c r="D54" s="22"/>
      <c r="E54" s="23"/>
      <c r="F54" s="41"/>
      <c r="G54" s="35"/>
      <c r="H54" s="93"/>
      <c r="I54" s="24"/>
      <c r="J54" s="36"/>
      <c r="K54" s="24"/>
    </row>
    <row r="55" spans="1:11" s="34" customFormat="1" ht="12.75" hidden="1">
      <c r="A55" s="41"/>
      <c r="B55" s="41"/>
      <c r="C55" s="41"/>
      <c r="D55" s="22"/>
      <c r="E55" s="23"/>
      <c r="F55" s="41"/>
      <c r="G55" s="35"/>
      <c r="H55" s="93"/>
      <c r="I55" s="24"/>
      <c r="J55" s="36"/>
      <c r="K55" s="24"/>
    </row>
    <row r="56" spans="1:11" s="19" customFormat="1" ht="12.75" hidden="1">
      <c r="A56" s="41"/>
      <c r="B56" s="41"/>
      <c r="C56" s="41"/>
      <c r="D56" s="22"/>
      <c r="E56" s="23"/>
      <c r="F56" s="41"/>
      <c r="G56" s="35"/>
      <c r="H56" s="93"/>
      <c r="I56" s="24"/>
      <c r="J56" s="36"/>
      <c r="K56" s="24"/>
    </row>
    <row r="57" spans="1:11" s="34" customFormat="1" ht="12.75" hidden="1">
      <c r="A57" s="41"/>
      <c r="B57" s="41"/>
      <c r="C57" s="41"/>
      <c r="D57" s="22"/>
      <c r="E57" s="23"/>
      <c r="F57" s="41"/>
      <c r="G57" s="35"/>
      <c r="H57" s="93"/>
      <c r="I57" s="24"/>
      <c r="J57" s="36"/>
      <c r="K57" s="24"/>
    </row>
    <row r="58" spans="1:11" s="34" customFormat="1" ht="12.75" hidden="1">
      <c r="A58" s="41"/>
      <c r="B58" s="41"/>
      <c r="C58" s="41"/>
      <c r="D58" s="22"/>
      <c r="E58" s="23"/>
      <c r="F58" s="41"/>
      <c r="G58" s="35"/>
      <c r="H58" s="93"/>
      <c r="I58" s="24"/>
      <c r="J58" s="36"/>
      <c r="K58" s="24"/>
    </row>
    <row r="59" spans="1:11" s="34" customFormat="1" ht="12.75" hidden="1">
      <c r="A59" s="41"/>
      <c r="B59" s="41"/>
      <c r="C59" s="41"/>
      <c r="D59" s="22"/>
      <c r="E59" s="23"/>
      <c r="F59" s="41"/>
      <c r="G59" s="35"/>
      <c r="H59" s="93"/>
      <c r="I59" s="24"/>
      <c r="J59" s="36"/>
      <c r="K59" s="24"/>
    </row>
    <row r="60" spans="1:11" s="34" customFormat="1" ht="12.75" hidden="1">
      <c r="A60" s="41"/>
      <c r="B60" s="41"/>
      <c r="C60" s="41"/>
      <c r="D60" s="22"/>
      <c r="E60" s="23"/>
      <c r="F60" s="41"/>
      <c r="G60" s="35"/>
      <c r="H60" s="93"/>
      <c r="I60" s="24"/>
      <c r="J60" s="36"/>
      <c r="K60" s="24"/>
    </row>
    <row r="61" spans="2:11" s="13" customFormat="1" ht="12.75" hidden="1">
      <c r="B61" s="40"/>
      <c r="D61" s="14"/>
      <c r="E61" s="20"/>
      <c r="H61" s="94"/>
      <c r="I61" s="15"/>
      <c r="K61" s="24"/>
    </row>
    <row r="62" spans="1:11" s="34" customFormat="1" ht="12.75" hidden="1">
      <c r="A62" s="41"/>
      <c r="B62" s="41"/>
      <c r="C62" s="41"/>
      <c r="D62" s="22"/>
      <c r="E62" s="23"/>
      <c r="F62" s="41"/>
      <c r="G62" s="35"/>
      <c r="H62" s="93"/>
      <c r="I62" s="24"/>
      <c r="J62" s="36"/>
      <c r="K62" s="24"/>
    </row>
    <row r="63" spans="1:11" s="34" customFormat="1" ht="12.75" hidden="1">
      <c r="A63" s="41"/>
      <c r="B63" s="41"/>
      <c r="C63" s="41"/>
      <c r="D63" s="22"/>
      <c r="E63" s="23"/>
      <c r="F63" s="41"/>
      <c r="G63" s="35"/>
      <c r="H63" s="93"/>
      <c r="I63" s="24"/>
      <c r="J63" s="36"/>
      <c r="K63" s="24"/>
    </row>
    <row r="64" spans="1:11" s="34" customFormat="1" ht="12.75" hidden="1">
      <c r="A64" s="41"/>
      <c r="B64" s="41"/>
      <c r="C64" s="41"/>
      <c r="D64" s="22"/>
      <c r="E64" s="23"/>
      <c r="F64" s="41"/>
      <c r="G64" s="35"/>
      <c r="H64" s="93"/>
      <c r="I64" s="24"/>
      <c r="J64" s="36"/>
      <c r="K64" s="24"/>
    </row>
    <row r="65" spans="1:11" s="34" customFormat="1" ht="12.75" hidden="1">
      <c r="A65" s="41"/>
      <c r="B65" s="41"/>
      <c r="C65" s="41"/>
      <c r="D65" s="22"/>
      <c r="E65" s="23"/>
      <c r="F65" s="41"/>
      <c r="G65" s="35"/>
      <c r="H65" s="93"/>
      <c r="I65" s="24"/>
      <c r="J65" s="36"/>
      <c r="K65" s="24"/>
    </row>
    <row r="66" spans="1:11" s="34" customFormat="1" ht="12.75" hidden="1">
      <c r="A66" s="41"/>
      <c r="B66" s="41"/>
      <c r="C66" s="41"/>
      <c r="D66" s="22"/>
      <c r="E66" s="23"/>
      <c r="F66" s="41"/>
      <c r="G66" s="35"/>
      <c r="H66" s="93"/>
      <c r="I66" s="24"/>
      <c r="J66" s="36"/>
      <c r="K66" s="24"/>
    </row>
    <row r="67" spans="1:11" s="34" customFormat="1" ht="12.75" hidden="1">
      <c r="A67" s="41"/>
      <c r="B67" s="41"/>
      <c r="C67" s="41"/>
      <c r="D67" s="22"/>
      <c r="E67" s="23"/>
      <c r="F67" s="41"/>
      <c r="G67" s="35"/>
      <c r="H67" s="93"/>
      <c r="I67" s="24"/>
      <c r="J67" s="36"/>
      <c r="K67" s="24"/>
    </row>
    <row r="68" spans="1:11" s="34" customFormat="1" ht="12.75" hidden="1">
      <c r="A68" s="41"/>
      <c r="B68" s="41"/>
      <c r="C68" s="41"/>
      <c r="D68" s="22"/>
      <c r="E68" s="23"/>
      <c r="F68" s="41"/>
      <c r="G68" s="35"/>
      <c r="H68" s="93"/>
      <c r="I68" s="24"/>
      <c r="J68" s="36"/>
      <c r="K68" s="24"/>
    </row>
    <row r="69" spans="1:11" s="34" customFormat="1" ht="12.75" hidden="1">
      <c r="A69" s="41"/>
      <c r="B69" s="41"/>
      <c r="C69" s="41"/>
      <c r="D69" s="22"/>
      <c r="E69" s="23"/>
      <c r="F69" s="41"/>
      <c r="G69" s="35"/>
      <c r="H69" s="93"/>
      <c r="I69" s="24"/>
      <c r="J69" s="36"/>
      <c r="K69" s="24"/>
    </row>
    <row r="70" spans="2:11" s="12" customFormat="1" ht="12.75" hidden="1">
      <c r="B70" s="42"/>
      <c r="D70" s="17"/>
      <c r="E70" s="17"/>
      <c r="H70" s="95"/>
      <c r="I70" s="18"/>
      <c r="K70" s="24"/>
    </row>
    <row r="71" spans="1:11" s="34" customFormat="1" ht="12.75" hidden="1">
      <c r="A71" s="41"/>
      <c r="B71" s="41"/>
      <c r="C71" s="41"/>
      <c r="D71" s="20"/>
      <c r="E71" s="20"/>
      <c r="F71" s="41"/>
      <c r="G71" s="35"/>
      <c r="H71" s="93"/>
      <c r="I71" s="21"/>
      <c r="J71" s="36"/>
      <c r="K71" s="24"/>
    </row>
    <row r="72" spans="1:11" s="34" customFormat="1" ht="12.75" hidden="1">
      <c r="A72" s="41"/>
      <c r="B72" s="41"/>
      <c r="C72" s="41"/>
      <c r="D72" s="22"/>
      <c r="E72" s="23"/>
      <c r="F72" s="41"/>
      <c r="G72" s="35"/>
      <c r="H72" s="93"/>
      <c r="I72" s="24"/>
      <c r="J72" s="36"/>
      <c r="K72" s="24"/>
    </row>
    <row r="73" spans="1:11" s="34" customFormat="1" ht="12.75" hidden="1">
      <c r="A73" s="41"/>
      <c r="B73" s="41"/>
      <c r="C73" s="41"/>
      <c r="D73" s="22"/>
      <c r="E73" s="23"/>
      <c r="F73" s="41"/>
      <c r="G73" s="35"/>
      <c r="H73" s="93"/>
      <c r="I73" s="24"/>
      <c r="J73" s="36"/>
      <c r="K73" s="24"/>
    </row>
    <row r="74" spans="1:11" s="34" customFormat="1" ht="12.75" hidden="1">
      <c r="A74" s="41"/>
      <c r="B74" s="41"/>
      <c r="C74" s="41"/>
      <c r="D74" s="22"/>
      <c r="E74" s="23"/>
      <c r="F74" s="41"/>
      <c r="G74" s="35"/>
      <c r="H74" s="93"/>
      <c r="I74" s="24"/>
      <c r="J74" s="36"/>
      <c r="K74" s="24"/>
    </row>
    <row r="75" spans="1:11" s="34" customFormat="1" ht="12.75" hidden="1">
      <c r="A75" s="41"/>
      <c r="B75" s="41"/>
      <c r="C75" s="41"/>
      <c r="D75" s="22"/>
      <c r="E75" s="23"/>
      <c r="F75" s="41"/>
      <c r="G75" s="35"/>
      <c r="H75" s="93"/>
      <c r="I75" s="24"/>
      <c r="J75" s="36"/>
      <c r="K75" s="24"/>
    </row>
    <row r="76" spans="1:11" s="34" customFormat="1" ht="12.75" hidden="1">
      <c r="A76" s="41"/>
      <c r="B76" s="41"/>
      <c r="C76" s="41"/>
      <c r="D76" s="22"/>
      <c r="E76" s="23"/>
      <c r="F76" s="41"/>
      <c r="G76" s="35"/>
      <c r="H76" s="93"/>
      <c r="I76" s="24"/>
      <c r="J76" s="36"/>
      <c r="K76" s="24"/>
    </row>
    <row r="77" spans="1:11" s="34" customFormat="1" ht="12.75" hidden="1">
      <c r="A77" s="41"/>
      <c r="B77" s="41"/>
      <c r="C77" s="41"/>
      <c r="D77" s="22"/>
      <c r="E77" s="23"/>
      <c r="F77" s="41"/>
      <c r="G77" s="35"/>
      <c r="H77" s="93"/>
      <c r="I77" s="24"/>
      <c r="J77" s="36"/>
      <c r="K77" s="24"/>
    </row>
    <row r="78" spans="1:11" s="34" customFormat="1" ht="12.75" hidden="1">
      <c r="A78" s="41"/>
      <c r="B78" s="41"/>
      <c r="C78" s="41"/>
      <c r="D78" s="22"/>
      <c r="E78" s="23"/>
      <c r="F78" s="41"/>
      <c r="G78" s="35"/>
      <c r="H78" s="93"/>
      <c r="I78" s="24"/>
      <c r="J78" s="36"/>
      <c r="K78" s="24"/>
    </row>
    <row r="79" spans="1:11" s="34" customFormat="1" ht="12.75" hidden="1">
      <c r="A79" s="41"/>
      <c r="B79" s="41"/>
      <c r="C79" s="41"/>
      <c r="D79" s="22"/>
      <c r="E79" s="23"/>
      <c r="F79" s="41"/>
      <c r="G79" s="35"/>
      <c r="H79" s="93"/>
      <c r="I79" s="24"/>
      <c r="J79" s="36"/>
      <c r="K79" s="24"/>
    </row>
    <row r="80" spans="1:11" s="34" customFormat="1" ht="12.75" hidden="1">
      <c r="A80" s="41"/>
      <c r="B80" s="41"/>
      <c r="C80" s="41"/>
      <c r="D80" s="22"/>
      <c r="E80" s="23"/>
      <c r="F80" s="41"/>
      <c r="G80" s="35"/>
      <c r="H80" s="93"/>
      <c r="I80" s="24"/>
      <c r="J80" s="36"/>
      <c r="K80" s="24"/>
    </row>
    <row r="81" spans="1:11" s="34" customFormat="1" ht="25.5" customHeight="1" hidden="1">
      <c r="A81" s="41"/>
      <c r="B81" s="41"/>
      <c r="C81" s="41"/>
      <c r="D81" s="22"/>
      <c r="E81" s="23"/>
      <c r="F81" s="41"/>
      <c r="G81" s="35"/>
      <c r="H81" s="93"/>
      <c r="I81" s="24"/>
      <c r="J81" s="36"/>
      <c r="K81" s="24"/>
    </row>
    <row r="82" spans="1:11" s="34" customFormat="1" ht="12.75" hidden="1">
      <c r="A82" s="41"/>
      <c r="B82" s="41"/>
      <c r="C82" s="41"/>
      <c r="D82" s="22"/>
      <c r="E82" s="23"/>
      <c r="F82" s="41"/>
      <c r="G82" s="35"/>
      <c r="H82" s="93"/>
      <c r="I82" s="24"/>
      <c r="J82" s="36"/>
      <c r="K82" s="24"/>
    </row>
    <row r="83" spans="1:11" s="34" customFormat="1" ht="12.75" hidden="1">
      <c r="A83" s="41"/>
      <c r="B83" s="41"/>
      <c r="C83" s="41"/>
      <c r="D83" s="20"/>
      <c r="E83" s="20"/>
      <c r="F83" s="41"/>
      <c r="G83" s="35"/>
      <c r="H83" s="93"/>
      <c r="I83" s="21"/>
      <c r="J83" s="36"/>
      <c r="K83" s="24"/>
    </row>
    <row r="84" spans="1:11" s="34" customFormat="1" ht="12.75" hidden="1">
      <c r="A84" s="41"/>
      <c r="B84" s="41"/>
      <c r="C84" s="41"/>
      <c r="D84" s="22"/>
      <c r="E84" s="23"/>
      <c r="F84" s="41"/>
      <c r="G84" s="35"/>
      <c r="H84" s="93"/>
      <c r="I84" s="24"/>
      <c r="J84" s="36"/>
      <c r="K84" s="24"/>
    </row>
    <row r="85" spans="1:11" s="34" customFormat="1" ht="12.75" hidden="1">
      <c r="A85" s="41"/>
      <c r="B85" s="41"/>
      <c r="C85" s="41"/>
      <c r="D85" s="22"/>
      <c r="E85" s="23"/>
      <c r="F85" s="41"/>
      <c r="G85" s="35"/>
      <c r="H85" s="93"/>
      <c r="I85" s="24"/>
      <c r="J85" s="36"/>
      <c r="K85" s="24"/>
    </row>
    <row r="86" spans="1:11" s="34" customFormat="1" ht="12.75" hidden="1">
      <c r="A86" s="41"/>
      <c r="B86" s="41"/>
      <c r="C86" s="41"/>
      <c r="D86" s="22"/>
      <c r="E86" s="23"/>
      <c r="F86" s="41"/>
      <c r="G86" s="35"/>
      <c r="H86" s="93"/>
      <c r="I86" s="24"/>
      <c r="J86" s="36"/>
      <c r="K86" s="24"/>
    </row>
    <row r="87" spans="1:11" s="34" customFormat="1" ht="25.5" customHeight="1" hidden="1">
      <c r="A87" s="41"/>
      <c r="B87" s="41"/>
      <c r="C87" s="41"/>
      <c r="D87" s="22"/>
      <c r="E87" s="23"/>
      <c r="F87" s="41"/>
      <c r="G87" s="35"/>
      <c r="H87" s="93"/>
      <c r="I87" s="24"/>
      <c r="J87" s="36"/>
      <c r="K87" s="24"/>
    </row>
    <row r="88" spans="1:11" s="34" customFormat="1" ht="12.75" hidden="1">
      <c r="A88" s="41"/>
      <c r="B88" s="41"/>
      <c r="C88" s="41"/>
      <c r="D88" s="22"/>
      <c r="E88" s="23"/>
      <c r="F88" s="41"/>
      <c r="G88" s="35"/>
      <c r="H88" s="93"/>
      <c r="I88" s="24"/>
      <c r="J88" s="36"/>
      <c r="K88" s="24"/>
    </row>
    <row r="89" spans="1:11" s="34" customFormat="1" ht="12.75" hidden="1">
      <c r="A89" s="41"/>
      <c r="B89" s="41"/>
      <c r="C89" s="41"/>
      <c r="D89" s="22"/>
      <c r="E89" s="23"/>
      <c r="F89" s="41"/>
      <c r="G89" s="35"/>
      <c r="H89" s="93"/>
      <c r="I89" s="24"/>
      <c r="J89" s="36"/>
      <c r="K89" s="24"/>
    </row>
    <row r="90" spans="1:11" s="34" customFormat="1" ht="12.75" hidden="1">
      <c r="A90" s="41"/>
      <c r="B90" s="41"/>
      <c r="C90" s="41"/>
      <c r="D90" s="22"/>
      <c r="E90" s="23"/>
      <c r="F90" s="41"/>
      <c r="G90" s="35"/>
      <c r="H90" s="93"/>
      <c r="I90" s="24"/>
      <c r="J90" s="36"/>
      <c r="K90" s="24"/>
    </row>
    <row r="91" spans="1:11" s="34" customFormat="1" ht="25.5" customHeight="1" hidden="1">
      <c r="A91" s="41"/>
      <c r="B91" s="41"/>
      <c r="C91" s="41"/>
      <c r="D91" s="22"/>
      <c r="E91" s="23"/>
      <c r="F91" s="41"/>
      <c r="G91" s="35"/>
      <c r="H91" s="93"/>
      <c r="I91" s="24"/>
      <c r="J91" s="36"/>
      <c r="K91" s="24"/>
    </row>
    <row r="92" spans="1:11" s="34" customFormat="1" ht="12.75" hidden="1">
      <c r="A92" s="41"/>
      <c r="B92" s="41"/>
      <c r="C92" s="41"/>
      <c r="D92" s="22"/>
      <c r="E92" s="23"/>
      <c r="F92" s="41"/>
      <c r="G92" s="35"/>
      <c r="H92" s="93"/>
      <c r="I92" s="24"/>
      <c r="J92" s="36"/>
      <c r="K92" s="24"/>
    </row>
    <row r="93" spans="1:11" s="34" customFormat="1" ht="25.5" customHeight="1" hidden="1">
      <c r="A93" s="41"/>
      <c r="B93" s="41"/>
      <c r="C93" s="41"/>
      <c r="D93" s="22"/>
      <c r="E93" s="23"/>
      <c r="F93" s="41"/>
      <c r="G93" s="35"/>
      <c r="H93" s="93"/>
      <c r="I93" s="24"/>
      <c r="J93" s="36"/>
      <c r="K93" s="24"/>
    </row>
    <row r="94" spans="1:11" s="34" customFormat="1" ht="12.75" hidden="1">
      <c r="A94" s="41"/>
      <c r="B94" s="41"/>
      <c r="C94" s="41"/>
      <c r="D94" s="22"/>
      <c r="E94" s="23"/>
      <c r="F94" s="41"/>
      <c r="G94" s="35"/>
      <c r="H94" s="93"/>
      <c r="I94" s="24"/>
      <c r="J94" s="36"/>
      <c r="K94" s="24"/>
    </row>
    <row r="95" spans="1:11" s="34" customFormat="1" ht="12.75" hidden="1">
      <c r="A95" s="41"/>
      <c r="B95" s="41"/>
      <c r="C95" s="41"/>
      <c r="D95" s="22"/>
      <c r="E95" s="23"/>
      <c r="F95" s="41"/>
      <c r="G95" s="35"/>
      <c r="H95" s="93"/>
      <c r="I95" s="24"/>
      <c r="J95" s="36"/>
      <c r="K95" s="24"/>
    </row>
    <row r="96" spans="1:11" s="34" customFormat="1" ht="25.5" customHeight="1" hidden="1">
      <c r="A96" s="41"/>
      <c r="B96" s="41"/>
      <c r="C96" s="41"/>
      <c r="D96" s="22"/>
      <c r="E96" s="23"/>
      <c r="F96" s="41"/>
      <c r="G96" s="35"/>
      <c r="H96" s="93"/>
      <c r="I96" s="24"/>
      <c r="J96" s="36"/>
      <c r="K96" s="24"/>
    </row>
    <row r="97" spans="1:11" s="34" customFormat="1" ht="12.75" hidden="1">
      <c r="A97" s="41"/>
      <c r="B97" s="41"/>
      <c r="C97" s="41"/>
      <c r="D97" s="22"/>
      <c r="E97" s="23"/>
      <c r="F97" s="41"/>
      <c r="G97" s="35"/>
      <c r="H97" s="93"/>
      <c r="I97" s="24"/>
      <c r="J97" s="36"/>
      <c r="K97" s="24"/>
    </row>
    <row r="98" spans="1:11" s="34" customFormat="1" ht="25.5" customHeight="1" hidden="1">
      <c r="A98" s="41"/>
      <c r="B98" s="41"/>
      <c r="C98" s="41"/>
      <c r="D98" s="22"/>
      <c r="E98" s="23"/>
      <c r="F98" s="41"/>
      <c r="G98" s="35"/>
      <c r="H98" s="93"/>
      <c r="I98" s="24"/>
      <c r="J98" s="36"/>
      <c r="K98" s="24"/>
    </row>
    <row r="99" spans="1:11" s="34" customFormat="1" ht="12.75" hidden="1">
      <c r="A99" s="41"/>
      <c r="B99" s="41"/>
      <c r="C99" s="41"/>
      <c r="D99" s="22"/>
      <c r="E99" s="23"/>
      <c r="F99" s="41"/>
      <c r="G99" s="35"/>
      <c r="H99" s="93"/>
      <c r="I99" s="24"/>
      <c r="J99" s="36"/>
      <c r="K99" s="24"/>
    </row>
    <row r="100" spans="1:11" s="34" customFormat="1" ht="12.75" hidden="1">
      <c r="A100" s="41"/>
      <c r="B100" s="41"/>
      <c r="C100" s="41"/>
      <c r="D100" s="22"/>
      <c r="E100" s="23"/>
      <c r="F100" s="41"/>
      <c r="G100" s="35"/>
      <c r="H100" s="93"/>
      <c r="I100" s="24"/>
      <c r="J100" s="36"/>
      <c r="K100" s="24"/>
    </row>
    <row r="101" spans="1:11" s="34" customFormat="1" ht="25.5" customHeight="1" hidden="1">
      <c r="A101" s="41"/>
      <c r="B101" s="41"/>
      <c r="C101" s="41"/>
      <c r="D101" s="22"/>
      <c r="E101" s="23"/>
      <c r="F101" s="41"/>
      <c r="G101" s="35"/>
      <c r="H101" s="93"/>
      <c r="I101" s="24"/>
      <c r="J101" s="36"/>
      <c r="K101" s="24"/>
    </row>
    <row r="102" spans="1:11" s="34" customFormat="1" ht="12.75" hidden="1">
      <c r="A102" s="41"/>
      <c r="B102" s="41"/>
      <c r="C102" s="41"/>
      <c r="D102" s="22"/>
      <c r="E102" s="23"/>
      <c r="F102" s="41"/>
      <c r="G102" s="35"/>
      <c r="H102" s="93"/>
      <c r="I102" s="24"/>
      <c r="J102" s="36"/>
      <c r="K102" s="24"/>
    </row>
    <row r="103" spans="1:11" s="34" customFormat="1" ht="25.5" customHeight="1" hidden="1">
      <c r="A103" s="41"/>
      <c r="B103" s="41"/>
      <c r="C103" s="41"/>
      <c r="D103" s="22"/>
      <c r="E103" s="23"/>
      <c r="F103" s="41"/>
      <c r="G103" s="35"/>
      <c r="H103" s="93"/>
      <c r="I103" s="24"/>
      <c r="J103" s="36"/>
      <c r="K103" s="24"/>
    </row>
    <row r="104" spans="1:11" s="34" customFormat="1" ht="25.5" customHeight="1" hidden="1">
      <c r="A104" s="41"/>
      <c r="B104" s="41"/>
      <c r="C104" s="41"/>
      <c r="D104" s="22"/>
      <c r="E104" s="23"/>
      <c r="F104" s="41"/>
      <c r="G104" s="35"/>
      <c r="H104" s="93"/>
      <c r="I104" s="24"/>
      <c r="J104" s="36"/>
      <c r="K104" s="24"/>
    </row>
    <row r="105" spans="1:11" s="34" customFormat="1" ht="12.75" hidden="1">
      <c r="A105" s="41"/>
      <c r="B105" s="41"/>
      <c r="C105" s="41"/>
      <c r="D105" s="20"/>
      <c r="E105" s="20"/>
      <c r="F105" s="41"/>
      <c r="G105" s="35"/>
      <c r="H105" s="93"/>
      <c r="I105" s="21"/>
      <c r="J105" s="36"/>
      <c r="K105" s="24"/>
    </row>
    <row r="106" spans="1:11" s="34" customFormat="1" ht="12.75" hidden="1">
      <c r="A106" s="41"/>
      <c r="B106" s="41"/>
      <c r="C106" s="41"/>
      <c r="D106" s="22"/>
      <c r="E106" s="23"/>
      <c r="F106" s="41"/>
      <c r="G106" s="35"/>
      <c r="H106" s="93"/>
      <c r="I106" s="24"/>
      <c r="J106" s="36"/>
      <c r="K106" s="24"/>
    </row>
    <row r="107" spans="1:11" s="34" customFormat="1" ht="25.5" customHeight="1" hidden="1">
      <c r="A107" s="41"/>
      <c r="B107" s="41"/>
      <c r="C107" s="41"/>
      <c r="D107" s="22"/>
      <c r="E107" s="23"/>
      <c r="F107" s="41"/>
      <c r="G107" s="35"/>
      <c r="H107" s="93"/>
      <c r="I107" s="24"/>
      <c r="J107" s="36"/>
      <c r="K107" s="24"/>
    </row>
    <row r="108" spans="1:11" s="34" customFormat="1" ht="25.5" customHeight="1" hidden="1">
      <c r="A108" s="41"/>
      <c r="B108" s="41"/>
      <c r="C108" s="41"/>
      <c r="D108" s="22"/>
      <c r="E108" s="23"/>
      <c r="F108" s="41"/>
      <c r="G108" s="35"/>
      <c r="H108" s="93"/>
      <c r="I108" s="24"/>
      <c r="J108" s="36"/>
      <c r="K108" s="24"/>
    </row>
    <row r="109" spans="1:11" s="34" customFormat="1" ht="63.75" customHeight="1" hidden="1">
      <c r="A109" s="41"/>
      <c r="B109" s="41"/>
      <c r="C109" s="41"/>
      <c r="D109" s="22"/>
      <c r="E109" s="23"/>
      <c r="F109" s="41"/>
      <c r="G109" s="35"/>
      <c r="H109" s="93"/>
      <c r="I109" s="24"/>
      <c r="J109" s="36"/>
      <c r="K109" s="24"/>
    </row>
    <row r="110" spans="1:11" s="34" customFormat="1" ht="25.5" customHeight="1" hidden="1">
      <c r="A110" s="41"/>
      <c r="B110" s="41"/>
      <c r="C110" s="41"/>
      <c r="D110" s="22"/>
      <c r="E110" s="45"/>
      <c r="F110" s="46"/>
      <c r="G110" s="48"/>
      <c r="H110" s="96"/>
      <c r="I110" s="49"/>
      <c r="J110" s="51"/>
      <c r="K110" s="49"/>
    </row>
    <row r="111" spans="1:11" s="34" customFormat="1" ht="12.75" hidden="1">
      <c r="A111" s="41"/>
      <c r="B111" s="41"/>
      <c r="C111" s="41"/>
      <c r="D111" s="22"/>
      <c r="E111" s="45"/>
      <c r="F111" s="46"/>
      <c r="G111" s="48"/>
      <c r="H111" s="96"/>
      <c r="I111" s="49"/>
      <c r="J111" s="51"/>
      <c r="K111" s="49"/>
    </row>
    <row r="112" spans="1:11" s="34" customFormat="1" ht="12.75" hidden="1">
      <c r="A112" s="41"/>
      <c r="B112" s="41"/>
      <c r="C112" s="41"/>
      <c r="D112" s="22"/>
      <c r="E112" s="45"/>
      <c r="F112" s="46"/>
      <c r="G112" s="48"/>
      <c r="H112" s="96"/>
      <c r="I112" s="49"/>
      <c r="J112" s="51"/>
      <c r="K112" s="49"/>
    </row>
    <row r="113" spans="1:11" s="34" customFormat="1" ht="25.5" customHeight="1" hidden="1">
      <c r="A113" s="41"/>
      <c r="B113" s="41"/>
      <c r="C113" s="41"/>
      <c r="D113" s="22"/>
      <c r="E113" s="45"/>
      <c r="F113" s="46"/>
      <c r="G113" s="48"/>
      <c r="H113" s="96"/>
      <c r="I113" s="49"/>
      <c r="J113" s="51"/>
      <c r="K113" s="49"/>
    </row>
    <row r="114" spans="1:11" s="34" customFormat="1" ht="12.75" hidden="1">
      <c r="A114" s="41"/>
      <c r="B114" s="41"/>
      <c r="C114" s="41"/>
      <c r="D114" s="22"/>
      <c r="E114" s="45"/>
      <c r="F114" s="46"/>
      <c r="G114" s="48"/>
      <c r="H114" s="96"/>
      <c r="I114" s="49"/>
      <c r="J114" s="51"/>
      <c r="K114" s="49"/>
    </row>
    <row r="115" spans="1:11" s="34" customFormat="1" ht="12.75" hidden="1">
      <c r="A115" s="41"/>
      <c r="B115" s="41"/>
      <c r="C115" s="41"/>
      <c r="D115" s="22"/>
      <c r="E115" s="45"/>
      <c r="F115" s="46"/>
      <c r="G115" s="48"/>
      <c r="H115" s="96"/>
      <c r="I115" s="49"/>
      <c r="J115" s="51"/>
      <c r="K115" s="49"/>
    </row>
    <row r="116" spans="1:11" s="34" customFormat="1" ht="12.75" hidden="1">
      <c r="A116" s="41"/>
      <c r="B116" s="41"/>
      <c r="C116" s="41"/>
      <c r="D116" s="22"/>
      <c r="E116" s="45"/>
      <c r="F116" s="46"/>
      <c r="G116" s="48"/>
      <c r="H116" s="96"/>
      <c r="I116" s="49"/>
      <c r="J116" s="51"/>
      <c r="K116" s="49"/>
    </row>
    <row r="117" spans="1:11" s="34" customFormat="1" ht="25.5" customHeight="1" hidden="1">
      <c r="A117" s="41"/>
      <c r="B117" s="41"/>
      <c r="C117" s="41"/>
      <c r="D117" s="22"/>
      <c r="E117" s="45"/>
      <c r="F117" s="46"/>
      <c r="G117" s="48"/>
      <c r="H117" s="96"/>
      <c r="I117" s="49"/>
      <c r="J117" s="51"/>
      <c r="K117" s="49"/>
    </row>
    <row r="118" spans="1:11" s="34" customFormat="1" ht="12.75" hidden="1">
      <c r="A118" s="41"/>
      <c r="B118" s="41"/>
      <c r="C118" s="41"/>
      <c r="D118" s="22"/>
      <c r="E118" s="45"/>
      <c r="F118" s="46"/>
      <c r="G118" s="48"/>
      <c r="H118" s="96"/>
      <c r="I118" s="49"/>
      <c r="J118" s="51"/>
      <c r="K118" s="49"/>
    </row>
    <row r="119" spans="1:11" s="34" customFormat="1" ht="12.75">
      <c r="A119" s="41">
        <v>1</v>
      </c>
      <c r="B119" s="46"/>
      <c r="C119" s="46"/>
      <c r="D119" s="44"/>
      <c r="E119" s="47" t="s">
        <v>18</v>
      </c>
      <c r="F119" s="46"/>
      <c r="G119" s="48"/>
      <c r="H119" s="96"/>
      <c r="I119" s="50">
        <f>SUM(I120:I126)</f>
        <v>0</v>
      </c>
      <c r="J119" s="51"/>
      <c r="K119" s="49"/>
    </row>
    <row r="120" spans="1:11" s="34" customFormat="1" ht="154.5" customHeight="1">
      <c r="A120" s="41">
        <v>2</v>
      </c>
      <c r="B120" s="46"/>
      <c r="C120" s="46" t="s">
        <v>17</v>
      </c>
      <c r="D120" s="44" t="s">
        <v>19</v>
      </c>
      <c r="E120" s="45" t="s">
        <v>30</v>
      </c>
      <c r="F120" s="46" t="s">
        <v>16</v>
      </c>
      <c r="G120" s="48">
        <v>1</v>
      </c>
      <c r="H120" s="96"/>
      <c r="I120" s="49">
        <f aca="true" t="shared" si="0" ref="I120:I126">ROUND(G120*H120,2)</f>
        <v>0</v>
      </c>
      <c r="J120" s="51">
        <v>21</v>
      </c>
      <c r="K120" s="49">
        <f aca="true" t="shared" si="1" ref="K120:K126">I120+((I120/100)*J120)</f>
        <v>0</v>
      </c>
    </row>
    <row r="121" spans="1:11" s="34" customFormat="1" ht="133.15" customHeight="1">
      <c r="A121" s="41">
        <v>3</v>
      </c>
      <c r="B121" s="46"/>
      <c r="C121" s="46" t="s">
        <v>17</v>
      </c>
      <c r="D121" s="44" t="s">
        <v>20</v>
      </c>
      <c r="E121" s="45" t="s">
        <v>31</v>
      </c>
      <c r="F121" s="46" t="s">
        <v>16</v>
      </c>
      <c r="G121" s="48">
        <v>6</v>
      </c>
      <c r="H121" s="96"/>
      <c r="I121" s="49">
        <f t="shared" si="0"/>
        <v>0</v>
      </c>
      <c r="J121" s="51">
        <v>21</v>
      </c>
      <c r="K121" s="49">
        <f t="shared" si="1"/>
        <v>0</v>
      </c>
    </row>
    <row r="122" spans="1:11" s="34" customFormat="1" ht="38.25" customHeight="1">
      <c r="A122" s="41">
        <v>4</v>
      </c>
      <c r="B122" s="46"/>
      <c r="C122" s="46" t="s">
        <v>17</v>
      </c>
      <c r="D122" s="44" t="s">
        <v>21</v>
      </c>
      <c r="E122" s="45" t="s">
        <v>22</v>
      </c>
      <c r="F122" s="46" t="s">
        <v>16</v>
      </c>
      <c r="G122" s="48">
        <f>G121*4</f>
        <v>24</v>
      </c>
      <c r="H122" s="96"/>
      <c r="I122" s="49">
        <f t="shared" si="0"/>
        <v>0</v>
      </c>
      <c r="J122" s="51">
        <v>21</v>
      </c>
      <c r="K122" s="49">
        <f t="shared" si="1"/>
        <v>0</v>
      </c>
    </row>
    <row r="123" spans="1:11" s="34" customFormat="1" ht="38.25" customHeight="1">
      <c r="A123" s="41">
        <v>5</v>
      </c>
      <c r="B123" s="46"/>
      <c r="C123" s="46" t="s">
        <v>17</v>
      </c>
      <c r="D123" s="44" t="s">
        <v>23</v>
      </c>
      <c r="E123" s="45" t="s">
        <v>24</v>
      </c>
      <c r="F123" s="46" t="s">
        <v>16</v>
      </c>
      <c r="G123" s="48">
        <f>G121*4</f>
        <v>24</v>
      </c>
      <c r="H123" s="96"/>
      <c r="I123" s="49">
        <f t="shared" si="0"/>
        <v>0</v>
      </c>
      <c r="J123" s="51">
        <v>21</v>
      </c>
      <c r="K123" s="49">
        <f t="shared" si="1"/>
        <v>0</v>
      </c>
    </row>
    <row r="124" spans="1:11" s="34" customFormat="1" ht="25.5" customHeight="1">
      <c r="A124" s="41">
        <v>6</v>
      </c>
      <c r="B124" s="46"/>
      <c r="C124" s="46" t="s">
        <v>17</v>
      </c>
      <c r="D124" s="44" t="s">
        <v>25</v>
      </c>
      <c r="E124" s="52" t="s">
        <v>32</v>
      </c>
      <c r="F124" s="46" t="s">
        <v>16</v>
      </c>
      <c r="G124" s="48">
        <f>G121*4</f>
        <v>24</v>
      </c>
      <c r="H124" s="96"/>
      <c r="I124" s="49">
        <f t="shared" si="0"/>
        <v>0</v>
      </c>
      <c r="J124" s="51">
        <v>21</v>
      </c>
      <c r="K124" s="49">
        <f t="shared" si="1"/>
        <v>0</v>
      </c>
    </row>
    <row r="125" spans="1:11" s="34" customFormat="1" ht="73.15" customHeight="1">
      <c r="A125" s="41">
        <v>7</v>
      </c>
      <c r="B125" s="46"/>
      <c r="C125" s="46" t="s">
        <v>17</v>
      </c>
      <c r="D125" s="44" t="s">
        <v>26</v>
      </c>
      <c r="E125" s="45" t="s">
        <v>33</v>
      </c>
      <c r="F125" s="46" t="s">
        <v>16</v>
      </c>
      <c r="G125" s="48">
        <v>1</v>
      </c>
      <c r="H125" s="97"/>
      <c r="I125" s="49">
        <f t="shared" si="0"/>
        <v>0</v>
      </c>
      <c r="J125" s="51">
        <v>21</v>
      </c>
      <c r="K125" s="49">
        <f t="shared" si="1"/>
        <v>0</v>
      </c>
    </row>
    <row r="126" spans="1:11" s="34" customFormat="1" ht="74.25" customHeight="1">
      <c r="A126" s="41">
        <v>8</v>
      </c>
      <c r="B126" s="46"/>
      <c r="C126" s="46" t="s">
        <v>17</v>
      </c>
      <c r="D126" s="44" t="s">
        <v>27</v>
      </c>
      <c r="E126" s="45" t="s">
        <v>28</v>
      </c>
      <c r="F126" s="46" t="s">
        <v>16</v>
      </c>
      <c r="G126" s="48">
        <v>24</v>
      </c>
      <c r="H126" s="97"/>
      <c r="I126" s="49">
        <f t="shared" si="0"/>
        <v>0</v>
      </c>
      <c r="J126" s="51">
        <v>21</v>
      </c>
      <c r="K126" s="49">
        <f t="shared" si="1"/>
        <v>0</v>
      </c>
    </row>
    <row r="127" spans="1:9" s="26" customFormat="1" ht="12.75">
      <c r="A127" s="25"/>
      <c r="D127" s="27"/>
      <c r="E127" s="27" t="s">
        <v>29</v>
      </c>
      <c r="H127" s="98"/>
      <c r="I127" s="104">
        <f>SUM(I119)</f>
        <v>0</v>
      </c>
    </row>
  </sheetData>
  <sheetProtection algorithmName="SHA-512" hashValue="71UNHd6/pfg0WAfDj+0cE8cnDi63K6UV9WL3pPxc0oo6WcrpGKJ78zWFICa1ILrv/P7LaX2yxCNRlOwnawuObA==" saltValue="QguKcilhrkJkGvXd8ip3CA==" spinCount="100000" sheet="1" objects="1" scenarios="1"/>
  <mergeCells count="4">
    <mergeCell ref="C3:E3"/>
    <mergeCell ref="C4:E4"/>
    <mergeCell ref="C5:D5"/>
    <mergeCell ref="C8:D8"/>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
  <sheetViews>
    <sheetView workbookViewId="0" topLeftCell="A1">
      <selection activeCell="E10" sqref="E10"/>
    </sheetView>
  </sheetViews>
  <sheetFormatPr defaultColWidth="9.140625" defaultRowHeight="12.75"/>
  <cols>
    <col min="1" max="1" width="5.57421875" style="53" customWidth="1"/>
    <col min="2" max="2" width="4.421875" style="53" customWidth="1"/>
    <col min="3" max="3" width="6.00390625" style="53" customWidth="1"/>
    <col min="4" max="4" width="12.7109375" style="54" customWidth="1"/>
    <col min="5" max="5" width="94.28125" style="54" customWidth="1"/>
    <col min="6" max="6" width="7.7109375" style="53" customWidth="1"/>
    <col min="7" max="7" width="9.8515625" style="53" customWidth="1"/>
    <col min="8" max="8" width="13.140625" style="53" customWidth="1"/>
    <col min="9" max="9" width="15.57421875" style="53" customWidth="1"/>
    <col min="10" max="10" width="6.7109375" style="53" customWidth="1"/>
    <col min="11" max="11" width="15.57421875" style="53" customWidth="1"/>
    <col min="12" max="16384" width="9.140625" style="53" customWidth="1"/>
  </cols>
  <sheetData>
    <row r="1" spans="1:11" ht="18">
      <c r="A1" s="29" t="s">
        <v>91</v>
      </c>
      <c r="B1" s="30"/>
      <c r="C1" s="30"/>
      <c r="D1" s="1"/>
      <c r="E1" s="1"/>
      <c r="F1" s="30"/>
      <c r="G1" s="30"/>
      <c r="H1" s="86"/>
      <c r="I1" s="30"/>
      <c r="J1" s="30"/>
      <c r="K1" s="30"/>
    </row>
    <row r="2" spans="1:11" ht="19.15" customHeight="1">
      <c r="A2" s="2" t="s">
        <v>1</v>
      </c>
      <c r="B2" s="3"/>
      <c r="C2" s="55" t="s">
        <v>87</v>
      </c>
      <c r="D2" s="4"/>
      <c r="E2" s="4"/>
      <c r="F2" s="3"/>
      <c r="G2" s="3"/>
      <c r="H2" s="87"/>
      <c r="I2" s="3"/>
      <c r="J2" s="30"/>
      <c r="K2" s="30"/>
    </row>
    <row r="3" spans="1:11" ht="12.75">
      <c r="A3" s="2" t="s">
        <v>2</v>
      </c>
      <c r="B3" s="3"/>
      <c r="C3" s="105" t="s">
        <v>0</v>
      </c>
      <c r="D3" s="106"/>
      <c r="E3" s="106"/>
      <c r="F3" s="3"/>
      <c r="G3" s="3"/>
      <c r="H3" s="87"/>
      <c r="I3" s="55"/>
      <c r="J3" s="30"/>
      <c r="K3" s="30"/>
    </row>
    <row r="4" spans="1:11" ht="12.75">
      <c r="A4" s="3" t="s">
        <v>3</v>
      </c>
      <c r="B4" s="3"/>
      <c r="C4" s="105" t="str">
        <f>'[2]Krycí list'!E26</f>
        <v>Město Česká Lípa
, náměstí T. G. Masaryka 1, 470 01 Česká Lípa</v>
      </c>
      <c r="D4" s="106"/>
      <c r="E4" s="106"/>
      <c r="F4" s="3"/>
      <c r="G4" s="3"/>
      <c r="H4" s="87"/>
      <c r="I4" s="55"/>
      <c r="J4" s="30"/>
      <c r="K4" s="30"/>
    </row>
    <row r="5" spans="1:11" ht="12.75">
      <c r="A5" s="3" t="s">
        <v>71</v>
      </c>
      <c r="B5" s="3"/>
      <c r="C5" s="105" t="str">
        <f>'[2]Krycí list'!E28</f>
        <v xml:space="preserve"> </v>
      </c>
      <c r="D5" s="106"/>
      <c r="E5" s="4"/>
      <c r="F5" s="3"/>
      <c r="G5" s="3"/>
      <c r="H5" s="87"/>
      <c r="I5" s="55"/>
      <c r="J5" s="30"/>
      <c r="K5" s="30"/>
    </row>
    <row r="6" spans="1:11" ht="12.75">
      <c r="A6" s="3" t="s">
        <v>70</v>
      </c>
      <c r="B6" s="3"/>
      <c r="C6" s="55"/>
      <c r="D6" s="4"/>
      <c r="E6" s="4"/>
      <c r="F6" s="3"/>
      <c r="G6" s="3"/>
      <c r="H6" s="87"/>
      <c r="I6" s="55"/>
      <c r="J6" s="30"/>
      <c r="K6" s="30"/>
    </row>
    <row r="7" spans="1:11" ht="12.75">
      <c r="A7" s="3" t="s">
        <v>72</v>
      </c>
      <c r="B7" s="3"/>
      <c r="C7" s="55"/>
      <c r="D7" s="4"/>
      <c r="E7" s="4"/>
      <c r="F7" s="3"/>
      <c r="G7" s="3"/>
      <c r="H7" s="87"/>
      <c r="I7" s="55"/>
      <c r="J7" s="30"/>
      <c r="K7" s="30"/>
    </row>
    <row r="8" spans="1:11" ht="12.75">
      <c r="A8" s="3" t="s">
        <v>4</v>
      </c>
      <c r="B8" s="3"/>
      <c r="C8" s="107"/>
      <c r="D8" s="106"/>
      <c r="E8" s="4"/>
      <c r="F8" s="3"/>
      <c r="G8" s="3"/>
      <c r="H8" s="87"/>
      <c r="I8" s="55"/>
      <c r="J8" s="30"/>
      <c r="K8" s="30"/>
    </row>
    <row r="9" spans="1:11" ht="12.75">
      <c r="A9" s="30"/>
      <c r="B9" s="30"/>
      <c r="C9" s="30"/>
      <c r="D9" s="1"/>
      <c r="E9" s="1"/>
      <c r="F9" s="30"/>
      <c r="G9" s="30"/>
      <c r="H9" s="86"/>
      <c r="I9" s="30"/>
      <c r="J9" s="30"/>
      <c r="K9" s="30"/>
    </row>
    <row r="10" spans="1:11" s="54" customFormat="1" ht="38.25">
      <c r="A10" s="5" t="s">
        <v>5</v>
      </c>
      <c r="B10" s="6" t="s">
        <v>6</v>
      </c>
      <c r="C10" s="6" t="s">
        <v>7</v>
      </c>
      <c r="D10" s="6" t="s">
        <v>8</v>
      </c>
      <c r="E10" s="6" t="s">
        <v>9</v>
      </c>
      <c r="F10" s="6" t="s">
        <v>10</v>
      </c>
      <c r="G10" s="6" t="s">
        <v>11</v>
      </c>
      <c r="H10" s="88" t="s">
        <v>12</v>
      </c>
      <c r="I10" s="6" t="s">
        <v>13</v>
      </c>
      <c r="J10" s="6" t="s">
        <v>14</v>
      </c>
      <c r="K10" s="6" t="s">
        <v>15</v>
      </c>
    </row>
    <row r="11" spans="1:11" ht="12.75">
      <c r="A11" s="31">
        <v>1</v>
      </c>
      <c r="B11" s="32">
        <v>2</v>
      </c>
      <c r="C11" s="32">
        <v>3</v>
      </c>
      <c r="D11" s="7">
        <v>4</v>
      </c>
      <c r="E11" s="7">
        <v>5</v>
      </c>
      <c r="F11" s="32">
        <v>6</v>
      </c>
      <c r="G11" s="32">
        <v>7</v>
      </c>
      <c r="H11" s="89">
        <v>8</v>
      </c>
      <c r="I11" s="32">
        <v>9</v>
      </c>
      <c r="J11" s="32">
        <v>10</v>
      </c>
      <c r="K11" s="32">
        <v>11</v>
      </c>
    </row>
    <row r="12" spans="1:11" s="34" customFormat="1" ht="12.75">
      <c r="A12" s="41">
        <v>13</v>
      </c>
      <c r="B12" s="41"/>
      <c r="C12" s="41"/>
      <c r="D12" s="22"/>
      <c r="E12" s="20" t="s">
        <v>18</v>
      </c>
      <c r="F12" s="41"/>
      <c r="G12" s="35"/>
      <c r="H12" s="93"/>
      <c r="I12" s="21">
        <f>SUM(I13:I16)</f>
        <v>0</v>
      </c>
      <c r="J12" s="36"/>
      <c r="K12" s="24"/>
    </row>
    <row r="13" spans="1:11" s="34" customFormat="1" ht="73.9" customHeight="1">
      <c r="A13" s="41">
        <v>14</v>
      </c>
      <c r="B13" s="41"/>
      <c r="C13" s="41" t="s">
        <v>17</v>
      </c>
      <c r="D13" s="22" t="s">
        <v>26</v>
      </c>
      <c r="E13" s="58" t="s">
        <v>34</v>
      </c>
      <c r="F13" s="41" t="s">
        <v>16</v>
      </c>
      <c r="G13" s="35">
        <v>1</v>
      </c>
      <c r="H13" s="93"/>
      <c r="I13" s="57">
        <f>H13*G13</f>
        <v>0</v>
      </c>
      <c r="J13" s="36">
        <v>21</v>
      </c>
      <c r="K13" s="24">
        <f>I13+((I13/100)*J13)</f>
        <v>0</v>
      </c>
    </row>
    <row r="14" spans="1:11" s="34" customFormat="1" ht="63.75">
      <c r="A14" s="41">
        <v>15</v>
      </c>
      <c r="B14" s="41"/>
      <c r="C14" s="41" t="s">
        <v>17</v>
      </c>
      <c r="D14" s="22" t="s">
        <v>35</v>
      </c>
      <c r="E14" s="58" t="s">
        <v>36</v>
      </c>
      <c r="F14" s="41" t="s">
        <v>16</v>
      </c>
      <c r="G14" s="35">
        <v>30</v>
      </c>
      <c r="H14" s="93"/>
      <c r="I14" s="57">
        <f>H14*G14</f>
        <v>0</v>
      </c>
      <c r="J14" s="36">
        <v>21</v>
      </c>
      <c r="K14" s="24">
        <f>I14+((I14/100)*J14)</f>
        <v>0</v>
      </c>
    </row>
    <row r="15" spans="1:11" s="34" customFormat="1" ht="12.75">
      <c r="A15" s="41"/>
      <c r="B15" s="41"/>
      <c r="C15" s="41"/>
      <c r="D15" s="22"/>
      <c r="E15" s="58"/>
      <c r="F15" s="41"/>
      <c r="G15" s="35"/>
      <c r="H15" s="93"/>
      <c r="I15" s="57"/>
      <c r="J15" s="36"/>
      <c r="K15" s="24"/>
    </row>
    <row r="16" spans="1:11" s="59" customFormat="1" ht="18" customHeight="1">
      <c r="A16" s="41"/>
      <c r="B16" s="41"/>
      <c r="C16" s="41"/>
      <c r="D16" s="22"/>
      <c r="E16" s="58"/>
      <c r="F16" s="41"/>
      <c r="G16" s="35"/>
      <c r="H16" s="93"/>
      <c r="I16" s="57"/>
      <c r="J16" s="36"/>
      <c r="K16" s="24"/>
    </row>
    <row r="17" spans="1:9" s="26" customFormat="1" ht="12.75">
      <c r="A17" s="25"/>
      <c r="D17" s="27"/>
      <c r="E17" s="27" t="s">
        <v>29</v>
      </c>
      <c r="H17" s="98"/>
      <c r="I17" s="28">
        <f>SUM(I12)</f>
        <v>0</v>
      </c>
    </row>
  </sheetData>
  <sheetProtection algorithmName="SHA-512" hashValue="oIBrLXdaJ19jGsXIoxk34O2M9AuU+LBVwwvDn3LpvA21E6SWi3AgA0heGAfZDhHtVThW32ZNf19WkGztm+0t+w==" saltValue="pUePjwMtq6lF5oxNeWVN9w==" spinCount="100000" sheet="1" objects="1" scenarios="1"/>
  <mergeCells count="4">
    <mergeCell ref="C3:E3"/>
    <mergeCell ref="C4:E4"/>
    <mergeCell ref="C5:D5"/>
    <mergeCell ref="C8:D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topLeftCell="A1">
      <selection activeCell="H13" sqref="H13:H21"/>
    </sheetView>
  </sheetViews>
  <sheetFormatPr defaultColWidth="9.140625" defaultRowHeight="12.75"/>
  <cols>
    <col min="1" max="1" width="5.57421875" style="53" customWidth="1"/>
    <col min="2" max="2" width="4.421875" style="53" customWidth="1"/>
    <col min="3" max="3" width="6.421875" style="53" customWidth="1"/>
    <col min="4" max="4" width="12.7109375" style="54" customWidth="1"/>
    <col min="5" max="5" width="96.00390625" style="54" customWidth="1"/>
    <col min="6" max="6" width="7.7109375" style="53" customWidth="1"/>
    <col min="7" max="7" width="9.8515625" style="53" customWidth="1"/>
    <col min="8" max="8" width="13.28125" style="53" customWidth="1"/>
    <col min="9" max="9" width="15.57421875" style="53" customWidth="1"/>
    <col min="10" max="10" width="6.7109375" style="53" customWidth="1"/>
    <col min="11" max="11" width="15.57421875" style="53" customWidth="1"/>
    <col min="12" max="16384" width="9.140625" style="53" customWidth="1"/>
  </cols>
  <sheetData>
    <row r="1" spans="1:11" ht="18">
      <c r="A1" s="29" t="s">
        <v>91</v>
      </c>
      <c r="B1" s="30"/>
      <c r="C1" s="30"/>
      <c r="D1" s="1"/>
      <c r="E1" s="1"/>
      <c r="F1" s="30"/>
      <c r="G1" s="30"/>
      <c r="H1" s="86"/>
      <c r="I1" s="30"/>
      <c r="J1" s="30"/>
      <c r="K1" s="30"/>
    </row>
    <row r="2" spans="1:11" ht="19.15" customHeight="1">
      <c r="A2" s="2" t="s">
        <v>1</v>
      </c>
      <c r="B2" s="3"/>
      <c r="C2" s="55" t="s">
        <v>88</v>
      </c>
      <c r="D2" s="4"/>
      <c r="E2" s="4"/>
      <c r="F2" s="3"/>
      <c r="G2" s="3"/>
      <c r="H2" s="87"/>
      <c r="I2" s="3"/>
      <c r="J2" s="30"/>
      <c r="K2" s="30"/>
    </row>
    <row r="3" spans="1:11" ht="12.75">
      <c r="A3" s="2" t="s">
        <v>2</v>
      </c>
      <c r="B3" s="3"/>
      <c r="C3" s="105" t="s">
        <v>0</v>
      </c>
      <c r="D3" s="106"/>
      <c r="E3" s="106"/>
      <c r="F3" s="3"/>
      <c r="G3" s="3"/>
      <c r="H3" s="87"/>
      <c r="I3" s="55"/>
      <c r="J3" s="30"/>
      <c r="K3" s="30"/>
    </row>
    <row r="4" spans="1:11" ht="12.75">
      <c r="A4" s="3" t="s">
        <v>3</v>
      </c>
      <c r="B4" s="3"/>
      <c r="C4" s="105" t="str">
        <f>'[2]Krycí list'!E26</f>
        <v>Město Česká Lípa
, náměstí T. G. Masaryka 1, 470 01 Česká Lípa</v>
      </c>
      <c r="D4" s="106"/>
      <c r="E4" s="106"/>
      <c r="F4" s="3"/>
      <c r="G4" s="3"/>
      <c r="H4" s="87"/>
      <c r="I4" s="55"/>
      <c r="J4" s="30"/>
      <c r="K4" s="30"/>
    </row>
    <row r="5" spans="1:11" ht="12.75">
      <c r="A5" s="3" t="s">
        <v>71</v>
      </c>
      <c r="B5" s="3"/>
      <c r="C5" s="105" t="str">
        <f>'[2]Krycí list'!E28</f>
        <v xml:space="preserve"> </v>
      </c>
      <c r="D5" s="106"/>
      <c r="E5" s="4"/>
      <c r="F5" s="3"/>
      <c r="G5" s="3"/>
      <c r="H5" s="87"/>
      <c r="I5" s="55"/>
      <c r="J5" s="30"/>
      <c r="K5" s="30"/>
    </row>
    <row r="6" spans="1:11" ht="12.75">
      <c r="A6" s="3" t="s">
        <v>70</v>
      </c>
      <c r="B6" s="3"/>
      <c r="C6" s="55"/>
      <c r="D6" s="4"/>
      <c r="E6" s="4"/>
      <c r="F6" s="3"/>
      <c r="G6" s="3"/>
      <c r="H6" s="87"/>
      <c r="I6" s="55"/>
      <c r="J6" s="30"/>
      <c r="K6" s="30"/>
    </row>
    <row r="7" spans="1:11" ht="12.75">
      <c r="A7" s="3" t="s">
        <v>72</v>
      </c>
      <c r="B7" s="3"/>
      <c r="C7" s="55"/>
      <c r="D7" s="4"/>
      <c r="E7" s="4"/>
      <c r="F7" s="3"/>
      <c r="G7" s="3"/>
      <c r="H7" s="87"/>
      <c r="I7" s="55"/>
      <c r="J7" s="30"/>
      <c r="K7" s="30"/>
    </row>
    <row r="8" spans="1:11" ht="12.75">
      <c r="A8" s="3" t="s">
        <v>4</v>
      </c>
      <c r="B8" s="3"/>
      <c r="C8" s="107"/>
      <c r="D8" s="106"/>
      <c r="E8" s="4"/>
      <c r="F8" s="3"/>
      <c r="G8" s="3"/>
      <c r="H8" s="87"/>
      <c r="I8" s="55"/>
      <c r="J8" s="30"/>
      <c r="K8" s="30"/>
    </row>
    <row r="9" spans="1:11" ht="12.75">
      <c r="A9" s="30"/>
      <c r="B9" s="30"/>
      <c r="C9" s="30"/>
      <c r="D9" s="1"/>
      <c r="E9" s="1"/>
      <c r="F9" s="30"/>
      <c r="G9" s="30"/>
      <c r="H9" s="86"/>
      <c r="I9" s="30"/>
      <c r="J9" s="30"/>
      <c r="K9" s="30"/>
    </row>
    <row r="10" spans="1:11" s="54" customFormat="1" ht="38.25" customHeight="1">
      <c r="A10" s="5" t="s">
        <v>5</v>
      </c>
      <c r="B10" s="6" t="s">
        <v>6</v>
      </c>
      <c r="C10" s="6" t="s">
        <v>7</v>
      </c>
      <c r="D10" s="6" t="s">
        <v>39</v>
      </c>
      <c r="E10" s="6" t="s">
        <v>9</v>
      </c>
      <c r="F10" s="6" t="s">
        <v>10</v>
      </c>
      <c r="G10" s="6" t="s">
        <v>11</v>
      </c>
      <c r="H10" s="88" t="s">
        <v>12</v>
      </c>
      <c r="I10" s="6" t="s">
        <v>13</v>
      </c>
      <c r="J10" s="6" t="s">
        <v>14</v>
      </c>
      <c r="K10" s="6" t="s">
        <v>15</v>
      </c>
    </row>
    <row r="11" spans="1:11" ht="12.75">
      <c r="A11" s="31">
        <v>1</v>
      </c>
      <c r="B11" s="32">
        <v>2</v>
      </c>
      <c r="C11" s="32">
        <v>3</v>
      </c>
      <c r="D11" s="7">
        <v>4</v>
      </c>
      <c r="E11" s="7">
        <v>5</v>
      </c>
      <c r="F11" s="32">
        <v>6</v>
      </c>
      <c r="G11" s="32">
        <v>7</v>
      </c>
      <c r="H11" s="89">
        <v>8</v>
      </c>
      <c r="I11" s="32">
        <v>9</v>
      </c>
      <c r="J11" s="32">
        <v>10</v>
      </c>
      <c r="K11" s="32">
        <v>11</v>
      </c>
    </row>
    <row r="12" spans="1:11" s="34" customFormat="1" ht="12.75">
      <c r="A12" s="41">
        <v>12</v>
      </c>
      <c r="B12" s="41"/>
      <c r="C12" s="41"/>
      <c r="D12" s="22"/>
      <c r="E12" s="20" t="s">
        <v>18</v>
      </c>
      <c r="F12" s="41"/>
      <c r="G12" s="35"/>
      <c r="H12" s="93"/>
      <c r="I12" s="21">
        <f>SUM(I13:I21)</f>
        <v>0</v>
      </c>
      <c r="J12" s="36"/>
      <c r="K12" s="24"/>
    </row>
    <row r="13" spans="1:11" s="34" customFormat="1" ht="145.9" customHeight="1">
      <c r="A13" s="41">
        <v>13</v>
      </c>
      <c r="B13" s="41"/>
      <c r="C13" s="41" t="s">
        <v>17</v>
      </c>
      <c r="D13" s="22" t="s">
        <v>40</v>
      </c>
      <c r="E13" s="23" t="s">
        <v>41</v>
      </c>
      <c r="F13" s="41" t="s">
        <v>16</v>
      </c>
      <c r="G13" s="35">
        <v>1</v>
      </c>
      <c r="H13" s="93"/>
      <c r="I13" s="24">
        <f aca="true" t="shared" si="0" ref="I13:I21">ROUND(G13*H13,2)</f>
        <v>0</v>
      </c>
      <c r="J13" s="36">
        <v>21</v>
      </c>
      <c r="K13" s="24">
        <f aca="true" t="shared" si="1" ref="K13:K21">I13+((I13/100)*J13)</f>
        <v>0</v>
      </c>
    </row>
    <row r="14" spans="1:11" s="34" customFormat="1" ht="25.5" customHeight="1">
      <c r="A14" s="41">
        <v>14</v>
      </c>
      <c r="B14" s="41"/>
      <c r="C14" s="41" t="s">
        <v>17</v>
      </c>
      <c r="D14" s="22" t="s">
        <v>42</v>
      </c>
      <c r="E14" s="23" t="s">
        <v>43</v>
      </c>
      <c r="F14" s="41" t="s">
        <v>16</v>
      </c>
      <c r="G14" s="35">
        <v>1</v>
      </c>
      <c r="H14" s="93"/>
      <c r="I14" s="24">
        <f t="shared" si="0"/>
        <v>0</v>
      </c>
      <c r="J14" s="36">
        <v>21</v>
      </c>
      <c r="K14" s="24">
        <f t="shared" si="1"/>
        <v>0</v>
      </c>
    </row>
    <row r="15" spans="1:11" s="34" customFormat="1" ht="25.5" customHeight="1">
      <c r="A15" s="41">
        <v>15</v>
      </c>
      <c r="B15" s="41"/>
      <c r="C15" s="41" t="s">
        <v>17</v>
      </c>
      <c r="D15" s="22" t="s">
        <v>44</v>
      </c>
      <c r="E15" s="23" t="s">
        <v>45</v>
      </c>
      <c r="F15" s="41" t="s">
        <v>16</v>
      </c>
      <c r="G15" s="35">
        <v>2</v>
      </c>
      <c r="H15" s="93"/>
      <c r="I15" s="24">
        <f t="shared" si="0"/>
        <v>0</v>
      </c>
      <c r="J15" s="36">
        <v>21</v>
      </c>
      <c r="K15" s="24">
        <f t="shared" si="1"/>
        <v>0</v>
      </c>
    </row>
    <row r="16" spans="1:11" s="16" customFormat="1" ht="85.5" customHeight="1">
      <c r="A16" s="41">
        <v>16</v>
      </c>
      <c r="B16" s="56"/>
      <c r="C16" s="41" t="s">
        <v>17</v>
      </c>
      <c r="D16" s="22" t="s">
        <v>46</v>
      </c>
      <c r="E16" s="23" t="s">
        <v>47</v>
      </c>
      <c r="F16" s="41" t="s">
        <v>16</v>
      </c>
      <c r="G16" s="35">
        <v>10</v>
      </c>
      <c r="H16" s="93"/>
      <c r="I16" s="24">
        <f t="shared" si="0"/>
        <v>0</v>
      </c>
      <c r="J16" s="36">
        <v>21</v>
      </c>
      <c r="K16" s="24">
        <f t="shared" si="1"/>
        <v>0</v>
      </c>
    </row>
    <row r="17" spans="1:11" s="34" customFormat="1" ht="122.45" customHeight="1">
      <c r="A17" s="41">
        <v>17</v>
      </c>
      <c r="B17" s="41"/>
      <c r="C17" s="41" t="s">
        <v>17</v>
      </c>
      <c r="D17" s="22" t="s">
        <v>48</v>
      </c>
      <c r="E17" s="23" t="s">
        <v>49</v>
      </c>
      <c r="F17" s="41" t="s">
        <v>16</v>
      </c>
      <c r="G17" s="35">
        <v>4</v>
      </c>
      <c r="H17" s="99"/>
      <c r="I17" s="24">
        <f t="shared" si="0"/>
        <v>0</v>
      </c>
      <c r="J17" s="36">
        <v>21</v>
      </c>
      <c r="K17" s="24">
        <f t="shared" si="1"/>
        <v>0</v>
      </c>
    </row>
    <row r="18" spans="1:11" s="34" customFormat="1" ht="132.6" customHeight="1">
      <c r="A18" s="41">
        <v>18</v>
      </c>
      <c r="B18" s="41"/>
      <c r="C18" s="41" t="s">
        <v>17</v>
      </c>
      <c r="D18" s="22" t="s">
        <v>50</v>
      </c>
      <c r="E18" s="23" t="s">
        <v>51</v>
      </c>
      <c r="F18" s="41" t="s">
        <v>16</v>
      </c>
      <c r="G18" s="35">
        <v>4</v>
      </c>
      <c r="H18" s="99"/>
      <c r="I18" s="24">
        <f t="shared" si="0"/>
        <v>0</v>
      </c>
      <c r="J18" s="36">
        <v>21</v>
      </c>
      <c r="K18" s="24">
        <f t="shared" si="1"/>
        <v>0</v>
      </c>
    </row>
    <row r="19" spans="1:11" s="34" customFormat="1" ht="78" customHeight="1">
      <c r="A19" s="41">
        <v>19</v>
      </c>
      <c r="B19" s="41"/>
      <c r="C19" s="41" t="s">
        <v>17</v>
      </c>
      <c r="D19" s="22" t="s">
        <v>52</v>
      </c>
      <c r="E19" s="23" t="s">
        <v>53</v>
      </c>
      <c r="F19" s="41" t="s">
        <v>16</v>
      </c>
      <c r="G19" s="35">
        <v>1</v>
      </c>
      <c r="H19" s="93"/>
      <c r="I19" s="24">
        <f t="shared" si="0"/>
        <v>0</v>
      </c>
      <c r="J19" s="36">
        <v>21</v>
      </c>
      <c r="K19" s="24">
        <f t="shared" si="1"/>
        <v>0</v>
      </c>
    </row>
    <row r="20" spans="1:11" s="34" customFormat="1" ht="84.75" customHeight="1">
      <c r="A20" s="41">
        <v>20</v>
      </c>
      <c r="B20" s="41"/>
      <c r="C20" s="41" t="s">
        <v>17</v>
      </c>
      <c r="D20" s="22" t="s">
        <v>26</v>
      </c>
      <c r="E20" s="23" t="s">
        <v>34</v>
      </c>
      <c r="F20" s="41" t="s">
        <v>16</v>
      </c>
      <c r="G20" s="35">
        <v>1</v>
      </c>
      <c r="H20" s="99"/>
      <c r="I20" s="24">
        <f t="shared" si="0"/>
        <v>0</v>
      </c>
      <c r="J20" s="36">
        <v>21</v>
      </c>
      <c r="K20" s="24">
        <f t="shared" si="1"/>
        <v>0</v>
      </c>
    </row>
    <row r="21" spans="1:11" s="34" customFormat="1" ht="63.75" customHeight="1">
      <c r="A21" s="41">
        <v>21</v>
      </c>
      <c r="B21" s="41"/>
      <c r="C21" s="41" t="s">
        <v>17</v>
      </c>
      <c r="D21" s="22" t="s">
        <v>27</v>
      </c>
      <c r="E21" s="23" t="s">
        <v>28</v>
      </c>
      <c r="F21" s="41" t="s">
        <v>16</v>
      </c>
      <c r="G21" s="35">
        <v>30</v>
      </c>
      <c r="H21" s="99"/>
      <c r="I21" s="24">
        <f t="shared" si="0"/>
        <v>0</v>
      </c>
      <c r="J21" s="36">
        <v>21</v>
      </c>
      <c r="K21" s="24">
        <f t="shared" si="1"/>
        <v>0</v>
      </c>
    </row>
    <row r="22" spans="4:9" s="26" customFormat="1" ht="12.75">
      <c r="D22" s="27"/>
      <c r="E22" s="27" t="s">
        <v>29</v>
      </c>
      <c r="H22" s="98"/>
      <c r="I22" s="28">
        <f>SUM(I12)</f>
        <v>0</v>
      </c>
    </row>
  </sheetData>
  <sheetProtection algorithmName="SHA-512" hashValue="EHjExsJBI8BAahVvfGEFgL/uToJbz9DlQ4PtONskMY6uyJfd82AasgwByw7YLYOjdwXqp6ZEvmx0nZF790Jeig==" saltValue="FEVFlX5w4sWLwmJAbst37Q==" spinCount="100000" sheet="1" objects="1" scenarios="1"/>
  <mergeCells count="4">
    <mergeCell ref="C4:E4"/>
    <mergeCell ref="C5:D5"/>
    <mergeCell ref="C3:E3"/>
    <mergeCell ref="C8:D8"/>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workbookViewId="0" topLeftCell="A1">
      <selection activeCell="E14" sqref="E14"/>
    </sheetView>
  </sheetViews>
  <sheetFormatPr defaultColWidth="9.140625" defaultRowHeight="12.75"/>
  <cols>
    <col min="1" max="1" width="5.57421875" style="53" customWidth="1"/>
    <col min="2" max="2" width="4.421875" style="53" customWidth="1"/>
    <col min="3" max="3" width="6.421875" style="53" customWidth="1"/>
    <col min="4" max="4" width="12.7109375" style="54" customWidth="1"/>
    <col min="5" max="5" width="96.00390625" style="54" customWidth="1"/>
    <col min="6" max="6" width="7.7109375" style="53" customWidth="1"/>
    <col min="7" max="7" width="9.8515625" style="53" customWidth="1"/>
    <col min="8" max="8" width="13.28125" style="53" customWidth="1"/>
    <col min="9" max="9" width="15.57421875" style="53" customWidth="1"/>
    <col min="10" max="10" width="6.7109375" style="53" customWidth="1"/>
    <col min="11" max="11" width="14.28125" style="53" customWidth="1"/>
    <col min="12" max="16384" width="9.140625" style="53" customWidth="1"/>
  </cols>
  <sheetData>
    <row r="1" spans="1:11" ht="18">
      <c r="A1" s="29" t="s">
        <v>91</v>
      </c>
      <c r="B1" s="30"/>
      <c r="C1" s="30"/>
      <c r="D1" s="1"/>
      <c r="E1" s="1"/>
      <c r="F1" s="30"/>
      <c r="G1" s="30"/>
      <c r="H1" s="86"/>
      <c r="I1" s="30"/>
      <c r="J1" s="30"/>
      <c r="K1" s="30"/>
    </row>
    <row r="2" spans="1:11" ht="19.15" customHeight="1">
      <c r="A2" s="2" t="s">
        <v>1</v>
      </c>
      <c r="B2" s="3"/>
      <c r="C2" s="55" t="s">
        <v>89</v>
      </c>
      <c r="D2" s="4"/>
      <c r="E2" s="4"/>
      <c r="F2" s="3"/>
      <c r="G2" s="3"/>
      <c r="H2" s="87"/>
      <c r="I2" s="3"/>
      <c r="J2" s="30"/>
      <c r="K2" s="30"/>
    </row>
    <row r="3" spans="1:11" ht="12.75">
      <c r="A3" s="2" t="s">
        <v>2</v>
      </c>
      <c r="B3" s="3"/>
      <c r="C3" s="105" t="s">
        <v>0</v>
      </c>
      <c r="D3" s="106"/>
      <c r="E3" s="106"/>
      <c r="F3" s="3"/>
      <c r="G3" s="3"/>
      <c r="H3" s="87"/>
      <c r="I3" s="55"/>
      <c r="J3" s="30"/>
      <c r="K3" s="30"/>
    </row>
    <row r="4" spans="1:11" ht="12.75">
      <c r="A4" s="3" t="s">
        <v>3</v>
      </c>
      <c r="B4" s="3"/>
      <c r="C4" s="105" t="str">
        <f>'[2]Krycí list'!E26</f>
        <v>Město Česká Lípa
, náměstí T. G. Masaryka 1, 470 01 Česká Lípa</v>
      </c>
      <c r="D4" s="106"/>
      <c r="E4" s="106"/>
      <c r="F4" s="3"/>
      <c r="G4" s="3"/>
      <c r="H4" s="87"/>
      <c r="I4" s="55"/>
      <c r="J4" s="30"/>
      <c r="K4" s="30"/>
    </row>
    <row r="5" spans="1:11" ht="12.75">
      <c r="A5" s="3" t="s">
        <v>71</v>
      </c>
      <c r="B5" s="3"/>
      <c r="C5" s="105" t="str">
        <f>'[2]Krycí list'!E28</f>
        <v xml:space="preserve"> </v>
      </c>
      <c r="D5" s="106"/>
      <c r="E5" s="4"/>
      <c r="F5" s="3"/>
      <c r="G5" s="3"/>
      <c r="H5" s="87"/>
      <c r="I5" s="55"/>
      <c r="J5" s="30"/>
      <c r="K5" s="30"/>
    </row>
    <row r="6" spans="1:11" ht="12.75">
      <c r="A6" s="3" t="s">
        <v>70</v>
      </c>
      <c r="B6" s="3"/>
      <c r="C6" s="55"/>
      <c r="D6" s="4"/>
      <c r="E6" s="4"/>
      <c r="F6" s="3"/>
      <c r="G6" s="3"/>
      <c r="H6" s="87"/>
      <c r="I6" s="55"/>
      <c r="J6" s="30"/>
      <c r="K6" s="30"/>
    </row>
    <row r="7" spans="1:11" ht="12.75">
      <c r="A7" s="3" t="s">
        <v>72</v>
      </c>
      <c r="B7" s="3"/>
      <c r="C7" s="55"/>
      <c r="D7" s="4"/>
      <c r="E7" s="4"/>
      <c r="F7" s="3"/>
      <c r="G7" s="3"/>
      <c r="H7" s="87"/>
      <c r="I7" s="55"/>
      <c r="J7" s="30"/>
      <c r="K7" s="30"/>
    </row>
    <row r="8" spans="1:11" ht="12.75">
      <c r="A8" s="3" t="s">
        <v>4</v>
      </c>
      <c r="B8" s="3"/>
      <c r="C8" s="107"/>
      <c r="D8" s="106"/>
      <c r="E8" s="4"/>
      <c r="F8" s="3"/>
      <c r="G8" s="3"/>
      <c r="H8" s="87"/>
      <c r="I8" s="55"/>
      <c r="J8" s="30"/>
      <c r="K8" s="30"/>
    </row>
    <row r="9" spans="1:11" ht="12.75">
      <c r="A9" s="30"/>
      <c r="B9" s="30"/>
      <c r="C9" s="30"/>
      <c r="D9" s="1"/>
      <c r="E9" s="1"/>
      <c r="F9" s="30"/>
      <c r="G9" s="30"/>
      <c r="H9" s="86"/>
      <c r="I9" s="30"/>
      <c r="J9" s="30"/>
      <c r="K9" s="30"/>
    </row>
    <row r="10" spans="1:11" s="54" customFormat="1" ht="38.25">
      <c r="A10" s="5" t="s">
        <v>5</v>
      </c>
      <c r="B10" s="6" t="s">
        <v>6</v>
      </c>
      <c r="C10" s="6" t="s">
        <v>7</v>
      </c>
      <c r="D10" s="6" t="s">
        <v>39</v>
      </c>
      <c r="E10" s="6" t="s">
        <v>9</v>
      </c>
      <c r="F10" s="6" t="s">
        <v>10</v>
      </c>
      <c r="G10" s="6" t="s">
        <v>11</v>
      </c>
      <c r="H10" s="88" t="s">
        <v>12</v>
      </c>
      <c r="I10" s="6" t="s">
        <v>13</v>
      </c>
      <c r="J10" s="6" t="s">
        <v>14</v>
      </c>
      <c r="K10" s="6" t="s">
        <v>15</v>
      </c>
    </row>
    <row r="11" spans="1:11" ht="12.75">
      <c r="A11" s="31">
        <v>1</v>
      </c>
      <c r="B11" s="32">
        <v>2</v>
      </c>
      <c r="C11" s="32">
        <v>3</v>
      </c>
      <c r="D11" s="7">
        <v>4</v>
      </c>
      <c r="E11" s="7">
        <v>5</v>
      </c>
      <c r="F11" s="32">
        <v>6</v>
      </c>
      <c r="G11" s="32">
        <v>7</v>
      </c>
      <c r="H11" s="89">
        <v>8</v>
      </c>
      <c r="I11" s="32">
        <v>9</v>
      </c>
      <c r="J11" s="32">
        <v>10</v>
      </c>
      <c r="K11" s="32">
        <v>11</v>
      </c>
    </row>
    <row r="12" spans="1:11" s="34" customFormat="1" ht="12.75">
      <c r="A12" s="41"/>
      <c r="B12" s="41"/>
      <c r="C12" s="41"/>
      <c r="D12" s="22"/>
      <c r="E12" s="20" t="s">
        <v>54</v>
      </c>
      <c r="F12" s="41"/>
      <c r="G12" s="35"/>
      <c r="H12" s="93"/>
      <c r="I12" s="21">
        <f>SUM(I13:I24)</f>
        <v>0</v>
      </c>
      <c r="J12" s="36"/>
      <c r="K12" s="24"/>
    </row>
    <row r="13" spans="1:11" s="34" customFormat="1" ht="134.25" customHeight="1">
      <c r="A13" s="41">
        <v>1</v>
      </c>
      <c r="B13" s="41"/>
      <c r="C13" s="41" t="s">
        <v>17</v>
      </c>
      <c r="D13" s="22" t="s">
        <v>55</v>
      </c>
      <c r="E13" s="23" t="s">
        <v>76</v>
      </c>
      <c r="F13" s="41" t="s">
        <v>16</v>
      </c>
      <c r="G13" s="35">
        <v>1</v>
      </c>
      <c r="H13" s="93"/>
      <c r="I13" s="24">
        <f aca="true" t="shared" si="0" ref="I13:I19">ROUND(G13*H13,2)</f>
        <v>0</v>
      </c>
      <c r="J13" s="36">
        <v>21</v>
      </c>
      <c r="K13" s="24">
        <f aca="true" t="shared" si="1" ref="K13:K24">I13+((I13/100)*J13)</f>
        <v>0</v>
      </c>
    </row>
    <row r="14" spans="1:11" s="34" customFormat="1" ht="102">
      <c r="A14" s="41">
        <v>2</v>
      </c>
      <c r="B14" s="41"/>
      <c r="C14" s="41" t="s">
        <v>17</v>
      </c>
      <c r="D14" s="22" t="s">
        <v>56</v>
      </c>
      <c r="E14" s="23" t="s">
        <v>57</v>
      </c>
      <c r="F14" s="41" t="s">
        <v>16</v>
      </c>
      <c r="G14" s="35">
        <v>1</v>
      </c>
      <c r="H14" s="93"/>
      <c r="I14" s="24">
        <f t="shared" si="0"/>
        <v>0</v>
      </c>
      <c r="J14" s="36">
        <v>21</v>
      </c>
      <c r="K14" s="24">
        <f t="shared" si="1"/>
        <v>0</v>
      </c>
    </row>
    <row r="15" spans="1:11" s="34" customFormat="1" ht="102">
      <c r="A15" s="41">
        <v>3</v>
      </c>
      <c r="B15" s="41"/>
      <c r="C15" s="41" t="s">
        <v>17</v>
      </c>
      <c r="D15" s="22" t="s">
        <v>58</v>
      </c>
      <c r="E15" s="23" t="s">
        <v>59</v>
      </c>
      <c r="F15" s="41" t="s">
        <v>16</v>
      </c>
      <c r="G15" s="35">
        <v>1</v>
      </c>
      <c r="H15" s="93"/>
      <c r="I15" s="24">
        <f t="shared" si="0"/>
        <v>0</v>
      </c>
      <c r="J15" s="36">
        <v>21</v>
      </c>
      <c r="K15" s="24">
        <f t="shared" si="1"/>
        <v>0</v>
      </c>
    </row>
    <row r="16" spans="1:11" s="34" customFormat="1" ht="25.5">
      <c r="A16" s="41">
        <v>4</v>
      </c>
      <c r="B16" s="41"/>
      <c r="C16" s="41" t="s">
        <v>17</v>
      </c>
      <c r="D16" s="22" t="s">
        <v>44</v>
      </c>
      <c r="E16" s="23" t="s">
        <v>45</v>
      </c>
      <c r="F16" s="41" t="s">
        <v>16</v>
      </c>
      <c r="G16" s="35">
        <v>2</v>
      </c>
      <c r="H16" s="93"/>
      <c r="I16" s="24">
        <f t="shared" si="0"/>
        <v>0</v>
      </c>
      <c r="J16" s="36">
        <v>21</v>
      </c>
      <c r="K16" s="24">
        <f t="shared" si="1"/>
        <v>0</v>
      </c>
    </row>
    <row r="17" spans="1:11" s="34" customFormat="1" ht="114.75">
      <c r="A17" s="41">
        <v>5</v>
      </c>
      <c r="B17" s="41"/>
      <c r="C17" s="41" t="s">
        <v>17</v>
      </c>
      <c r="D17" s="22" t="s">
        <v>46</v>
      </c>
      <c r="E17" s="23" t="s">
        <v>60</v>
      </c>
      <c r="F17" s="41" t="s">
        <v>16</v>
      </c>
      <c r="G17" s="35">
        <v>10</v>
      </c>
      <c r="H17" s="93"/>
      <c r="I17" s="24">
        <f t="shared" si="0"/>
        <v>0</v>
      </c>
      <c r="J17" s="36">
        <v>21</v>
      </c>
      <c r="K17" s="24">
        <f t="shared" si="1"/>
        <v>0</v>
      </c>
    </row>
    <row r="18" spans="1:11" s="34" customFormat="1" ht="81.6" customHeight="1">
      <c r="A18" s="41">
        <v>6</v>
      </c>
      <c r="B18" s="41"/>
      <c r="C18" s="41" t="s">
        <v>17</v>
      </c>
      <c r="D18" s="22" t="s">
        <v>26</v>
      </c>
      <c r="E18" s="23" t="s">
        <v>34</v>
      </c>
      <c r="F18" s="41" t="s">
        <v>16</v>
      </c>
      <c r="G18" s="35">
        <v>1</v>
      </c>
      <c r="H18" s="93"/>
      <c r="I18" s="24">
        <f t="shared" si="0"/>
        <v>0</v>
      </c>
      <c r="J18" s="36">
        <v>21</v>
      </c>
      <c r="K18" s="24">
        <f t="shared" si="1"/>
        <v>0</v>
      </c>
    </row>
    <row r="19" spans="1:11" s="34" customFormat="1" ht="63.75">
      <c r="A19" s="41">
        <v>7</v>
      </c>
      <c r="B19" s="41"/>
      <c r="C19" s="41" t="s">
        <v>17</v>
      </c>
      <c r="D19" s="22" t="s">
        <v>27</v>
      </c>
      <c r="E19" s="23" t="s">
        <v>28</v>
      </c>
      <c r="F19" s="41" t="s">
        <v>16</v>
      </c>
      <c r="G19" s="35">
        <v>30</v>
      </c>
      <c r="H19" s="93"/>
      <c r="I19" s="24">
        <f t="shared" si="0"/>
        <v>0</v>
      </c>
      <c r="J19" s="36">
        <v>21</v>
      </c>
      <c r="K19" s="24">
        <f t="shared" si="1"/>
        <v>0</v>
      </c>
    </row>
    <row r="20" spans="1:11" s="34" customFormat="1" ht="78.75" customHeight="1">
      <c r="A20" s="41">
        <v>8</v>
      </c>
      <c r="B20" s="41"/>
      <c r="C20" s="41" t="s">
        <v>17</v>
      </c>
      <c r="D20" s="22" t="s">
        <v>61</v>
      </c>
      <c r="E20" s="23" t="s">
        <v>62</v>
      </c>
      <c r="F20" s="41" t="s">
        <v>16</v>
      </c>
      <c r="G20" s="35">
        <v>1</v>
      </c>
      <c r="H20" s="93"/>
      <c r="I20" s="24">
        <f>ROUND(G20*H20,2)</f>
        <v>0</v>
      </c>
      <c r="J20" s="36">
        <v>21</v>
      </c>
      <c r="K20" s="24">
        <f t="shared" si="1"/>
        <v>0</v>
      </c>
    </row>
    <row r="21" spans="1:11" s="34" customFormat="1" ht="91.5" customHeight="1">
      <c r="A21" s="41">
        <v>9</v>
      </c>
      <c r="B21" s="41"/>
      <c r="C21" s="41" t="s">
        <v>17</v>
      </c>
      <c r="D21" s="22" t="s">
        <v>63</v>
      </c>
      <c r="E21" s="23" t="s">
        <v>64</v>
      </c>
      <c r="F21" s="41" t="s">
        <v>16</v>
      </c>
      <c r="G21" s="35">
        <v>1</v>
      </c>
      <c r="H21" s="93"/>
      <c r="I21" s="24">
        <f>ROUND(G21*H21,2)</f>
        <v>0</v>
      </c>
      <c r="J21" s="36">
        <v>21</v>
      </c>
      <c r="K21" s="24">
        <f t="shared" si="1"/>
        <v>0</v>
      </c>
    </row>
    <row r="22" spans="1:11" s="34" customFormat="1" ht="90.75" customHeight="1">
      <c r="A22" s="41">
        <v>10</v>
      </c>
      <c r="B22" s="41"/>
      <c r="C22" s="41" t="s">
        <v>17</v>
      </c>
      <c r="D22" s="22" t="s">
        <v>65</v>
      </c>
      <c r="E22" s="23" t="s">
        <v>66</v>
      </c>
      <c r="F22" s="41" t="s">
        <v>16</v>
      </c>
      <c r="G22" s="35">
        <v>1</v>
      </c>
      <c r="H22" s="93"/>
      <c r="I22" s="24">
        <f>ROUND(G22*H22,2)</f>
        <v>0</v>
      </c>
      <c r="J22" s="36">
        <v>21</v>
      </c>
      <c r="K22" s="24">
        <f t="shared" si="1"/>
        <v>0</v>
      </c>
    </row>
    <row r="23" spans="1:11" s="34" customFormat="1" ht="66" customHeight="1">
      <c r="A23" s="41">
        <v>11</v>
      </c>
      <c r="B23" s="41"/>
      <c r="C23" s="41" t="s">
        <v>17</v>
      </c>
      <c r="D23" s="22" t="s">
        <v>67</v>
      </c>
      <c r="E23" s="23" t="s">
        <v>68</v>
      </c>
      <c r="F23" s="41" t="s">
        <v>16</v>
      </c>
      <c r="G23" s="35">
        <v>16</v>
      </c>
      <c r="H23" s="93"/>
      <c r="I23" s="24">
        <f>ROUND(G23*H23,2)</f>
        <v>0</v>
      </c>
      <c r="J23" s="36">
        <v>21</v>
      </c>
      <c r="K23" s="24">
        <f t="shared" si="1"/>
        <v>0</v>
      </c>
    </row>
    <row r="24" spans="1:11" s="34" customFormat="1" ht="38.25">
      <c r="A24" s="41">
        <v>12</v>
      </c>
      <c r="B24" s="41"/>
      <c r="C24" s="41" t="s">
        <v>17</v>
      </c>
      <c r="D24" s="22" t="s">
        <v>37</v>
      </c>
      <c r="E24" s="23" t="s">
        <v>38</v>
      </c>
      <c r="F24" s="41" t="s">
        <v>16</v>
      </c>
      <c r="G24" s="35">
        <v>1</v>
      </c>
      <c r="H24" s="93"/>
      <c r="I24" s="24">
        <f>ROUND(G24*H24,2)</f>
        <v>0</v>
      </c>
      <c r="J24" s="36">
        <v>21</v>
      </c>
      <c r="K24" s="24">
        <f t="shared" si="1"/>
        <v>0</v>
      </c>
    </row>
    <row r="25" spans="4:9" s="26" customFormat="1" ht="12.75">
      <c r="D25" s="27"/>
      <c r="E25" s="27" t="s">
        <v>29</v>
      </c>
      <c r="H25" s="98"/>
      <c r="I25" s="28">
        <f>SUM(I12)</f>
        <v>0</v>
      </c>
    </row>
  </sheetData>
  <sheetProtection algorithmName="SHA-512" hashValue="rjHUCJG0bQot1+J7k4+CElEYYjRfThvPT1lscu9XSvJBd0jZAU+pLVFp2/kdDy2VVooKF8MjJ/B2WaHyNgyW3g==" saltValue="2EChijvXFyZcKbHb4q9T1Q==" spinCount="100000" sheet="1" objects="1" scenarios="1"/>
  <mergeCells count="4">
    <mergeCell ref="C4:E4"/>
    <mergeCell ref="C5:D5"/>
    <mergeCell ref="C3:E3"/>
    <mergeCell ref="C8:D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
  <sheetViews>
    <sheetView workbookViewId="0" topLeftCell="A1"/>
  </sheetViews>
  <sheetFormatPr defaultColWidth="9.140625" defaultRowHeight="12.75"/>
  <sheetData/>
  <printOptions/>
  <pageMargins left="0.699999988079071" right="0.699999988079071" top="0.75" bottom="0.75" header="0.300000011920929" footer="0.300000011920929"/>
  <pageSetup errors="blank"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Marcela Rajchertová</dc:creator>
  <cp:keywords/>
  <dc:description/>
  <cp:lastModifiedBy>Šárka Tomášková</cp:lastModifiedBy>
  <cp:lastPrinted>2021-02-03T13:11:13Z</cp:lastPrinted>
  <dcterms:created xsi:type="dcterms:W3CDTF">2006-04-27T05:25:48Z</dcterms:created>
  <dcterms:modified xsi:type="dcterms:W3CDTF">2021-03-23T11:27:42Z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