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oslav\Desktop\"/>
    </mc:Choice>
  </mc:AlternateContent>
  <bookViews>
    <workbookView xWindow="0" yWindow="0" windowWidth="0" windowHeight="0"/>
  </bookViews>
  <sheets>
    <sheet name="Rekapitulace stavby" sheetId="1" r:id="rId1"/>
    <sheet name="SO 701.1 - SO 701.1 STAVE..." sheetId="2" r:id="rId2"/>
    <sheet name="SO 701.2 - SO 701.2 ZDRAV..." sheetId="3" r:id="rId3"/>
    <sheet name="VRN - VRN VEDLEJŠÍ ROZPOČ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701.1 - SO 701.1 STAVE...'!$C$94:$K$951</definedName>
    <definedName name="_xlnm.Print_Area" localSheetId="1">'SO 701.1 - SO 701.1 STAVE...'!$C$4:$J$39,'SO 701.1 - SO 701.1 STAVE...'!$C$45:$J$76,'SO 701.1 - SO 701.1 STAVE...'!$C$82:$K$951</definedName>
    <definedName name="_xlnm.Print_Titles" localSheetId="1">'SO 701.1 - SO 701.1 STAVE...'!$94:$94</definedName>
    <definedName name="_xlnm._FilterDatabase" localSheetId="2" hidden="1">'SO 701.2 - SO 701.2 ZDRAV...'!$C$87:$K$283</definedName>
    <definedName name="_xlnm.Print_Area" localSheetId="2">'SO 701.2 - SO 701.2 ZDRAV...'!$C$4:$J$39,'SO 701.2 - SO 701.2 ZDRAV...'!$C$45:$J$69,'SO 701.2 - SO 701.2 ZDRAV...'!$C$75:$K$283</definedName>
    <definedName name="_xlnm.Print_Titles" localSheetId="2">'SO 701.2 - SO 701.2 ZDRAV...'!$87:$87</definedName>
    <definedName name="_xlnm._FilterDatabase" localSheetId="3" hidden="1">'VRN - VRN VEDLEJŠÍ ROZPOČ...'!$C$84:$K$113</definedName>
    <definedName name="_xlnm.Print_Area" localSheetId="3">'VRN - VRN VEDLEJŠÍ ROZPOČ...'!$C$4:$J$39,'VRN - VRN VEDLEJŠÍ ROZPOČ...'!$C$45:$J$66,'VRN - VRN VEDLEJŠÍ ROZPOČ...'!$C$72:$K$113</definedName>
    <definedName name="_xlnm.Print_Titles" localSheetId="3">'VRN - VRN VEDLEJŠÍ ROZPOČ...'!$84:$84</definedName>
    <definedName name="_xlnm.Print_Area" localSheetId="4">'Seznam figur'!$C$4:$G$123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1"/>
  <c r="BH111"/>
  <c r="BG111"/>
  <c r="BF111"/>
  <c r="T111"/>
  <c r="T110"/>
  <c r="R111"/>
  <c r="R110"/>
  <c r="P111"/>
  <c r="P110"/>
  <c r="BI107"/>
  <c r="BH107"/>
  <c r="BG107"/>
  <c r="BF107"/>
  <c r="T107"/>
  <c r="T106"/>
  <c r="R107"/>
  <c r="R106"/>
  <c r="P107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T95"/>
  <c r="R96"/>
  <c r="R95"/>
  <c r="P96"/>
  <c r="P95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3" r="J37"/>
  <c r="J36"/>
  <c i="1" r="AY56"/>
  <c i="3" r="J35"/>
  <c i="1" r="AX56"/>
  <c i="3"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9"/>
  <c r="BH229"/>
  <c r="BG229"/>
  <c r="BF229"/>
  <c r="T229"/>
  <c r="R229"/>
  <c r="P229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2" r="J37"/>
  <c r="J36"/>
  <c i="1" r="AY55"/>
  <c i="2" r="J35"/>
  <c i="1" r="AX55"/>
  <c i="2" r="BI924"/>
  <c r="BH924"/>
  <c r="BG924"/>
  <c r="BF924"/>
  <c r="T924"/>
  <c r="R924"/>
  <c r="P924"/>
  <c r="BI869"/>
  <c r="BH869"/>
  <c r="BG869"/>
  <c r="BF869"/>
  <c r="T869"/>
  <c r="R869"/>
  <c r="P869"/>
  <c r="BI814"/>
  <c r="BH814"/>
  <c r="BG814"/>
  <c r="BF814"/>
  <c r="T814"/>
  <c r="R814"/>
  <c r="P814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22"/>
  <c r="BH722"/>
  <c r="BG722"/>
  <c r="BF722"/>
  <c r="T722"/>
  <c r="R722"/>
  <c r="P722"/>
  <c r="BI720"/>
  <c r="BH720"/>
  <c r="BG720"/>
  <c r="BF720"/>
  <c r="T720"/>
  <c r="R720"/>
  <c r="P720"/>
  <c r="BI695"/>
  <c r="BH695"/>
  <c r="BG695"/>
  <c r="BF695"/>
  <c r="T695"/>
  <c r="R695"/>
  <c r="P695"/>
  <c r="BI670"/>
  <c r="BH670"/>
  <c r="BG670"/>
  <c r="BF670"/>
  <c r="T670"/>
  <c r="R670"/>
  <c r="P670"/>
  <c r="BI667"/>
  <c r="BH667"/>
  <c r="BG667"/>
  <c r="BF667"/>
  <c r="T667"/>
  <c r="R667"/>
  <c r="P667"/>
  <c r="BI650"/>
  <c r="BH650"/>
  <c r="BG650"/>
  <c r="BF650"/>
  <c r="T650"/>
  <c r="R650"/>
  <c r="P650"/>
  <c r="BI648"/>
  <c r="BH648"/>
  <c r="BG648"/>
  <c r="BF648"/>
  <c r="T648"/>
  <c r="R648"/>
  <c r="P648"/>
  <c r="BI630"/>
  <c r="BH630"/>
  <c r="BG630"/>
  <c r="BF630"/>
  <c r="T630"/>
  <c r="R630"/>
  <c r="P630"/>
  <c r="BI612"/>
  <c r="BH612"/>
  <c r="BG612"/>
  <c r="BF612"/>
  <c r="T612"/>
  <c r="R612"/>
  <c r="P612"/>
  <c r="BI609"/>
  <c r="BH609"/>
  <c r="BG609"/>
  <c r="BF609"/>
  <c r="T609"/>
  <c r="R609"/>
  <c r="P609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3"/>
  <c r="BH593"/>
  <c r="BG593"/>
  <c r="BF593"/>
  <c r="T593"/>
  <c r="R593"/>
  <c r="P593"/>
  <c r="BI590"/>
  <c r="BH590"/>
  <c r="BG590"/>
  <c r="BF590"/>
  <c r="T590"/>
  <c r="R590"/>
  <c r="P590"/>
  <c r="BI588"/>
  <c r="BH588"/>
  <c r="BG588"/>
  <c r="BF588"/>
  <c r="T588"/>
  <c r="R588"/>
  <c r="P588"/>
  <c r="BI584"/>
  <c r="BH584"/>
  <c r="BG584"/>
  <c r="BF584"/>
  <c r="T584"/>
  <c r="R584"/>
  <c r="P584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2"/>
  <c r="BH522"/>
  <c r="BG522"/>
  <c r="BF522"/>
  <c r="T522"/>
  <c r="R522"/>
  <c r="P522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51"/>
  <c r="BH451"/>
  <c r="BG451"/>
  <c r="BF451"/>
  <c r="T451"/>
  <c r="R451"/>
  <c r="P451"/>
  <c r="BI449"/>
  <c r="BH449"/>
  <c r="BG449"/>
  <c r="BF449"/>
  <c r="T449"/>
  <c r="R449"/>
  <c r="P449"/>
  <c r="BI431"/>
  <c r="BH431"/>
  <c r="BG431"/>
  <c r="BF431"/>
  <c r="T431"/>
  <c r="R431"/>
  <c r="P431"/>
  <c r="BI413"/>
  <c r="BH413"/>
  <c r="BG413"/>
  <c r="BF413"/>
  <c r="T413"/>
  <c r="R413"/>
  <c r="P413"/>
  <c r="BI411"/>
  <c r="BH411"/>
  <c r="BG411"/>
  <c r="BF411"/>
  <c r="T411"/>
  <c r="R411"/>
  <c r="P411"/>
  <c r="BI393"/>
  <c r="BH393"/>
  <c r="BG393"/>
  <c r="BF393"/>
  <c r="T393"/>
  <c r="R393"/>
  <c r="P393"/>
  <c r="BI389"/>
  <c r="BH389"/>
  <c r="BG389"/>
  <c r="BF389"/>
  <c r="T389"/>
  <c r="T388"/>
  <c r="R389"/>
  <c r="R388"/>
  <c r="P389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49"/>
  <c r="BH349"/>
  <c r="BG349"/>
  <c r="BF349"/>
  <c r="T349"/>
  <c r="T348"/>
  <c r="R349"/>
  <c r="R348"/>
  <c r="P349"/>
  <c r="P348"/>
  <c r="BI322"/>
  <c r="BH322"/>
  <c r="BG322"/>
  <c r="BF322"/>
  <c r="T322"/>
  <c r="R322"/>
  <c r="P322"/>
  <c r="BI299"/>
  <c r="BH299"/>
  <c r="BG299"/>
  <c r="BF299"/>
  <c r="T299"/>
  <c r="R299"/>
  <c r="P299"/>
  <c r="BI296"/>
  <c r="BH296"/>
  <c r="BG296"/>
  <c r="BF296"/>
  <c r="T296"/>
  <c r="R296"/>
  <c r="P296"/>
  <c r="BI279"/>
  <c r="BH279"/>
  <c r="BG279"/>
  <c r="BF279"/>
  <c r="T279"/>
  <c r="R279"/>
  <c r="P279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26"/>
  <c r="BH226"/>
  <c r="BG226"/>
  <c r="BF226"/>
  <c r="T226"/>
  <c r="R226"/>
  <c r="P226"/>
  <c r="BI209"/>
  <c r="BH209"/>
  <c r="BG209"/>
  <c r="BF209"/>
  <c r="T209"/>
  <c r="R209"/>
  <c r="P209"/>
  <c r="BI192"/>
  <c r="BH192"/>
  <c r="BG192"/>
  <c r="BF192"/>
  <c r="T192"/>
  <c r="R192"/>
  <c r="P192"/>
  <c r="BI169"/>
  <c r="BH169"/>
  <c r="BG169"/>
  <c r="BF169"/>
  <c r="T169"/>
  <c r="R169"/>
  <c r="P169"/>
  <c r="BI143"/>
  <c r="BH143"/>
  <c r="BG143"/>
  <c r="BF143"/>
  <c r="T143"/>
  <c r="R143"/>
  <c r="P143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1" r="L50"/>
  <c r="AM50"/>
  <c r="AM49"/>
  <c r="L49"/>
  <c r="AM47"/>
  <c r="L47"/>
  <c r="L45"/>
  <c r="L44"/>
  <c i="2" r="BK722"/>
  <c r="BK593"/>
  <c r="J590"/>
  <c r="BK578"/>
  <c r="BK562"/>
  <c r="J489"/>
  <c r="J381"/>
  <c r="BK192"/>
  <c r="J759"/>
  <c i="1" r="AS54"/>
  <c i="3" r="BK151"/>
  <c r="J94"/>
  <c r="J254"/>
  <c r="BK216"/>
  <c r="BK153"/>
  <c r="J110"/>
  <c r="BK115"/>
  <c r="BK280"/>
  <c r="J216"/>
  <c r="BK167"/>
  <c r="BK131"/>
  <c i="4" r="J92"/>
  <c i="2" r="J243"/>
  <c r="BK869"/>
  <c r="J143"/>
  <c r="J739"/>
  <c r="J650"/>
  <c r="J514"/>
  <c r="BK169"/>
  <c i="3" r="BK265"/>
  <c r="J231"/>
  <c r="BK176"/>
  <c r="J142"/>
  <c r="BK111"/>
  <c r="BK249"/>
  <c r="BK142"/>
  <c r="J114"/>
  <c r="J252"/>
  <c r="J131"/>
  <c r="BK116"/>
  <c r="BK200"/>
  <c i="2" r="BK555"/>
  <c r="BK471"/>
  <c r="BK386"/>
  <c r="J209"/>
  <c r="BK814"/>
  <c r="J737"/>
  <c r="J630"/>
  <c r="J500"/>
  <c r="J431"/>
  <c r="J349"/>
  <c i="3" r="J198"/>
  <c r="J153"/>
  <c r="BK120"/>
  <c r="BK252"/>
  <c r="BK193"/>
  <c r="J145"/>
  <c r="J104"/>
  <c r="J249"/>
  <c r="J125"/>
  <c r="J282"/>
  <c r="J214"/>
  <c r="J165"/>
  <c r="BK122"/>
  <c i="4" r="BK111"/>
  <c i="2" r="BK733"/>
  <c r="BK602"/>
  <c r="J580"/>
  <c r="J552"/>
  <c r="BK524"/>
  <c r="J498"/>
  <c r="BK383"/>
  <c r="J226"/>
  <c r="J192"/>
  <c r="BK737"/>
  <c r="BK522"/>
  <c r="BK489"/>
  <c r="J379"/>
  <c r="J599"/>
  <c r="BK584"/>
  <c r="J555"/>
  <c r="BK532"/>
  <c r="BK508"/>
  <c r="BK413"/>
  <c r="BK247"/>
  <c r="J735"/>
  <c r="J524"/>
  <c r="J471"/>
  <c r="BK381"/>
  <c i="3" r="J183"/>
  <c r="J163"/>
  <c r="BK207"/>
  <c r="J176"/>
  <c r="BK117"/>
  <c r="J253"/>
  <c r="BK229"/>
  <c r="J188"/>
  <c r="BK245"/>
  <c r="J202"/>
  <c r="BK140"/>
  <c r="J91"/>
  <c i="4" r="BK96"/>
  <c i="2" r="BK431"/>
  <c r="BK243"/>
  <c r="J746"/>
  <c r="J720"/>
  <c r="J609"/>
  <c r="BK502"/>
  <c r="BK466"/>
  <c i="3" r="J250"/>
  <c r="BK219"/>
  <c r="BK165"/>
  <c r="J140"/>
  <c r="BK91"/>
  <c r="BK231"/>
  <c r="BK211"/>
  <c r="J263"/>
  <c r="BK202"/>
  <c r="BK141"/>
  <c r="J111"/>
  <c r="J275"/>
  <c r="BK147"/>
  <c r="J143"/>
  <c r="J128"/>
  <c r="J115"/>
  <c r="J98"/>
  <c i="4" r="J100"/>
  <c r="J107"/>
  <c r="BK107"/>
  <c r="J96"/>
  <c i="2" r="BK695"/>
  <c r="BK609"/>
  <c r="J593"/>
  <c r="J584"/>
  <c r="J578"/>
  <c r="J565"/>
  <c r="BK552"/>
  <c r="J536"/>
  <c r="J522"/>
  <c r="BK500"/>
  <c r="BK451"/>
  <c r="BK279"/>
  <c r="J169"/>
  <c r="J754"/>
  <c r="BK746"/>
  <c r="J722"/>
  <c r="BK599"/>
  <c r="BK468"/>
  <c i="3" r="BK222"/>
  <c r="J196"/>
  <c r="J149"/>
  <c r="BK114"/>
  <c r="BK98"/>
  <c r="J151"/>
  <c r="J116"/>
  <c r="BK272"/>
  <c r="J219"/>
  <c r="J144"/>
  <c r="BK253"/>
  <c r="J207"/>
  <c r="BK144"/>
  <c i="4" r="J103"/>
  <c r="J111"/>
  <c i="2" r="BK667"/>
  <c r="BK590"/>
  <c r="BK575"/>
  <c r="BK540"/>
  <c r="J511"/>
  <c r="BK449"/>
  <c r="BK98"/>
  <c r="J869"/>
  <c r="J733"/>
  <c r="J602"/>
  <c r="BK498"/>
  <c r="J411"/>
  <c r="J299"/>
  <c r="J670"/>
  <c r="J648"/>
  <c r="J575"/>
  <c r="BK548"/>
  <c r="J528"/>
  <c r="BK496"/>
  <c r="BK389"/>
  <c r="BK296"/>
  <c r="J612"/>
  <c r="J496"/>
  <c r="BK393"/>
  <c i="3" r="J217"/>
  <c r="J173"/>
  <c r="J134"/>
  <c r="BK104"/>
  <c r="BK125"/>
  <c r="J265"/>
  <c r="BK250"/>
  <c r="BK201"/>
  <c r="BK128"/>
  <c r="J213"/>
  <c r="BK160"/>
  <c r="BK108"/>
  <c i="4" r="BK100"/>
  <c r="J34"/>
  <c i="2" r="J491"/>
  <c r="J296"/>
  <c r="BK250"/>
  <c r="J98"/>
  <c i="3" r="J238"/>
  <c r="J209"/>
  <c r="BK263"/>
  <c r="BK214"/>
  <c r="J201"/>
  <c r="BK188"/>
  <c r="J147"/>
  <c r="BK277"/>
  <c r="BK213"/>
  <c r="BK282"/>
  <c r="BK254"/>
  <c r="BK217"/>
  <c r="J203"/>
  <c r="BK163"/>
  <c i="4" r="BK88"/>
  <c i="2" r="BK750"/>
  <c r="BK650"/>
  <c r="BK597"/>
  <c r="BK588"/>
  <c r="BK580"/>
  <c r="BK568"/>
  <c r="J548"/>
  <c r="BK528"/>
  <c r="J505"/>
  <c r="J493"/>
  <c r="BK411"/>
  <c r="BK349"/>
  <c r="J924"/>
  <c r="BK209"/>
  <c r="J742"/>
  <c r="J695"/>
  <c r="BK511"/>
  <c r="BK493"/>
  <c r="J383"/>
  <c i="3" r="BK203"/>
  <c r="BK178"/>
  <c r="J277"/>
  <c r="J205"/>
  <c r="BK137"/>
  <c r="J100"/>
  <c r="BK205"/>
  <c r="BK110"/>
  <c r="J222"/>
  <c r="J178"/>
  <c r="BK134"/>
  <c i="4" r="J88"/>
  <c r="BK103"/>
  <c i="2" r="BK630"/>
  <c r="J588"/>
  <c r="J568"/>
  <c r="BK536"/>
  <c r="J502"/>
  <c r="J468"/>
  <c r="BK322"/>
  <c r="J814"/>
  <c r="J750"/>
  <c r="BK670"/>
  <c r="J508"/>
  <c r="J449"/>
  <c r="BK612"/>
  <c r="J581"/>
  <c r="BK565"/>
  <c r="J540"/>
  <c r="BK514"/>
  <c r="J466"/>
  <c r="J247"/>
  <c r="BK924"/>
  <c r="BK739"/>
  <c r="J667"/>
  <c r="BK505"/>
  <c r="J451"/>
  <c r="J322"/>
  <c i="3" r="J113"/>
  <c r="J280"/>
  <c r="J245"/>
  <c r="BK196"/>
  <c r="BK143"/>
  <c r="BK94"/>
  <c r="BK209"/>
  <c r="J137"/>
  <c r="J102"/>
  <c r="BK261"/>
  <c r="BK198"/>
  <c r="BK145"/>
  <c i="2" r="BK379"/>
  <c r="BK299"/>
  <c r="BK143"/>
  <c r="BK754"/>
  <c r="BK759"/>
  <c r="BK735"/>
  <c r="J413"/>
  <c r="BK226"/>
  <c i="3" r="BK275"/>
  <c r="J247"/>
  <c r="BK183"/>
  <c r="J160"/>
  <c r="J117"/>
  <c r="J170"/>
  <c r="J122"/>
  <c r="BK102"/>
  <c r="BK238"/>
  <c r="J193"/>
  <c r="BK247"/>
  <c r="J211"/>
  <c r="BK170"/>
  <c i="2" r="J389"/>
  <c i="3" r="J167"/>
  <c r="J141"/>
  <c r="J108"/>
  <c r="J229"/>
  <c r="BK173"/>
  <c r="J120"/>
  <c r="J261"/>
  <c r="J200"/>
  <c r="BK113"/>
  <c r="J272"/>
  <c r="BK149"/>
  <c r="BK100"/>
  <c i="4" r="BK92"/>
  <c i="2" r="BK720"/>
  <c r="J597"/>
  <c r="BK581"/>
  <c r="J562"/>
  <c r="J532"/>
  <c r="BK491"/>
  <c r="J393"/>
  <c r="J250"/>
  <c r="J279"/>
  <c r="BK742"/>
  <c r="BK648"/>
  <c r="J386"/>
  <c l="1" r="P97"/>
  <c r="R246"/>
  <c r="R378"/>
  <c r="BK392"/>
  <c r="J392"/>
  <c r="J67"/>
  <c r="P470"/>
  <c r="R495"/>
  <c r="BK513"/>
  <c r="J513"/>
  <c r="J70"/>
  <c r="BK567"/>
  <c r="J567"/>
  <c r="J71"/>
  <c r="BK611"/>
  <c r="J611"/>
  <c r="J72"/>
  <c r="BK669"/>
  <c r="J669"/>
  <c r="J73"/>
  <c r="BK741"/>
  <c r="J741"/>
  <c r="J74"/>
  <c r="T758"/>
  <c i="3" r="P90"/>
  <c r="R97"/>
  <c r="R119"/>
  <c i="2" r="R97"/>
  <c r="R96"/>
  <c r="T246"/>
  <c r="T378"/>
  <c r="T392"/>
  <c r="T470"/>
  <c r="T495"/>
  <c r="R513"/>
  <c r="R567"/>
  <c r="P611"/>
  <c r="P669"/>
  <c r="P741"/>
  <c r="R758"/>
  <c i="3" r="BK90"/>
  <c r="BK97"/>
  <c r="J97"/>
  <c r="J62"/>
  <c r="BK107"/>
  <c r="J107"/>
  <c r="J64"/>
  <c r="P119"/>
  <c r="P169"/>
  <c r="BK221"/>
  <c r="J221"/>
  <c r="J67"/>
  <c r="P221"/>
  <c r="BK279"/>
  <c r="J279"/>
  <c r="J68"/>
  <c r="R279"/>
  <c i="4" r="P87"/>
  <c i="2" r="T97"/>
  <c r="T96"/>
  <c r="BK246"/>
  <c r="J246"/>
  <c r="J62"/>
  <c r="P378"/>
  <c r="P392"/>
  <c r="BK470"/>
  <c r="J470"/>
  <c r="J68"/>
  <c r="BK495"/>
  <c r="J495"/>
  <c r="J69"/>
  <c r="P513"/>
  <c r="P567"/>
  <c r="R611"/>
  <c r="R669"/>
  <c r="R741"/>
  <c r="BK758"/>
  <c r="J758"/>
  <c r="J75"/>
  <c i="3" r="T90"/>
  <c r="T97"/>
  <c r="BK119"/>
  <c r="J119"/>
  <c r="J65"/>
  <c r="BK169"/>
  <c r="J169"/>
  <c r="J66"/>
  <c r="R169"/>
  <c r="R221"/>
  <c r="T279"/>
  <c i="4" r="T87"/>
  <c r="BK99"/>
  <c r="J99"/>
  <c r="J63"/>
  <c r="T99"/>
  <c i="2" r="BK97"/>
  <c r="J97"/>
  <c r="J61"/>
  <c r="P246"/>
  <c r="BK378"/>
  <c r="J378"/>
  <c r="J64"/>
  <c r="R392"/>
  <c r="R391"/>
  <c r="R470"/>
  <c r="P495"/>
  <c r="T513"/>
  <c r="T567"/>
  <c r="T611"/>
  <c r="T669"/>
  <c r="T741"/>
  <c r="P758"/>
  <c i="3" r="R90"/>
  <c r="R89"/>
  <c r="P97"/>
  <c r="P107"/>
  <c r="R107"/>
  <c r="R106"/>
  <c r="T107"/>
  <c r="T119"/>
  <c r="T169"/>
  <c r="T221"/>
  <c r="P279"/>
  <c i="4" r="BK87"/>
  <c r="J87"/>
  <c r="J61"/>
  <c r="R87"/>
  <c r="P99"/>
  <c r="R99"/>
  <c i="2" r="BK348"/>
  <c r="J348"/>
  <c r="J63"/>
  <c i="4" r="BK95"/>
  <c r="J95"/>
  <c r="J62"/>
  <c i="2" r="BK388"/>
  <c r="J388"/>
  <c r="J65"/>
  <c i="4" r="BK106"/>
  <c r="J106"/>
  <c r="J64"/>
  <c r="BK110"/>
  <c r="J110"/>
  <c r="J65"/>
  <c r="E75"/>
  <c r="BE96"/>
  <c i="3" r="J90"/>
  <c r="J61"/>
  <c i="4" r="J52"/>
  <c r="BE92"/>
  <c r="BE100"/>
  <c r="BE103"/>
  <c r="BE111"/>
  <c r="F55"/>
  <c r="BE88"/>
  <c r="BE107"/>
  <c i="1" r="AW57"/>
  <c i="3" r="E48"/>
  <c r="F85"/>
  <c r="BE91"/>
  <c r="BE102"/>
  <c r="BE104"/>
  <c r="BE113"/>
  <c r="BE116"/>
  <c r="BE117"/>
  <c r="BE141"/>
  <c r="BE151"/>
  <c r="BE165"/>
  <c r="BE167"/>
  <c r="BE170"/>
  <c r="BE173"/>
  <c r="BE176"/>
  <c r="BE188"/>
  <c r="BE196"/>
  <c r="BE211"/>
  <c r="BE213"/>
  <c r="BE222"/>
  <c r="BE229"/>
  <c r="BE231"/>
  <c r="BE247"/>
  <c r="BE261"/>
  <c r="BE277"/>
  <c r="BE280"/>
  <c r="BE282"/>
  <c r="J52"/>
  <c r="BE98"/>
  <c r="BE120"/>
  <c r="BE142"/>
  <c r="BE143"/>
  <c r="BE145"/>
  <c r="BE149"/>
  <c r="BE153"/>
  <c r="BE193"/>
  <c r="BE198"/>
  <c r="BE205"/>
  <c r="BE207"/>
  <c r="BE209"/>
  <c r="BE214"/>
  <c r="BE216"/>
  <c r="BE245"/>
  <c r="BE254"/>
  <c i="2" r="BK96"/>
  <c r="J96"/>
  <c r="J60"/>
  <c i="3" r="BE100"/>
  <c r="BE110"/>
  <c r="BE111"/>
  <c r="BE114"/>
  <c r="BE140"/>
  <c r="BE147"/>
  <c r="BE160"/>
  <c r="BE200"/>
  <c r="BE201"/>
  <c r="BE202"/>
  <c r="BE217"/>
  <c r="BE219"/>
  <c r="BE265"/>
  <c r="BE272"/>
  <c r="BE94"/>
  <c r="BE108"/>
  <c r="BE115"/>
  <c r="BE122"/>
  <c r="BE125"/>
  <c r="BE128"/>
  <c r="BE131"/>
  <c r="BE134"/>
  <c r="BE137"/>
  <c r="BE144"/>
  <c r="BE163"/>
  <c r="BE178"/>
  <c r="BE183"/>
  <c r="BE203"/>
  <c r="BE238"/>
  <c r="BE249"/>
  <c r="BE250"/>
  <c r="BE252"/>
  <c r="BE253"/>
  <c r="BE263"/>
  <c r="BE275"/>
  <c i="2" r="E85"/>
  <c r="BE98"/>
  <c r="BE143"/>
  <c r="BE243"/>
  <c r="BE279"/>
  <c r="BE299"/>
  <c r="BE379"/>
  <c r="BE389"/>
  <c r="BE393"/>
  <c r="BE449"/>
  <c r="BE451"/>
  <c r="BE466"/>
  <c r="BE468"/>
  <c r="BE471"/>
  <c r="BE491"/>
  <c r="BE493"/>
  <c r="BE496"/>
  <c r="BE500"/>
  <c r="BE508"/>
  <c r="BE511"/>
  <c r="BE522"/>
  <c r="BE524"/>
  <c r="BE528"/>
  <c r="BE597"/>
  <c r="BE599"/>
  <c r="BE609"/>
  <c r="BE630"/>
  <c r="BE670"/>
  <c r="BE695"/>
  <c r="BE722"/>
  <c r="BE735"/>
  <c r="BE737"/>
  <c r="BE739"/>
  <c r="BE742"/>
  <c r="BE746"/>
  <c r="BE759"/>
  <c r="BE814"/>
  <c r="BE869"/>
  <c r="J52"/>
  <c r="BE192"/>
  <c r="BE209"/>
  <c r="BE226"/>
  <c r="BE250"/>
  <c r="BE296"/>
  <c r="BE754"/>
  <c r="BE750"/>
  <c r="F55"/>
  <c r="BE169"/>
  <c r="BE247"/>
  <c r="BE322"/>
  <c r="BE349"/>
  <c r="BE381"/>
  <c r="BE383"/>
  <c r="BE386"/>
  <c r="BE411"/>
  <c r="BE413"/>
  <c r="BE431"/>
  <c r="BE489"/>
  <c r="BE498"/>
  <c r="BE502"/>
  <c r="BE505"/>
  <c r="BE514"/>
  <c r="BE532"/>
  <c r="BE536"/>
  <c r="BE540"/>
  <c r="BE548"/>
  <c r="BE552"/>
  <c r="BE555"/>
  <c r="BE562"/>
  <c r="BE565"/>
  <c r="BE568"/>
  <c r="BE575"/>
  <c r="BE578"/>
  <c r="BE580"/>
  <c r="BE581"/>
  <c r="BE584"/>
  <c r="BE588"/>
  <c r="BE590"/>
  <c r="BE593"/>
  <c r="BE602"/>
  <c r="BE612"/>
  <c r="BE648"/>
  <c r="BE650"/>
  <c r="BE667"/>
  <c r="BE720"/>
  <c r="BE733"/>
  <c r="BE924"/>
  <c r="J34"/>
  <c i="1" r="AW55"/>
  <c i="3" r="J34"/>
  <c i="1" r="AW56"/>
  <c i="3" r="F35"/>
  <c i="1" r="BB56"/>
  <c i="2" r="F35"/>
  <c i="1" r="BB55"/>
  <c i="2" r="F34"/>
  <c i="1" r="BA55"/>
  <c i="3" r="F36"/>
  <c i="1" r="BC56"/>
  <c i="3" r="F37"/>
  <c i="1" r="BD56"/>
  <c i="2" r="F36"/>
  <c i="1" r="BC55"/>
  <c i="3" r="F34"/>
  <c i="1" r="BA56"/>
  <c i="4" r="F34"/>
  <c i="1" r="BA57"/>
  <c i="4" r="F36"/>
  <c i="1" r="BC57"/>
  <c i="4" r="F35"/>
  <c i="1" r="BB57"/>
  <c i="4" r="F37"/>
  <c i="1" r="BD57"/>
  <c i="2" r="F37"/>
  <c i="1" r="BD55"/>
  <c i="4" l="1" r="R86"/>
  <c r="R85"/>
  <c i="3" r="T89"/>
  <c i="4" r="P86"/>
  <c r="P85"/>
  <c i="1" r="AU57"/>
  <c i="3" r="P89"/>
  <c r="T106"/>
  <c r="R88"/>
  <c i="2" r="P391"/>
  <c i="3" r="BK89"/>
  <c r="J89"/>
  <c r="J60"/>
  <c i="2" r="R95"/>
  <c r="T391"/>
  <c i="3" r="P106"/>
  <c i="4" r="T86"/>
  <c r="T85"/>
  <c i="3" r="T88"/>
  <c i="2" r="T95"/>
  <c r="P96"/>
  <c r="P95"/>
  <c i="1" r="AU55"/>
  <c i="2" r="BK391"/>
  <c r="J391"/>
  <c r="J66"/>
  <c i="4" r="BK86"/>
  <c r="J86"/>
  <c r="J60"/>
  <c i="3" r="BK106"/>
  <c r="J106"/>
  <c r="J63"/>
  <c i="2" r="BK95"/>
  <c r="J95"/>
  <c r="J33"/>
  <c i="1" r="AV55"/>
  <c r="AT55"/>
  <c i="3" r="J33"/>
  <c i="1" r="AV56"/>
  <c r="AT56"/>
  <c r="BA54"/>
  <c r="AW54"/>
  <c r="AK30"/>
  <c i="2" r="F33"/>
  <c i="1" r="AZ55"/>
  <c i="2" r="J30"/>
  <c i="1" r="AG55"/>
  <c i="4" r="F33"/>
  <c i="1" r="AZ57"/>
  <c i="4" r="J33"/>
  <c i="1" r="AV57"/>
  <c r="AT57"/>
  <c r="BD54"/>
  <c r="W33"/>
  <c i="3" r="F33"/>
  <c i="1" r="AZ56"/>
  <c r="BB54"/>
  <c r="W31"/>
  <c r="BC54"/>
  <c r="W32"/>
  <c i="3" l="1" r="P88"/>
  <c i="1" r="AU56"/>
  <c i="3" r="BK88"/>
  <c r="J88"/>
  <c r="J59"/>
  <c i="4" r="BK85"/>
  <c r="J85"/>
  <c r="J59"/>
  <c i="1" r="AN55"/>
  <c i="2" r="J59"/>
  <c r="J39"/>
  <c i="1" r="AX54"/>
  <c r="W30"/>
  <c r="AU54"/>
  <c r="AY54"/>
  <c r="AZ54"/>
  <c r="AV54"/>
  <c r="AK29"/>
  <c i="3" l="1" r="J30"/>
  <c i="1" r="AG56"/>
  <c r="AN56"/>
  <c i="4" r="J30"/>
  <c i="1" r="AG57"/>
  <c r="AT54"/>
  <c r="W29"/>
  <c i="3" l="1" r="J39"/>
  <c i="4" r="J39"/>
  <c i="1"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<sst xmlns="http://schemas.openxmlformats.org/spreadsheetml/2006/main">
  <si>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</si>
  <si>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</si>
  <si>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</si>
  <si>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</si>
  <si>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</si>
  <si>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{65020d97-32d0-4b78-aaab-f7ba7facfd7b}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</si>
  <si>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</si>
  <si>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</si>
  <si>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</si>
  <si>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</si>
  <si>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</si>
  <si>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</si>
  <si>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</si>
  <si>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</si>
  <si>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ZUS-CES-LIPA-4-ETAPA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</si>
  <si>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</si>
  <si>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</si>
  <si>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 BUDOVĚ ZUŠ ČESKÁ LÍPA 4.ETAPA</t>
  </si>
  <si>
    <t>KSO:</t>
  </si>
  <si>
    <t/>
  </si>
  <si>
    <t>CC-CZ:</t>
  </si>
  <si>
    <t>Místo:</t>
  </si>
  <si>
    <t>ZUŠ ČESKÁ LÍPA</t>
  </si>
  <si>
    <t>Datum:</t>
  </si>
  <si>
    <t>12. 4. 2023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</si>
  <si>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</si>
  <si>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</si>
  <si>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</si>
  <si>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</si>
  <si>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</si>
  <si>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</si>
  <si>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</si>
  <si>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Ing. Petr KUČERA</t>
  </si>
  <si>
    <t>True</t>
  </si>
  <si>
    <t>Zpracovatel:</t>
  </si>
  <si>
    <t>Jaroslav VALENTA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</si>
  <si>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</si>
  <si>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</si>
  <si>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</si>
  <si>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</si>
  <si>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</si>
  <si>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</si>
  <si>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</si>
  <si>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</si>
  <si>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</si>
  <si>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</si>
  <si>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</si>
  <si>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</si>
  <si>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</si>
  <si>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</si>
  <si>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</si>
  <si>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</si>
  <si>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</si>
  <si>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</si>
  <si>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</si>
  <si>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</si>
  <si>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</si>
  <si>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</si>
  <si>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</si>
  <si>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</si>
  <si>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</si>
  <si>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</si>
  <si>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</si>
  <si>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</si>
  <si>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</si>
  <si>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</si>
  <si>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</si>
  <si>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</si>
  <si>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</si>
  <si>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</si>
  <si>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</si>
  <si>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</si>
  <si>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</si>
  <si>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</si>
  <si>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</si>
  <si>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</si>
  <si>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</si>
  <si>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701.1</t>
  </si>
  <si>
    <t>SO 701.1 STAVEBNÍ OBJEKT</t>
  </si>
  <si>
    <t>STA</t>
  </si>
  <si>
    <t>1</t>
  </si>
  <si>
    <t>{500246c2-d352-4355-966f-3fc554acf5fa}</t>
  </si>
  <si>
    <t>2</t>
  </si>
  <si>
    <t>SO 701.2</t>
  </si>
  <si>
    <t>SO 701.2 ZDRAVOTECHNIKA</t>
  </si>
  <si>
    <t>{57f6325f-c804-4bdb-a4f4-ff9ed18593f5}</t>
  </si>
  <si>
    <t>VRN</t>
  </si>
  <si>
    <t>VRN VEDLEJŠÍ ROZPOČTOVÉ NÁKLADY</t>
  </si>
  <si>
    <t>{652bfd7f-f0ac-4e52-9fc8-e89a13f48da2}</t>
  </si>
  <si>
    <t>KRYCÍ LIST SOUPISU PRACÍ</t>
  </si>
  <si>
    <t>Objekt:</t>
  </si>
  <si>
    <t>SO 701.1 - SO 701.1 STAVEBNÍ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</si>
  <si>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</si>
  <si>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</si>
  <si>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</si>
  <si>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</si>
  <si>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</si>
  <si>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</si>
  <si>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</si>
  <si>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</si>
  <si>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</si>
  <si>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</si>
  <si>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</si>
  <si>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</si>
  <si>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</si>
  <si>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</si>
  <si>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</si>
  <si>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</si>
  <si>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</si>
  <si>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</si>
  <si>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</si>
  <si>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</si>
  <si>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</si>
  <si>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</si>
  <si>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</si>
  <si>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</si>
  <si>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</si>
  <si>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</si>
  <si>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</si>
  <si>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</si>
  <si>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</si>
  <si>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</si>
  <si>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</si>
  <si>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</si>
  <si>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</si>
  <si>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</si>
  <si>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</si>
  <si>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</si>
  <si>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</si>
  <si>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</si>
  <si>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</si>
  <si>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612131100</t>
  </si>
  <si>
    <t>Podkladní a spojovací vrstva vnitřních omítaných ploch vápenný postřik nanášený ručně celoplošně stěn</t>
  </si>
  <si>
    <t>m2</t>
  </si>
  <si>
    <t>CS ÚRS 2023 01</t>
  </si>
  <si>
    <t>4</t>
  </si>
  <si>
    <t>-567727379</t>
  </si>
  <si>
    <t>Online PSC</t>
  </si>
  <si>
    <t>https://podminky.urs.cz/item/CS_URS_2023_01/612131100</t>
  </si>
  <si>
    <t>VV</t>
  </si>
  <si>
    <t>" pod obklady ozn. D02"</t>
  </si>
  <si>
    <t>"006"(1,30+0,90+1,15*2+0,95)*2,00</t>
  </si>
  <si>
    <t>"007"(1,50+0,80)*2*2,00-0,60*2,00</t>
  </si>
  <si>
    <t>"008"(0,95+0,45*2)*2,00</t>
  </si>
  <si>
    <t>"009"(1,50+0,80)*2*2,00-0,60*2,00</t>
  </si>
  <si>
    <t>"010"(1,60*2+2,75)*2,00</t>
  </si>
  <si>
    <t>"011"(1,25+3,75+0,60)*2,00</t>
  </si>
  <si>
    <t>"012,015"((0,90+1,15)*2*2,00-0,60*2,00)*2</t>
  </si>
  <si>
    <t>"013,016"((0,97+1,15)*2*2,00-0,60*2,00)*2</t>
  </si>
  <si>
    <t>"014"(3,75+0,60*2)*2,00</t>
  </si>
  <si>
    <t>"031"(1,50+0,60)*2</t>
  </si>
  <si>
    <t>"062"1,50*2,00</t>
  </si>
  <si>
    <t>"064"(1,375+1,00)*2*2,00-0,60*2,00</t>
  </si>
  <si>
    <t>"065"(1,375+0,85)*2*2,00-0,60*2,00</t>
  </si>
  <si>
    <t>"066"(0,90+1,40)*2*2,00-0,60*2,00*2</t>
  </si>
  <si>
    <t>"067"0,90*4*2,00-0,60*2,00</t>
  </si>
  <si>
    <t>"068"(0,60+1,50)*2,00</t>
  </si>
  <si>
    <t>Mezisoučet 1.pp</t>
  </si>
  <si>
    <t>3</t>
  </si>
  <si>
    <t>"110"(2,65+1,80)*2*2,00-(0,60+0,80)*2,00</t>
  </si>
  <si>
    <t>"114"(1,90+1,245)*2*2,00-0,60*2,00*3</t>
  </si>
  <si>
    <t>"115,116"((1,25+0,90)*2*2,00-0,60*2,00)*2</t>
  </si>
  <si>
    <t>Mezisoučet 1.np</t>
  </si>
  <si>
    <t>"nad obklady 30 cm"</t>
  </si>
  <si>
    <t>"ozn D02"</t>
  </si>
  <si>
    <t>"006"(0,90*2+1,30)*0,30</t>
  </si>
  <si>
    <t>"007"(1,50+0,80)*2*0,30</t>
  </si>
  <si>
    <t>"008"(1,60+2,75)*2*0,30</t>
  </si>
  <si>
    <t>"009"(1,50+0,80)*2*0,30</t>
  </si>
  <si>
    <t>"010"(1,60*2,75)*2*0,30</t>
  </si>
  <si>
    <t>"011,014"((1,275*2+3,75)*0,30)*2</t>
  </si>
  <si>
    <t>"012,015"(0,90+1,15)*2*0,30*2</t>
  </si>
  <si>
    <t>"013,016"(0,97+1,15)*2*0,30*2</t>
  </si>
  <si>
    <t>"062"1,50*0,30</t>
  </si>
  <si>
    <t>"064"(1,375+1,00)*2*0,30</t>
  </si>
  <si>
    <t>"065"(1,375*0,85)*2*0,30</t>
  </si>
  <si>
    <t>"067"(0,90+0,95)*2*0,30</t>
  </si>
  <si>
    <t>"068"(1,375+0,60)*0,30</t>
  </si>
  <si>
    <t>"110"(2,65+1,80)*2*0,30</t>
  </si>
  <si>
    <t>"114"1,90*0,30</t>
  </si>
  <si>
    <t>"115,116"(1,25+0,90)*2*0,30</t>
  </si>
  <si>
    <t>Součet</t>
  </si>
  <si>
    <t>612321121</t>
  </si>
  <si>
    <t>Omítka vápenocementová vnitřních ploch nanášená ručně jednovrstvá, tloušťky do 10 mm hladká svislých konstrukcí stěn</t>
  </si>
  <si>
    <t>-331683885</t>
  </si>
  <si>
    <t>https://podminky.urs.cz/item/CS_URS_2023_01/612321121</t>
  </si>
  <si>
    <t>"obklady ozn. D02"</t>
  </si>
  <si>
    <t>612321141</t>
  </si>
  <si>
    <t>Omítka vápenocementová vnitřních ploch nanášená ručně dvouvrstvá, tloušťky jádrové omítky do 10 mm a tloušťky štuku do 3 mm štuková svislých konstrukcí stěn</t>
  </si>
  <si>
    <t>1375365519</t>
  </si>
  <si>
    <t>https://podminky.urs.cz/item/CS_URS_2023_01/612321141</t>
  </si>
  <si>
    <t>631311125</t>
  </si>
  <si>
    <t>Mazanina z betonu prostého bez zvýšených nároků na prostředí tl. přes 80 do 120 mm tř. C 20/25</t>
  </si>
  <si>
    <t>m3</t>
  </si>
  <si>
    <t>-2125538152</t>
  </si>
  <si>
    <t>https://podminky.urs.cz/item/CS_URS_2023_01/631311125</t>
  </si>
  <si>
    <t>"ozn.D03"</t>
  </si>
  <si>
    <t>"006 sprcha"1,15*0,95</t>
  </si>
  <si>
    <t>"012"1,15*0,90</t>
  </si>
  <si>
    <t>"013"1,15*0,97</t>
  </si>
  <si>
    <t>"015"1,15*0,90</t>
  </si>
  <si>
    <t>"016"1,15*0,97</t>
  </si>
  <si>
    <t>"063"1,00*0,90</t>
  </si>
  <si>
    <t>"064"1,375*1,00</t>
  </si>
  <si>
    <t>"065"1,375*0,85</t>
  </si>
  <si>
    <t>"066"0,90*1,40</t>
  </si>
  <si>
    <t>"067"0,90*0,95</t>
  </si>
  <si>
    <t>"068"1,375*3,925</t>
  </si>
  <si>
    <t>"116"1,25*0,90</t>
  </si>
  <si>
    <t>17,476*0,10</t>
  </si>
  <si>
    <t>5</t>
  </si>
  <si>
    <t>631319012</t>
  </si>
  <si>
    <t>Příplatek k cenám mazanin za úpravu povrchu mazaniny přehlazením, mazanina tl. přes 80 do 120 mm</t>
  </si>
  <si>
    <t>963505331</t>
  </si>
  <si>
    <t>https://podminky.urs.cz/item/CS_URS_2023_01/631319012</t>
  </si>
  <si>
    <t>631319173</t>
  </si>
  <si>
    <t>Příplatek k cenám mazanin za stržení povrchu spodní vrstvy mazaniny latí před vložením výztuže nebo pletiva pro tl. obou vrstev mazaniny přes 80 do 120 mm</t>
  </si>
  <si>
    <t>-1081167705</t>
  </si>
  <si>
    <t>https://podminky.urs.cz/item/CS_URS_2023_01/631319173</t>
  </si>
  <si>
    <t>7</t>
  </si>
  <si>
    <t>631362021</t>
  </si>
  <si>
    <t>Výztuž mazanin ze svařovaných sítí z drátů typu KARI</t>
  </si>
  <si>
    <t>t</t>
  </si>
  <si>
    <t>-377085459</t>
  </si>
  <si>
    <t>https://podminky.urs.cz/item/CS_URS_2023_01/631362021</t>
  </si>
  <si>
    <t>17,476*0,0054*1,10</t>
  </si>
  <si>
    <t>9</t>
  </si>
  <si>
    <t>Ostatní konstrukce a práce, bourání</t>
  </si>
  <si>
    <t>8</t>
  </si>
  <si>
    <t>HZS1302</t>
  </si>
  <si>
    <t xml:space="preserve">Pomocné stavební práce, sekání, plentování, výpomoce pro řemesla </t>
  </si>
  <si>
    <t>hod</t>
  </si>
  <si>
    <t>1171969123</t>
  </si>
  <si>
    <t>https://podminky.urs.cz/item/CS_URS_2023_01/HZS1302</t>
  </si>
  <si>
    <t>"4 pracovníci 2 dny 8 hod"4*2*8</t>
  </si>
  <si>
    <t>952901111</t>
  </si>
  <si>
    <t>Vyčištění budov nebo objektů před předáním do užívání budov bytové nebo občanské výstavby, světlé výšky podlaží do 4 m</t>
  </si>
  <si>
    <t>-1945714390</t>
  </si>
  <si>
    <t>https://podminky.urs.cz/item/CS_URS_2023_01/952901111</t>
  </si>
  <si>
    <t>"006"1,30*2,75+1,15*0,95</t>
  </si>
  <si>
    <t>"007"1,50*0,90</t>
  </si>
  <si>
    <t>"008"1,30*2,75+1,15*0,95</t>
  </si>
  <si>
    <t>"009"1,50*0,90</t>
  </si>
  <si>
    <t>"010"1,60*2,75</t>
  </si>
  <si>
    <t>"011"3,75*2,40+2,175*1,15</t>
  </si>
  <si>
    <t>"031"3,20*1,65</t>
  </si>
  <si>
    <t>"062"3,325*3,55+2,50*1,10</t>
  </si>
  <si>
    <t>"110"2,65*1,80</t>
  </si>
  <si>
    <t>"113"3,25*3,55+6,20*1,40</t>
  </si>
  <si>
    <t>"114"1,245*1,90</t>
  </si>
  <si>
    <t>"115"1,25*0,90</t>
  </si>
  <si>
    <t>"169"21,60*3,70</t>
  </si>
  <si>
    <t>10</t>
  </si>
  <si>
    <t>965042141</t>
  </si>
  <si>
    <t>Bourání mazanin betonových nebo z litého asfaltu tl. do 100 mm, plochy přes 4 m2</t>
  </si>
  <si>
    <t>2030771525</t>
  </si>
  <si>
    <t>https://podminky.urs.cz/item/CS_URS_2023_01/965042141</t>
  </si>
  <si>
    <t>11</t>
  </si>
  <si>
    <t>965049111</t>
  </si>
  <si>
    <t>Bourání mazanin Příplatek k cenám za bourání mazanin betonových se svařovanou sítí, tl. do 100 mm</t>
  </si>
  <si>
    <t>-1189370306</t>
  </si>
  <si>
    <t>https://podminky.urs.cz/item/CS_URS_2023_01/965049111</t>
  </si>
  <si>
    <t>"D03"1,746</t>
  </si>
  <si>
    <t>12</t>
  </si>
  <si>
    <t>978013191</t>
  </si>
  <si>
    <t>Otlučení vápenných nebo vápenocementových omítek vnitřních ploch stěn s vyškrabáním spar, s očištěním zdiva, v rozsahu přes 50 do 100 %</t>
  </si>
  <si>
    <t>1492141360</t>
  </si>
  <si>
    <t>https://podminky.urs.cz/item/CS_URS_2023_01/978013191</t>
  </si>
  <si>
    <t>13</t>
  </si>
  <si>
    <t>978059541</t>
  </si>
  <si>
    <t>Odsekání obkladů stěn včetně otlučení podkladní omítky až na zdivo z obkládaček vnitřních, z jakýchkoliv materiálů, plochy přes 1 m2</t>
  </si>
  <si>
    <t>-1084724477</t>
  </si>
  <si>
    <t>https://podminky.urs.cz/item/CS_URS_2023_01/978059541</t>
  </si>
  <si>
    <t>94</t>
  </si>
  <si>
    <t>Lešení a stavební výtahy</t>
  </si>
  <si>
    <t>14</t>
  </si>
  <si>
    <t>949101111</t>
  </si>
  <si>
    <t>Lešení pomocné pracovní pro objekty pozemních staveb pro zatížení do 150 kg/m2, o výšce lešeňové podlahy do 1,9 m</t>
  </si>
  <si>
    <t>317779073</t>
  </si>
  <si>
    <t>https://podminky.urs.cz/item/CS_URS_2023_01/949101111</t>
  </si>
  <si>
    <t>997</t>
  </si>
  <si>
    <t>Přesun sutě</t>
  </si>
  <si>
    <t>997013156</t>
  </si>
  <si>
    <t>Vnitrostaveništní doprava suti a vybouraných hmot vodorovně do 50 m svisle s omezením mechanizace pro budovy a haly výšky přes 18 do 21 m</t>
  </si>
  <si>
    <t>-759069614</t>
  </si>
  <si>
    <t>https://podminky.urs.cz/item/CS_URS_2023_01/997013156</t>
  </si>
  <si>
    <t>16</t>
  </si>
  <si>
    <t>997013501</t>
  </si>
  <si>
    <t>Odvoz suti a vybouraných hmot na skládku nebo meziskládku se složením, na vzdálenost do 1 km</t>
  </si>
  <si>
    <t>6526770</t>
  </si>
  <si>
    <t>https://podminky.urs.cz/item/CS_URS_2023_01/997013501</t>
  </si>
  <si>
    <t>17</t>
  </si>
  <si>
    <t>997013509</t>
  </si>
  <si>
    <t>Odvoz suti a vybouraných hmot na skládku nebo meziskládku se složením, na vzdálenost Příplatek k ceně za každý další i započatý 1 km přes 1 km</t>
  </si>
  <si>
    <t>-21462773</t>
  </si>
  <si>
    <t>https://podminky.urs.cz/item/CS_URS_2023_01/997013509</t>
  </si>
  <si>
    <t>19,815*19</t>
  </si>
  <si>
    <t>18</t>
  </si>
  <si>
    <t>997013871</t>
  </si>
  <si>
    <t>Poplatek za uložení stavebního odpadu na recyklační skládce (skládkovné) směsného stavebního a demoličního zatříděného do Katalogu odpadů pod kódem 17 09 04</t>
  </si>
  <si>
    <t>-1202982167</t>
  </si>
  <si>
    <t>https://podminky.urs.cz/item/CS_URS_2023_01/997013871</t>
  </si>
  <si>
    <t>998</t>
  </si>
  <si>
    <t>Přesun hmot</t>
  </si>
  <si>
    <t>19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</si>
  <si>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</si>
  <si>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</si>
  <si>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1930687570</t>
  </si>
  <si>
    <t>https://podminky.urs.cz/item/CS_URS_2023_01/998011003</t>
  </si>
  <si>
    <t>PSV</t>
  </si>
  <si>
    <t>Práce a dodávky PSV</t>
  </si>
  <si>
    <t>711</t>
  </si>
  <si>
    <t>Izolace proti vodě, vlhkosti a plynům</t>
  </si>
  <si>
    <t>20</t>
  </si>
  <si>
    <t>711111001</t>
  </si>
  <si>
    <t>Provedení izolace proti zemní vlhkosti natěradly a tmely za studena na ploše vodorovné V nátěrem penetračním</t>
  </si>
  <si>
    <t>-343051284</t>
  </si>
  <si>
    <t>https://podminky.urs.cz/item/CS_URS_2023_01/711111001</t>
  </si>
  <si>
    <t>M</t>
  </si>
  <si>
    <t>11163150</t>
  </si>
  <si>
    <t>lak penetrační asfaltový</t>
  </si>
  <si>
    <t>32</t>
  </si>
  <si>
    <t>526765957</t>
  </si>
  <si>
    <t>17,476*0,0003</t>
  </si>
  <si>
    <t>22</t>
  </si>
  <si>
    <t>711131811</t>
  </si>
  <si>
    <t>Odstranění izolace proti zemní vlhkosti na ploše vodorovné V</t>
  </si>
  <si>
    <t>1150506139</t>
  </si>
  <si>
    <t>https://podminky.urs.cz/item/CS_URS_2023_01/711131811</t>
  </si>
  <si>
    <t>23</t>
  </si>
  <si>
    <t>711141559</t>
  </si>
  <si>
    <t>Provedení izolace proti zemní vlhkosti pásy přitavením NAIP na ploše vodorovné V</t>
  </si>
  <si>
    <t>208059162</t>
  </si>
  <si>
    <t>https://podminky.urs.cz/item/CS_URS_2023_01/711141559</t>
  </si>
  <si>
    <t>24</t>
  </si>
  <si>
    <t>62852011</t>
  </si>
  <si>
    <t>pás asfaltový samolepicí modifikovaný SBS tl 3,0mm s vložkou ze skleněné rohože se spalitelnou fólií nebo jemnozrnným minerálním posypem nebo textilií na horním povrchu</t>
  </si>
  <si>
    <t>-484201432</t>
  </si>
  <si>
    <t>17,476*1,02</t>
  </si>
  <si>
    <t>25</t>
  </si>
  <si>
    <t>711191101</t>
  </si>
  <si>
    <t>Provedení izolace proti zemní vlhkosti hydroizolační stěrkou na ploše vodorovné V jednovrstvá na betonu</t>
  </si>
  <si>
    <t>840348898</t>
  </si>
  <si>
    <t>https://podminky.urs.cz/item/CS_URS_2023_01/711191101</t>
  </si>
  <si>
    <t>26</t>
  </si>
  <si>
    <t>24551274</t>
  </si>
  <si>
    <t>stěrka hydroizolační cementová jednosložková</t>
  </si>
  <si>
    <t>kg</t>
  </si>
  <si>
    <t>-1053699485</t>
  </si>
  <si>
    <t>15,258*0,30</t>
  </si>
  <si>
    <t>27</t>
  </si>
  <si>
    <t>998711103</t>
  </si>
  <si>
    <t>Přesun hmot pro izolace proti vodě, vlhkosti a plynům stanovený z hmotnosti přesunovaného materiálu vodorovná dopravní vzdálenost do 50 m v objektech výšky přes 12 do 60 m</t>
  </si>
  <si>
    <t>-2043878020</t>
  </si>
  <si>
    <t>https://podminky.urs.cz/item/CS_URS_2023_01/998711103</t>
  </si>
  <si>
    <t>713</t>
  </si>
  <si>
    <t>Izolace tepelné</t>
  </si>
  <si>
    <t>28</t>
  </si>
  <si>
    <t>713121111</t>
  </si>
  <si>
    <t>Montáž tepelné izolace podlah rohožemi, pásy, deskami, dílci, bloky (izolační materiál ve specifikaci) kladenými volně jednovrstvá</t>
  </si>
  <si>
    <t>1412509950</t>
  </si>
  <si>
    <t>https://podminky.urs.cz/item/CS_URS_2023_01/713121111</t>
  </si>
  <si>
    <t>29</t>
  </si>
  <si>
    <t>28375908</t>
  </si>
  <si>
    <t>deska EPS 150 pro konstrukce s vysokým zatížením λ=0,035 tl 40mm</t>
  </si>
  <si>
    <t>-92767775</t>
  </si>
  <si>
    <t>"ozn.D03"17,476*1,02</t>
  </si>
  <si>
    <t>30</t>
  </si>
  <si>
    <t>63231208</t>
  </si>
  <si>
    <t>deska čedičová minerální pro snížení kročejového hluku (max. zatížení 2 kN/m2) tl 20mm</t>
  </si>
  <si>
    <t>1041284199</t>
  </si>
  <si>
    <t>"116"1,25*0,90*1,02</t>
  </si>
  <si>
    <t>31</t>
  </si>
  <si>
    <t>998713103</t>
  </si>
  <si>
    <t>Přesun hmot pro izolace tepelné stanovený z hmotnosti přesunovaného materiálu vodorovná dopravní vzdálenost do 50 m v objektech výšky přes 12 m do 24 m</t>
  </si>
  <si>
    <t>-252980240</t>
  </si>
  <si>
    <t>https://podminky.urs.cz/item/CS_URS_2023_01/998713103</t>
  </si>
  <si>
    <t>725</t>
  </si>
  <si>
    <t>Zdravotechnika - zařizovací předměty</t>
  </si>
  <si>
    <t>725001</t>
  </si>
  <si>
    <t>WC štětka plastová</t>
  </si>
  <si>
    <t>ks</t>
  </si>
  <si>
    <t>1944022855</t>
  </si>
  <si>
    <t>2+2+1</t>
  </si>
  <si>
    <t>33</t>
  </si>
  <si>
    <t>725003</t>
  </si>
  <si>
    <t>Odpadkový koš 7-10 l s pedálem plastový</t>
  </si>
  <si>
    <t>1229717629</t>
  </si>
  <si>
    <t>"u umyvadla"10+1+2+1</t>
  </si>
  <si>
    <t>34</t>
  </si>
  <si>
    <t>725005</t>
  </si>
  <si>
    <t>Držák mýdla do sprchy plastový</t>
  </si>
  <si>
    <t>-2138125352</t>
  </si>
  <si>
    <t>5+1+1</t>
  </si>
  <si>
    <t>35</t>
  </si>
  <si>
    <t>725291511</t>
  </si>
  <si>
    <t>Doplňky zařízení koupelen a záchodů plastové dávkovač tekutého mýdla na 350 ml</t>
  </si>
  <si>
    <t>soubor</t>
  </si>
  <si>
    <t>-2085517852</t>
  </si>
  <si>
    <t>https://podminky.urs.cz/item/CS_URS_2023_01/725291511</t>
  </si>
  <si>
    <t>36</t>
  </si>
  <si>
    <t>725291521</t>
  </si>
  <si>
    <t>Doplňky zařízení koupelen a záchodů plastové zásobník toaletních papírů</t>
  </si>
  <si>
    <t>508099773</t>
  </si>
  <si>
    <t>https://podminky.urs.cz/item/CS_URS_2023_01/725291521</t>
  </si>
  <si>
    <t>37</t>
  </si>
  <si>
    <t>725291531</t>
  </si>
  <si>
    <t>Doplňky zařízení koupelen a záchodů plastové zásobník papírových ručníků</t>
  </si>
  <si>
    <t>-2050350171</t>
  </si>
  <si>
    <t>https://podminky.urs.cz/item/CS_URS_2023_01/725291531</t>
  </si>
  <si>
    <t>38</t>
  </si>
  <si>
    <t>998725202</t>
  </si>
  <si>
    <t>Přesun hmot pro zařizovací předměty stanovený procentní sazbou (%) z ceny vodorovná dopravní vzdálenost do 50 m v objektech výšky přes 6 do 12 m</t>
  </si>
  <si>
    <t>%</t>
  </si>
  <si>
    <t>-1735508528</t>
  </si>
  <si>
    <t>https://podminky.urs.cz/item/CS_URS_2023_01/998725202</t>
  </si>
  <si>
    <t>763</t>
  </si>
  <si>
    <t>Konstrukce suché výstavby</t>
  </si>
  <si>
    <t>39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</si>
  <si>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</si>
  <si>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</si>
  <si>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-107748657</t>
  </si>
  <si>
    <t>https://podminky.urs.cz/item/CS_URS_2023_01/763121590</t>
  </si>
  <si>
    <t>"007"0,80*1,25</t>
  </si>
  <si>
    <t>"009"0,80*1,25</t>
  </si>
  <si>
    <t>"064"1,00*1,25</t>
  </si>
  <si>
    <t>"065"1,00*1,25</t>
  </si>
  <si>
    <t>"115"0,90*1,25</t>
  </si>
  <si>
    <t>40</t>
  </si>
  <si>
    <t>763121714</t>
  </si>
  <si>
    <t>Stěna předsazená ze sádrokartonových desek ostatní konstrukce a práce na předsazených stěnách ze sádrokartonových desek základní penetrační nátěr</t>
  </si>
  <si>
    <t>175846364</t>
  </si>
  <si>
    <t>https://podminky.urs.cz/item/CS_URS_2023_01/763121714</t>
  </si>
  <si>
    <t>41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</si>
  <si>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</si>
  <si>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</si>
  <si>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1758351604</t>
  </si>
  <si>
    <t>https://podminky.urs.cz/item/CS_URS_2023_01/763131471</t>
  </si>
  <si>
    <t>"ozn.D04"</t>
  </si>
  <si>
    <t>42</t>
  </si>
  <si>
    <t>763131714</t>
  </si>
  <si>
    <t>Podhled ze sádrokartonových desek ostatní práce a konstrukce na podhledech ze sádrokartonových desek základní penetrační nátěr</t>
  </si>
  <si>
    <t>-1074464438</t>
  </si>
  <si>
    <t>https://podminky.urs.cz/item/CS_URS_2023_01/763131714</t>
  </si>
  <si>
    <t>43</t>
  </si>
  <si>
    <t>763135871</t>
  </si>
  <si>
    <t>Demontáž podhledu sádrokartonového vyjmutí desek děrovaných</t>
  </si>
  <si>
    <t>-1220552957</t>
  </si>
  <si>
    <t>https://podminky.urs.cz/item/CS_URS_2023_01/763135871</t>
  </si>
  <si>
    <t>44</t>
  </si>
  <si>
    <t>763164527</t>
  </si>
  <si>
    <t>Obklad konstrukcí sádrokartonovými deskami včetně ochranných úhelníků ve tvaru L rozvinuté šíře do 0,4 m, opláštěný deskou protipožární impregnovanou DFH2, tl. 2 x 12,5 mm</t>
  </si>
  <si>
    <t>m</t>
  </si>
  <si>
    <t>699267716</t>
  </si>
  <si>
    <t>https://podminky.urs.cz/item/CS_URS_2023_01/763164527</t>
  </si>
  <si>
    <t>"ozn d06"</t>
  </si>
  <si>
    <t>"115"0,90</t>
  </si>
  <si>
    <t>45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</si>
  <si>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</si>
  <si>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</si>
  <si>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-309166137</t>
  </si>
  <si>
    <t>https://podminky.urs.cz/item/CS_URS_2023_01/763164547</t>
  </si>
  <si>
    <t>"ozn.D07"</t>
  </si>
  <si>
    <t>"007"2,70</t>
  </si>
  <si>
    <t>"064"2,70</t>
  </si>
  <si>
    <t>"108"4,35</t>
  </si>
  <si>
    <t>"115"4,35</t>
  </si>
  <si>
    <t>46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</si>
  <si>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</si>
  <si>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</si>
  <si>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-360210318</t>
  </si>
  <si>
    <t>https://podminky.urs.cz/item/CS_URS_2023_01/763164647</t>
  </si>
  <si>
    <t>"ozn.d08"</t>
  </si>
  <si>
    <t>"113"1,40</t>
  </si>
  <si>
    <t>47</t>
  </si>
  <si>
    <t>763164822a</t>
  </si>
  <si>
    <t>Demontáž SDK obkladu kovových kcí opláštění dvojité kanalizace u podlahy</t>
  </si>
  <si>
    <t>1408516943</t>
  </si>
  <si>
    <t>"115"0,20*2*0,90</t>
  </si>
  <si>
    <t>48</t>
  </si>
  <si>
    <t>763164822b</t>
  </si>
  <si>
    <t>Demontáž SDK obkladu kovových kcí opláštění dvojité kanalizace u stěn a sloupů</t>
  </si>
  <si>
    <t>918173199</t>
  </si>
  <si>
    <t>"007"(0,30+0,20)*2,70</t>
  </si>
  <si>
    <t>"064"0,20*2*2,70</t>
  </si>
  <si>
    <t>"108"(0,30+0,20)*4,35</t>
  </si>
  <si>
    <t>"115"(0,30+0,20)*4,35</t>
  </si>
  <si>
    <t>49</t>
  </si>
  <si>
    <t>763164822c</t>
  </si>
  <si>
    <t>Demontáž SDK obkladu kovových kcí opláštění dvojité kanalizace u stropů</t>
  </si>
  <si>
    <t>1008902041</t>
  </si>
  <si>
    <t>"113"0,30*3*1,40</t>
  </si>
  <si>
    <t>50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</si>
  <si>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</si>
  <si>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</si>
  <si>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1488681207</t>
  </si>
  <si>
    <t>https://podminky.urs.cz/item/CS_URS_2023_01/998763303</t>
  </si>
  <si>
    <t>766</t>
  </si>
  <si>
    <t>Konstrukce truhlářské</t>
  </si>
  <si>
    <t>51</t>
  </si>
  <si>
    <t>766002</t>
  </si>
  <si>
    <t>Zpětná montáž stávajících kuchyňských linek</t>
  </si>
  <si>
    <t>-965654744</t>
  </si>
  <si>
    <t>"ozn D05"</t>
  </si>
  <si>
    <t>"010"1</t>
  </si>
  <si>
    <t>"110"1</t>
  </si>
  <si>
    <t>52</t>
  </si>
  <si>
    <t>766660001</t>
  </si>
  <si>
    <t>Montáž dveřních křídel dřevěných nebo plastových otevíravých do ocelové zárubně povrchově upravených jednokřídlových, šířky do 800 mm</t>
  </si>
  <si>
    <t>kus</t>
  </si>
  <si>
    <t>-1711206009</t>
  </si>
  <si>
    <t>https://podminky.urs.cz/item/CS_URS_2023_01/766660001</t>
  </si>
  <si>
    <t>6+4+1</t>
  </si>
  <si>
    <t>53</t>
  </si>
  <si>
    <t>61162072</t>
  </si>
  <si>
    <t>dveře jednokřídlé voštinové povrch laminátový plné 600x1970-2100mm</t>
  </si>
  <si>
    <t>-433241097</t>
  </si>
  <si>
    <t>6+4</t>
  </si>
  <si>
    <t>54</t>
  </si>
  <si>
    <t>61162074</t>
  </si>
  <si>
    <t>dveře jednokřídlé voštinové povrch laminátový plné 800x1970-2100mm</t>
  </si>
  <si>
    <t>392891615</t>
  </si>
  <si>
    <t>55</t>
  </si>
  <si>
    <t>766660728</t>
  </si>
  <si>
    <t>Montáž dveřních doplňků dveřního kování interiérového zámku</t>
  </si>
  <si>
    <t>-978624860</t>
  </si>
  <si>
    <t>https://podminky.urs.cz/item/CS_URS_2023_01/766660728</t>
  </si>
  <si>
    <t>56</t>
  </si>
  <si>
    <t>54924005</t>
  </si>
  <si>
    <t>zámek zadlabací mezipokojový levý pro WC kování rozteč 72x55mm</t>
  </si>
  <si>
    <t>-462163944</t>
  </si>
  <si>
    <t>"pro wc"2+1</t>
  </si>
  <si>
    <t>"pro sprchu"1+1</t>
  </si>
  <si>
    <t>57</t>
  </si>
  <si>
    <t>54924002</t>
  </si>
  <si>
    <t>zámek zadlabací mezipokojový levý s dozickým klíčem rozteč 72x55mm</t>
  </si>
  <si>
    <t>-881872409</t>
  </si>
  <si>
    <t>3+3</t>
  </si>
  <si>
    <t>58</t>
  </si>
  <si>
    <t>766660729</t>
  </si>
  <si>
    <t>Montáž dveřních doplňků dveřního kování interiérového štítku s klikou</t>
  </si>
  <si>
    <t>-1626216444</t>
  </si>
  <si>
    <t>https://podminky.urs.cz/item/CS_URS_2023_01/766660729</t>
  </si>
  <si>
    <t>10+12</t>
  </si>
  <si>
    <t>59</t>
  </si>
  <si>
    <t>54914128</t>
  </si>
  <si>
    <t>kování rozetové pro WC</t>
  </si>
  <si>
    <t>-970029486</t>
  </si>
  <si>
    <t>"pro wc"3*2</t>
  </si>
  <si>
    <t>"pro sprchu"2*2</t>
  </si>
  <si>
    <t>60</t>
  </si>
  <si>
    <t>54914127</t>
  </si>
  <si>
    <t>kování rozetové spodní pro dozický klíč</t>
  </si>
  <si>
    <t>713443027</t>
  </si>
  <si>
    <t>6*2</t>
  </si>
  <si>
    <t>61</t>
  </si>
  <si>
    <t>766691914</t>
  </si>
  <si>
    <t>Ostatní práce vyvěšení nebo zavěšení křídel dřevěných dveřních, plochy do 2 m2</t>
  </si>
  <si>
    <t>2085917734</t>
  </si>
  <si>
    <t>https://podminky.urs.cz/item/CS_URS_2023_01/766691914</t>
  </si>
  <si>
    <t>62</t>
  </si>
  <si>
    <t>766812850a</t>
  </si>
  <si>
    <t>Demontáž kuchyňských linek dřevěných nebo kovových k zpětnému použití</t>
  </si>
  <si>
    <t>203593119</t>
  </si>
  <si>
    <t>d05</t>
  </si>
  <si>
    <t>63</t>
  </si>
  <si>
    <t>998766103</t>
  </si>
  <si>
    <t>Přesun hmot pro konstrukce truhlářské stanovený z hmotnosti přesunovaného materiálu vodorovná dopravní vzdálenost do 50 m v objektech výšky přes 12 do 24 m</t>
  </si>
  <si>
    <t>-453625360</t>
  </si>
  <si>
    <t>https://podminky.urs.cz/item/CS_URS_2023_01/998766103</t>
  </si>
  <si>
    <t>771</t>
  </si>
  <si>
    <t>Podlahy z dlaždic</t>
  </si>
  <si>
    <t>64</t>
  </si>
  <si>
    <t>771571810</t>
  </si>
  <si>
    <t>Demontáž podlah z dlaždic keramických kladených do malty</t>
  </si>
  <si>
    <t>-828026327</t>
  </si>
  <si>
    <t>https://podminky.urs.cz/item/CS_URS_2023_01/771571810</t>
  </si>
  <si>
    <t>d03</t>
  </si>
  <si>
    <t>65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</si>
  <si>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</si>
  <si>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</si>
  <si>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514940828</t>
  </si>
  <si>
    <t>https://podminky.urs.cz/item/CS_URS_2023_01/771574263</t>
  </si>
  <si>
    <t>66</t>
  </si>
  <si>
    <t>59761409</t>
  </si>
  <si>
    <t>dlažba keramická slinutá protiskluzná do interiéru i exteriéru pro vysoké mechanické namáhání přes 9 do 12ks/m2</t>
  </si>
  <si>
    <t>-1718625107</t>
  </si>
  <si>
    <t>17,476*1,1 'Přepočtené koeficientem množství</t>
  </si>
  <si>
    <t>67</t>
  </si>
  <si>
    <t>771577111</t>
  </si>
  <si>
    <t>Montáž podlah z dlaždic keramických lepených flexibilním lepidlem Příplatek k cenám za plochu do 5 m2 jednotlivě</t>
  </si>
  <si>
    <t>-873400327</t>
  </si>
  <si>
    <t>https://podminky.urs.cz/item/CS_URS_2023_01/771577111</t>
  </si>
  <si>
    <t>68</t>
  </si>
  <si>
    <t>998771103</t>
  </si>
  <si>
    <t>Přesun hmot pro podlahy z dlaždic stanovený z hmotnosti přesunovaného materiálu vodorovná dopravní vzdálenost do 50 m v objektech výšky přes 12 do 24 m</t>
  </si>
  <si>
    <t>1413805575</t>
  </si>
  <si>
    <t>https://podminky.urs.cz/item/CS_URS_2023_01/998771103</t>
  </si>
  <si>
    <t>781</t>
  </si>
  <si>
    <t>Dokončovací práce - obklady</t>
  </si>
  <si>
    <t>69</t>
  </si>
  <si>
    <t>781121011</t>
  </si>
  <si>
    <t>Příprava podkladu před provedením obkladu nátěr penetrační na stěnu</t>
  </si>
  <si>
    <t>335816400</t>
  </si>
  <si>
    <t>https://podminky.urs.cz/item/CS_URS_2023_01/781121011</t>
  </si>
  <si>
    <t>70</t>
  </si>
  <si>
    <t>781474115</t>
  </si>
  <si>
    <t>Montáž obkladů vnitřních stěn z dlaždic keramických lepených flexibilním lepidlem maloformátových hladkých přes 22 do 25 ks/m2</t>
  </si>
  <si>
    <t>-103715519</t>
  </si>
  <si>
    <t>https://podminky.urs.cz/item/CS_URS_2023_01/781474115</t>
  </si>
  <si>
    <t>71</t>
  </si>
  <si>
    <t>59761039</t>
  </si>
  <si>
    <t>obklad keramický hladký přes 22 do 25ks/m2</t>
  </si>
  <si>
    <t>471525429</t>
  </si>
  <si>
    <t>171,14*1,10</t>
  </si>
  <si>
    <t>72</t>
  </si>
  <si>
    <t>781491021</t>
  </si>
  <si>
    <t>Montáž zrcadel lepených silikonovým tmelem na keramický obklad, plochy do 1 m2</t>
  </si>
  <si>
    <t>-1876518716</t>
  </si>
  <si>
    <t>https://podminky.urs.cz/item/CS_URS_2023_01/781491021</t>
  </si>
  <si>
    <t>"006"0,60*0,60</t>
  </si>
  <si>
    <t>"008"0,60*0,60</t>
  </si>
  <si>
    <t>"011"0,60*0,60*4</t>
  </si>
  <si>
    <t>"014"0,60*0,60*4</t>
  </si>
  <si>
    <t>"031"0,60*0,60</t>
  </si>
  <si>
    <t>"062"0,60*0,60</t>
  </si>
  <si>
    <t>"068"0,60*0,60</t>
  </si>
  <si>
    <t>"114"0,60*0,60</t>
  </si>
  <si>
    <t>73</t>
  </si>
  <si>
    <t>63465124</t>
  </si>
  <si>
    <t xml:space="preserve">zrcadlo  čiré tl 4mm </t>
  </si>
  <si>
    <t>-1866601030</t>
  </si>
  <si>
    <t>5,04*1,1 'Přepočtené koeficientem množství</t>
  </si>
  <si>
    <t>74</t>
  </si>
  <si>
    <t>781494111a</t>
  </si>
  <si>
    <t>Nerezové profily ukončovací lepené flexibilním lepidlem</t>
  </si>
  <si>
    <t>-2028273530</t>
  </si>
  <si>
    <t>"odhad"90</t>
  </si>
  <si>
    <t>75</t>
  </si>
  <si>
    <t>781494111b</t>
  </si>
  <si>
    <t>Nerezové profily rohové lepené flexibilním lepidlem</t>
  </si>
  <si>
    <t>-1554257560</t>
  </si>
  <si>
    <t>"odhad"60*2,00</t>
  </si>
  <si>
    <t>76</t>
  </si>
  <si>
    <t>998781103</t>
  </si>
  <si>
    <t>Přesun hmot pro obklady keramické stanovený z hmotnosti přesunovaného materiálu vodorovná dopravní vzdálenost do 50 m v objektech výšky přes 12 do 24 m</t>
  </si>
  <si>
    <t>-1936134928</t>
  </si>
  <si>
    <t>https://podminky.urs.cz/item/CS_URS_2023_01/998781103</t>
  </si>
  <si>
    <t>783</t>
  </si>
  <si>
    <t>Dokončovací práce - nátěry</t>
  </si>
  <si>
    <t>77</t>
  </si>
  <si>
    <t>783301303</t>
  </si>
  <si>
    <t>Příprava podkladu zámečnických konstrukcí před provedením nátěru odrezivění odrezovačem bezoplachovým</t>
  </si>
  <si>
    <t>-787164293</t>
  </si>
  <si>
    <t>https://podminky.urs.cz/item/CS_URS_2023_01/783301303</t>
  </si>
  <si>
    <t>"zárubně"</t>
  </si>
  <si>
    <t>(0,70+2,10*2)*0,20*10+(0,90+2,10*2)*0,20</t>
  </si>
  <si>
    <t>78</t>
  </si>
  <si>
    <t>783314203</t>
  </si>
  <si>
    <t>Základní antikorozní nátěr zámečnických konstrukcí jednonásobný syntetický samozákladující</t>
  </si>
  <si>
    <t>-1178351583</t>
  </si>
  <si>
    <t>https://podminky.urs.cz/item/CS_URS_2023_01/783314203</t>
  </si>
  <si>
    <t>79</t>
  </si>
  <si>
    <t>783315101</t>
  </si>
  <si>
    <t>Mezinátěr zámečnických konstrukcí jednonásobný syntetický standardní</t>
  </si>
  <si>
    <t>-197695175</t>
  </si>
  <si>
    <t>https://podminky.urs.cz/item/CS_URS_2023_01/783315101</t>
  </si>
  <si>
    <t>80</t>
  </si>
  <si>
    <t>783317101</t>
  </si>
  <si>
    <t>Krycí nátěr (email) zámečnických konstrukcí jednonásobný syntetický standardní</t>
  </si>
  <si>
    <t>-2110026488</t>
  </si>
  <si>
    <t>https://podminky.urs.cz/item/CS_URS_2023_01/783317101</t>
  </si>
  <si>
    <t>784</t>
  </si>
  <si>
    <t>Dokončovací práce - malby a tapety</t>
  </si>
  <si>
    <t>81</t>
  </si>
  <si>
    <t>784121001</t>
  </si>
  <si>
    <t>Oškrabání malby v místnostech výšky do 3,80 m</t>
  </si>
  <si>
    <t>-1214690909</t>
  </si>
  <si>
    <t>https://podminky.urs.cz/item/CS_URS_2023_01/784121001</t>
  </si>
  <si>
    <t>"stropy"</t>
  </si>
  <si>
    <t>"stěny"</t>
  </si>
  <si>
    <t>"006"(2,45+2,75)*2*2,70-(1,30+0,90+1,15*2+0,95+0,60*2)*2,00</t>
  </si>
  <si>
    <t>"007"(1,50+0,80)*2*0,70</t>
  </si>
  <si>
    <t>"008"(2,45+2,75)*2*2,70-(1,30+0,90+1,15*2+0,95+0,60*2)*2,00</t>
  </si>
  <si>
    <t>"009"(1,50+0,80)*2*0,70</t>
  </si>
  <si>
    <t>"010"(1,60+2,75)*2,70-(2,75+1,60*2+0,80)*2,00</t>
  </si>
  <si>
    <t>"011"(5,875+2,40)*2*2,70-(3,75+0,60*4+0,80)*2,00</t>
  </si>
  <si>
    <t>"012"(0,90+1,15)*2*0,70</t>
  </si>
  <si>
    <t>"013"(0,97+1,15)*2*0,70</t>
  </si>
  <si>
    <t>"014"(5,875+2,65)*2*2,70-(3,75+0,60*4+0,80)*2,00</t>
  </si>
  <si>
    <t>"015"(0,90+1,15)*2*0,70</t>
  </si>
  <si>
    <t>"016"(0,97+1,15)*2*0,70</t>
  </si>
  <si>
    <t>"031"(3,20+1,65)*2*2,70-(1,50+0,60+0,80*2)*2,00</t>
  </si>
  <si>
    <t>"062"(3,625+4,65)*2*2,70-(0,60+0,90+1,50)*2,00</t>
  </si>
  <si>
    <t>"064"(1,375+1,00)*2*0,70</t>
  </si>
  <si>
    <t>"065"(1,375+0,85)*2*0,70</t>
  </si>
  <si>
    <t>"066"(0,90+1,40)*2*2,70-0,60*2,00</t>
  </si>
  <si>
    <t>"067"(0,90+0,95)*2*0,70</t>
  </si>
  <si>
    <t>"068"(1,10+3,925)*2*2,70-(1,50+0,60*4)*2,00</t>
  </si>
  <si>
    <t>"110"(2,65+1,80)*2*4,35-(1,80+0,975+0,60+0,80)*2,00</t>
  </si>
  <si>
    <t>"114"(1,245*1,90)*2*4,35-(0,60*2,00+1,90*2,00)</t>
  </si>
  <si>
    <t>"115"(1,25+0,90)*2*2,35</t>
  </si>
  <si>
    <t>"116"(1,25+0,90)*2*2,35</t>
  </si>
  <si>
    <t>82</t>
  </si>
  <si>
    <t>784181101</t>
  </si>
  <si>
    <t>Penetrace podkladu jednonásobná základní akrylátová bezbarvá v místnostech výšky do 3,80 m</t>
  </si>
  <si>
    <t>1613483335</t>
  </si>
  <si>
    <t>https://podminky.urs.cz/item/CS_URS_2023_01/784181101</t>
  </si>
  <si>
    <t>83</t>
  </si>
  <si>
    <t>784211101</t>
  </si>
  <si>
    <t>Malby z malířských směsí oděruvzdorných za mokra dvojnásobné, bílé za mokra oděruvzdorné výborně v místnostech výšky do 3,80 m</t>
  </si>
  <si>
    <t>1742848401</t>
  </si>
  <si>
    <t>https://podminky.urs.cz/item/CS_URS_2023_01/784211101</t>
  </si>
  <si>
    <t>84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</si>
  <si>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</si>
  <si>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</si>
  <si>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399858985</t>
  </si>
  <si>
    <t>https://podminky.urs.cz/item/CS_URS_2023_01/784211163</t>
  </si>
  <si>
    <t>SO 701.2 - SO 701.2 ZDRAVOTECHNIKA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</si>
  <si>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</si>
  <si>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</si>
  <si>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</si>
  <si>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974031132</t>
  </si>
  <si>
    <t>Vysekání rýh ve zdivu cihelném na maltu vápennou nebo vápenocementovou do hl. 50 mm a šířky do 70 mm</t>
  </si>
  <si>
    <t>308110967</t>
  </si>
  <si>
    <t>https://podminky.urs.cz/item/CS_URS_2023_01/974031132</t>
  </si>
  <si>
    <t>4*6+2*1,8+2*1,8+2,2*2</t>
  </si>
  <si>
    <t>974031153</t>
  </si>
  <si>
    <t>Vysekání rýh ve zdivu cihelném na maltu vápennou nebo vápenocementovou do hl. 100 mm a šířky do 100 mm</t>
  </si>
  <si>
    <t>1617282179</t>
  </si>
  <si>
    <t>https://podminky.urs.cz/item/CS_URS_2023_01/974031153</t>
  </si>
  <si>
    <t>2+1,5+1+2*0,6+1+0,6</t>
  </si>
  <si>
    <t>997006002</t>
  </si>
  <si>
    <t>Úprava stavebního odpadu třídění hrubé</t>
  </si>
  <si>
    <t>-1750069659</t>
  </si>
  <si>
    <t>https://podminky.urs.cz/item/CS_URS_2023_01/997006002</t>
  </si>
  <si>
    <t>997013113</t>
  </si>
  <si>
    <t>Vnitrostaveništní doprava suti a vybouraných hmot vodorovně do 50 m svisle s použitím mechanizace pro budovy a haly výšky přes 9 do 12 m</t>
  </si>
  <si>
    <t>-1404325995</t>
  </si>
  <si>
    <t>https://podminky.urs.cz/item/CS_URS_2023_01/997013113</t>
  </si>
  <si>
    <t>997013216</t>
  </si>
  <si>
    <t>Vnitrostaveništní doprava suti a vybouraných hmot vodorovně do 50 m svisle ručně pro budovy a haly výšky přes 18 do 21 m</t>
  </si>
  <si>
    <t>-1034610499</t>
  </si>
  <si>
    <t>https://podminky.urs.cz/item/CS_URS_2023_01/997013216</t>
  </si>
  <si>
    <t>-1764234972</t>
  </si>
  <si>
    <t>713411121</t>
  </si>
  <si>
    <t>Montáž izolace tepelné potrubí a ohybů pásy nebo rohožemi s povrchovou úpravou hliníkovou fólií připevněnými ocelovým drátem potrubí jednovrstvá</t>
  </si>
  <si>
    <t>394775858</t>
  </si>
  <si>
    <t>https://podminky.urs.cz/item/CS_URS_2023_01/713411121</t>
  </si>
  <si>
    <t>63154004</t>
  </si>
  <si>
    <t>pouzdro izolační potrubní z minerální vlny s Al fólií max. 250/100°C 22/20mm</t>
  </si>
  <si>
    <t>1592850259</t>
  </si>
  <si>
    <t>63154531</t>
  </si>
  <si>
    <t>pouzdro izolační potrubní z minerální vlny s Al fólií max. 250/100°C 28/30mm</t>
  </si>
  <si>
    <t>59911238</t>
  </si>
  <si>
    <t>43,3333333333333*0,9 "Přepočtené koeficientem množství</t>
  </si>
  <si>
    <t>63154532</t>
  </si>
  <si>
    <t>pouzdro izolační potrubní z minerální vlny s Al fólií max. 250/100°C 35/30mm</t>
  </si>
  <si>
    <t>1901522519</t>
  </si>
  <si>
    <t>63154030</t>
  </si>
  <si>
    <t>pouzdro izolační potrubní z minerální vlny s Al fólií max. 250/100°C 64/60mm</t>
  </si>
  <si>
    <t>1950672331</t>
  </si>
  <si>
    <t>63154041</t>
  </si>
  <si>
    <t>pouzdro izolační potrubní z minerální vlny s Al fólií max. 250/100°C 76/70mm</t>
  </si>
  <si>
    <t>1630424693</t>
  </si>
  <si>
    <t>63154573</t>
  </si>
  <si>
    <t>pouzdro izolační potrubní z minerální vlny s Al fólií max. 250/100°C 42/40mm</t>
  </si>
  <si>
    <t>-448543758</t>
  </si>
  <si>
    <t>378080642</t>
  </si>
  <si>
    <t>721</t>
  </si>
  <si>
    <t>Zdravotechnika - vnitřní kanalizace</t>
  </si>
  <si>
    <t>721140802</t>
  </si>
  <si>
    <t>Demontáž potrubí z litinových trub odpadních nebo dešťových do DN 100</t>
  </si>
  <si>
    <t>770635872</t>
  </si>
  <si>
    <t>https://podminky.urs.cz/item/CS_URS_2023_01/721140802</t>
  </si>
  <si>
    <t>721174025</t>
  </si>
  <si>
    <t>Potrubí z trub polypropylenových odpadní (svislé) DN 110</t>
  </si>
  <si>
    <t>-1810484287</t>
  </si>
  <si>
    <t>https://podminky.urs.cz/item/CS_URS_2023_01/721174025</t>
  </si>
  <si>
    <t>4,5+0,3+3+0,6+2,5+3+0,8+0,8</t>
  </si>
  <si>
    <t>721174042</t>
  </si>
  <si>
    <t>Potrubí z trub polypropylenových připojovací DN 40</t>
  </si>
  <si>
    <t>-758106763</t>
  </si>
  <si>
    <t>https://podminky.urs.cz/item/CS_URS_2023_01/721174042</t>
  </si>
  <si>
    <t>12*0,2</t>
  </si>
  <si>
    <t>721174043</t>
  </si>
  <si>
    <t>Potrubí z trub polypropylenových připojovací DN 50</t>
  </si>
  <si>
    <t>-592302005</t>
  </si>
  <si>
    <t>https://podminky.urs.cz/item/CS_URS_2023_01/721174043</t>
  </si>
  <si>
    <t>0,5+1,3+1+1,2+1,3+6,1+0,8+0,8</t>
  </si>
  <si>
    <t>721174044</t>
  </si>
  <si>
    <t>Potrubí z trub polypropylenových připojovací DN 75</t>
  </si>
  <si>
    <t>-306839836</t>
  </si>
  <si>
    <t>https://podminky.urs.cz/item/CS_URS_2023_01/721174044</t>
  </si>
  <si>
    <t>4,8+4,5+0,8+0,9</t>
  </si>
  <si>
    <t>721174045</t>
  </si>
  <si>
    <t>Potrubí z trub polypropylenových připojovací DN 110</t>
  </si>
  <si>
    <t>-1479273889</t>
  </si>
  <si>
    <t>https://podminky.urs.cz/item/CS_URS_2023_01/721174045</t>
  </si>
  <si>
    <t>0,5+0,5+1</t>
  </si>
  <si>
    <t>721174055</t>
  </si>
  <si>
    <t>Potrubí z trub polypropylenových dešťové DN 110</t>
  </si>
  <si>
    <t>-429457719</t>
  </si>
  <si>
    <t>https://podminky.urs.cz/item/CS_URS_2023_01/721174055</t>
  </si>
  <si>
    <t>5,3+7+5,6+1,3+8,8</t>
  </si>
  <si>
    <t>28615656</t>
  </si>
  <si>
    <t>objímka instalační pevná dvoušroubová HTPO DN 40</t>
  </si>
  <si>
    <t>813157457</t>
  </si>
  <si>
    <t>28615657</t>
  </si>
  <si>
    <t>objímka instalační pevná dvoušroubová HTPO DN 50</t>
  </si>
  <si>
    <t>2120584529</t>
  </si>
  <si>
    <t>28615658</t>
  </si>
  <si>
    <t>objímka instalační pevná dvoušroubová HTPO DN 75</t>
  </si>
  <si>
    <t>-219623478</t>
  </si>
  <si>
    <t>28615659</t>
  </si>
  <si>
    <t>objímka instalační pevná dvoušroubová HTPO DN 110</t>
  </si>
  <si>
    <t>-754429480</t>
  </si>
  <si>
    <t>28615660</t>
  </si>
  <si>
    <t>objímka instalační pevná dvoušroubová HTPO DN 125</t>
  </si>
  <si>
    <t>86125706</t>
  </si>
  <si>
    <t>721194104</t>
  </si>
  <si>
    <t>Vyměření přípojek na potrubí vyvedení a upevnění odpadních výpustek DN 40</t>
  </si>
  <si>
    <t>-1412213260</t>
  </si>
  <si>
    <t>https://podminky.urs.cz/item/CS_URS_2023_01/721194104</t>
  </si>
  <si>
    <t>721194105</t>
  </si>
  <si>
    <t>Vyměření přípojek na potrubí vyvedení a upevnění odpadních výpustek DN 50</t>
  </si>
  <si>
    <t>-290268247</t>
  </si>
  <si>
    <t>https://podminky.urs.cz/item/CS_URS_2023_01/721194105</t>
  </si>
  <si>
    <t>721194109</t>
  </si>
  <si>
    <t>Vyměření přípojek na potrubí vyvedení a upevnění odpadních výpustek DN 110</t>
  </si>
  <si>
    <t>-1110245462</t>
  </si>
  <si>
    <t>https://podminky.urs.cz/item/CS_URS_2023_01/721194109</t>
  </si>
  <si>
    <t>721210812</t>
  </si>
  <si>
    <t>Demontáž kanalizačního příslušenství vpustí podlahových z kyselinovzdorné kameniny DN 70</t>
  </si>
  <si>
    <t>908141080</t>
  </si>
  <si>
    <t>https://podminky.urs.cz/item/CS_URS_2023_01/721210812</t>
  </si>
  <si>
    <t>721211421</t>
  </si>
  <si>
    <t>Podlahové vpusti se svislým odtokem DN 50/75/110 mřížka nerez 115x115</t>
  </si>
  <si>
    <t>964587803</t>
  </si>
  <si>
    <t>https://podminky.urs.cz/item/CS_URS_2023_01/721211421</t>
  </si>
  <si>
    <t>1NP</t>
  </si>
  <si>
    <t>1PP</t>
  </si>
  <si>
    <t>721220801</t>
  </si>
  <si>
    <t>Demontáž zápachových uzávěrek do DN 70</t>
  </si>
  <si>
    <t>-638825356</t>
  </si>
  <si>
    <t>https://podminky.urs.cz/item/CS_URS_2023_01/721220801</t>
  </si>
  <si>
    <t>12+2</t>
  </si>
  <si>
    <t>721233212</t>
  </si>
  <si>
    <t>Střešní vtoky (vpusti) polypropylenové (PP) pro pochůzné střechy s odtokem svislým DN 110</t>
  </si>
  <si>
    <t>-1817415160</t>
  </si>
  <si>
    <t>https://podminky.urs.cz/item/CS_URS_2023_01/721233212</t>
  </si>
  <si>
    <t>721290111</t>
  </si>
  <si>
    <t>Zkouška těsnosti kanalizace v objektech vodou do DN 125</t>
  </si>
  <si>
    <t>-1839920651</t>
  </si>
  <si>
    <t>https://podminky.urs.cz/item/CS_URS_2023_01/721290111</t>
  </si>
  <si>
    <t>998721103</t>
  </si>
  <si>
    <t>Přesun hmot pro vnitřní kanalizace stanovený z hmotnosti přesunovaného materiálu vodorovná dopravní vzdálenost do 50 m v objektech výšky přes 12 do 24 m</t>
  </si>
  <si>
    <t>1518974825</t>
  </si>
  <si>
    <t>https://podminky.urs.cz/item/CS_URS_2023_01/998721103</t>
  </si>
  <si>
    <t>722</t>
  </si>
  <si>
    <t>Zdravotechnika - vnitřní vodovod</t>
  </si>
  <si>
    <t>722130801</t>
  </si>
  <si>
    <t>Demontáž potrubí z ocelových trubek pozinkovaných závitových do DN 25</t>
  </si>
  <si>
    <t>1789967198</t>
  </si>
  <si>
    <t>https://podminky.urs.cz/item/CS_URS_2023_01/722130801</t>
  </si>
  <si>
    <t>122+39</t>
  </si>
  <si>
    <t>722130802</t>
  </si>
  <si>
    <t>Demontáž potrubí z ocelových trubek pozinkovaných závitových přes 25 do DN 40</t>
  </si>
  <si>
    <t>-734203937</t>
  </si>
  <si>
    <t>https://podminky.urs.cz/item/CS_URS_2023_01/722130802</t>
  </si>
  <si>
    <t>37+7,5</t>
  </si>
  <si>
    <t>722130804</t>
  </si>
  <si>
    <t>Demontáž potrubí z ocelových trubek pozinkovaných závitových DN 65</t>
  </si>
  <si>
    <t>-354813307</t>
  </si>
  <si>
    <t>https://podminky.urs.cz/item/CS_URS_2023_01/722130804</t>
  </si>
  <si>
    <t>722174002</t>
  </si>
  <si>
    <t>Potrubí z plastových trubek z polypropylenu PPR svařovaných polyfúzně PN 16 (SDR 7,4) D 20 x 2,8</t>
  </si>
  <si>
    <t>1512688887</t>
  </si>
  <si>
    <t>https://podminky.urs.cz/item/CS_URS_2023_01/722174002</t>
  </si>
  <si>
    <t>19,3+4,4+7,7+5,4+23+6,7</t>
  </si>
  <si>
    <t>21,7+3,9+8,2+21,7</t>
  </si>
  <si>
    <t>722174003</t>
  </si>
  <si>
    <t>Potrubí z plastových trubek z polypropylenu PPR svařovaných polyfúzně PN 16 (SDR 7,4) D 25 x 3,5</t>
  </si>
  <si>
    <t>-520208615</t>
  </si>
  <si>
    <t>https://podminky.urs.cz/item/CS_URS_2023_01/722174003</t>
  </si>
  <si>
    <t>14,7+3,8+3</t>
  </si>
  <si>
    <t>11,5+6</t>
  </si>
  <si>
    <t>722174004</t>
  </si>
  <si>
    <t>Potrubí z plastových trubek z polypropylenu PPR svařovaných polyfúzně PN 16 (SDR 7,4) D 32 x 4,4</t>
  </si>
  <si>
    <t>1533890309</t>
  </si>
  <si>
    <t>https://podminky.urs.cz/item/CS_URS_2023_01/722174004</t>
  </si>
  <si>
    <t>2,5+11,5</t>
  </si>
  <si>
    <t>2,3+11,2+9,5</t>
  </si>
  <si>
    <t>722174005</t>
  </si>
  <si>
    <t>Potrubí z plastových trubek z polypropylenu PPR svařovaných polyfúzně PN 16 (SDR 7,4) D 40 x 5,5</t>
  </si>
  <si>
    <t>1057746104</t>
  </si>
  <si>
    <t>https://podminky.urs.cz/item/CS_URS_2023_01/722174005</t>
  </si>
  <si>
    <t>3,6+3,9</t>
  </si>
  <si>
    <t>722174007</t>
  </si>
  <si>
    <t>Potrubí z plastových trubek z polypropylenu PPR svařovaných polyfúzně PN 16 (SDR 7,4) D 63 x 8,6</t>
  </si>
  <si>
    <t>607082307</t>
  </si>
  <si>
    <t>https://podminky.urs.cz/item/CS_URS_2023_01/722174007</t>
  </si>
  <si>
    <t>722174008</t>
  </si>
  <si>
    <t>Potrubí z plastových trubek z polypropylenu PPR svařovaných polyfúzně PN 16 (SDR 7,4) D 75 x 10,3</t>
  </si>
  <si>
    <t>1023028416</t>
  </si>
  <si>
    <t>https://podminky.urs.cz/item/CS_URS_2023_01/722174008</t>
  </si>
  <si>
    <t>28654696</t>
  </si>
  <si>
    <t>objímka kovová s vrutem D 50-63mm</t>
  </si>
  <si>
    <t>681998925</t>
  </si>
  <si>
    <t>28654694</t>
  </si>
  <si>
    <t>objímka kovová s vrutem D 32-40mm</t>
  </si>
  <si>
    <t>-1943112412</t>
  </si>
  <si>
    <t>28654692</t>
  </si>
  <si>
    <t>objímka kovová s vrutem D 20-25mm</t>
  </si>
  <si>
    <t>-1425310582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</si>
  <si>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</si>
  <si>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</si>
  <si>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-442167885</t>
  </si>
  <si>
    <t>https://podminky.urs.cz/item/CS_URS_2023_01/722181241</t>
  </si>
  <si>
    <t>722240122</t>
  </si>
  <si>
    <t>Armatury z plastických hmot kohouty (PPR) kulové DN 20</t>
  </si>
  <si>
    <t>1721933502</t>
  </si>
  <si>
    <t>https://podminky.urs.cz/item/CS_URS_2023_01/722240122</t>
  </si>
  <si>
    <t>722240123</t>
  </si>
  <si>
    <t>Armatury z plastických hmot kohouty (PPR) kulové DN 25</t>
  </si>
  <si>
    <t>1162563381</t>
  </si>
  <si>
    <t>https://podminky.urs.cz/item/CS_URS_2023_01/722240123</t>
  </si>
  <si>
    <t>722240125</t>
  </si>
  <si>
    <t>Armatury z plastických hmot kohouty (PPR) kulové DN 40</t>
  </si>
  <si>
    <t>-83690717</t>
  </si>
  <si>
    <t>https://podminky.urs.cz/item/CS_URS_2023_01/722240125</t>
  </si>
  <si>
    <t>722249122</t>
  </si>
  <si>
    <t>Armatury z plastických hmot montáž vodovodních armatur z plastických hmot ostatních typů DN 20</t>
  </si>
  <si>
    <t>-1429435625</t>
  </si>
  <si>
    <t>https://podminky.urs.cz/item/CS_URS_2023_01/722249122</t>
  </si>
  <si>
    <t>55114212</t>
  </si>
  <si>
    <t>kohout kulový s vypouštěním PN 42 T 185°C chromovaný R250DS 3/4"</t>
  </si>
  <si>
    <t>111159641</t>
  </si>
  <si>
    <t>722249123</t>
  </si>
  <si>
    <t>Armatury z plastických hmot montáž vodovodních armatur z plastických hmot ostatních typů DN 25</t>
  </si>
  <si>
    <t>1964108704</t>
  </si>
  <si>
    <t>https://podminky.urs.cz/item/CS_URS_2023_01/722249123</t>
  </si>
  <si>
    <t>55114214</t>
  </si>
  <si>
    <t>kohout kulový s vypouštěním PN 35 T 185°C chromovaný R250DS 1"</t>
  </si>
  <si>
    <t>1138165516</t>
  </si>
  <si>
    <t>722290215</t>
  </si>
  <si>
    <t>Zkoušky, proplach a desinfekce vodovodního potrubí zkoušky těsnosti vodovodního potrubí hrdlového nebo přírubového do DN 100</t>
  </si>
  <si>
    <t>1237441723</t>
  </si>
  <si>
    <t>https://podminky.urs.cz/item/CS_URS_2023_01/722290215</t>
  </si>
  <si>
    <t>998722103</t>
  </si>
  <si>
    <t>Přesun hmot pro vnitřní vodovod stanovený z hmotnosti přesunovaného materiálu vodorovná dopravní vzdálenost do 50 m v objektech výšky přes 12 do 24 m</t>
  </si>
  <si>
    <t>206091963</t>
  </si>
  <si>
    <t>https://podminky.urs.cz/item/CS_URS_2023_01/998722103</t>
  </si>
  <si>
    <t>725110814</t>
  </si>
  <si>
    <t>Demontáž klozetů kombi</t>
  </si>
  <si>
    <t>-2041337224</t>
  </si>
  <si>
    <t>https://podminky.urs.cz/item/CS_URS_2023_01/725110814</t>
  </si>
  <si>
    <t>725112022</t>
  </si>
  <si>
    <t>Zařízení záchodů klozety keramické závěsné na nosné stěny s hlubokým splachováním odpad vodorovný</t>
  </si>
  <si>
    <t>-7153683</t>
  </si>
  <si>
    <t>https://podminky.urs.cz/item/CS_URS_2023_01/725112022</t>
  </si>
  <si>
    <t>725210821</t>
  </si>
  <si>
    <t>Demontáž umyvadel bez výtokových armatur umyvadel</t>
  </si>
  <si>
    <t>1418573260</t>
  </si>
  <si>
    <t>https://podminky.urs.cz/item/CS_URS_2023_01/725210821</t>
  </si>
  <si>
    <t>725211602</t>
  </si>
  <si>
    <t>Umyvadla keramická bílá bez výtokových armatur připevněná na stěnu šrouby bez sloupu nebo krytu na sifon, šířka umyvadla 550 mm</t>
  </si>
  <si>
    <t>-872931810</t>
  </si>
  <si>
    <t>https://podminky.urs.cz/item/CS_URS_2023_01/725211602</t>
  </si>
  <si>
    <t>725311121</t>
  </si>
  <si>
    <t>Dřezy bez výtokových armatur jednoduché se zápachovou uzávěrkou nerezové s odkapávací plochou 560x480 mm a miskou</t>
  </si>
  <si>
    <t>-1348264133</t>
  </si>
  <si>
    <t>https://podminky.urs.cz/item/CS_URS_2023_01/725311121</t>
  </si>
  <si>
    <t>725319111</t>
  </si>
  <si>
    <t>Dřezy bez výtokových armatur montáž dřezů ostatních typů</t>
  </si>
  <si>
    <t>-1638209454</t>
  </si>
  <si>
    <t>https://podminky.urs.cz/item/CS_URS_2023_01/725319111</t>
  </si>
  <si>
    <t>55231350</t>
  </si>
  <si>
    <t>dvojdřez nerez nástavný 900x600mm</t>
  </si>
  <si>
    <t>691387105</t>
  </si>
  <si>
    <t>725819401</t>
  </si>
  <si>
    <t>Ventily montáž ventilů ostatních typů rohových s připojovací trubičkou G 1/2"</t>
  </si>
  <si>
    <t>-2084900234</t>
  </si>
  <si>
    <t>https://podminky.urs.cz/item/CS_URS_2023_01/725819401</t>
  </si>
  <si>
    <t>55141002</t>
  </si>
  <si>
    <t>ventil kulový rohový s filtrem 1/2"x3/8" s celokovovým kulatým designem</t>
  </si>
  <si>
    <t>1615802964</t>
  </si>
  <si>
    <t>55190006</t>
  </si>
  <si>
    <t>hadice flexibilní sanitární 3/8"</t>
  </si>
  <si>
    <t>-176974742</t>
  </si>
  <si>
    <t>725820801</t>
  </si>
  <si>
    <t>Demontáž baterií nástěnných do G 3/4</t>
  </si>
  <si>
    <t>876390876</t>
  </si>
  <si>
    <t>https://podminky.urs.cz/item/CS_URS_2023_01/725820801</t>
  </si>
  <si>
    <t>725821312</t>
  </si>
  <si>
    <t>Baterie dřezové nástěnné pákové s otáčivým kulatým ústím a délkou ramínka 300 mm</t>
  </si>
  <si>
    <t>-1632084125</t>
  </si>
  <si>
    <t>https://podminky.urs.cz/item/CS_URS_2023_01/725821312</t>
  </si>
  <si>
    <t>725822611</t>
  </si>
  <si>
    <t>Baterie umyvadlové stojánkové pákové bez výpusti</t>
  </si>
  <si>
    <t>2118678040</t>
  </si>
  <si>
    <t>https://podminky.urs.cz/item/CS_URS_2023_01/725822611</t>
  </si>
  <si>
    <t>725841322</t>
  </si>
  <si>
    <t>Baterie sprchové klasické s roztečí 150 mm</t>
  </si>
  <si>
    <t>1157344394</t>
  </si>
  <si>
    <t>https://podminky.urs.cz/item/CS_URS_2023_01/725841322</t>
  </si>
  <si>
    <t>725860811</t>
  </si>
  <si>
    <t>Demontáž zápachových uzávěrek pro zařizovací předměty jednoduchých</t>
  </si>
  <si>
    <t>-1322133965</t>
  </si>
  <si>
    <t>https://podminky.urs.cz/item/CS_URS_2023_01/725860811</t>
  </si>
  <si>
    <t>2+5</t>
  </si>
  <si>
    <t>725861102</t>
  </si>
  <si>
    <t>Zápachové uzávěrky zařizovacích předmětů pro umyvadla DN 40</t>
  </si>
  <si>
    <t>183516329</t>
  </si>
  <si>
    <t>https://podminky.urs.cz/item/CS_URS_2023_01/725861102</t>
  </si>
  <si>
    <t>998725103</t>
  </si>
  <si>
    <t>Přesun hmot pro zařizovací předměty stanovený z hmotnosti přesunovaného materiálu vodorovná dopravní vzdálenost do 50 m v objektech výšky přes 12 do 24 m</t>
  </si>
  <si>
    <t>-758046967</t>
  </si>
  <si>
    <t>https://podminky.urs.cz/item/CS_URS_2023_01/998725103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</si>
  <si>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</si>
  <si>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</si>
  <si>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</si>
  <si>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</si>
  <si>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-901917494</t>
  </si>
  <si>
    <t>https://podminky.urs.cz/item/CS_URS_2023_01/726131041</t>
  </si>
  <si>
    <t>998726113</t>
  </si>
  <si>
    <t>Přesun hmot pro instalační prefabrikáty stanovený z hmotnosti přesunovaného materiálu vodorovná dopravní vzdálenost do 50 m v objektech výšky přes 12 m do 24 m</t>
  </si>
  <si>
    <t>-841558845</t>
  </si>
  <si>
    <t>https://podminky.urs.cz/item/CS_URS_2023_01/998726113</t>
  </si>
  <si>
    <t>VRN - VRN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</si>
  <si>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</si>
  <si>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</si>
  <si>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</si>
  <si>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</si>
  <si>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</si>
  <si>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</si>
  <si>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</si>
  <si>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</si>
  <si>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</si>
  <si>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013203000</t>
  </si>
  <si>
    <t>Dokumentace stavby bez rozlišení</t>
  </si>
  <si>
    <t>kpl</t>
  </si>
  <si>
    <t>1024</t>
  </si>
  <si>
    <t>148826358</t>
  </si>
  <si>
    <t>https://podminky.urs.cz/item/CS_URS_2023_01/013203000</t>
  </si>
  <si>
    <t>"VRN dle SoD bod 2.5.9"</t>
  </si>
  <si>
    <t>"fotodokumentace skutečného provedení"1</t>
  </si>
  <si>
    <t>013254000</t>
  </si>
  <si>
    <t>Dokumentace skutečného provedení stavby</t>
  </si>
  <si>
    <t>709333310</t>
  </si>
  <si>
    <t>https://podminky.urs.cz/item/CS_URS_2023_01/013254000</t>
  </si>
  <si>
    <t>"VRN podle SoD bod 2.5.1"1</t>
  </si>
  <si>
    <t>VRN3</t>
  </si>
  <si>
    <t>Zařízení staveniště</t>
  </si>
  <si>
    <t>030001000</t>
  </si>
  <si>
    <t>-1360187048</t>
  </si>
  <si>
    <t>https://podminky.urs.cz/item/CS_URS_2023_01/030001000</t>
  </si>
  <si>
    <t>"VRN podle SoD bod 2.5.2"1</t>
  </si>
  <si>
    <t>VRN4</t>
  </si>
  <si>
    <t>Inženýrská činnost</t>
  </si>
  <si>
    <t>045203000</t>
  </si>
  <si>
    <t>Kompletační činnost</t>
  </si>
  <si>
    <t>399859566</t>
  </si>
  <si>
    <t>https://podminky.urs.cz/item/CS_URS_2023_01/045203000</t>
  </si>
  <si>
    <t>"VRN podle SoD bod 2.5.4"1</t>
  </si>
  <si>
    <t>045303000</t>
  </si>
  <si>
    <t>Koordinační činnost</t>
  </si>
  <si>
    <t>-2082093486</t>
  </si>
  <si>
    <t>https://podminky.urs.cz/item/CS_URS_2023_01/045303000</t>
  </si>
  <si>
    <t>"VRN podle SoD bod 2.5.5"1</t>
  </si>
  <si>
    <t>VRN5</t>
  </si>
  <si>
    <t>Finanční náklady</t>
  </si>
  <si>
    <t>051002000</t>
  </si>
  <si>
    <t>Pojistné</t>
  </si>
  <si>
    <t>1914761732</t>
  </si>
  <si>
    <t>https://podminky.urs.cz/item/CS_URS_2023_01/051002000</t>
  </si>
  <si>
    <t>"VRN podle SoD bod 2.5.6"1</t>
  </si>
  <si>
    <t>VRN7</t>
  </si>
  <si>
    <t>Provozní vlivy</t>
  </si>
  <si>
    <t>071203000</t>
  </si>
  <si>
    <t>Provoz dalšího subjektu</t>
  </si>
  <si>
    <t>-896030821</t>
  </si>
  <si>
    <t>https://podminky.urs.cz/item/CS_URS_2023_01/071203000</t>
  </si>
  <si>
    <t>"VRN podle SoD bod 2.5.8"1</t>
  </si>
  <si>
    <t>SEZNAM FIGUR</t>
  </si>
  <si>
    <t>Výměra</t>
  </si>
  <si>
    <t xml:space="preserve"> SO 701.1</t>
  </si>
  <si>
    <t>d01</t>
  </si>
  <si>
    <t>skladba d01</t>
  </si>
  <si>
    <t>"příčky ozn D01"</t>
  </si>
  <si>
    <t>"040"0,20*2,70*4</t>
  </si>
  <si>
    <t>"045"0,20*2,70*4</t>
  </si>
  <si>
    <t>"052"0,462*2,70</t>
  </si>
  <si>
    <t>"0,55"0,25*2,70</t>
  </si>
  <si>
    <t>"104"0,35*4,35</t>
  </si>
  <si>
    <t>"142"(0,825+0,375)*4,35</t>
  </si>
  <si>
    <t>"150"0,20*4,35*8</t>
  </si>
  <si>
    <t>"169"0,275*4,35</t>
  </si>
  <si>
    <t>"175"0,675*4,35</t>
  </si>
  <si>
    <t>"201"0,225*3,30*2</t>
  </si>
  <si>
    <t>"202"0,225*3,30</t>
  </si>
  <si>
    <t>"203"0,225*3,30*2</t>
  </si>
  <si>
    <t>"205"0,225*3,30</t>
  </si>
  <si>
    <t>"206"0,225*3,30*2</t>
  </si>
  <si>
    <t>"207"0,225*3,30</t>
  </si>
  <si>
    <t>"209"0,225*0,30</t>
  </si>
  <si>
    <t>"210"0,225*3,30</t>
  </si>
  <si>
    <t>"211"0,225*3,30</t>
  </si>
  <si>
    <t>"214"0,50*3,30</t>
  </si>
  <si>
    <t>"217"0,225*2*3,30</t>
  </si>
  <si>
    <t>"218"(0,225+0,375)*3,30</t>
  </si>
  <si>
    <t>"225"0,40*3,30</t>
  </si>
  <si>
    <t>"226"(0,225+0,475)*3,30</t>
  </si>
  <si>
    <t>"229"0,225*3,30</t>
  </si>
  <si>
    <t>"302"0,225*2*3,30*3</t>
  </si>
  <si>
    <t>"304"0,225*3,30</t>
  </si>
  <si>
    <t>"305"0,225*3,30</t>
  </si>
  <si>
    <t>"308"0,225*3,30</t>
  </si>
  <si>
    <t>"309"0,225*3,30</t>
  </si>
  <si>
    <t>"310"(0,225+0,25)*3,30</t>
  </si>
  <si>
    <t>"313"0,225*3,30</t>
  </si>
  <si>
    <t>"314"0,225*3,30*3</t>
  </si>
  <si>
    <t>"317"0,40*3,30</t>
  </si>
  <si>
    <t>"320"0,20*3,30</t>
  </si>
  <si>
    <t>"321"(0,225+0,375)*3,30</t>
  </si>
  <si>
    <t>"329"0,50*3,30</t>
  </si>
  <si>
    <t>"330"(0,475+0,225)*3,30</t>
  </si>
  <si>
    <t>"334"0,225*3,30</t>
  </si>
  <si>
    <t>"402"0,225*3,30</t>
  </si>
  <si>
    <t>"403"0,225*3,30*2</t>
  </si>
  <si>
    <t>"404"0,225*3,30</t>
  </si>
  <si>
    <t>"405"0,225*3,30</t>
  </si>
  <si>
    <t>"407"0,225*3,30</t>
  </si>
  <si>
    <t>"408"0,225*3,30</t>
  </si>
  <si>
    <t>"409"0,225*3,30</t>
  </si>
  <si>
    <t>"410"0,225*3,30</t>
  </si>
  <si>
    <t>"414"0,225*3,30</t>
  </si>
  <si>
    <t>"416"0,225*3,30</t>
  </si>
  <si>
    <t>"417"0,225*3,30</t>
  </si>
  <si>
    <t>"418"0,225*3,30</t>
  </si>
  <si>
    <t>"420"0,225*3,30</t>
  </si>
  <si>
    <t>"421"0,50*3,30</t>
  </si>
  <si>
    <t>"424"0,225*2*3,30</t>
  </si>
  <si>
    <t>"431"0,40*2*3,30</t>
  </si>
  <si>
    <t>"432"0,225*3,30</t>
  </si>
  <si>
    <t>"435"0,225*3,30</t>
  </si>
  <si>
    <t>"501"0,42*3,30</t>
  </si>
  <si>
    <t>"502"0,325*3,30</t>
  </si>
  <si>
    <t>"504"0,325*3,30</t>
  </si>
  <si>
    <t>"506"0,225*3,30</t>
  </si>
  <si>
    <t>"517"0,325*3,30</t>
  </si>
  <si>
    <t>"518"0,325*3,30</t>
  </si>
  <si>
    <t>"519"0,325*3,30</t>
  </si>
  <si>
    <t>"526"0,325*3,30*2</t>
  </si>
  <si>
    <t>"527"0,325*3,30</t>
  </si>
  <si>
    <t>"528"0,325*3,30*2</t>
  </si>
  <si>
    <t>"530"0,325*3,30</t>
  </si>
  <si>
    <t>"531"(0,325+0,20)*3,30</t>
  </si>
  <si>
    <t>d02</t>
  </si>
  <si>
    <t>skladba d02</t>
  </si>
  <si>
    <t>skladba d03</t>
  </si>
  <si>
    <t>d04</t>
  </si>
  <si>
    <t>skladba d04</t>
  </si>
  <si>
    <t>skladba d05</t>
  </si>
  <si>
    <t>d06</t>
  </si>
  <si>
    <t>skladba d06</t>
  </si>
  <si>
    <t>d07</t>
  </si>
  <si>
    <t>skladba d07</t>
  </si>
  <si>
    <t>d08</t>
  </si>
  <si>
    <t>skladba d08</t>
  </si>
  <si>
    <t>d10</t>
  </si>
  <si>
    <t>skladba d10</t>
  </si>
  <si>
    <t>"ozn.D10"</t>
  </si>
  <si>
    <t>"003"1,00*4,25</t>
  </si>
  <si>
    <t>"102"1,00*4,35*2</t>
  </si>
  <si>
    <t>"503"1,00*3,20</t>
  </si>
  <si>
    <t>"505"1,00*3,20</t>
  </si>
  <si>
    <t>d20</t>
  </si>
  <si>
    <t>skladba d20</t>
  </si>
  <si>
    <t>"ozn.d20 vč. přetažení na stěnu střecha nad 1.np"</t>
  </si>
  <si>
    <t>((14,74+3,80+7,20+7,37+6,03)*(1,596+1,68)-1,00*1,00*11)*1,20</t>
  </si>
  <si>
    <t>d22</t>
  </si>
  <si>
    <t>skladba d22</t>
  </si>
  <si>
    <t>"ozn.D22"</t>
  </si>
  <si>
    <t>"402"0,30</t>
  </si>
  <si>
    <t>"409"0,30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</si>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</sst>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1100" TargetMode="External" /><Relationship Id="rId2" Type="http://schemas.openxmlformats.org/officeDocument/2006/relationships/hyperlink" Target="https://podminky.urs.cz/item/CS_URS_2023_01/612321121" TargetMode="External" /><Relationship Id="rId3" Type="http://schemas.openxmlformats.org/officeDocument/2006/relationships/hyperlink" Target="https://podminky.urs.cz/item/CS_URS_2023_01/612321141" TargetMode="External" /><Relationship Id="rId4" Type="http://schemas.openxmlformats.org/officeDocument/2006/relationships/hyperlink" Target="https://podminky.urs.cz/item/CS_URS_2023_01/631311125" TargetMode="External" /><Relationship Id="rId5" Type="http://schemas.openxmlformats.org/officeDocument/2006/relationships/hyperlink" Target="https://podminky.urs.cz/item/CS_URS_2023_01/631319012" TargetMode="External" /><Relationship Id="rId6" Type="http://schemas.openxmlformats.org/officeDocument/2006/relationships/hyperlink" Target="https://podminky.urs.cz/item/CS_URS_2023_01/631319173" TargetMode="External" /><Relationship Id="rId7" Type="http://schemas.openxmlformats.org/officeDocument/2006/relationships/hyperlink" Target="https://podminky.urs.cz/item/CS_URS_2023_01/631362021" TargetMode="External" /><Relationship Id="rId8" Type="http://schemas.openxmlformats.org/officeDocument/2006/relationships/hyperlink" Target="https://podminky.urs.cz/item/CS_URS_2023_01/HZS1302" TargetMode="External" /><Relationship Id="rId9" Type="http://schemas.openxmlformats.org/officeDocument/2006/relationships/hyperlink" Target="https://podminky.urs.cz/item/CS_URS_2023_01/952901111" TargetMode="External" /><Relationship Id="rId10" Type="http://schemas.openxmlformats.org/officeDocument/2006/relationships/hyperlink" Target="https://podminky.urs.cz/item/CS_URS_2023_01/965042141" TargetMode="External" /><Relationship Id="rId11" Type="http://schemas.openxmlformats.org/officeDocument/2006/relationships/hyperlink" Target="https://podminky.urs.cz/item/CS_URS_2023_01/965049111" TargetMode="External" /><Relationship Id="rId12" Type="http://schemas.openxmlformats.org/officeDocument/2006/relationships/hyperlink" Target="https://podminky.urs.cz/item/CS_URS_2023_01/978013191" TargetMode="External" /><Relationship Id="rId13" Type="http://schemas.openxmlformats.org/officeDocument/2006/relationships/hyperlink" Target="https://podminky.urs.cz/item/CS_URS_2023_01/978059541" TargetMode="External" /><Relationship Id="rId14" Type="http://schemas.openxmlformats.org/officeDocument/2006/relationships/hyperlink" Target="https://podminky.urs.cz/item/CS_URS_2023_01/949101111" TargetMode="External" /><Relationship Id="rId15" Type="http://schemas.openxmlformats.org/officeDocument/2006/relationships/hyperlink" Target="https://podminky.urs.cz/item/CS_URS_2023_01/997013156" TargetMode="External" /><Relationship Id="rId16" Type="http://schemas.openxmlformats.org/officeDocument/2006/relationships/hyperlink" Target="https://podminky.urs.cz/item/CS_URS_2023_01/997013501" TargetMode="External" /><Relationship Id="rId17" Type="http://schemas.openxmlformats.org/officeDocument/2006/relationships/hyperlink" Target="https://podminky.urs.cz/item/CS_URS_2023_01/997013509" TargetMode="External" /><Relationship Id="rId18" Type="http://schemas.openxmlformats.org/officeDocument/2006/relationships/hyperlink" Target="https://podminky.urs.cz/item/CS_URS_2023_01/997013871" TargetMode="External" /><Relationship Id="rId19" Type="http://schemas.openxmlformats.org/officeDocument/2006/relationships/hyperlink" Target="https://podminky.urs.cz/item/CS_URS_2023_01/998011003" TargetMode="External" /><Relationship Id="rId20" Type="http://schemas.openxmlformats.org/officeDocument/2006/relationships/hyperlink" Target="https://podminky.urs.cz/item/CS_URS_2023_01/711111001" TargetMode="External" /><Relationship Id="rId21" Type="http://schemas.openxmlformats.org/officeDocument/2006/relationships/hyperlink" Target="https://podminky.urs.cz/item/CS_URS_2023_01/711131811" TargetMode="External" /><Relationship Id="rId22" Type="http://schemas.openxmlformats.org/officeDocument/2006/relationships/hyperlink" Target="https://podminky.urs.cz/item/CS_URS_2023_01/711141559" TargetMode="External" /><Relationship Id="rId23" Type="http://schemas.openxmlformats.org/officeDocument/2006/relationships/hyperlink" Target="https://podminky.urs.cz/item/CS_URS_2023_01/711191101" TargetMode="External" /><Relationship Id="rId24" Type="http://schemas.openxmlformats.org/officeDocument/2006/relationships/hyperlink" Target="https://podminky.urs.cz/item/CS_URS_2023_01/998711103" TargetMode="External" /><Relationship Id="rId25" Type="http://schemas.openxmlformats.org/officeDocument/2006/relationships/hyperlink" Target="https://podminky.urs.cz/item/CS_URS_2023_01/713121111" TargetMode="External" /><Relationship Id="rId26" Type="http://schemas.openxmlformats.org/officeDocument/2006/relationships/hyperlink" Target="https://podminky.urs.cz/item/CS_URS_2023_01/998713103" TargetMode="External" /><Relationship Id="rId27" Type="http://schemas.openxmlformats.org/officeDocument/2006/relationships/hyperlink" Target="https://podminky.urs.cz/item/CS_URS_2023_01/725291511" TargetMode="External" /><Relationship Id="rId28" Type="http://schemas.openxmlformats.org/officeDocument/2006/relationships/hyperlink" Target="https://podminky.urs.cz/item/CS_URS_2023_01/725291521" TargetMode="External" /><Relationship Id="rId29" Type="http://schemas.openxmlformats.org/officeDocument/2006/relationships/hyperlink" Target="https://podminky.urs.cz/item/CS_URS_2023_01/725291531" TargetMode="External" /><Relationship Id="rId30" Type="http://schemas.openxmlformats.org/officeDocument/2006/relationships/hyperlink" Target="https://podminky.urs.cz/item/CS_URS_2023_01/998725202" TargetMode="External" /><Relationship Id="rId31" Type="http://schemas.openxmlformats.org/officeDocument/2006/relationships/hyperlink" Target="https://podminky.urs.cz/item/CS_URS_2023_01/763121590" TargetMode="External" /><Relationship Id="rId32" Type="http://schemas.openxmlformats.org/officeDocument/2006/relationships/hyperlink" Target="https://podminky.urs.cz/item/CS_URS_2023_01/763121714" TargetMode="External" /><Relationship Id="rId33" Type="http://schemas.openxmlformats.org/officeDocument/2006/relationships/hyperlink" Target="https://podminky.urs.cz/item/CS_URS_2023_01/763131471" TargetMode="External" /><Relationship Id="rId34" Type="http://schemas.openxmlformats.org/officeDocument/2006/relationships/hyperlink" Target="https://podminky.urs.cz/item/CS_URS_2023_01/763131714" TargetMode="External" /><Relationship Id="rId35" Type="http://schemas.openxmlformats.org/officeDocument/2006/relationships/hyperlink" Target="https://podminky.urs.cz/item/CS_URS_2023_01/763135871" TargetMode="External" /><Relationship Id="rId36" Type="http://schemas.openxmlformats.org/officeDocument/2006/relationships/hyperlink" Target="https://podminky.urs.cz/item/CS_URS_2023_01/763164527" TargetMode="External" /><Relationship Id="rId37" Type="http://schemas.openxmlformats.org/officeDocument/2006/relationships/hyperlink" Target="https://podminky.urs.cz/item/CS_URS_2023_01/763164547" TargetMode="External" /><Relationship Id="rId38" Type="http://schemas.openxmlformats.org/officeDocument/2006/relationships/hyperlink" Target="https://podminky.urs.cz/item/CS_URS_2023_01/763164647" TargetMode="External" /><Relationship Id="rId39" Type="http://schemas.openxmlformats.org/officeDocument/2006/relationships/hyperlink" Target="https://podminky.urs.cz/item/CS_URS_2023_01/998763303" TargetMode="External" /><Relationship Id="rId40" Type="http://schemas.openxmlformats.org/officeDocument/2006/relationships/hyperlink" Target="https://podminky.urs.cz/item/CS_URS_2023_01/766660001" TargetMode="External" /><Relationship Id="rId41" Type="http://schemas.openxmlformats.org/officeDocument/2006/relationships/hyperlink" Target="https://podminky.urs.cz/item/CS_URS_2023_01/766660728" TargetMode="External" /><Relationship Id="rId42" Type="http://schemas.openxmlformats.org/officeDocument/2006/relationships/hyperlink" Target="https://podminky.urs.cz/item/CS_URS_2023_01/766660729" TargetMode="External" /><Relationship Id="rId43" Type="http://schemas.openxmlformats.org/officeDocument/2006/relationships/hyperlink" Target="https://podminky.urs.cz/item/CS_URS_2023_01/766691914" TargetMode="External" /><Relationship Id="rId44" Type="http://schemas.openxmlformats.org/officeDocument/2006/relationships/hyperlink" Target="https://podminky.urs.cz/item/CS_URS_2023_01/998766103" TargetMode="External" /><Relationship Id="rId45" Type="http://schemas.openxmlformats.org/officeDocument/2006/relationships/hyperlink" Target="https://podminky.urs.cz/item/CS_URS_2023_01/771571810" TargetMode="External" /><Relationship Id="rId46" Type="http://schemas.openxmlformats.org/officeDocument/2006/relationships/hyperlink" Target="https://podminky.urs.cz/item/CS_URS_2023_01/771574263" TargetMode="External" /><Relationship Id="rId47" Type="http://schemas.openxmlformats.org/officeDocument/2006/relationships/hyperlink" Target="https://podminky.urs.cz/item/CS_URS_2023_01/771577111" TargetMode="External" /><Relationship Id="rId48" Type="http://schemas.openxmlformats.org/officeDocument/2006/relationships/hyperlink" Target="https://podminky.urs.cz/item/CS_URS_2023_01/998771103" TargetMode="External" /><Relationship Id="rId49" Type="http://schemas.openxmlformats.org/officeDocument/2006/relationships/hyperlink" Target="https://podminky.urs.cz/item/CS_URS_2023_01/781121011" TargetMode="External" /><Relationship Id="rId50" Type="http://schemas.openxmlformats.org/officeDocument/2006/relationships/hyperlink" Target="https://podminky.urs.cz/item/CS_URS_2023_01/781474115" TargetMode="External" /><Relationship Id="rId51" Type="http://schemas.openxmlformats.org/officeDocument/2006/relationships/hyperlink" Target="https://podminky.urs.cz/item/CS_URS_2023_01/781491021" TargetMode="External" /><Relationship Id="rId52" Type="http://schemas.openxmlformats.org/officeDocument/2006/relationships/hyperlink" Target="https://podminky.urs.cz/item/CS_URS_2023_01/998781103" TargetMode="External" /><Relationship Id="rId53" Type="http://schemas.openxmlformats.org/officeDocument/2006/relationships/hyperlink" Target="https://podminky.urs.cz/item/CS_URS_2023_01/783301303" TargetMode="External" /><Relationship Id="rId54" Type="http://schemas.openxmlformats.org/officeDocument/2006/relationships/hyperlink" Target="https://podminky.urs.cz/item/CS_URS_2023_01/783314203" TargetMode="External" /><Relationship Id="rId55" Type="http://schemas.openxmlformats.org/officeDocument/2006/relationships/hyperlink" Target="https://podminky.urs.cz/item/CS_URS_2023_01/783315101" TargetMode="External" /><Relationship Id="rId56" Type="http://schemas.openxmlformats.org/officeDocument/2006/relationships/hyperlink" Target="https://podminky.urs.cz/item/CS_URS_2023_01/783317101" TargetMode="External" /><Relationship Id="rId57" Type="http://schemas.openxmlformats.org/officeDocument/2006/relationships/hyperlink" Target="https://podminky.urs.cz/item/CS_URS_2023_01/784121001" TargetMode="External" /><Relationship Id="rId58" Type="http://schemas.openxmlformats.org/officeDocument/2006/relationships/hyperlink" Target="https://podminky.urs.cz/item/CS_URS_2023_01/784181101" TargetMode="External" /><Relationship Id="rId59" Type="http://schemas.openxmlformats.org/officeDocument/2006/relationships/hyperlink" Target="https://podminky.urs.cz/item/CS_URS_2023_01/784211101" TargetMode="External" /><Relationship Id="rId60" Type="http://schemas.openxmlformats.org/officeDocument/2006/relationships/hyperlink" Target="https://podminky.urs.cz/item/CS_URS_2023_01/784211163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74031132" TargetMode="External" /><Relationship Id="rId2" Type="http://schemas.openxmlformats.org/officeDocument/2006/relationships/hyperlink" Target="https://podminky.urs.cz/item/CS_URS_2023_01/974031153" TargetMode="External" /><Relationship Id="rId3" Type="http://schemas.openxmlformats.org/officeDocument/2006/relationships/hyperlink" Target="https://podminky.urs.cz/item/CS_URS_2023_01/997006002" TargetMode="External" /><Relationship Id="rId4" Type="http://schemas.openxmlformats.org/officeDocument/2006/relationships/hyperlink" Target="https://podminky.urs.cz/item/CS_URS_2023_01/997013113" TargetMode="External" /><Relationship Id="rId5" Type="http://schemas.openxmlformats.org/officeDocument/2006/relationships/hyperlink" Target="https://podminky.urs.cz/item/CS_URS_2023_01/997013216" TargetMode="External" /><Relationship Id="rId6" Type="http://schemas.openxmlformats.org/officeDocument/2006/relationships/hyperlink" Target="https://podminky.urs.cz/item/CS_URS_2023_01/997013501" TargetMode="External" /><Relationship Id="rId7" Type="http://schemas.openxmlformats.org/officeDocument/2006/relationships/hyperlink" Target="https://podminky.urs.cz/item/CS_URS_2023_01/713411121" TargetMode="External" /><Relationship Id="rId8" Type="http://schemas.openxmlformats.org/officeDocument/2006/relationships/hyperlink" Target="https://podminky.urs.cz/item/CS_URS_2023_01/998713103" TargetMode="External" /><Relationship Id="rId9" Type="http://schemas.openxmlformats.org/officeDocument/2006/relationships/hyperlink" Target="https://podminky.urs.cz/item/CS_URS_2023_01/721140802" TargetMode="External" /><Relationship Id="rId10" Type="http://schemas.openxmlformats.org/officeDocument/2006/relationships/hyperlink" Target="https://podminky.urs.cz/item/CS_URS_2023_01/721174025" TargetMode="External" /><Relationship Id="rId11" Type="http://schemas.openxmlformats.org/officeDocument/2006/relationships/hyperlink" Target="https://podminky.urs.cz/item/CS_URS_2023_01/721174042" TargetMode="External" /><Relationship Id="rId12" Type="http://schemas.openxmlformats.org/officeDocument/2006/relationships/hyperlink" Target="https://podminky.urs.cz/item/CS_URS_2023_01/721174043" TargetMode="External" /><Relationship Id="rId13" Type="http://schemas.openxmlformats.org/officeDocument/2006/relationships/hyperlink" Target="https://podminky.urs.cz/item/CS_URS_2023_01/721174044" TargetMode="External" /><Relationship Id="rId14" Type="http://schemas.openxmlformats.org/officeDocument/2006/relationships/hyperlink" Target="https://podminky.urs.cz/item/CS_URS_2023_01/721174045" TargetMode="External" /><Relationship Id="rId15" Type="http://schemas.openxmlformats.org/officeDocument/2006/relationships/hyperlink" Target="https://podminky.urs.cz/item/CS_URS_2023_01/721174055" TargetMode="External" /><Relationship Id="rId16" Type="http://schemas.openxmlformats.org/officeDocument/2006/relationships/hyperlink" Target="https://podminky.urs.cz/item/CS_URS_2023_01/721194104" TargetMode="External" /><Relationship Id="rId17" Type="http://schemas.openxmlformats.org/officeDocument/2006/relationships/hyperlink" Target="https://podminky.urs.cz/item/CS_URS_2023_01/721194105" TargetMode="External" /><Relationship Id="rId18" Type="http://schemas.openxmlformats.org/officeDocument/2006/relationships/hyperlink" Target="https://podminky.urs.cz/item/CS_URS_2023_01/721194109" TargetMode="External" /><Relationship Id="rId19" Type="http://schemas.openxmlformats.org/officeDocument/2006/relationships/hyperlink" Target="https://podminky.urs.cz/item/CS_URS_2023_01/721210812" TargetMode="External" /><Relationship Id="rId20" Type="http://schemas.openxmlformats.org/officeDocument/2006/relationships/hyperlink" Target="https://podminky.urs.cz/item/CS_URS_2023_01/721211421" TargetMode="External" /><Relationship Id="rId21" Type="http://schemas.openxmlformats.org/officeDocument/2006/relationships/hyperlink" Target="https://podminky.urs.cz/item/CS_URS_2023_01/721220801" TargetMode="External" /><Relationship Id="rId22" Type="http://schemas.openxmlformats.org/officeDocument/2006/relationships/hyperlink" Target="https://podminky.urs.cz/item/CS_URS_2023_01/721233212" TargetMode="External" /><Relationship Id="rId23" Type="http://schemas.openxmlformats.org/officeDocument/2006/relationships/hyperlink" Target="https://podminky.urs.cz/item/CS_URS_2023_01/721290111" TargetMode="External" /><Relationship Id="rId24" Type="http://schemas.openxmlformats.org/officeDocument/2006/relationships/hyperlink" Target="https://podminky.urs.cz/item/CS_URS_2023_01/998721103" TargetMode="External" /><Relationship Id="rId25" Type="http://schemas.openxmlformats.org/officeDocument/2006/relationships/hyperlink" Target="https://podminky.urs.cz/item/CS_URS_2023_01/722130801" TargetMode="External" /><Relationship Id="rId26" Type="http://schemas.openxmlformats.org/officeDocument/2006/relationships/hyperlink" Target="https://podminky.urs.cz/item/CS_URS_2023_01/722130802" TargetMode="External" /><Relationship Id="rId27" Type="http://schemas.openxmlformats.org/officeDocument/2006/relationships/hyperlink" Target="https://podminky.urs.cz/item/CS_URS_2023_01/722130804" TargetMode="External" /><Relationship Id="rId28" Type="http://schemas.openxmlformats.org/officeDocument/2006/relationships/hyperlink" Target="https://podminky.urs.cz/item/CS_URS_2023_01/722174002" TargetMode="External" /><Relationship Id="rId29" Type="http://schemas.openxmlformats.org/officeDocument/2006/relationships/hyperlink" Target="https://podminky.urs.cz/item/CS_URS_2023_01/722174003" TargetMode="External" /><Relationship Id="rId30" Type="http://schemas.openxmlformats.org/officeDocument/2006/relationships/hyperlink" Target="https://podminky.urs.cz/item/CS_URS_2023_01/722174004" TargetMode="External" /><Relationship Id="rId31" Type="http://schemas.openxmlformats.org/officeDocument/2006/relationships/hyperlink" Target="https://podminky.urs.cz/item/CS_URS_2023_01/722174005" TargetMode="External" /><Relationship Id="rId32" Type="http://schemas.openxmlformats.org/officeDocument/2006/relationships/hyperlink" Target="https://podminky.urs.cz/item/CS_URS_2023_01/722174007" TargetMode="External" /><Relationship Id="rId33" Type="http://schemas.openxmlformats.org/officeDocument/2006/relationships/hyperlink" Target="https://podminky.urs.cz/item/CS_URS_2023_01/722174008" TargetMode="External" /><Relationship Id="rId34" Type="http://schemas.openxmlformats.org/officeDocument/2006/relationships/hyperlink" Target="https://podminky.urs.cz/item/CS_URS_2023_01/722181241" TargetMode="External" /><Relationship Id="rId35" Type="http://schemas.openxmlformats.org/officeDocument/2006/relationships/hyperlink" Target="https://podminky.urs.cz/item/CS_URS_2023_01/722240122" TargetMode="External" /><Relationship Id="rId36" Type="http://schemas.openxmlformats.org/officeDocument/2006/relationships/hyperlink" Target="https://podminky.urs.cz/item/CS_URS_2023_01/722240123" TargetMode="External" /><Relationship Id="rId37" Type="http://schemas.openxmlformats.org/officeDocument/2006/relationships/hyperlink" Target="https://podminky.urs.cz/item/CS_URS_2023_01/722240125" TargetMode="External" /><Relationship Id="rId38" Type="http://schemas.openxmlformats.org/officeDocument/2006/relationships/hyperlink" Target="https://podminky.urs.cz/item/CS_URS_2023_01/722249122" TargetMode="External" /><Relationship Id="rId39" Type="http://schemas.openxmlformats.org/officeDocument/2006/relationships/hyperlink" Target="https://podminky.urs.cz/item/CS_URS_2023_01/722249123" TargetMode="External" /><Relationship Id="rId40" Type="http://schemas.openxmlformats.org/officeDocument/2006/relationships/hyperlink" Target="https://podminky.urs.cz/item/CS_URS_2023_01/722290215" TargetMode="External" /><Relationship Id="rId41" Type="http://schemas.openxmlformats.org/officeDocument/2006/relationships/hyperlink" Target="https://podminky.urs.cz/item/CS_URS_2023_01/998722103" TargetMode="External" /><Relationship Id="rId42" Type="http://schemas.openxmlformats.org/officeDocument/2006/relationships/hyperlink" Target="https://podminky.urs.cz/item/CS_URS_2023_01/725110814" TargetMode="External" /><Relationship Id="rId43" Type="http://schemas.openxmlformats.org/officeDocument/2006/relationships/hyperlink" Target="https://podminky.urs.cz/item/CS_URS_2023_01/725112022" TargetMode="External" /><Relationship Id="rId44" Type="http://schemas.openxmlformats.org/officeDocument/2006/relationships/hyperlink" Target="https://podminky.urs.cz/item/CS_URS_2023_01/725210821" TargetMode="External" /><Relationship Id="rId45" Type="http://schemas.openxmlformats.org/officeDocument/2006/relationships/hyperlink" Target="https://podminky.urs.cz/item/CS_URS_2023_01/725211602" TargetMode="External" /><Relationship Id="rId46" Type="http://schemas.openxmlformats.org/officeDocument/2006/relationships/hyperlink" Target="https://podminky.urs.cz/item/CS_URS_2023_01/725311121" TargetMode="External" /><Relationship Id="rId47" Type="http://schemas.openxmlformats.org/officeDocument/2006/relationships/hyperlink" Target="https://podminky.urs.cz/item/CS_URS_2023_01/725319111" TargetMode="External" /><Relationship Id="rId48" Type="http://schemas.openxmlformats.org/officeDocument/2006/relationships/hyperlink" Target="https://podminky.urs.cz/item/CS_URS_2023_01/725819401" TargetMode="External" /><Relationship Id="rId49" Type="http://schemas.openxmlformats.org/officeDocument/2006/relationships/hyperlink" Target="https://podminky.urs.cz/item/CS_URS_2023_01/725820801" TargetMode="External" /><Relationship Id="rId50" Type="http://schemas.openxmlformats.org/officeDocument/2006/relationships/hyperlink" Target="https://podminky.urs.cz/item/CS_URS_2023_01/725821312" TargetMode="External" /><Relationship Id="rId51" Type="http://schemas.openxmlformats.org/officeDocument/2006/relationships/hyperlink" Target="https://podminky.urs.cz/item/CS_URS_2023_01/725822611" TargetMode="External" /><Relationship Id="rId52" Type="http://schemas.openxmlformats.org/officeDocument/2006/relationships/hyperlink" Target="https://podminky.urs.cz/item/CS_URS_2023_01/725841322" TargetMode="External" /><Relationship Id="rId53" Type="http://schemas.openxmlformats.org/officeDocument/2006/relationships/hyperlink" Target="https://podminky.urs.cz/item/CS_URS_2023_01/725860811" TargetMode="External" /><Relationship Id="rId54" Type="http://schemas.openxmlformats.org/officeDocument/2006/relationships/hyperlink" Target="https://podminky.urs.cz/item/CS_URS_2023_01/725861102" TargetMode="External" /><Relationship Id="rId55" Type="http://schemas.openxmlformats.org/officeDocument/2006/relationships/hyperlink" Target="https://podminky.urs.cz/item/CS_URS_2023_01/998725103" TargetMode="External" /><Relationship Id="rId56" Type="http://schemas.openxmlformats.org/officeDocument/2006/relationships/hyperlink" Target="https://podminky.urs.cz/item/CS_URS_2023_01/726131041" TargetMode="External" /><Relationship Id="rId57" Type="http://schemas.openxmlformats.org/officeDocument/2006/relationships/hyperlink" Target="https://podminky.urs.cz/item/CS_URS_2023_01/998726113" TargetMode="External" /><Relationship Id="rId5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03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30001000" TargetMode="External" /><Relationship Id="rId4" Type="http://schemas.openxmlformats.org/officeDocument/2006/relationships/hyperlink" Target="https://podminky.urs.cz/item/CS_URS_2023_01/045203000" TargetMode="External" /><Relationship Id="rId5" Type="http://schemas.openxmlformats.org/officeDocument/2006/relationships/hyperlink" Target="https://podminky.urs.cz/item/CS_URS_2023_01/045303000" TargetMode="External" /><Relationship Id="rId6" Type="http://schemas.openxmlformats.org/officeDocument/2006/relationships/hyperlink" Target="https://podminky.urs.cz/item/CS_URS_2023_01/051002000" TargetMode="External" /><Relationship Id="rId7" Type="http://schemas.openxmlformats.org/officeDocument/2006/relationships/hyperlink" Target="https://podminky.urs.cz/item/CS_URS_2023_01/071203000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ZUS-CES-LIPA-4-ETAPA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V BUDOVĚ ZUŠ ČESKÁ LÍPA 4.ETAPA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ZUŠ ČESKÁ LÍPA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ČESKÁ LÍPA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Petr KUČERA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VALENTA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701.1 - SO 701.1 STAVE...'!J30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701.1 - SO 701.1 STAVE...'!P95</f>
        <v>0</v>
      </c>
      <c r="AV55" s="122">
        <f>'SO 701.1 - SO 701.1 STAVE...'!J33</f>
        <v>0</v>
      </c>
      <c r="AW55" s="122">
        <f>'SO 701.1 - SO 701.1 STAVE...'!J34</f>
        <v>0</v>
      </c>
      <c r="AX55" s="122">
        <f>'SO 701.1 - SO 701.1 STAVE...'!J35</f>
        <v>0</v>
      </c>
      <c r="AY55" s="122">
        <f>'SO 701.1 - SO 701.1 STAVE...'!J36</f>
        <v>0</v>
      </c>
      <c r="AZ55" s="122">
        <f>'SO 701.1 - SO 701.1 STAVE...'!F33</f>
        <v>0</v>
      </c>
      <c r="BA55" s="122">
        <f>'SO 701.1 - SO 701.1 STAVE...'!F34</f>
        <v>0</v>
      </c>
      <c r="BB55" s="122">
        <f>'SO 701.1 - SO 701.1 STAVE...'!F35</f>
        <v>0</v>
      </c>
      <c r="BC55" s="122">
        <f>'SO 701.1 - SO 701.1 STAVE...'!F36</f>
        <v>0</v>
      </c>
      <c r="BD55" s="124">
        <f>'SO 701.1 - SO 701.1 STAVE...'!F37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701.2 - SO 701.2 ZDRAV...'!J30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701.2 - SO 701.2 ZDRAV...'!P88</f>
        <v>0</v>
      </c>
      <c r="AV56" s="122">
        <f>'SO 701.2 - SO 701.2 ZDRAV...'!J33</f>
        <v>0</v>
      </c>
      <c r="AW56" s="122">
        <f>'SO 701.2 - SO 701.2 ZDRAV...'!J34</f>
        <v>0</v>
      </c>
      <c r="AX56" s="122">
        <f>'SO 701.2 - SO 701.2 ZDRAV...'!J35</f>
        <v>0</v>
      </c>
      <c r="AY56" s="122">
        <f>'SO 701.2 - SO 701.2 ZDRAV...'!J36</f>
        <v>0</v>
      </c>
      <c r="AZ56" s="122">
        <f>'SO 701.2 - SO 701.2 ZDRAV...'!F33</f>
        <v>0</v>
      </c>
      <c r="BA56" s="122">
        <f>'SO 701.2 - SO 701.2 ZDRAV...'!F34</f>
        <v>0</v>
      </c>
      <c r="BB56" s="122">
        <f>'SO 701.2 - SO 701.2 ZDRAV...'!F35</f>
        <v>0</v>
      </c>
      <c r="BC56" s="122">
        <f>'SO 701.2 - SO 701.2 ZDRAV...'!F36</f>
        <v>0</v>
      </c>
      <c r="BD56" s="124">
        <f>'SO 701.2 - SO 701.2 ZDRAV...'!F37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24.7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VRN VEDLEJŠÍ ROZPOČ...'!J30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6">
        <v>0</v>
      </c>
      <c r="AT57" s="127">
        <f>ROUND(SUM(AV57:AW57),2)</f>
        <v>0</v>
      </c>
      <c r="AU57" s="128">
        <f>'VRN - VRN VEDLEJŠÍ ROZPOČ...'!P85</f>
        <v>0</v>
      </c>
      <c r="AV57" s="127">
        <f>'VRN - VRN VEDLEJŠÍ ROZPOČ...'!J33</f>
        <v>0</v>
      </c>
      <c r="AW57" s="127">
        <f>'VRN - VRN VEDLEJŠÍ ROZPOČ...'!J34</f>
        <v>0</v>
      </c>
      <c r="AX57" s="127">
        <f>'VRN - VRN VEDLEJŠÍ ROZPOČ...'!J35</f>
        <v>0</v>
      </c>
      <c r="AY57" s="127">
        <f>'VRN - VRN VEDLEJŠÍ ROZPOČ...'!J36</f>
        <v>0</v>
      </c>
      <c r="AZ57" s="127">
        <f>'VRN - VRN VEDLEJŠÍ ROZPOČ...'!F33</f>
        <v>0</v>
      </c>
      <c r="BA57" s="127">
        <f>'VRN - VRN VEDLEJŠÍ ROZPOČ...'!F34</f>
        <v>0</v>
      </c>
      <c r="BB57" s="127">
        <f>'VRN - VRN VEDLEJŠÍ ROZPOČ...'!F35</f>
        <v>0</v>
      </c>
      <c r="BC57" s="127">
        <f>'VRN - VRN VEDLEJŠÍ ROZPOČ...'!F36</f>
        <v>0</v>
      </c>
      <c r="BD57" s="129">
        <f>'VRN - VRN VEDLEJŠÍ ROZPOČ...'!F37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aYOUznW5JdDF2P3wE8QaveArWygSHj3qzfjGo7bLxvABCm2N9yPZP8kHzsY/tCpJIRgVddK7o2b4MXY/R+0giA==" hashValue="wCu+adRUIydhVw5WNcJK4NH+SwixD6R8jf7cwSltJCrCmlsPLzb3hC7xVJCYkzB8ADtb7VQI66wfZESosbY62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701.1 - SO 701.1 STAVE...'!C2" display="/"/>
    <hyperlink ref="A56" location="'SO 701.2 - SO 701.2 ZDRAV...'!C2" display="/"/>
    <hyperlink ref="A57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BUDOVĚ ZUŠ ČESKÁ LÍPA 4.ETAPA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12. 4. 2023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ROUND((SUM(BE95:BE951)),  2)</f>
        <v>0</v>
      </c>
      <c r="G33" s="40"/>
      <c r="H33" s="40"/>
      <c r="I33" s="150">
        <v>0.20999999999999999</v>
      </c>
      <c r="J33" s="149">
        <f>ROUND(((SUM(BE95:BE951))*I33),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ROUND((SUM(BF95:BF951)),  2)</f>
        <v>0</v>
      </c>
      <c r="G34" s="40"/>
      <c r="H34" s="40"/>
      <c r="I34" s="150">
        <v>0.14999999999999999</v>
      </c>
      <c r="J34" s="149">
        <f>ROUND(((SUM(BF95:BF951))*I34),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ROUND((SUM(BG95:BG951)),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ROUND((SUM(BH95:BH951)),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ROUND((SUM(BI95:BI951)),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BUDOVĚ ZUŠ ČESKÁ LÍPA 4.ETAPA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701.1 - SO 701.1 STAVEBNÍ OBJEKT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ZUŠ ČESKÁ LÍPA</v>
      </c>
      <c r="G52" s="42"/>
      <c r="H52" s="42"/>
      <c r="I52" s="34" t="s">
        <v>23</v>
      </c>
      <c r="J52" s="74" t="str">
        <f>IF(J12="","",J12)</f>
        <v>12. 4. 2023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ČESKÁ LÍPA</v>
      </c>
      <c r="G54" s="42"/>
      <c r="H54" s="42"/>
      <c r="I54" s="34" t="s">
        <v>31</v>
      </c>
      <c r="J54" s="38" t="str">
        <f>E21</f>
        <v>Ing. Petr KUČERA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VALENTA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97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98</v>
      </c>
      <c r="E62" s="176"/>
      <c r="F62" s="176"/>
      <c r="G62" s="176"/>
      <c r="H62" s="176"/>
      <c r="I62" s="176"/>
      <c r="J62" s="177">
        <f>J246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</v>
      </c>
      <c r="E63" s="176"/>
      <c r="F63" s="176"/>
      <c r="G63" s="176"/>
      <c r="H63" s="176"/>
      <c r="I63" s="176"/>
      <c r="J63" s="177">
        <f>J348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100</v>
      </c>
      <c r="E64" s="176"/>
      <c r="F64" s="176"/>
      <c r="G64" s="176"/>
      <c r="H64" s="176"/>
      <c r="I64" s="176"/>
      <c r="J64" s="177">
        <f>J378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101</v>
      </c>
      <c r="E65" s="176"/>
      <c r="F65" s="176"/>
      <c r="G65" s="176"/>
      <c r="H65" s="176"/>
      <c r="I65" s="176"/>
      <c r="J65" s="177">
        <f>J388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102</v>
      </c>
      <c r="E66" s="170"/>
      <c r="F66" s="170"/>
      <c r="G66" s="170"/>
      <c r="H66" s="170"/>
      <c r="I66" s="170"/>
      <c r="J66" s="171">
        <f>J391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103</v>
      </c>
      <c r="E67" s="176"/>
      <c r="F67" s="176"/>
      <c r="G67" s="176"/>
      <c r="H67" s="176"/>
      <c r="I67" s="176"/>
      <c r="J67" s="177">
        <f>J392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104</v>
      </c>
      <c r="E68" s="176"/>
      <c r="F68" s="176"/>
      <c r="G68" s="176"/>
      <c r="H68" s="176"/>
      <c r="I68" s="176"/>
      <c r="J68" s="177">
        <f>J470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105</v>
      </c>
      <c r="E69" s="176"/>
      <c r="F69" s="176"/>
      <c r="G69" s="176"/>
      <c r="H69" s="176"/>
      <c r="I69" s="176"/>
      <c r="J69" s="177">
        <f>J495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106</v>
      </c>
      <c r="E70" s="176"/>
      <c r="F70" s="176"/>
      <c r="G70" s="176"/>
      <c r="H70" s="176"/>
      <c r="I70" s="176"/>
      <c r="J70" s="177">
        <f>J513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J567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108</v>
      </c>
      <c r="E72" s="176"/>
      <c r="F72" s="176"/>
      <c r="G72" s="176"/>
      <c r="H72" s="176"/>
      <c r="I72" s="176"/>
      <c r="J72" s="177">
        <f>J611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109</v>
      </c>
      <c r="E73" s="176"/>
      <c r="F73" s="176"/>
      <c r="G73" s="176"/>
      <c r="H73" s="176"/>
      <c r="I73" s="176"/>
      <c r="J73" s="177">
        <f>J669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110</v>
      </c>
      <c r="E74" s="176"/>
      <c r="F74" s="176"/>
      <c r="G74" s="176"/>
      <c r="H74" s="176"/>
      <c r="I74" s="176"/>
      <c r="J74" s="177">
        <f>J741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111</v>
      </c>
      <c r="E75" s="176"/>
      <c r="F75" s="176"/>
      <c r="G75" s="176"/>
      <c r="H75" s="176"/>
      <c r="I75" s="176"/>
      <c r="J75" s="177">
        <f>J758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112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STAVEBNÍ ÚPRAVY V BUDOVĚ ZUŠ ČESKÁ LÍPA 4.ETAPA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90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701.1 - SO 701.1 STAVEBNÍ OBJEKT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ZUŠ ČESKÁ LÍPA</v>
      </c>
      <c r="G89" s="42"/>
      <c r="H89" s="42"/>
      <c r="I89" s="34" t="s">
        <v>23</v>
      </c>
      <c r="J89" s="74" t="str">
        <f>IF(J12="","",J12)</f>
        <v>12. 4. 2023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>MĚSTO ČESKÁ LÍPA</v>
      </c>
      <c r="G91" s="42"/>
      <c r="H91" s="42"/>
      <c r="I91" s="34" t="s">
        <v>31</v>
      </c>
      <c r="J91" s="38" t="str">
        <f>E21</f>
        <v>Ing. Petr KUČERA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>Jaroslav VALENTA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113</v>
      </c>
      <c r="D94" s="182" t="s">
        <v>57</v>
      </c>
      <c r="E94" s="182" t="s">
        <v>53</v>
      </c>
      <c r="F94" s="182" t="s">
        <v>54</v>
      </c>
      <c r="G94" s="182" t="s">
        <v>114</v>
      </c>
      <c r="H94" s="182" t="s">
        <v>115</v>
      </c>
      <c r="I94" s="182" t="s">
        <v>116</v>
      </c>
      <c r="J94" s="182" t="s">
        <v>94</v>
      </c>
      <c r="K94" s="183" t="s">
        <v>117</v>
      </c>
      <c r="L94" s="184"/>
      <c r="M94" s="94" t="s">
        <v>19</v>
      </c>
      <c r="N94" s="95" t="s">
        <v>42</v>
      </c>
      <c r="O94" s="95" t="s">
        <v>118</v>
      </c>
      <c r="P94" s="95" t="s">
        <v>119</v>
      </c>
      <c r="Q94" s="95" t="s">
        <v>120</v>
      </c>
      <c r="R94" s="95" t="s">
        <v>121</v>
      </c>
      <c r="S94" s="95" t="s">
        <v>122</v>
      </c>
      <c r="T94" s="96" t="s">
        <v>123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124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P96+P391</f>
        <v>0</v>
      </c>
      <c r="Q95" s="98"/>
      <c r="R95" s="187">
        <f>R96+R391</f>
        <v>15.776175639999998</v>
      </c>
      <c r="S95" s="98"/>
      <c r="T95" s="188">
        <f>T96+T391</f>
        <v>20.199493709999999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95</v>
      </c>
      <c r="BK95" s="189">
        <f>BK96+BK391</f>
        <v>0</v>
      </c>
    </row>
    <row r="96" s="12" customFormat="1" ht="25.92" customHeight="1">
      <c r="A96" s="12"/>
      <c r="B96" s="190"/>
      <c r="C96" s="191"/>
      <c r="D96" s="192" t="s">
        <v>71</v>
      </c>
      <c r="E96" s="193" t="s">
        <v>125</v>
      </c>
      <c r="F96" s="193" t="s">
        <v>126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P97+P246+P348+P378+P388</f>
        <v>0</v>
      </c>
      <c r="Q96" s="198"/>
      <c r="R96" s="199">
        <f>R97+R246+R348+R378+R388</f>
        <v>8.9212378899999987</v>
      </c>
      <c r="S96" s="198"/>
      <c r="T96" s="200">
        <f>T97+T246+T348+T378+T388</f>
        <v>16.780462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72</v>
      </c>
      <c r="AY96" s="201" t="s">
        <v>127</v>
      </c>
      <c r="BK96" s="203">
        <f>BK97+BK246+BK348+BK378+BK388</f>
        <v>0</v>
      </c>
    </row>
    <row r="97" s="12" customFormat="1" ht="22.8" customHeight="1">
      <c r="A97" s="12"/>
      <c r="B97" s="190"/>
      <c r="C97" s="191"/>
      <c r="D97" s="192" t="s">
        <v>71</v>
      </c>
      <c r="E97" s="204" t="s">
        <v>128</v>
      </c>
      <c r="F97" s="204" t="s">
        <v>129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SUM(P98:P245)</f>
        <v>0</v>
      </c>
      <c r="Q97" s="198"/>
      <c r="R97" s="199">
        <f>SUM(R98:R245)</f>
        <v>8.8919038799999992</v>
      </c>
      <c r="S97" s="198"/>
      <c r="T97" s="200">
        <f>SUM(T98:T245)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127</v>
      </c>
      <c r="BK97" s="203">
        <f>SUM(BK98:BK245)</f>
        <v>0</v>
      </c>
    </row>
    <row r="98" s="2" customFormat="1" ht="33" customHeight="1">
      <c r="A98" s="40"/>
      <c r="B98" s="41"/>
      <c r="C98" s="206" t="s">
        <v>80</v>
      </c>
      <c r="D98" s="206" t="s">
        <v>130</v>
      </c>
      <c r="E98" s="207" t="s">
        <v>131</v>
      </c>
      <c r="F98" s="208" t="s">
        <v>132</v>
      </c>
      <c r="G98" s="209" t="s">
        <v>133</v>
      </c>
      <c r="H98" s="210">
        <v>197.673</v>
      </c>
      <c r="I98" s="211"/>
      <c r="J98" s="212">
        <f>ROUND(I98*H98,2)</f>
        <v>0</v>
      </c>
      <c r="K98" s="208" t="s">
        <v>134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0.0064999999999999997</v>
      </c>
      <c r="R98" s="215">
        <f>Q98*H98</f>
        <v>1.2848744999999999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135</v>
      </c>
      <c r="AT98" s="217" t="s">
        <v>130</v>
      </c>
      <c r="AU98" s="217" t="s">
        <v>82</v>
      </c>
      <c r="AY98" s="19" t="s">
        <v>127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135</v>
      </c>
      <c r="BM98" s="217" t="s">
        <v>136</v>
      </c>
    </row>
    <row r="99" s="2" customFormat="1">
      <c r="A99" s="40"/>
      <c r="B99" s="41"/>
      <c r="C99" s="42"/>
      <c r="D99" s="219" t="s">
        <v>137</v>
      </c>
      <c r="E99" s="42"/>
      <c r="F99" s="220" t="s">
        <v>138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82</v>
      </c>
    </row>
    <row r="100" s="13" customFormat="1">
      <c r="A100" s="13"/>
      <c r="B100" s="224"/>
      <c r="C100" s="225"/>
      <c r="D100" s="226" t="s">
        <v>139</v>
      </c>
      <c r="E100" s="227" t="s">
        <v>19</v>
      </c>
      <c r="F100" s="228" t="s">
        <v>140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139</v>
      </c>
      <c r="AU100" s="234" t="s">
        <v>82</v>
      </c>
      <c r="AV100" s="13" t="s">
        <v>80</v>
      </c>
      <c r="AW100" s="13" t="s">
        <v>33</v>
      </c>
      <c r="AX100" s="13" t="s">
        <v>72</v>
      </c>
      <c r="AY100" s="234" t="s">
        <v>127</v>
      </c>
    </row>
    <row r="101" s="14" customFormat="1">
      <c r="A101" s="14"/>
      <c r="B101" s="235"/>
      <c r="C101" s="236"/>
      <c r="D101" s="226" t="s">
        <v>139</v>
      </c>
      <c r="E101" s="237" t="s">
        <v>19</v>
      </c>
      <c r="F101" s="238" t="s">
        <v>141</v>
      </c>
      <c r="G101" s="236"/>
      <c r="H101" s="239">
        <v>10.9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139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127</v>
      </c>
    </row>
    <row r="102" s="14" customFormat="1">
      <c r="A102" s="14"/>
      <c r="B102" s="235"/>
      <c r="C102" s="236"/>
      <c r="D102" s="226" t="s">
        <v>139</v>
      </c>
      <c r="E102" s="237" t="s">
        <v>19</v>
      </c>
      <c r="F102" s="238" t="s">
        <v>142</v>
      </c>
      <c r="G102" s="236"/>
      <c r="H102" s="239">
        <v>8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139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127</v>
      </c>
    </row>
    <row r="103" s="14" customFormat="1">
      <c r="A103" s="14"/>
      <c r="B103" s="235"/>
      <c r="C103" s="236"/>
      <c r="D103" s="226" t="s">
        <v>139</v>
      </c>
      <c r="E103" s="237" t="s">
        <v>19</v>
      </c>
      <c r="F103" s="238" t="s">
        <v>143</v>
      </c>
      <c r="G103" s="236"/>
      <c r="H103" s="239">
        <v>3.7000000000000002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139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127</v>
      </c>
    </row>
    <row r="104" s="14" customFormat="1">
      <c r="A104" s="14"/>
      <c r="B104" s="235"/>
      <c r="C104" s="236"/>
      <c r="D104" s="226" t="s">
        <v>139</v>
      </c>
      <c r="E104" s="237" t="s">
        <v>19</v>
      </c>
      <c r="F104" s="238" t="s">
        <v>144</v>
      </c>
      <c r="G104" s="236"/>
      <c r="H104" s="239">
        <v>8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139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127</v>
      </c>
    </row>
    <row r="105" s="14" customFormat="1">
      <c r="A105" s="14"/>
      <c r="B105" s="235"/>
      <c r="C105" s="236"/>
      <c r="D105" s="226" t="s">
        <v>139</v>
      </c>
      <c r="E105" s="237" t="s">
        <v>19</v>
      </c>
      <c r="F105" s="238" t="s">
        <v>145</v>
      </c>
      <c r="G105" s="236"/>
      <c r="H105" s="239">
        <v>11.9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139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127</v>
      </c>
    </row>
    <row r="106" s="14" customFormat="1">
      <c r="A106" s="14"/>
      <c r="B106" s="235"/>
      <c r="C106" s="236"/>
      <c r="D106" s="226" t="s">
        <v>139</v>
      </c>
      <c r="E106" s="237" t="s">
        <v>19</v>
      </c>
      <c r="F106" s="238" t="s">
        <v>146</v>
      </c>
      <c r="G106" s="236"/>
      <c r="H106" s="239">
        <v>11.199999999999999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139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127</v>
      </c>
    </row>
    <row r="107" s="14" customFormat="1">
      <c r="A107" s="14"/>
      <c r="B107" s="235"/>
      <c r="C107" s="236"/>
      <c r="D107" s="226" t="s">
        <v>139</v>
      </c>
      <c r="E107" s="237" t="s">
        <v>19</v>
      </c>
      <c r="F107" s="238" t="s">
        <v>147</v>
      </c>
      <c r="G107" s="236"/>
      <c r="H107" s="239">
        <v>14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139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127</v>
      </c>
    </row>
    <row r="108" s="14" customFormat="1">
      <c r="A108" s="14"/>
      <c r="B108" s="235"/>
      <c r="C108" s="236"/>
      <c r="D108" s="226" t="s">
        <v>139</v>
      </c>
      <c r="E108" s="237" t="s">
        <v>19</v>
      </c>
      <c r="F108" s="238" t="s">
        <v>148</v>
      </c>
      <c r="G108" s="236"/>
      <c r="H108" s="239">
        <v>14.560000000000001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139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127</v>
      </c>
    </row>
    <row r="109" s="14" customFormat="1">
      <c r="A109" s="14"/>
      <c r="B109" s="235"/>
      <c r="C109" s="236"/>
      <c r="D109" s="226" t="s">
        <v>139</v>
      </c>
      <c r="E109" s="237" t="s">
        <v>19</v>
      </c>
      <c r="F109" s="238" t="s">
        <v>149</v>
      </c>
      <c r="G109" s="236"/>
      <c r="H109" s="239">
        <v>9.9000000000000004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139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127</v>
      </c>
    </row>
    <row r="110" s="14" customFormat="1">
      <c r="A110" s="14"/>
      <c r="B110" s="235"/>
      <c r="C110" s="236"/>
      <c r="D110" s="226" t="s">
        <v>139</v>
      </c>
      <c r="E110" s="237" t="s">
        <v>19</v>
      </c>
      <c r="F110" s="238" t="s">
        <v>150</v>
      </c>
      <c r="G110" s="236"/>
      <c r="H110" s="239">
        <v>4.2000000000000002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139</v>
      </c>
      <c r="AU110" s="245" t="s">
        <v>82</v>
      </c>
      <c r="AV110" s="14" t="s">
        <v>82</v>
      </c>
      <c r="AW110" s="14" t="s">
        <v>33</v>
      </c>
      <c r="AX110" s="14" t="s">
        <v>72</v>
      </c>
      <c r="AY110" s="245" t="s">
        <v>127</v>
      </c>
    </row>
    <row r="111" s="14" customFormat="1">
      <c r="A111" s="14"/>
      <c r="B111" s="235"/>
      <c r="C111" s="236"/>
      <c r="D111" s="226" t="s">
        <v>139</v>
      </c>
      <c r="E111" s="237" t="s">
        <v>19</v>
      </c>
      <c r="F111" s="238" t="s">
        <v>151</v>
      </c>
      <c r="G111" s="236"/>
      <c r="H111" s="239">
        <v>3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139</v>
      </c>
      <c r="AU111" s="245" t="s">
        <v>82</v>
      </c>
      <c r="AV111" s="14" t="s">
        <v>82</v>
      </c>
      <c r="AW111" s="14" t="s">
        <v>33</v>
      </c>
      <c r="AX111" s="14" t="s">
        <v>72</v>
      </c>
      <c r="AY111" s="245" t="s">
        <v>127</v>
      </c>
    </row>
    <row r="112" s="14" customFormat="1">
      <c r="A112" s="14"/>
      <c r="B112" s="235"/>
      <c r="C112" s="236"/>
      <c r="D112" s="226" t="s">
        <v>139</v>
      </c>
      <c r="E112" s="237" t="s">
        <v>19</v>
      </c>
      <c r="F112" s="238" t="s">
        <v>152</v>
      </c>
      <c r="G112" s="236"/>
      <c r="H112" s="239">
        <v>8.3000000000000007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139</v>
      </c>
      <c r="AU112" s="245" t="s">
        <v>82</v>
      </c>
      <c r="AV112" s="14" t="s">
        <v>82</v>
      </c>
      <c r="AW112" s="14" t="s">
        <v>33</v>
      </c>
      <c r="AX112" s="14" t="s">
        <v>72</v>
      </c>
      <c r="AY112" s="245" t="s">
        <v>127</v>
      </c>
    </row>
    <row r="113" s="14" customFormat="1">
      <c r="A113" s="14"/>
      <c r="B113" s="235"/>
      <c r="C113" s="236"/>
      <c r="D113" s="226" t="s">
        <v>139</v>
      </c>
      <c r="E113" s="237" t="s">
        <v>19</v>
      </c>
      <c r="F113" s="238" t="s">
        <v>153</v>
      </c>
      <c r="G113" s="236"/>
      <c r="H113" s="239">
        <v>7.7000000000000002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139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127</v>
      </c>
    </row>
    <row r="114" s="14" customFormat="1">
      <c r="A114" s="14"/>
      <c r="B114" s="235"/>
      <c r="C114" s="236"/>
      <c r="D114" s="226" t="s">
        <v>139</v>
      </c>
      <c r="E114" s="237" t="s">
        <v>19</v>
      </c>
      <c r="F114" s="238" t="s">
        <v>154</v>
      </c>
      <c r="G114" s="236"/>
      <c r="H114" s="239">
        <v>6.7999999999999998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139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127</v>
      </c>
    </row>
    <row r="115" s="14" customFormat="1">
      <c r="A115" s="14"/>
      <c r="B115" s="235"/>
      <c r="C115" s="236"/>
      <c r="D115" s="226" t="s">
        <v>139</v>
      </c>
      <c r="E115" s="237" t="s">
        <v>19</v>
      </c>
      <c r="F115" s="238" t="s">
        <v>155</v>
      </c>
      <c r="G115" s="236"/>
      <c r="H115" s="239">
        <v>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139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127</v>
      </c>
    </row>
    <row r="116" s="14" customFormat="1">
      <c r="A116" s="14"/>
      <c r="B116" s="235"/>
      <c r="C116" s="236"/>
      <c r="D116" s="226" t="s">
        <v>139</v>
      </c>
      <c r="E116" s="237" t="s">
        <v>19</v>
      </c>
      <c r="F116" s="238" t="s">
        <v>156</v>
      </c>
      <c r="G116" s="236"/>
      <c r="H116" s="239">
        <v>4.2000000000000002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139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127</v>
      </c>
    </row>
    <row r="117" s="15" customFormat="1">
      <c r="A117" s="15"/>
      <c r="B117" s="246"/>
      <c r="C117" s="247"/>
      <c r="D117" s="226" t="s">
        <v>139</v>
      </c>
      <c r="E117" s="248" t="s">
        <v>19</v>
      </c>
      <c r="F117" s="249" t="s">
        <v>157</v>
      </c>
      <c r="G117" s="247"/>
      <c r="H117" s="250">
        <v>132.36000000000001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139</v>
      </c>
      <c r="AU117" s="256" t="s">
        <v>82</v>
      </c>
      <c r="AV117" s="15" t="s">
        <v>158</v>
      </c>
      <c r="AW117" s="15" t="s">
        <v>33</v>
      </c>
      <c r="AX117" s="15" t="s">
        <v>72</v>
      </c>
      <c r="AY117" s="256" t="s">
        <v>127</v>
      </c>
    </row>
    <row r="118" s="14" customFormat="1">
      <c r="A118" s="14"/>
      <c r="B118" s="235"/>
      <c r="C118" s="236"/>
      <c r="D118" s="226" t="s">
        <v>139</v>
      </c>
      <c r="E118" s="237" t="s">
        <v>19</v>
      </c>
      <c r="F118" s="238" t="s">
        <v>159</v>
      </c>
      <c r="G118" s="236"/>
      <c r="H118" s="239">
        <v>15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139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127</v>
      </c>
    </row>
    <row r="119" s="14" customFormat="1">
      <c r="A119" s="14"/>
      <c r="B119" s="235"/>
      <c r="C119" s="236"/>
      <c r="D119" s="226" t="s">
        <v>139</v>
      </c>
      <c r="E119" s="237" t="s">
        <v>19</v>
      </c>
      <c r="F119" s="238" t="s">
        <v>160</v>
      </c>
      <c r="G119" s="236"/>
      <c r="H119" s="239">
        <v>8.9800000000000004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139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127</v>
      </c>
    </row>
    <row r="120" s="14" customFormat="1">
      <c r="A120" s="14"/>
      <c r="B120" s="235"/>
      <c r="C120" s="236"/>
      <c r="D120" s="226" t="s">
        <v>139</v>
      </c>
      <c r="E120" s="237" t="s">
        <v>19</v>
      </c>
      <c r="F120" s="238" t="s">
        <v>161</v>
      </c>
      <c r="G120" s="236"/>
      <c r="H120" s="239">
        <v>14.800000000000001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139</v>
      </c>
      <c r="AU120" s="245" t="s">
        <v>82</v>
      </c>
      <c r="AV120" s="14" t="s">
        <v>82</v>
      </c>
      <c r="AW120" s="14" t="s">
        <v>33</v>
      </c>
      <c r="AX120" s="14" t="s">
        <v>72</v>
      </c>
      <c r="AY120" s="245" t="s">
        <v>127</v>
      </c>
    </row>
    <row r="121" s="15" customFormat="1">
      <c r="A121" s="15"/>
      <c r="B121" s="246"/>
      <c r="C121" s="247"/>
      <c r="D121" s="226" t="s">
        <v>139</v>
      </c>
      <c r="E121" s="248" t="s">
        <v>19</v>
      </c>
      <c r="F121" s="249" t="s">
        <v>162</v>
      </c>
      <c r="G121" s="247"/>
      <c r="H121" s="250">
        <v>38.780000000000001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139</v>
      </c>
      <c r="AU121" s="256" t="s">
        <v>82</v>
      </c>
      <c r="AV121" s="15" t="s">
        <v>158</v>
      </c>
      <c r="AW121" s="15" t="s">
        <v>33</v>
      </c>
      <c r="AX121" s="15" t="s">
        <v>72</v>
      </c>
      <c r="AY121" s="256" t="s">
        <v>127</v>
      </c>
    </row>
    <row r="122" s="13" customFormat="1">
      <c r="A122" s="13"/>
      <c r="B122" s="224"/>
      <c r="C122" s="225"/>
      <c r="D122" s="226" t="s">
        <v>139</v>
      </c>
      <c r="E122" s="227" t="s">
        <v>19</v>
      </c>
      <c r="F122" s="228" t="s">
        <v>163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139</v>
      </c>
      <c r="AU122" s="234" t="s">
        <v>82</v>
      </c>
      <c r="AV122" s="13" t="s">
        <v>80</v>
      </c>
      <c r="AW122" s="13" t="s">
        <v>33</v>
      </c>
      <c r="AX122" s="13" t="s">
        <v>72</v>
      </c>
      <c r="AY122" s="234" t="s">
        <v>127</v>
      </c>
    </row>
    <row r="123" s="13" customFormat="1">
      <c r="A123" s="13"/>
      <c r="B123" s="224"/>
      <c r="C123" s="225"/>
      <c r="D123" s="226" t="s">
        <v>139</v>
      </c>
      <c r="E123" s="227" t="s">
        <v>19</v>
      </c>
      <c r="F123" s="228" t="s">
        <v>164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139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127</v>
      </c>
    </row>
    <row r="124" s="14" customFormat="1">
      <c r="A124" s="14"/>
      <c r="B124" s="235"/>
      <c r="C124" s="236"/>
      <c r="D124" s="226" t="s">
        <v>139</v>
      </c>
      <c r="E124" s="237" t="s">
        <v>19</v>
      </c>
      <c r="F124" s="238" t="s">
        <v>165</v>
      </c>
      <c r="G124" s="236"/>
      <c r="H124" s="239">
        <v>0.93000000000000005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139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127</v>
      </c>
    </row>
    <row r="125" s="14" customFormat="1">
      <c r="A125" s="14"/>
      <c r="B125" s="235"/>
      <c r="C125" s="236"/>
      <c r="D125" s="226" t="s">
        <v>139</v>
      </c>
      <c r="E125" s="237" t="s">
        <v>19</v>
      </c>
      <c r="F125" s="238" t="s">
        <v>166</v>
      </c>
      <c r="G125" s="236"/>
      <c r="H125" s="239">
        <v>1.3799999999999999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139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127</v>
      </c>
    </row>
    <row r="126" s="14" customFormat="1">
      <c r="A126" s="14"/>
      <c r="B126" s="235"/>
      <c r="C126" s="236"/>
      <c r="D126" s="226" t="s">
        <v>139</v>
      </c>
      <c r="E126" s="237" t="s">
        <v>19</v>
      </c>
      <c r="F126" s="238" t="s">
        <v>167</v>
      </c>
      <c r="G126" s="236"/>
      <c r="H126" s="239">
        <v>2.6099999999999999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139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127</v>
      </c>
    </row>
    <row r="127" s="14" customFormat="1">
      <c r="A127" s="14"/>
      <c r="B127" s="235"/>
      <c r="C127" s="236"/>
      <c r="D127" s="226" t="s">
        <v>139</v>
      </c>
      <c r="E127" s="237" t="s">
        <v>19</v>
      </c>
      <c r="F127" s="238" t="s">
        <v>168</v>
      </c>
      <c r="G127" s="236"/>
      <c r="H127" s="239">
        <v>1.3799999999999999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139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127</v>
      </c>
    </row>
    <row r="128" s="14" customFormat="1">
      <c r="A128" s="14"/>
      <c r="B128" s="235"/>
      <c r="C128" s="236"/>
      <c r="D128" s="226" t="s">
        <v>139</v>
      </c>
      <c r="E128" s="237" t="s">
        <v>19</v>
      </c>
      <c r="F128" s="238" t="s">
        <v>169</v>
      </c>
      <c r="G128" s="236"/>
      <c r="H128" s="239">
        <v>2.6400000000000001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139</v>
      </c>
      <c r="AU128" s="245" t="s">
        <v>82</v>
      </c>
      <c r="AV128" s="14" t="s">
        <v>82</v>
      </c>
      <c r="AW128" s="14" t="s">
        <v>33</v>
      </c>
      <c r="AX128" s="14" t="s">
        <v>72</v>
      </c>
      <c r="AY128" s="245" t="s">
        <v>127</v>
      </c>
    </row>
    <row r="129" s="14" customFormat="1">
      <c r="A129" s="14"/>
      <c r="B129" s="235"/>
      <c r="C129" s="236"/>
      <c r="D129" s="226" t="s">
        <v>139</v>
      </c>
      <c r="E129" s="237" t="s">
        <v>19</v>
      </c>
      <c r="F129" s="238" t="s">
        <v>170</v>
      </c>
      <c r="G129" s="236"/>
      <c r="H129" s="239">
        <v>3.7799999999999998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139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127</v>
      </c>
    </row>
    <row r="130" s="14" customFormat="1">
      <c r="A130" s="14"/>
      <c r="B130" s="235"/>
      <c r="C130" s="236"/>
      <c r="D130" s="226" t="s">
        <v>139</v>
      </c>
      <c r="E130" s="237" t="s">
        <v>19</v>
      </c>
      <c r="F130" s="238" t="s">
        <v>171</v>
      </c>
      <c r="G130" s="236"/>
      <c r="H130" s="239">
        <v>2.46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139</v>
      </c>
      <c r="AU130" s="245" t="s">
        <v>82</v>
      </c>
      <c r="AV130" s="14" t="s">
        <v>82</v>
      </c>
      <c r="AW130" s="14" t="s">
        <v>33</v>
      </c>
      <c r="AX130" s="14" t="s">
        <v>72</v>
      </c>
      <c r="AY130" s="245" t="s">
        <v>127</v>
      </c>
    </row>
    <row r="131" s="14" customFormat="1">
      <c r="A131" s="14"/>
      <c r="B131" s="235"/>
      <c r="C131" s="236"/>
      <c r="D131" s="226" t="s">
        <v>139</v>
      </c>
      <c r="E131" s="237" t="s">
        <v>19</v>
      </c>
      <c r="F131" s="238" t="s">
        <v>172</v>
      </c>
      <c r="G131" s="236"/>
      <c r="H131" s="239">
        <v>2.544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139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127</v>
      </c>
    </row>
    <row r="132" s="14" customFormat="1">
      <c r="A132" s="14"/>
      <c r="B132" s="235"/>
      <c r="C132" s="236"/>
      <c r="D132" s="226" t="s">
        <v>139</v>
      </c>
      <c r="E132" s="237" t="s">
        <v>19</v>
      </c>
      <c r="F132" s="238" t="s">
        <v>173</v>
      </c>
      <c r="G132" s="236"/>
      <c r="H132" s="239">
        <v>0.45000000000000001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139</v>
      </c>
      <c r="AU132" s="245" t="s">
        <v>82</v>
      </c>
      <c r="AV132" s="14" t="s">
        <v>82</v>
      </c>
      <c r="AW132" s="14" t="s">
        <v>33</v>
      </c>
      <c r="AX132" s="14" t="s">
        <v>72</v>
      </c>
      <c r="AY132" s="245" t="s">
        <v>127</v>
      </c>
    </row>
    <row r="133" s="14" customFormat="1">
      <c r="A133" s="14"/>
      <c r="B133" s="235"/>
      <c r="C133" s="236"/>
      <c r="D133" s="226" t="s">
        <v>139</v>
      </c>
      <c r="E133" s="237" t="s">
        <v>19</v>
      </c>
      <c r="F133" s="238" t="s">
        <v>174</v>
      </c>
      <c r="G133" s="236"/>
      <c r="H133" s="239">
        <v>1.425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139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127</v>
      </c>
    </row>
    <row r="134" s="14" customFormat="1">
      <c r="A134" s="14"/>
      <c r="B134" s="235"/>
      <c r="C134" s="236"/>
      <c r="D134" s="226" t="s">
        <v>139</v>
      </c>
      <c r="E134" s="237" t="s">
        <v>19</v>
      </c>
      <c r="F134" s="238" t="s">
        <v>175</v>
      </c>
      <c r="G134" s="236"/>
      <c r="H134" s="239">
        <v>0.70099999999999996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139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127</v>
      </c>
    </row>
    <row r="135" s="14" customFormat="1">
      <c r="A135" s="14"/>
      <c r="B135" s="235"/>
      <c r="C135" s="236"/>
      <c r="D135" s="226" t="s">
        <v>139</v>
      </c>
      <c r="E135" s="237" t="s">
        <v>19</v>
      </c>
      <c r="F135" s="238" t="s">
        <v>176</v>
      </c>
      <c r="G135" s="236"/>
      <c r="H135" s="239">
        <v>1.1100000000000001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139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127</v>
      </c>
    </row>
    <row r="136" s="14" customFormat="1">
      <c r="A136" s="14"/>
      <c r="B136" s="235"/>
      <c r="C136" s="236"/>
      <c r="D136" s="226" t="s">
        <v>139</v>
      </c>
      <c r="E136" s="237" t="s">
        <v>19</v>
      </c>
      <c r="F136" s="238" t="s">
        <v>177</v>
      </c>
      <c r="G136" s="236"/>
      <c r="H136" s="239">
        <v>0.59299999999999997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139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127</v>
      </c>
    </row>
    <row r="137" s="15" customFormat="1">
      <c r="A137" s="15"/>
      <c r="B137" s="246"/>
      <c r="C137" s="247"/>
      <c r="D137" s="226" t="s">
        <v>139</v>
      </c>
      <c r="E137" s="248" t="s">
        <v>19</v>
      </c>
      <c r="F137" s="249" t="s">
        <v>157</v>
      </c>
      <c r="G137" s="247"/>
      <c r="H137" s="250">
        <v>22.003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139</v>
      </c>
      <c r="AU137" s="256" t="s">
        <v>82</v>
      </c>
      <c r="AV137" s="15" t="s">
        <v>158</v>
      </c>
      <c r="AW137" s="15" t="s">
        <v>33</v>
      </c>
      <c r="AX137" s="15" t="s">
        <v>72</v>
      </c>
      <c r="AY137" s="256" t="s">
        <v>127</v>
      </c>
    </row>
    <row r="138" s="14" customFormat="1">
      <c r="A138" s="14"/>
      <c r="B138" s="235"/>
      <c r="C138" s="236"/>
      <c r="D138" s="226" t="s">
        <v>139</v>
      </c>
      <c r="E138" s="237" t="s">
        <v>19</v>
      </c>
      <c r="F138" s="238" t="s">
        <v>178</v>
      </c>
      <c r="G138" s="236"/>
      <c r="H138" s="239">
        <v>2.6699999999999999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139</v>
      </c>
      <c r="AU138" s="245" t="s">
        <v>82</v>
      </c>
      <c r="AV138" s="14" t="s">
        <v>82</v>
      </c>
      <c r="AW138" s="14" t="s">
        <v>33</v>
      </c>
      <c r="AX138" s="14" t="s">
        <v>72</v>
      </c>
      <c r="AY138" s="245" t="s">
        <v>127</v>
      </c>
    </row>
    <row r="139" s="14" customFormat="1">
      <c r="A139" s="14"/>
      <c r="B139" s="235"/>
      <c r="C139" s="236"/>
      <c r="D139" s="226" t="s">
        <v>139</v>
      </c>
      <c r="E139" s="237" t="s">
        <v>19</v>
      </c>
      <c r="F139" s="238" t="s">
        <v>179</v>
      </c>
      <c r="G139" s="236"/>
      <c r="H139" s="239">
        <v>0.56999999999999995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139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127</v>
      </c>
    </row>
    <row r="140" s="14" customFormat="1">
      <c r="A140" s="14"/>
      <c r="B140" s="235"/>
      <c r="C140" s="236"/>
      <c r="D140" s="226" t="s">
        <v>139</v>
      </c>
      <c r="E140" s="237" t="s">
        <v>19</v>
      </c>
      <c r="F140" s="238" t="s">
        <v>180</v>
      </c>
      <c r="G140" s="236"/>
      <c r="H140" s="239">
        <v>1.29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139</v>
      </c>
      <c r="AU140" s="245" t="s">
        <v>82</v>
      </c>
      <c r="AV140" s="14" t="s">
        <v>82</v>
      </c>
      <c r="AW140" s="14" t="s">
        <v>33</v>
      </c>
      <c r="AX140" s="14" t="s">
        <v>72</v>
      </c>
      <c r="AY140" s="245" t="s">
        <v>127</v>
      </c>
    </row>
    <row r="141" s="15" customFormat="1">
      <c r="A141" s="15"/>
      <c r="B141" s="246"/>
      <c r="C141" s="247"/>
      <c r="D141" s="226" t="s">
        <v>139</v>
      </c>
      <c r="E141" s="248" t="s">
        <v>19</v>
      </c>
      <c r="F141" s="249" t="s">
        <v>162</v>
      </c>
      <c r="G141" s="247"/>
      <c r="H141" s="250">
        <v>4.5300000000000002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139</v>
      </c>
      <c r="AU141" s="256" t="s">
        <v>82</v>
      </c>
      <c r="AV141" s="15" t="s">
        <v>158</v>
      </c>
      <c r="AW141" s="15" t="s">
        <v>33</v>
      </c>
      <c r="AX141" s="15" t="s">
        <v>72</v>
      </c>
      <c r="AY141" s="256" t="s">
        <v>127</v>
      </c>
    </row>
    <row r="142" s="16" customFormat="1">
      <c r="A142" s="16"/>
      <c r="B142" s="257"/>
      <c r="C142" s="258"/>
      <c r="D142" s="226" t="s">
        <v>139</v>
      </c>
      <c r="E142" s="259" t="s">
        <v>19</v>
      </c>
      <c r="F142" s="260" t="s">
        <v>181</v>
      </c>
      <c r="G142" s="258"/>
      <c r="H142" s="261">
        <v>197.673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67" t="s">
        <v>139</v>
      </c>
      <c r="AU142" s="267" t="s">
        <v>82</v>
      </c>
      <c r="AV142" s="16" t="s">
        <v>135</v>
      </c>
      <c r="AW142" s="16" t="s">
        <v>33</v>
      </c>
      <c r="AX142" s="16" t="s">
        <v>80</v>
      </c>
      <c r="AY142" s="267" t="s">
        <v>127</v>
      </c>
    </row>
    <row r="143" s="2" customFormat="1" ht="37.8" customHeight="1">
      <c r="A143" s="40"/>
      <c r="B143" s="41"/>
      <c r="C143" s="206" t="s">
        <v>82</v>
      </c>
      <c r="D143" s="206" t="s">
        <v>130</v>
      </c>
      <c r="E143" s="207" t="s">
        <v>182</v>
      </c>
      <c r="F143" s="208" t="s">
        <v>183</v>
      </c>
      <c r="G143" s="209" t="s">
        <v>133</v>
      </c>
      <c r="H143" s="210">
        <v>171.13999999999999</v>
      </c>
      <c r="I143" s="211"/>
      <c r="J143" s="212">
        <f>ROUND(I143*H143,2)</f>
        <v>0</v>
      </c>
      <c r="K143" s="208" t="s">
        <v>134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0.015400000000000001</v>
      </c>
      <c r="R143" s="215">
        <f>Q143*H143</f>
        <v>2.6355559999999998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135</v>
      </c>
      <c r="AT143" s="217" t="s">
        <v>130</v>
      </c>
      <c r="AU143" s="217" t="s">
        <v>82</v>
      </c>
      <c r="AY143" s="19" t="s">
        <v>127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135</v>
      </c>
      <c r="BM143" s="217" t="s">
        <v>184</v>
      </c>
    </row>
    <row r="144" s="2" customFormat="1">
      <c r="A144" s="40"/>
      <c r="B144" s="41"/>
      <c r="C144" s="42"/>
      <c r="D144" s="219" t="s">
        <v>137</v>
      </c>
      <c r="E144" s="42"/>
      <c r="F144" s="220" t="s">
        <v>185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137</v>
      </c>
      <c r="AU144" s="19" t="s">
        <v>82</v>
      </c>
    </row>
    <row r="145" s="13" customFormat="1">
      <c r="A145" s="13"/>
      <c r="B145" s="224"/>
      <c r="C145" s="225"/>
      <c r="D145" s="226" t="s">
        <v>139</v>
      </c>
      <c r="E145" s="227" t="s">
        <v>19</v>
      </c>
      <c r="F145" s="228" t="s">
        <v>140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139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127</v>
      </c>
    </row>
    <row r="146" s="13" customFormat="1">
      <c r="A146" s="13"/>
      <c r="B146" s="224"/>
      <c r="C146" s="225"/>
      <c r="D146" s="226" t="s">
        <v>139</v>
      </c>
      <c r="E146" s="227" t="s">
        <v>19</v>
      </c>
      <c r="F146" s="228" t="s">
        <v>186</v>
      </c>
      <c r="G146" s="225"/>
      <c r="H146" s="227" t="s">
        <v>19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139</v>
      </c>
      <c r="AU146" s="234" t="s">
        <v>82</v>
      </c>
      <c r="AV146" s="13" t="s">
        <v>80</v>
      </c>
      <c r="AW146" s="13" t="s">
        <v>33</v>
      </c>
      <c r="AX146" s="13" t="s">
        <v>72</v>
      </c>
      <c r="AY146" s="234" t="s">
        <v>127</v>
      </c>
    </row>
    <row r="147" s="14" customFormat="1">
      <c r="A147" s="14"/>
      <c r="B147" s="235"/>
      <c r="C147" s="236"/>
      <c r="D147" s="226" t="s">
        <v>139</v>
      </c>
      <c r="E147" s="237" t="s">
        <v>19</v>
      </c>
      <c r="F147" s="238" t="s">
        <v>141</v>
      </c>
      <c r="G147" s="236"/>
      <c r="H147" s="239">
        <v>10.9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139</v>
      </c>
      <c r="AU147" s="245" t="s">
        <v>82</v>
      </c>
      <c r="AV147" s="14" t="s">
        <v>82</v>
      </c>
      <c r="AW147" s="14" t="s">
        <v>33</v>
      </c>
      <c r="AX147" s="14" t="s">
        <v>72</v>
      </c>
      <c r="AY147" s="245" t="s">
        <v>127</v>
      </c>
    </row>
    <row r="148" s="14" customFormat="1">
      <c r="A148" s="14"/>
      <c r="B148" s="235"/>
      <c r="C148" s="236"/>
      <c r="D148" s="226" t="s">
        <v>139</v>
      </c>
      <c r="E148" s="237" t="s">
        <v>19</v>
      </c>
      <c r="F148" s="238" t="s">
        <v>142</v>
      </c>
      <c r="G148" s="236"/>
      <c r="H148" s="239">
        <v>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139</v>
      </c>
      <c r="AU148" s="245" t="s">
        <v>82</v>
      </c>
      <c r="AV148" s="14" t="s">
        <v>82</v>
      </c>
      <c r="AW148" s="14" t="s">
        <v>33</v>
      </c>
      <c r="AX148" s="14" t="s">
        <v>72</v>
      </c>
      <c r="AY148" s="245" t="s">
        <v>127</v>
      </c>
    </row>
    <row r="149" s="14" customFormat="1">
      <c r="A149" s="14"/>
      <c r="B149" s="235"/>
      <c r="C149" s="236"/>
      <c r="D149" s="226" t="s">
        <v>139</v>
      </c>
      <c r="E149" s="237" t="s">
        <v>19</v>
      </c>
      <c r="F149" s="238" t="s">
        <v>143</v>
      </c>
      <c r="G149" s="236"/>
      <c r="H149" s="239">
        <v>3.7000000000000002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139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127</v>
      </c>
    </row>
    <row r="150" s="14" customFormat="1">
      <c r="A150" s="14"/>
      <c r="B150" s="235"/>
      <c r="C150" s="236"/>
      <c r="D150" s="226" t="s">
        <v>139</v>
      </c>
      <c r="E150" s="237" t="s">
        <v>19</v>
      </c>
      <c r="F150" s="238" t="s">
        <v>144</v>
      </c>
      <c r="G150" s="236"/>
      <c r="H150" s="239">
        <v>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139</v>
      </c>
      <c r="AU150" s="245" t="s">
        <v>82</v>
      </c>
      <c r="AV150" s="14" t="s">
        <v>82</v>
      </c>
      <c r="AW150" s="14" t="s">
        <v>33</v>
      </c>
      <c r="AX150" s="14" t="s">
        <v>72</v>
      </c>
      <c r="AY150" s="245" t="s">
        <v>127</v>
      </c>
    </row>
    <row r="151" s="14" customFormat="1">
      <c r="A151" s="14"/>
      <c r="B151" s="235"/>
      <c r="C151" s="236"/>
      <c r="D151" s="226" t="s">
        <v>139</v>
      </c>
      <c r="E151" s="237" t="s">
        <v>19</v>
      </c>
      <c r="F151" s="238" t="s">
        <v>145</v>
      </c>
      <c r="G151" s="236"/>
      <c r="H151" s="239">
        <v>11.9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139</v>
      </c>
      <c r="AU151" s="245" t="s">
        <v>82</v>
      </c>
      <c r="AV151" s="14" t="s">
        <v>82</v>
      </c>
      <c r="AW151" s="14" t="s">
        <v>33</v>
      </c>
      <c r="AX151" s="14" t="s">
        <v>72</v>
      </c>
      <c r="AY151" s="245" t="s">
        <v>127</v>
      </c>
    </row>
    <row r="152" s="14" customFormat="1">
      <c r="A152" s="14"/>
      <c r="B152" s="235"/>
      <c r="C152" s="236"/>
      <c r="D152" s="226" t="s">
        <v>139</v>
      </c>
      <c r="E152" s="237" t="s">
        <v>19</v>
      </c>
      <c r="F152" s="238" t="s">
        <v>146</v>
      </c>
      <c r="G152" s="236"/>
      <c r="H152" s="239">
        <v>11.199999999999999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139</v>
      </c>
      <c r="AU152" s="245" t="s">
        <v>82</v>
      </c>
      <c r="AV152" s="14" t="s">
        <v>82</v>
      </c>
      <c r="AW152" s="14" t="s">
        <v>33</v>
      </c>
      <c r="AX152" s="14" t="s">
        <v>72</v>
      </c>
      <c r="AY152" s="245" t="s">
        <v>127</v>
      </c>
    </row>
    <row r="153" s="14" customFormat="1">
      <c r="A153" s="14"/>
      <c r="B153" s="235"/>
      <c r="C153" s="236"/>
      <c r="D153" s="226" t="s">
        <v>139</v>
      </c>
      <c r="E153" s="237" t="s">
        <v>19</v>
      </c>
      <c r="F153" s="238" t="s">
        <v>147</v>
      </c>
      <c r="G153" s="236"/>
      <c r="H153" s="239">
        <v>14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139</v>
      </c>
      <c r="AU153" s="245" t="s">
        <v>82</v>
      </c>
      <c r="AV153" s="14" t="s">
        <v>82</v>
      </c>
      <c r="AW153" s="14" t="s">
        <v>33</v>
      </c>
      <c r="AX153" s="14" t="s">
        <v>72</v>
      </c>
      <c r="AY153" s="245" t="s">
        <v>127</v>
      </c>
    </row>
    <row r="154" s="14" customFormat="1">
      <c r="A154" s="14"/>
      <c r="B154" s="235"/>
      <c r="C154" s="236"/>
      <c r="D154" s="226" t="s">
        <v>139</v>
      </c>
      <c r="E154" s="237" t="s">
        <v>19</v>
      </c>
      <c r="F154" s="238" t="s">
        <v>148</v>
      </c>
      <c r="G154" s="236"/>
      <c r="H154" s="239">
        <v>14.560000000000001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139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127</v>
      </c>
    </row>
    <row r="155" s="14" customFormat="1">
      <c r="A155" s="14"/>
      <c r="B155" s="235"/>
      <c r="C155" s="236"/>
      <c r="D155" s="226" t="s">
        <v>139</v>
      </c>
      <c r="E155" s="237" t="s">
        <v>19</v>
      </c>
      <c r="F155" s="238" t="s">
        <v>149</v>
      </c>
      <c r="G155" s="236"/>
      <c r="H155" s="239">
        <v>9.9000000000000004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139</v>
      </c>
      <c r="AU155" s="245" t="s">
        <v>82</v>
      </c>
      <c r="AV155" s="14" t="s">
        <v>82</v>
      </c>
      <c r="AW155" s="14" t="s">
        <v>33</v>
      </c>
      <c r="AX155" s="14" t="s">
        <v>72</v>
      </c>
      <c r="AY155" s="245" t="s">
        <v>127</v>
      </c>
    </row>
    <row r="156" s="14" customFormat="1">
      <c r="A156" s="14"/>
      <c r="B156" s="235"/>
      <c r="C156" s="236"/>
      <c r="D156" s="226" t="s">
        <v>139</v>
      </c>
      <c r="E156" s="237" t="s">
        <v>19</v>
      </c>
      <c r="F156" s="238" t="s">
        <v>150</v>
      </c>
      <c r="G156" s="236"/>
      <c r="H156" s="239">
        <v>4.2000000000000002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139</v>
      </c>
      <c r="AU156" s="245" t="s">
        <v>82</v>
      </c>
      <c r="AV156" s="14" t="s">
        <v>82</v>
      </c>
      <c r="AW156" s="14" t="s">
        <v>33</v>
      </c>
      <c r="AX156" s="14" t="s">
        <v>72</v>
      </c>
      <c r="AY156" s="245" t="s">
        <v>127</v>
      </c>
    </row>
    <row r="157" s="14" customFormat="1">
      <c r="A157" s="14"/>
      <c r="B157" s="235"/>
      <c r="C157" s="236"/>
      <c r="D157" s="226" t="s">
        <v>139</v>
      </c>
      <c r="E157" s="237" t="s">
        <v>19</v>
      </c>
      <c r="F157" s="238" t="s">
        <v>151</v>
      </c>
      <c r="G157" s="236"/>
      <c r="H157" s="239">
        <v>3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139</v>
      </c>
      <c r="AU157" s="245" t="s">
        <v>82</v>
      </c>
      <c r="AV157" s="14" t="s">
        <v>82</v>
      </c>
      <c r="AW157" s="14" t="s">
        <v>33</v>
      </c>
      <c r="AX157" s="14" t="s">
        <v>72</v>
      </c>
      <c r="AY157" s="245" t="s">
        <v>127</v>
      </c>
    </row>
    <row r="158" s="14" customFormat="1">
      <c r="A158" s="14"/>
      <c r="B158" s="235"/>
      <c r="C158" s="236"/>
      <c r="D158" s="226" t="s">
        <v>139</v>
      </c>
      <c r="E158" s="237" t="s">
        <v>19</v>
      </c>
      <c r="F158" s="238" t="s">
        <v>152</v>
      </c>
      <c r="G158" s="236"/>
      <c r="H158" s="239">
        <v>8.3000000000000007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139</v>
      </c>
      <c r="AU158" s="245" t="s">
        <v>82</v>
      </c>
      <c r="AV158" s="14" t="s">
        <v>82</v>
      </c>
      <c r="AW158" s="14" t="s">
        <v>33</v>
      </c>
      <c r="AX158" s="14" t="s">
        <v>72</v>
      </c>
      <c r="AY158" s="245" t="s">
        <v>127</v>
      </c>
    </row>
    <row r="159" s="14" customFormat="1">
      <c r="A159" s="14"/>
      <c r="B159" s="235"/>
      <c r="C159" s="236"/>
      <c r="D159" s="226" t="s">
        <v>139</v>
      </c>
      <c r="E159" s="237" t="s">
        <v>19</v>
      </c>
      <c r="F159" s="238" t="s">
        <v>153</v>
      </c>
      <c r="G159" s="236"/>
      <c r="H159" s="239">
        <v>7.7000000000000002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139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127</v>
      </c>
    </row>
    <row r="160" s="14" customFormat="1">
      <c r="A160" s="14"/>
      <c r="B160" s="235"/>
      <c r="C160" s="236"/>
      <c r="D160" s="226" t="s">
        <v>139</v>
      </c>
      <c r="E160" s="237" t="s">
        <v>19</v>
      </c>
      <c r="F160" s="238" t="s">
        <v>154</v>
      </c>
      <c r="G160" s="236"/>
      <c r="H160" s="239">
        <v>6.7999999999999998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139</v>
      </c>
      <c r="AU160" s="245" t="s">
        <v>82</v>
      </c>
      <c r="AV160" s="14" t="s">
        <v>82</v>
      </c>
      <c r="AW160" s="14" t="s">
        <v>33</v>
      </c>
      <c r="AX160" s="14" t="s">
        <v>72</v>
      </c>
      <c r="AY160" s="245" t="s">
        <v>127</v>
      </c>
    </row>
    <row r="161" s="14" customFormat="1">
      <c r="A161" s="14"/>
      <c r="B161" s="235"/>
      <c r="C161" s="236"/>
      <c r="D161" s="226" t="s">
        <v>139</v>
      </c>
      <c r="E161" s="237" t="s">
        <v>19</v>
      </c>
      <c r="F161" s="238" t="s">
        <v>155</v>
      </c>
      <c r="G161" s="236"/>
      <c r="H161" s="239">
        <v>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139</v>
      </c>
      <c r="AU161" s="245" t="s">
        <v>82</v>
      </c>
      <c r="AV161" s="14" t="s">
        <v>82</v>
      </c>
      <c r="AW161" s="14" t="s">
        <v>33</v>
      </c>
      <c r="AX161" s="14" t="s">
        <v>72</v>
      </c>
      <c r="AY161" s="245" t="s">
        <v>127</v>
      </c>
    </row>
    <row r="162" s="14" customFormat="1">
      <c r="A162" s="14"/>
      <c r="B162" s="235"/>
      <c r="C162" s="236"/>
      <c r="D162" s="226" t="s">
        <v>139</v>
      </c>
      <c r="E162" s="237" t="s">
        <v>19</v>
      </c>
      <c r="F162" s="238" t="s">
        <v>156</v>
      </c>
      <c r="G162" s="236"/>
      <c r="H162" s="239">
        <v>4.2000000000000002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139</v>
      </c>
      <c r="AU162" s="245" t="s">
        <v>82</v>
      </c>
      <c r="AV162" s="14" t="s">
        <v>82</v>
      </c>
      <c r="AW162" s="14" t="s">
        <v>33</v>
      </c>
      <c r="AX162" s="14" t="s">
        <v>72</v>
      </c>
      <c r="AY162" s="245" t="s">
        <v>127</v>
      </c>
    </row>
    <row r="163" s="15" customFormat="1">
      <c r="A163" s="15"/>
      <c r="B163" s="246"/>
      <c r="C163" s="247"/>
      <c r="D163" s="226" t="s">
        <v>139</v>
      </c>
      <c r="E163" s="248" t="s">
        <v>19</v>
      </c>
      <c r="F163" s="249" t="s">
        <v>157</v>
      </c>
      <c r="G163" s="247"/>
      <c r="H163" s="250">
        <v>132.36000000000001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139</v>
      </c>
      <c r="AU163" s="256" t="s">
        <v>82</v>
      </c>
      <c r="AV163" s="15" t="s">
        <v>158</v>
      </c>
      <c r="AW163" s="15" t="s">
        <v>33</v>
      </c>
      <c r="AX163" s="15" t="s">
        <v>72</v>
      </c>
      <c r="AY163" s="256" t="s">
        <v>127</v>
      </c>
    </row>
    <row r="164" s="14" customFormat="1">
      <c r="A164" s="14"/>
      <c r="B164" s="235"/>
      <c r="C164" s="236"/>
      <c r="D164" s="226" t="s">
        <v>139</v>
      </c>
      <c r="E164" s="237" t="s">
        <v>19</v>
      </c>
      <c r="F164" s="238" t="s">
        <v>159</v>
      </c>
      <c r="G164" s="236"/>
      <c r="H164" s="239">
        <v>15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139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127</v>
      </c>
    </row>
    <row r="165" s="14" customFormat="1">
      <c r="A165" s="14"/>
      <c r="B165" s="235"/>
      <c r="C165" s="236"/>
      <c r="D165" s="226" t="s">
        <v>139</v>
      </c>
      <c r="E165" s="237" t="s">
        <v>19</v>
      </c>
      <c r="F165" s="238" t="s">
        <v>160</v>
      </c>
      <c r="G165" s="236"/>
      <c r="H165" s="239">
        <v>8.9800000000000004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139</v>
      </c>
      <c r="AU165" s="245" t="s">
        <v>82</v>
      </c>
      <c r="AV165" s="14" t="s">
        <v>82</v>
      </c>
      <c r="AW165" s="14" t="s">
        <v>33</v>
      </c>
      <c r="AX165" s="14" t="s">
        <v>72</v>
      </c>
      <c r="AY165" s="245" t="s">
        <v>127</v>
      </c>
    </row>
    <row r="166" s="14" customFormat="1">
      <c r="A166" s="14"/>
      <c r="B166" s="235"/>
      <c r="C166" s="236"/>
      <c r="D166" s="226" t="s">
        <v>139</v>
      </c>
      <c r="E166" s="237" t="s">
        <v>19</v>
      </c>
      <c r="F166" s="238" t="s">
        <v>161</v>
      </c>
      <c r="G166" s="236"/>
      <c r="H166" s="239">
        <v>14.800000000000001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139</v>
      </c>
      <c r="AU166" s="245" t="s">
        <v>82</v>
      </c>
      <c r="AV166" s="14" t="s">
        <v>82</v>
      </c>
      <c r="AW166" s="14" t="s">
        <v>33</v>
      </c>
      <c r="AX166" s="14" t="s">
        <v>72</v>
      </c>
      <c r="AY166" s="245" t="s">
        <v>127</v>
      </c>
    </row>
    <row r="167" s="15" customFormat="1">
      <c r="A167" s="15"/>
      <c r="B167" s="246"/>
      <c r="C167" s="247"/>
      <c r="D167" s="226" t="s">
        <v>139</v>
      </c>
      <c r="E167" s="248" t="s">
        <v>19</v>
      </c>
      <c r="F167" s="249" t="s">
        <v>162</v>
      </c>
      <c r="G167" s="247"/>
      <c r="H167" s="250">
        <v>38.780000000000001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139</v>
      </c>
      <c r="AU167" s="256" t="s">
        <v>82</v>
      </c>
      <c r="AV167" s="15" t="s">
        <v>158</v>
      </c>
      <c r="AW167" s="15" t="s">
        <v>33</v>
      </c>
      <c r="AX167" s="15" t="s">
        <v>72</v>
      </c>
      <c r="AY167" s="256" t="s">
        <v>127</v>
      </c>
    </row>
    <row r="168" s="16" customFormat="1">
      <c r="A168" s="16"/>
      <c r="B168" s="257"/>
      <c r="C168" s="258"/>
      <c r="D168" s="226" t="s">
        <v>139</v>
      </c>
      <c r="E168" s="259" t="s">
        <v>19</v>
      </c>
      <c r="F168" s="260" t="s">
        <v>181</v>
      </c>
      <c r="G168" s="258"/>
      <c r="H168" s="261">
        <v>171.13999999999999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67" t="s">
        <v>139</v>
      </c>
      <c r="AU168" s="267" t="s">
        <v>82</v>
      </c>
      <c r="AV168" s="16" t="s">
        <v>135</v>
      </c>
      <c r="AW168" s="16" t="s">
        <v>33</v>
      </c>
      <c r="AX168" s="16" t="s">
        <v>80</v>
      </c>
      <c r="AY168" s="267" t="s">
        <v>127</v>
      </c>
    </row>
    <row r="169" s="2" customFormat="1" ht="44.25" customHeight="1">
      <c r="A169" s="40"/>
      <c r="B169" s="41"/>
      <c r="C169" s="206" t="s">
        <v>158</v>
      </c>
      <c r="D169" s="206" t="s">
        <v>130</v>
      </c>
      <c r="E169" s="207" t="s">
        <v>187</v>
      </c>
      <c r="F169" s="208" t="s">
        <v>188</v>
      </c>
      <c r="G169" s="209" t="s">
        <v>133</v>
      </c>
      <c r="H169" s="210">
        <v>26.533000000000001</v>
      </c>
      <c r="I169" s="211"/>
      <c r="J169" s="212">
        <f>ROUND(I169*H169,2)</f>
        <v>0</v>
      </c>
      <c r="K169" s="208" t="s">
        <v>134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0.018380000000000001</v>
      </c>
      <c r="R169" s="215">
        <f>Q169*H169</f>
        <v>0.48767654000000005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135</v>
      </c>
      <c r="AT169" s="217" t="s">
        <v>130</v>
      </c>
      <c r="AU169" s="217" t="s">
        <v>82</v>
      </c>
      <c r="AY169" s="19" t="s">
        <v>127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135</v>
      </c>
      <c r="BM169" s="217" t="s">
        <v>189</v>
      </c>
    </row>
    <row r="170" s="2" customFormat="1">
      <c r="A170" s="40"/>
      <c r="B170" s="41"/>
      <c r="C170" s="42"/>
      <c r="D170" s="219" t="s">
        <v>137</v>
      </c>
      <c r="E170" s="42"/>
      <c r="F170" s="220" t="s">
        <v>190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137</v>
      </c>
      <c r="AU170" s="19" t="s">
        <v>82</v>
      </c>
    </row>
    <row r="171" s="13" customFormat="1">
      <c r="A171" s="13"/>
      <c r="B171" s="224"/>
      <c r="C171" s="225"/>
      <c r="D171" s="226" t="s">
        <v>139</v>
      </c>
      <c r="E171" s="227" t="s">
        <v>19</v>
      </c>
      <c r="F171" s="228" t="s">
        <v>163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139</v>
      </c>
      <c r="AU171" s="234" t="s">
        <v>82</v>
      </c>
      <c r="AV171" s="13" t="s">
        <v>80</v>
      </c>
      <c r="AW171" s="13" t="s">
        <v>33</v>
      </c>
      <c r="AX171" s="13" t="s">
        <v>72</v>
      </c>
      <c r="AY171" s="234" t="s">
        <v>127</v>
      </c>
    </row>
    <row r="172" s="13" customFormat="1">
      <c r="A172" s="13"/>
      <c r="B172" s="224"/>
      <c r="C172" s="225"/>
      <c r="D172" s="226" t="s">
        <v>139</v>
      </c>
      <c r="E172" s="227" t="s">
        <v>19</v>
      </c>
      <c r="F172" s="228" t="s">
        <v>164</v>
      </c>
      <c r="G172" s="225"/>
      <c r="H172" s="227" t="s">
        <v>19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139</v>
      </c>
      <c r="AU172" s="234" t="s">
        <v>82</v>
      </c>
      <c r="AV172" s="13" t="s">
        <v>80</v>
      </c>
      <c r="AW172" s="13" t="s">
        <v>33</v>
      </c>
      <c r="AX172" s="13" t="s">
        <v>72</v>
      </c>
      <c r="AY172" s="234" t="s">
        <v>127</v>
      </c>
    </row>
    <row r="173" s="14" customFormat="1">
      <c r="A173" s="14"/>
      <c r="B173" s="235"/>
      <c r="C173" s="236"/>
      <c r="D173" s="226" t="s">
        <v>139</v>
      </c>
      <c r="E173" s="237" t="s">
        <v>19</v>
      </c>
      <c r="F173" s="238" t="s">
        <v>165</v>
      </c>
      <c r="G173" s="236"/>
      <c r="H173" s="239">
        <v>0.93000000000000005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139</v>
      </c>
      <c r="AU173" s="245" t="s">
        <v>82</v>
      </c>
      <c r="AV173" s="14" t="s">
        <v>82</v>
      </c>
      <c r="AW173" s="14" t="s">
        <v>33</v>
      </c>
      <c r="AX173" s="14" t="s">
        <v>72</v>
      </c>
      <c r="AY173" s="245" t="s">
        <v>127</v>
      </c>
    </row>
    <row r="174" s="14" customFormat="1">
      <c r="A174" s="14"/>
      <c r="B174" s="235"/>
      <c r="C174" s="236"/>
      <c r="D174" s="226" t="s">
        <v>139</v>
      </c>
      <c r="E174" s="237" t="s">
        <v>19</v>
      </c>
      <c r="F174" s="238" t="s">
        <v>166</v>
      </c>
      <c r="G174" s="236"/>
      <c r="H174" s="239">
        <v>1.3799999999999999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139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127</v>
      </c>
    </row>
    <row r="175" s="14" customFormat="1">
      <c r="A175" s="14"/>
      <c r="B175" s="235"/>
      <c r="C175" s="236"/>
      <c r="D175" s="226" t="s">
        <v>139</v>
      </c>
      <c r="E175" s="237" t="s">
        <v>19</v>
      </c>
      <c r="F175" s="238" t="s">
        <v>167</v>
      </c>
      <c r="G175" s="236"/>
      <c r="H175" s="239">
        <v>2.6099999999999999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139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127</v>
      </c>
    </row>
    <row r="176" s="14" customFormat="1">
      <c r="A176" s="14"/>
      <c r="B176" s="235"/>
      <c r="C176" s="236"/>
      <c r="D176" s="226" t="s">
        <v>139</v>
      </c>
      <c r="E176" s="237" t="s">
        <v>19</v>
      </c>
      <c r="F176" s="238" t="s">
        <v>168</v>
      </c>
      <c r="G176" s="236"/>
      <c r="H176" s="239">
        <v>1.3799999999999999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139</v>
      </c>
      <c r="AU176" s="245" t="s">
        <v>82</v>
      </c>
      <c r="AV176" s="14" t="s">
        <v>82</v>
      </c>
      <c r="AW176" s="14" t="s">
        <v>33</v>
      </c>
      <c r="AX176" s="14" t="s">
        <v>72</v>
      </c>
      <c r="AY176" s="245" t="s">
        <v>127</v>
      </c>
    </row>
    <row r="177" s="14" customFormat="1">
      <c r="A177" s="14"/>
      <c r="B177" s="235"/>
      <c r="C177" s="236"/>
      <c r="D177" s="226" t="s">
        <v>139</v>
      </c>
      <c r="E177" s="237" t="s">
        <v>19</v>
      </c>
      <c r="F177" s="238" t="s">
        <v>169</v>
      </c>
      <c r="G177" s="236"/>
      <c r="H177" s="239">
        <v>2.6400000000000001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139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127</v>
      </c>
    </row>
    <row r="178" s="14" customFormat="1">
      <c r="A178" s="14"/>
      <c r="B178" s="235"/>
      <c r="C178" s="236"/>
      <c r="D178" s="226" t="s">
        <v>139</v>
      </c>
      <c r="E178" s="237" t="s">
        <v>19</v>
      </c>
      <c r="F178" s="238" t="s">
        <v>170</v>
      </c>
      <c r="G178" s="236"/>
      <c r="H178" s="239">
        <v>3.7799999999999998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139</v>
      </c>
      <c r="AU178" s="245" t="s">
        <v>82</v>
      </c>
      <c r="AV178" s="14" t="s">
        <v>82</v>
      </c>
      <c r="AW178" s="14" t="s">
        <v>33</v>
      </c>
      <c r="AX178" s="14" t="s">
        <v>72</v>
      </c>
      <c r="AY178" s="245" t="s">
        <v>127</v>
      </c>
    </row>
    <row r="179" s="14" customFormat="1">
      <c r="A179" s="14"/>
      <c r="B179" s="235"/>
      <c r="C179" s="236"/>
      <c r="D179" s="226" t="s">
        <v>139</v>
      </c>
      <c r="E179" s="237" t="s">
        <v>19</v>
      </c>
      <c r="F179" s="238" t="s">
        <v>171</v>
      </c>
      <c r="G179" s="236"/>
      <c r="H179" s="239">
        <v>2.46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139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127</v>
      </c>
    </row>
    <row r="180" s="14" customFormat="1">
      <c r="A180" s="14"/>
      <c r="B180" s="235"/>
      <c r="C180" s="236"/>
      <c r="D180" s="226" t="s">
        <v>139</v>
      </c>
      <c r="E180" s="237" t="s">
        <v>19</v>
      </c>
      <c r="F180" s="238" t="s">
        <v>172</v>
      </c>
      <c r="G180" s="236"/>
      <c r="H180" s="239">
        <v>2.544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139</v>
      </c>
      <c r="AU180" s="245" t="s">
        <v>82</v>
      </c>
      <c r="AV180" s="14" t="s">
        <v>82</v>
      </c>
      <c r="AW180" s="14" t="s">
        <v>33</v>
      </c>
      <c r="AX180" s="14" t="s">
        <v>72</v>
      </c>
      <c r="AY180" s="245" t="s">
        <v>127</v>
      </c>
    </row>
    <row r="181" s="14" customFormat="1">
      <c r="A181" s="14"/>
      <c r="B181" s="235"/>
      <c r="C181" s="236"/>
      <c r="D181" s="226" t="s">
        <v>139</v>
      </c>
      <c r="E181" s="237" t="s">
        <v>19</v>
      </c>
      <c r="F181" s="238" t="s">
        <v>173</v>
      </c>
      <c r="G181" s="236"/>
      <c r="H181" s="239">
        <v>0.45000000000000001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139</v>
      </c>
      <c r="AU181" s="245" t="s">
        <v>82</v>
      </c>
      <c r="AV181" s="14" t="s">
        <v>82</v>
      </c>
      <c r="AW181" s="14" t="s">
        <v>33</v>
      </c>
      <c r="AX181" s="14" t="s">
        <v>72</v>
      </c>
      <c r="AY181" s="245" t="s">
        <v>127</v>
      </c>
    </row>
    <row r="182" s="14" customFormat="1">
      <c r="A182" s="14"/>
      <c r="B182" s="235"/>
      <c r="C182" s="236"/>
      <c r="D182" s="226" t="s">
        <v>139</v>
      </c>
      <c r="E182" s="237" t="s">
        <v>19</v>
      </c>
      <c r="F182" s="238" t="s">
        <v>174</v>
      </c>
      <c r="G182" s="236"/>
      <c r="H182" s="239">
        <v>1.425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139</v>
      </c>
      <c r="AU182" s="245" t="s">
        <v>82</v>
      </c>
      <c r="AV182" s="14" t="s">
        <v>82</v>
      </c>
      <c r="AW182" s="14" t="s">
        <v>33</v>
      </c>
      <c r="AX182" s="14" t="s">
        <v>72</v>
      </c>
      <c r="AY182" s="245" t="s">
        <v>127</v>
      </c>
    </row>
    <row r="183" s="14" customFormat="1">
      <c r="A183" s="14"/>
      <c r="B183" s="235"/>
      <c r="C183" s="236"/>
      <c r="D183" s="226" t="s">
        <v>139</v>
      </c>
      <c r="E183" s="237" t="s">
        <v>19</v>
      </c>
      <c r="F183" s="238" t="s">
        <v>175</v>
      </c>
      <c r="G183" s="236"/>
      <c r="H183" s="239">
        <v>0.70099999999999996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139</v>
      </c>
      <c r="AU183" s="245" t="s">
        <v>82</v>
      </c>
      <c r="AV183" s="14" t="s">
        <v>82</v>
      </c>
      <c r="AW183" s="14" t="s">
        <v>33</v>
      </c>
      <c r="AX183" s="14" t="s">
        <v>72</v>
      </c>
      <c r="AY183" s="245" t="s">
        <v>127</v>
      </c>
    </row>
    <row r="184" s="14" customFormat="1">
      <c r="A184" s="14"/>
      <c r="B184" s="235"/>
      <c r="C184" s="236"/>
      <c r="D184" s="226" t="s">
        <v>139</v>
      </c>
      <c r="E184" s="237" t="s">
        <v>19</v>
      </c>
      <c r="F184" s="238" t="s">
        <v>176</v>
      </c>
      <c r="G184" s="236"/>
      <c r="H184" s="239">
        <v>1.1100000000000001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139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127</v>
      </c>
    </row>
    <row r="185" s="14" customFormat="1">
      <c r="A185" s="14"/>
      <c r="B185" s="235"/>
      <c r="C185" s="236"/>
      <c r="D185" s="226" t="s">
        <v>139</v>
      </c>
      <c r="E185" s="237" t="s">
        <v>19</v>
      </c>
      <c r="F185" s="238" t="s">
        <v>177</v>
      </c>
      <c r="G185" s="236"/>
      <c r="H185" s="239">
        <v>0.59299999999999997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139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127</v>
      </c>
    </row>
    <row r="186" s="15" customFormat="1">
      <c r="A186" s="15"/>
      <c r="B186" s="246"/>
      <c r="C186" s="247"/>
      <c r="D186" s="226" t="s">
        <v>139</v>
      </c>
      <c r="E186" s="248" t="s">
        <v>19</v>
      </c>
      <c r="F186" s="249" t="s">
        <v>157</v>
      </c>
      <c r="G186" s="247"/>
      <c r="H186" s="250">
        <v>22.003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139</v>
      </c>
      <c r="AU186" s="256" t="s">
        <v>82</v>
      </c>
      <c r="AV186" s="15" t="s">
        <v>158</v>
      </c>
      <c r="AW186" s="15" t="s">
        <v>33</v>
      </c>
      <c r="AX186" s="15" t="s">
        <v>72</v>
      </c>
      <c r="AY186" s="256" t="s">
        <v>127</v>
      </c>
    </row>
    <row r="187" s="14" customFormat="1">
      <c r="A187" s="14"/>
      <c r="B187" s="235"/>
      <c r="C187" s="236"/>
      <c r="D187" s="226" t="s">
        <v>139</v>
      </c>
      <c r="E187" s="237" t="s">
        <v>19</v>
      </c>
      <c r="F187" s="238" t="s">
        <v>178</v>
      </c>
      <c r="G187" s="236"/>
      <c r="H187" s="239">
        <v>2.6699999999999999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139</v>
      </c>
      <c r="AU187" s="245" t="s">
        <v>82</v>
      </c>
      <c r="AV187" s="14" t="s">
        <v>82</v>
      </c>
      <c r="AW187" s="14" t="s">
        <v>33</v>
      </c>
      <c r="AX187" s="14" t="s">
        <v>72</v>
      </c>
      <c r="AY187" s="245" t="s">
        <v>127</v>
      </c>
    </row>
    <row r="188" s="14" customFormat="1">
      <c r="A188" s="14"/>
      <c r="B188" s="235"/>
      <c r="C188" s="236"/>
      <c r="D188" s="226" t="s">
        <v>139</v>
      </c>
      <c r="E188" s="237" t="s">
        <v>19</v>
      </c>
      <c r="F188" s="238" t="s">
        <v>179</v>
      </c>
      <c r="G188" s="236"/>
      <c r="H188" s="239">
        <v>0.56999999999999995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139</v>
      </c>
      <c r="AU188" s="245" t="s">
        <v>82</v>
      </c>
      <c r="AV188" s="14" t="s">
        <v>82</v>
      </c>
      <c r="AW188" s="14" t="s">
        <v>33</v>
      </c>
      <c r="AX188" s="14" t="s">
        <v>72</v>
      </c>
      <c r="AY188" s="245" t="s">
        <v>127</v>
      </c>
    </row>
    <row r="189" s="14" customFormat="1">
      <c r="A189" s="14"/>
      <c r="B189" s="235"/>
      <c r="C189" s="236"/>
      <c r="D189" s="226" t="s">
        <v>139</v>
      </c>
      <c r="E189" s="237" t="s">
        <v>19</v>
      </c>
      <c r="F189" s="238" t="s">
        <v>180</v>
      </c>
      <c r="G189" s="236"/>
      <c r="H189" s="239">
        <v>1.29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139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127</v>
      </c>
    </row>
    <row r="190" s="15" customFormat="1">
      <c r="A190" s="15"/>
      <c r="B190" s="246"/>
      <c r="C190" s="247"/>
      <c r="D190" s="226" t="s">
        <v>139</v>
      </c>
      <c r="E190" s="248" t="s">
        <v>19</v>
      </c>
      <c r="F190" s="249" t="s">
        <v>162</v>
      </c>
      <c r="G190" s="247"/>
      <c r="H190" s="250">
        <v>4.5300000000000002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139</v>
      </c>
      <c r="AU190" s="256" t="s">
        <v>82</v>
      </c>
      <c r="AV190" s="15" t="s">
        <v>158</v>
      </c>
      <c r="AW190" s="15" t="s">
        <v>33</v>
      </c>
      <c r="AX190" s="15" t="s">
        <v>72</v>
      </c>
      <c r="AY190" s="256" t="s">
        <v>127</v>
      </c>
    </row>
    <row r="191" s="16" customFormat="1">
      <c r="A191" s="16"/>
      <c r="B191" s="257"/>
      <c r="C191" s="258"/>
      <c r="D191" s="226" t="s">
        <v>139</v>
      </c>
      <c r="E191" s="259" t="s">
        <v>19</v>
      </c>
      <c r="F191" s="260" t="s">
        <v>181</v>
      </c>
      <c r="G191" s="258"/>
      <c r="H191" s="261">
        <v>26.533000000000001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7" t="s">
        <v>139</v>
      </c>
      <c r="AU191" s="267" t="s">
        <v>82</v>
      </c>
      <c r="AV191" s="16" t="s">
        <v>135</v>
      </c>
      <c r="AW191" s="16" t="s">
        <v>33</v>
      </c>
      <c r="AX191" s="16" t="s">
        <v>80</v>
      </c>
      <c r="AY191" s="267" t="s">
        <v>127</v>
      </c>
    </row>
    <row r="192" s="2" customFormat="1" ht="33" customHeight="1">
      <c r="A192" s="40"/>
      <c r="B192" s="41"/>
      <c r="C192" s="206" t="s">
        <v>135</v>
      </c>
      <c r="D192" s="206" t="s">
        <v>130</v>
      </c>
      <c r="E192" s="207" t="s">
        <v>191</v>
      </c>
      <c r="F192" s="208" t="s">
        <v>192</v>
      </c>
      <c r="G192" s="209" t="s">
        <v>193</v>
      </c>
      <c r="H192" s="210">
        <v>1.748</v>
      </c>
      <c r="I192" s="211"/>
      <c r="J192" s="212">
        <f>ROUND(I192*H192,2)</f>
        <v>0</v>
      </c>
      <c r="K192" s="208" t="s">
        <v>134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2.5018699999999998</v>
      </c>
      <c r="R192" s="215">
        <f>Q192*H192</f>
        <v>4.3732687599999993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135</v>
      </c>
      <c r="AT192" s="217" t="s">
        <v>130</v>
      </c>
      <c r="AU192" s="217" t="s">
        <v>82</v>
      </c>
      <c r="AY192" s="19" t="s">
        <v>127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135</v>
      </c>
      <c r="BM192" s="217" t="s">
        <v>194</v>
      </c>
    </row>
    <row r="193" s="2" customFormat="1">
      <c r="A193" s="40"/>
      <c r="B193" s="41"/>
      <c r="C193" s="42"/>
      <c r="D193" s="219" t="s">
        <v>137</v>
      </c>
      <c r="E193" s="42"/>
      <c r="F193" s="220" t="s">
        <v>195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137</v>
      </c>
      <c r="AU193" s="19" t="s">
        <v>82</v>
      </c>
    </row>
    <row r="194" s="13" customFormat="1">
      <c r="A194" s="13"/>
      <c r="B194" s="224"/>
      <c r="C194" s="225"/>
      <c r="D194" s="226" t="s">
        <v>139</v>
      </c>
      <c r="E194" s="227" t="s">
        <v>19</v>
      </c>
      <c r="F194" s="228" t="s">
        <v>196</v>
      </c>
      <c r="G194" s="225"/>
      <c r="H194" s="227" t="s">
        <v>19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139</v>
      </c>
      <c r="AU194" s="234" t="s">
        <v>82</v>
      </c>
      <c r="AV194" s="13" t="s">
        <v>80</v>
      </c>
      <c r="AW194" s="13" t="s">
        <v>33</v>
      </c>
      <c r="AX194" s="13" t="s">
        <v>72</v>
      </c>
      <c r="AY194" s="234" t="s">
        <v>127</v>
      </c>
    </row>
    <row r="195" s="14" customFormat="1">
      <c r="A195" s="14"/>
      <c r="B195" s="235"/>
      <c r="C195" s="236"/>
      <c r="D195" s="226" t="s">
        <v>139</v>
      </c>
      <c r="E195" s="237" t="s">
        <v>19</v>
      </c>
      <c r="F195" s="238" t="s">
        <v>197</v>
      </c>
      <c r="G195" s="236"/>
      <c r="H195" s="239">
        <v>1.093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139</v>
      </c>
      <c r="AU195" s="245" t="s">
        <v>82</v>
      </c>
      <c r="AV195" s="14" t="s">
        <v>82</v>
      </c>
      <c r="AW195" s="14" t="s">
        <v>33</v>
      </c>
      <c r="AX195" s="14" t="s">
        <v>72</v>
      </c>
      <c r="AY195" s="245" t="s">
        <v>127</v>
      </c>
    </row>
    <row r="196" s="14" customFormat="1">
      <c r="A196" s="14"/>
      <c r="B196" s="235"/>
      <c r="C196" s="236"/>
      <c r="D196" s="226" t="s">
        <v>139</v>
      </c>
      <c r="E196" s="237" t="s">
        <v>19</v>
      </c>
      <c r="F196" s="238" t="s">
        <v>198</v>
      </c>
      <c r="G196" s="236"/>
      <c r="H196" s="239">
        <v>1.0349999999999999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139</v>
      </c>
      <c r="AU196" s="245" t="s">
        <v>82</v>
      </c>
      <c r="AV196" s="14" t="s">
        <v>82</v>
      </c>
      <c r="AW196" s="14" t="s">
        <v>33</v>
      </c>
      <c r="AX196" s="14" t="s">
        <v>72</v>
      </c>
      <c r="AY196" s="245" t="s">
        <v>127</v>
      </c>
    </row>
    <row r="197" s="14" customFormat="1">
      <c r="A197" s="14"/>
      <c r="B197" s="235"/>
      <c r="C197" s="236"/>
      <c r="D197" s="226" t="s">
        <v>139</v>
      </c>
      <c r="E197" s="237" t="s">
        <v>19</v>
      </c>
      <c r="F197" s="238" t="s">
        <v>199</v>
      </c>
      <c r="G197" s="236"/>
      <c r="H197" s="239">
        <v>1.1160000000000001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139</v>
      </c>
      <c r="AU197" s="245" t="s">
        <v>82</v>
      </c>
      <c r="AV197" s="14" t="s">
        <v>82</v>
      </c>
      <c r="AW197" s="14" t="s">
        <v>33</v>
      </c>
      <c r="AX197" s="14" t="s">
        <v>72</v>
      </c>
      <c r="AY197" s="245" t="s">
        <v>127</v>
      </c>
    </row>
    <row r="198" s="14" customFormat="1">
      <c r="A198" s="14"/>
      <c r="B198" s="235"/>
      <c r="C198" s="236"/>
      <c r="D198" s="226" t="s">
        <v>139</v>
      </c>
      <c r="E198" s="237" t="s">
        <v>19</v>
      </c>
      <c r="F198" s="238" t="s">
        <v>200</v>
      </c>
      <c r="G198" s="236"/>
      <c r="H198" s="239">
        <v>1.0349999999999999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139</v>
      </c>
      <c r="AU198" s="245" t="s">
        <v>82</v>
      </c>
      <c r="AV198" s="14" t="s">
        <v>82</v>
      </c>
      <c r="AW198" s="14" t="s">
        <v>33</v>
      </c>
      <c r="AX198" s="14" t="s">
        <v>72</v>
      </c>
      <c r="AY198" s="245" t="s">
        <v>127</v>
      </c>
    </row>
    <row r="199" s="14" customFormat="1">
      <c r="A199" s="14"/>
      <c r="B199" s="235"/>
      <c r="C199" s="236"/>
      <c r="D199" s="226" t="s">
        <v>139</v>
      </c>
      <c r="E199" s="237" t="s">
        <v>19</v>
      </c>
      <c r="F199" s="238" t="s">
        <v>201</v>
      </c>
      <c r="G199" s="236"/>
      <c r="H199" s="239">
        <v>1.1160000000000001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139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127</v>
      </c>
    </row>
    <row r="200" s="14" customFormat="1">
      <c r="A200" s="14"/>
      <c r="B200" s="235"/>
      <c r="C200" s="236"/>
      <c r="D200" s="226" t="s">
        <v>139</v>
      </c>
      <c r="E200" s="237" t="s">
        <v>19</v>
      </c>
      <c r="F200" s="238" t="s">
        <v>202</v>
      </c>
      <c r="G200" s="236"/>
      <c r="H200" s="239">
        <v>0.90000000000000002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139</v>
      </c>
      <c r="AU200" s="245" t="s">
        <v>82</v>
      </c>
      <c r="AV200" s="14" t="s">
        <v>82</v>
      </c>
      <c r="AW200" s="14" t="s">
        <v>33</v>
      </c>
      <c r="AX200" s="14" t="s">
        <v>72</v>
      </c>
      <c r="AY200" s="245" t="s">
        <v>127</v>
      </c>
    </row>
    <row r="201" s="14" customFormat="1">
      <c r="A201" s="14"/>
      <c r="B201" s="235"/>
      <c r="C201" s="236"/>
      <c r="D201" s="226" t="s">
        <v>139</v>
      </c>
      <c r="E201" s="237" t="s">
        <v>19</v>
      </c>
      <c r="F201" s="238" t="s">
        <v>203</v>
      </c>
      <c r="G201" s="236"/>
      <c r="H201" s="239">
        <v>1.375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139</v>
      </c>
      <c r="AU201" s="245" t="s">
        <v>82</v>
      </c>
      <c r="AV201" s="14" t="s">
        <v>82</v>
      </c>
      <c r="AW201" s="14" t="s">
        <v>33</v>
      </c>
      <c r="AX201" s="14" t="s">
        <v>72</v>
      </c>
      <c r="AY201" s="245" t="s">
        <v>127</v>
      </c>
    </row>
    <row r="202" s="14" customFormat="1">
      <c r="A202" s="14"/>
      <c r="B202" s="235"/>
      <c r="C202" s="236"/>
      <c r="D202" s="226" t="s">
        <v>139</v>
      </c>
      <c r="E202" s="237" t="s">
        <v>19</v>
      </c>
      <c r="F202" s="238" t="s">
        <v>204</v>
      </c>
      <c r="G202" s="236"/>
      <c r="H202" s="239">
        <v>1.169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139</v>
      </c>
      <c r="AU202" s="245" t="s">
        <v>82</v>
      </c>
      <c r="AV202" s="14" t="s">
        <v>82</v>
      </c>
      <c r="AW202" s="14" t="s">
        <v>33</v>
      </c>
      <c r="AX202" s="14" t="s">
        <v>72</v>
      </c>
      <c r="AY202" s="245" t="s">
        <v>127</v>
      </c>
    </row>
    <row r="203" s="14" customFormat="1">
      <c r="A203" s="14"/>
      <c r="B203" s="235"/>
      <c r="C203" s="236"/>
      <c r="D203" s="226" t="s">
        <v>139</v>
      </c>
      <c r="E203" s="237" t="s">
        <v>19</v>
      </c>
      <c r="F203" s="238" t="s">
        <v>205</v>
      </c>
      <c r="G203" s="236"/>
      <c r="H203" s="239">
        <v>1.26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139</v>
      </c>
      <c r="AU203" s="245" t="s">
        <v>82</v>
      </c>
      <c r="AV203" s="14" t="s">
        <v>82</v>
      </c>
      <c r="AW203" s="14" t="s">
        <v>33</v>
      </c>
      <c r="AX203" s="14" t="s">
        <v>72</v>
      </c>
      <c r="AY203" s="245" t="s">
        <v>127</v>
      </c>
    </row>
    <row r="204" s="14" customFormat="1">
      <c r="A204" s="14"/>
      <c r="B204" s="235"/>
      <c r="C204" s="236"/>
      <c r="D204" s="226" t="s">
        <v>139</v>
      </c>
      <c r="E204" s="237" t="s">
        <v>19</v>
      </c>
      <c r="F204" s="238" t="s">
        <v>206</v>
      </c>
      <c r="G204" s="236"/>
      <c r="H204" s="239">
        <v>0.85499999999999998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139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127</v>
      </c>
    </row>
    <row r="205" s="14" customFormat="1">
      <c r="A205" s="14"/>
      <c r="B205" s="235"/>
      <c r="C205" s="236"/>
      <c r="D205" s="226" t="s">
        <v>139</v>
      </c>
      <c r="E205" s="237" t="s">
        <v>19</v>
      </c>
      <c r="F205" s="238" t="s">
        <v>207</v>
      </c>
      <c r="G205" s="236"/>
      <c r="H205" s="239">
        <v>5.3970000000000002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139</v>
      </c>
      <c r="AU205" s="245" t="s">
        <v>82</v>
      </c>
      <c r="AV205" s="14" t="s">
        <v>82</v>
      </c>
      <c r="AW205" s="14" t="s">
        <v>33</v>
      </c>
      <c r="AX205" s="14" t="s">
        <v>72</v>
      </c>
      <c r="AY205" s="245" t="s">
        <v>127</v>
      </c>
    </row>
    <row r="206" s="14" customFormat="1">
      <c r="A206" s="14"/>
      <c r="B206" s="235"/>
      <c r="C206" s="236"/>
      <c r="D206" s="226" t="s">
        <v>139</v>
      </c>
      <c r="E206" s="237" t="s">
        <v>19</v>
      </c>
      <c r="F206" s="238" t="s">
        <v>208</v>
      </c>
      <c r="G206" s="236"/>
      <c r="H206" s="239">
        <v>1.125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139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127</v>
      </c>
    </row>
    <row r="207" s="15" customFormat="1">
      <c r="A207" s="15"/>
      <c r="B207" s="246"/>
      <c r="C207" s="247"/>
      <c r="D207" s="226" t="s">
        <v>139</v>
      </c>
      <c r="E207" s="248" t="s">
        <v>19</v>
      </c>
      <c r="F207" s="249" t="s">
        <v>162</v>
      </c>
      <c r="G207" s="247"/>
      <c r="H207" s="250">
        <v>17.475999999999999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139</v>
      </c>
      <c r="AU207" s="256" t="s">
        <v>82</v>
      </c>
      <c r="AV207" s="15" t="s">
        <v>158</v>
      </c>
      <c r="AW207" s="15" t="s">
        <v>33</v>
      </c>
      <c r="AX207" s="15" t="s">
        <v>72</v>
      </c>
      <c r="AY207" s="256" t="s">
        <v>127</v>
      </c>
    </row>
    <row r="208" s="14" customFormat="1">
      <c r="A208" s="14"/>
      <c r="B208" s="235"/>
      <c r="C208" s="236"/>
      <c r="D208" s="226" t="s">
        <v>139</v>
      </c>
      <c r="E208" s="237" t="s">
        <v>19</v>
      </c>
      <c r="F208" s="238" t="s">
        <v>209</v>
      </c>
      <c r="G208" s="236"/>
      <c r="H208" s="239">
        <v>1.748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139</v>
      </c>
      <c r="AU208" s="245" t="s">
        <v>82</v>
      </c>
      <c r="AV208" s="14" t="s">
        <v>82</v>
      </c>
      <c r="AW208" s="14" t="s">
        <v>33</v>
      </c>
      <c r="AX208" s="14" t="s">
        <v>80</v>
      </c>
      <c r="AY208" s="245" t="s">
        <v>127</v>
      </c>
    </row>
    <row r="209" s="2" customFormat="1" ht="37.8" customHeight="1">
      <c r="A209" s="40"/>
      <c r="B209" s="41"/>
      <c r="C209" s="206" t="s">
        <v>210</v>
      </c>
      <c r="D209" s="206" t="s">
        <v>130</v>
      </c>
      <c r="E209" s="207" t="s">
        <v>211</v>
      </c>
      <c r="F209" s="208" t="s">
        <v>212</v>
      </c>
      <c r="G209" s="209" t="s">
        <v>193</v>
      </c>
      <c r="H209" s="210">
        <v>1.748</v>
      </c>
      <c r="I209" s="211"/>
      <c r="J209" s="212">
        <f>ROUND(I209*H209,2)</f>
        <v>0</v>
      </c>
      <c r="K209" s="208" t="s">
        <v>134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135</v>
      </c>
      <c r="AT209" s="217" t="s">
        <v>130</v>
      </c>
      <c r="AU209" s="217" t="s">
        <v>82</v>
      </c>
      <c r="AY209" s="19" t="s">
        <v>127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135</v>
      </c>
      <c r="BM209" s="217" t="s">
        <v>213</v>
      </c>
    </row>
    <row r="210" s="2" customFormat="1">
      <c r="A210" s="40"/>
      <c r="B210" s="41"/>
      <c r="C210" s="42"/>
      <c r="D210" s="219" t="s">
        <v>137</v>
      </c>
      <c r="E210" s="42"/>
      <c r="F210" s="220" t="s">
        <v>214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137</v>
      </c>
      <c r="AU210" s="19" t="s">
        <v>82</v>
      </c>
    </row>
    <row r="211" s="13" customFormat="1">
      <c r="A211" s="13"/>
      <c r="B211" s="224"/>
      <c r="C211" s="225"/>
      <c r="D211" s="226" t="s">
        <v>139</v>
      </c>
      <c r="E211" s="227" t="s">
        <v>19</v>
      </c>
      <c r="F211" s="228" t="s">
        <v>196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139</v>
      </c>
      <c r="AU211" s="234" t="s">
        <v>82</v>
      </c>
      <c r="AV211" s="13" t="s">
        <v>80</v>
      </c>
      <c r="AW211" s="13" t="s">
        <v>33</v>
      </c>
      <c r="AX211" s="13" t="s">
        <v>72</v>
      </c>
      <c r="AY211" s="234" t="s">
        <v>127</v>
      </c>
    </row>
    <row r="212" s="14" customFormat="1">
      <c r="A212" s="14"/>
      <c r="B212" s="235"/>
      <c r="C212" s="236"/>
      <c r="D212" s="226" t="s">
        <v>139</v>
      </c>
      <c r="E212" s="237" t="s">
        <v>19</v>
      </c>
      <c r="F212" s="238" t="s">
        <v>197</v>
      </c>
      <c r="G212" s="236"/>
      <c r="H212" s="239">
        <v>1.093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139</v>
      </c>
      <c r="AU212" s="245" t="s">
        <v>82</v>
      </c>
      <c r="AV212" s="14" t="s">
        <v>82</v>
      </c>
      <c r="AW212" s="14" t="s">
        <v>33</v>
      </c>
      <c r="AX212" s="14" t="s">
        <v>72</v>
      </c>
      <c r="AY212" s="245" t="s">
        <v>127</v>
      </c>
    </row>
    <row r="213" s="14" customFormat="1">
      <c r="A213" s="14"/>
      <c r="B213" s="235"/>
      <c r="C213" s="236"/>
      <c r="D213" s="226" t="s">
        <v>139</v>
      </c>
      <c r="E213" s="237" t="s">
        <v>19</v>
      </c>
      <c r="F213" s="238" t="s">
        <v>198</v>
      </c>
      <c r="G213" s="236"/>
      <c r="H213" s="239">
        <v>1.0349999999999999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139</v>
      </c>
      <c r="AU213" s="245" t="s">
        <v>82</v>
      </c>
      <c r="AV213" s="14" t="s">
        <v>82</v>
      </c>
      <c r="AW213" s="14" t="s">
        <v>33</v>
      </c>
      <c r="AX213" s="14" t="s">
        <v>72</v>
      </c>
      <c r="AY213" s="245" t="s">
        <v>127</v>
      </c>
    </row>
    <row r="214" s="14" customFormat="1">
      <c r="A214" s="14"/>
      <c r="B214" s="235"/>
      <c r="C214" s="236"/>
      <c r="D214" s="226" t="s">
        <v>139</v>
      </c>
      <c r="E214" s="237" t="s">
        <v>19</v>
      </c>
      <c r="F214" s="238" t="s">
        <v>199</v>
      </c>
      <c r="G214" s="236"/>
      <c r="H214" s="239">
        <v>1.1160000000000001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139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127</v>
      </c>
    </row>
    <row r="215" s="14" customFormat="1">
      <c r="A215" s="14"/>
      <c r="B215" s="235"/>
      <c r="C215" s="236"/>
      <c r="D215" s="226" t="s">
        <v>139</v>
      </c>
      <c r="E215" s="237" t="s">
        <v>19</v>
      </c>
      <c r="F215" s="238" t="s">
        <v>200</v>
      </c>
      <c r="G215" s="236"/>
      <c r="H215" s="239">
        <v>1.0349999999999999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139</v>
      </c>
      <c r="AU215" s="245" t="s">
        <v>82</v>
      </c>
      <c r="AV215" s="14" t="s">
        <v>82</v>
      </c>
      <c r="AW215" s="14" t="s">
        <v>33</v>
      </c>
      <c r="AX215" s="14" t="s">
        <v>72</v>
      </c>
      <c r="AY215" s="245" t="s">
        <v>127</v>
      </c>
    </row>
    <row r="216" s="14" customFormat="1">
      <c r="A216" s="14"/>
      <c r="B216" s="235"/>
      <c r="C216" s="236"/>
      <c r="D216" s="226" t="s">
        <v>139</v>
      </c>
      <c r="E216" s="237" t="s">
        <v>19</v>
      </c>
      <c r="F216" s="238" t="s">
        <v>201</v>
      </c>
      <c r="G216" s="236"/>
      <c r="H216" s="239">
        <v>1.1160000000000001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139</v>
      </c>
      <c r="AU216" s="245" t="s">
        <v>82</v>
      </c>
      <c r="AV216" s="14" t="s">
        <v>82</v>
      </c>
      <c r="AW216" s="14" t="s">
        <v>33</v>
      </c>
      <c r="AX216" s="14" t="s">
        <v>72</v>
      </c>
      <c r="AY216" s="245" t="s">
        <v>127</v>
      </c>
    </row>
    <row r="217" s="14" customFormat="1">
      <c r="A217" s="14"/>
      <c r="B217" s="235"/>
      <c r="C217" s="236"/>
      <c r="D217" s="226" t="s">
        <v>139</v>
      </c>
      <c r="E217" s="237" t="s">
        <v>19</v>
      </c>
      <c r="F217" s="238" t="s">
        <v>202</v>
      </c>
      <c r="G217" s="236"/>
      <c r="H217" s="239">
        <v>0.90000000000000002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139</v>
      </c>
      <c r="AU217" s="245" t="s">
        <v>82</v>
      </c>
      <c r="AV217" s="14" t="s">
        <v>82</v>
      </c>
      <c r="AW217" s="14" t="s">
        <v>33</v>
      </c>
      <c r="AX217" s="14" t="s">
        <v>72</v>
      </c>
      <c r="AY217" s="245" t="s">
        <v>127</v>
      </c>
    </row>
    <row r="218" s="14" customFormat="1">
      <c r="A218" s="14"/>
      <c r="B218" s="235"/>
      <c r="C218" s="236"/>
      <c r="D218" s="226" t="s">
        <v>139</v>
      </c>
      <c r="E218" s="237" t="s">
        <v>19</v>
      </c>
      <c r="F218" s="238" t="s">
        <v>203</v>
      </c>
      <c r="G218" s="236"/>
      <c r="H218" s="239">
        <v>1.375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139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127</v>
      </c>
    </row>
    <row r="219" s="14" customFormat="1">
      <c r="A219" s="14"/>
      <c r="B219" s="235"/>
      <c r="C219" s="236"/>
      <c r="D219" s="226" t="s">
        <v>139</v>
      </c>
      <c r="E219" s="237" t="s">
        <v>19</v>
      </c>
      <c r="F219" s="238" t="s">
        <v>204</v>
      </c>
      <c r="G219" s="236"/>
      <c r="H219" s="239">
        <v>1.169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139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127</v>
      </c>
    </row>
    <row r="220" s="14" customFormat="1">
      <c r="A220" s="14"/>
      <c r="B220" s="235"/>
      <c r="C220" s="236"/>
      <c r="D220" s="226" t="s">
        <v>139</v>
      </c>
      <c r="E220" s="237" t="s">
        <v>19</v>
      </c>
      <c r="F220" s="238" t="s">
        <v>205</v>
      </c>
      <c r="G220" s="236"/>
      <c r="H220" s="239">
        <v>1.26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139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127</v>
      </c>
    </row>
    <row r="221" s="14" customFormat="1">
      <c r="A221" s="14"/>
      <c r="B221" s="235"/>
      <c r="C221" s="236"/>
      <c r="D221" s="226" t="s">
        <v>139</v>
      </c>
      <c r="E221" s="237" t="s">
        <v>19</v>
      </c>
      <c r="F221" s="238" t="s">
        <v>206</v>
      </c>
      <c r="G221" s="236"/>
      <c r="H221" s="239">
        <v>0.85499999999999998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139</v>
      </c>
      <c r="AU221" s="245" t="s">
        <v>82</v>
      </c>
      <c r="AV221" s="14" t="s">
        <v>82</v>
      </c>
      <c r="AW221" s="14" t="s">
        <v>33</v>
      </c>
      <c r="AX221" s="14" t="s">
        <v>72</v>
      </c>
      <c r="AY221" s="245" t="s">
        <v>127</v>
      </c>
    </row>
    <row r="222" s="14" customFormat="1">
      <c r="A222" s="14"/>
      <c r="B222" s="235"/>
      <c r="C222" s="236"/>
      <c r="D222" s="226" t="s">
        <v>139</v>
      </c>
      <c r="E222" s="237" t="s">
        <v>19</v>
      </c>
      <c r="F222" s="238" t="s">
        <v>207</v>
      </c>
      <c r="G222" s="236"/>
      <c r="H222" s="239">
        <v>5.3970000000000002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139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127</v>
      </c>
    </row>
    <row r="223" s="14" customFormat="1">
      <c r="A223" s="14"/>
      <c r="B223" s="235"/>
      <c r="C223" s="236"/>
      <c r="D223" s="226" t="s">
        <v>139</v>
      </c>
      <c r="E223" s="237" t="s">
        <v>19</v>
      </c>
      <c r="F223" s="238" t="s">
        <v>208</v>
      </c>
      <c r="G223" s="236"/>
      <c r="H223" s="239">
        <v>1.125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139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127</v>
      </c>
    </row>
    <row r="224" s="15" customFormat="1">
      <c r="A224" s="15"/>
      <c r="B224" s="246"/>
      <c r="C224" s="247"/>
      <c r="D224" s="226" t="s">
        <v>139</v>
      </c>
      <c r="E224" s="248" t="s">
        <v>19</v>
      </c>
      <c r="F224" s="249" t="s">
        <v>162</v>
      </c>
      <c r="G224" s="247"/>
      <c r="H224" s="250">
        <v>17.475999999999999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139</v>
      </c>
      <c r="AU224" s="256" t="s">
        <v>82</v>
      </c>
      <c r="AV224" s="15" t="s">
        <v>158</v>
      </c>
      <c r="AW224" s="15" t="s">
        <v>33</v>
      </c>
      <c r="AX224" s="15" t="s">
        <v>72</v>
      </c>
      <c r="AY224" s="256" t="s">
        <v>127</v>
      </c>
    </row>
    <row r="225" s="14" customFormat="1">
      <c r="A225" s="14"/>
      <c r="B225" s="235"/>
      <c r="C225" s="236"/>
      <c r="D225" s="226" t="s">
        <v>139</v>
      </c>
      <c r="E225" s="237" t="s">
        <v>19</v>
      </c>
      <c r="F225" s="238" t="s">
        <v>209</v>
      </c>
      <c r="G225" s="236"/>
      <c r="H225" s="239">
        <v>1.748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139</v>
      </c>
      <c r="AU225" s="245" t="s">
        <v>82</v>
      </c>
      <c r="AV225" s="14" t="s">
        <v>82</v>
      </c>
      <c r="AW225" s="14" t="s">
        <v>33</v>
      </c>
      <c r="AX225" s="14" t="s">
        <v>80</v>
      </c>
      <c r="AY225" s="245" t="s">
        <v>127</v>
      </c>
    </row>
    <row r="226" s="2" customFormat="1" ht="44.25" customHeight="1">
      <c r="A226" s="40"/>
      <c r="B226" s="41"/>
      <c r="C226" s="206" t="s">
        <v>128</v>
      </c>
      <c r="D226" s="206" t="s">
        <v>130</v>
      </c>
      <c r="E226" s="207" t="s">
        <v>215</v>
      </c>
      <c r="F226" s="208" t="s">
        <v>216</v>
      </c>
      <c r="G226" s="209" t="s">
        <v>193</v>
      </c>
      <c r="H226" s="210">
        <v>1.748</v>
      </c>
      <c r="I226" s="211"/>
      <c r="J226" s="212">
        <f>ROUND(I226*H226,2)</f>
        <v>0</v>
      </c>
      <c r="K226" s="208" t="s">
        <v>134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135</v>
      </c>
      <c r="AT226" s="217" t="s">
        <v>130</v>
      </c>
      <c r="AU226" s="217" t="s">
        <v>82</v>
      </c>
      <c r="AY226" s="19" t="s">
        <v>127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135</v>
      </c>
      <c r="BM226" s="217" t="s">
        <v>217</v>
      </c>
    </row>
    <row r="227" s="2" customFormat="1">
      <c r="A227" s="40"/>
      <c r="B227" s="41"/>
      <c r="C227" s="42"/>
      <c r="D227" s="219" t="s">
        <v>137</v>
      </c>
      <c r="E227" s="42"/>
      <c r="F227" s="220" t="s">
        <v>218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137</v>
      </c>
      <c r="AU227" s="19" t="s">
        <v>82</v>
      </c>
    </row>
    <row r="228" s="13" customFormat="1">
      <c r="A228" s="13"/>
      <c r="B228" s="224"/>
      <c r="C228" s="225"/>
      <c r="D228" s="226" t="s">
        <v>139</v>
      </c>
      <c r="E228" s="227" t="s">
        <v>19</v>
      </c>
      <c r="F228" s="228" t="s">
        <v>196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139</v>
      </c>
      <c r="AU228" s="234" t="s">
        <v>82</v>
      </c>
      <c r="AV228" s="13" t="s">
        <v>80</v>
      </c>
      <c r="AW228" s="13" t="s">
        <v>33</v>
      </c>
      <c r="AX228" s="13" t="s">
        <v>72</v>
      </c>
      <c r="AY228" s="234" t="s">
        <v>127</v>
      </c>
    </row>
    <row r="229" s="14" customFormat="1">
      <c r="A229" s="14"/>
      <c r="B229" s="235"/>
      <c r="C229" s="236"/>
      <c r="D229" s="226" t="s">
        <v>139</v>
      </c>
      <c r="E229" s="237" t="s">
        <v>19</v>
      </c>
      <c r="F229" s="238" t="s">
        <v>197</v>
      </c>
      <c r="G229" s="236"/>
      <c r="H229" s="239">
        <v>1.093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139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127</v>
      </c>
    </row>
    <row r="230" s="14" customFormat="1">
      <c r="A230" s="14"/>
      <c r="B230" s="235"/>
      <c r="C230" s="236"/>
      <c r="D230" s="226" t="s">
        <v>139</v>
      </c>
      <c r="E230" s="237" t="s">
        <v>19</v>
      </c>
      <c r="F230" s="238" t="s">
        <v>198</v>
      </c>
      <c r="G230" s="236"/>
      <c r="H230" s="239">
        <v>1.0349999999999999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139</v>
      </c>
      <c r="AU230" s="245" t="s">
        <v>82</v>
      </c>
      <c r="AV230" s="14" t="s">
        <v>82</v>
      </c>
      <c r="AW230" s="14" t="s">
        <v>33</v>
      </c>
      <c r="AX230" s="14" t="s">
        <v>72</v>
      </c>
      <c r="AY230" s="245" t="s">
        <v>127</v>
      </c>
    </row>
    <row r="231" s="14" customFormat="1">
      <c r="A231" s="14"/>
      <c r="B231" s="235"/>
      <c r="C231" s="236"/>
      <c r="D231" s="226" t="s">
        <v>139</v>
      </c>
      <c r="E231" s="237" t="s">
        <v>19</v>
      </c>
      <c r="F231" s="238" t="s">
        <v>199</v>
      </c>
      <c r="G231" s="236"/>
      <c r="H231" s="239">
        <v>1.1160000000000001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139</v>
      </c>
      <c r="AU231" s="245" t="s">
        <v>82</v>
      </c>
      <c r="AV231" s="14" t="s">
        <v>82</v>
      </c>
      <c r="AW231" s="14" t="s">
        <v>33</v>
      </c>
      <c r="AX231" s="14" t="s">
        <v>72</v>
      </c>
      <c r="AY231" s="245" t="s">
        <v>127</v>
      </c>
    </row>
    <row r="232" s="14" customFormat="1">
      <c r="A232" s="14"/>
      <c r="B232" s="235"/>
      <c r="C232" s="236"/>
      <c r="D232" s="226" t="s">
        <v>139</v>
      </c>
      <c r="E232" s="237" t="s">
        <v>19</v>
      </c>
      <c r="F232" s="238" t="s">
        <v>200</v>
      </c>
      <c r="G232" s="236"/>
      <c r="H232" s="239">
        <v>1.0349999999999999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139</v>
      </c>
      <c r="AU232" s="245" t="s">
        <v>82</v>
      </c>
      <c r="AV232" s="14" t="s">
        <v>82</v>
      </c>
      <c r="AW232" s="14" t="s">
        <v>33</v>
      </c>
      <c r="AX232" s="14" t="s">
        <v>72</v>
      </c>
      <c r="AY232" s="245" t="s">
        <v>127</v>
      </c>
    </row>
    <row r="233" s="14" customFormat="1">
      <c r="A233" s="14"/>
      <c r="B233" s="235"/>
      <c r="C233" s="236"/>
      <c r="D233" s="226" t="s">
        <v>139</v>
      </c>
      <c r="E233" s="237" t="s">
        <v>19</v>
      </c>
      <c r="F233" s="238" t="s">
        <v>201</v>
      </c>
      <c r="G233" s="236"/>
      <c r="H233" s="239">
        <v>1.1160000000000001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139</v>
      </c>
      <c r="AU233" s="245" t="s">
        <v>82</v>
      </c>
      <c r="AV233" s="14" t="s">
        <v>82</v>
      </c>
      <c r="AW233" s="14" t="s">
        <v>33</v>
      </c>
      <c r="AX233" s="14" t="s">
        <v>72</v>
      </c>
      <c r="AY233" s="245" t="s">
        <v>127</v>
      </c>
    </row>
    <row r="234" s="14" customFormat="1">
      <c r="A234" s="14"/>
      <c r="B234" s="235"/>
      <c r="C234" s="236"/>
      <c r="D234" s="226" t="s">
        <v>139</v>
      </c>
      <c r="E234" s="237" t="s">
        <v>19</v>
      </c>
      <c r="F234" s="238" t="s">
        <v>202</v>
      </c>
      <c r="G234" s="236"/>
      <c r="H234" s="239">
        <v>0.90000000000000002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139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127</v>
      </c>
    </row>
    <row r="235" s="14" customFormat="1">
      <c r="A235" s="14"/>
      <c r="B235" s="235"/>
      <c r="C235" s="236"/>
      <c r="D235" s="226" t="s">
        <v>139</v>
      </c>
      <c r="E235" s="237" t="s">
        <v>19</v>
      </c>
      <c r="F235" s="238" t="s">
        <v>203</v>
      </c>
      <c r="G235" s="236"/>
      <c r="H235" s="239">
        <v>1.375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139</v>
      </c>
      <c r="AU235" s="245" t="s">
        <v>82</v>
      </c>
      <c r="AV235" s="14" t="s">
        <v>82</v>
      </c>
      <c r="AW235" s="14" t="s">
        <v>33</v>
      </c>
      <c r="AX235" s="14" t="s">
        <v>72</v>
      </c>
      <c r="AY235" s="245" t="s">
        <v>127</v>
      </c>
    </row>
    <row r="236" s="14" customFormat="1">
      <c r="A236" s="14"/>
      <c r="B236" s="235"/>
      <c r="C236" s="236"/>
      <c r="D236" s="226" t="s">
        <v>139</v>
      </c>
      <c r="E236" s="237" t="s">
        <v>19</v>
      </c>
      <c r="F236" s="238" t="s">
        <v>204</v>
      </c>
      <c r="G236" s="236"/>
      <c r="H236" s="239">
        <v>1.169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139</v>
      </c>
      <c r="AU236" s="245" t="s">
        <v>82</v>
      </c>
      <c r="AV236" s="14" t="s">
        <v>82</v>
      </c>
      <c r="AW236" s="14" t="s">
        <v>33</v>
      </c>
      <c r="AX236" s="14" t="s">
        <v>72</v>
      </c>
      <c r="AY236" s="245" t="s">
        <v>127</v>
      </c>
    </row>
    <row r="237" s="14" customFormat="1">
      <c r="A237" s="14"/>
      <c r="B237" s="235"/>
      <c r="C237" s="236"/>
      <c r="D237" s="226" t="s">
        <v>139</v>
      </c>
      <c r="E237" s="237" t="s">
        <v>19</v>
      </c>
      <c r="F237" s="238" t="s">
        <v>205</v>
      </c>
      <c r="G237" s="236"/>
      <c r="H237" s="239">
        <v>1.26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139</v>
      </c>
      <c r="AU237" s="245" t="s">
        <v>82</v>
      </c>
      <c r="AV237" s="14" t="s">
        <v>82</v>
      </c>
      <c r="AW237" s="14" t="s">
        <v>33</v>
      </c>
      <c r="AX237" s="14" t="s">
        <v>72</v>
      </c>
      <c r="AY237" s="245" t="s">
        <v>127</v>
      </c>
    </row>
    <row r="238" s="14" customFormat="1">
      <c r="A238" s="14"/>
      <c r="B238" s="235"/>
      <c r="C238" s="236"/>
      <c r="D238" s="226" t="s">
        <v>139</v>
      </c>
      <c r="E238" s="237" t="s">
        <v>19</v>
      </c>
      <c r="F238" s="238" t="s">
        <v>206</v>
      </c>
      <c r="G238" s="236"/>
      <c r="H238" s="239">
        <v>0.85499999999999998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139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127</v>
      </c>
    </row>
    <row r="239" s="14" customFormat="1">
      <c r="A239" s="14"/>
      <c r="B239" s="235"/>
      <c r="C239" s="236"/>
      <c r="D239" s="226" t="s">
        <v>139</v>
      </c>
      <c r="E239" s="237" t="s">
        <v>19</v>
      </c>
      <c r="F239" s="238" t="s">
        <v>207</v>
      </c>
      <c r="G239" s="236"/>
      <c r="H239" s="239">
        <v>5.3970000000000002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139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127</v>
      </c>
    </row>
    <row r="240" s="14" customFormat="1">
      <c r="A240" s="14"/>
      <c r="B240" s="235"/>
      <c r="C240" s="236"/>
      <c r="D240" s="226" t="s">
        <v>139</v>
      </c>
      <c r="E240" s="237" t="s">
        <v>19</v>
      </c>
      <c r="F240" s="238" t="s">
        <v>208</v>
      </c>
      <c r="G240" s="236"/>
      <c r="H240" s="239">
        <v>1.125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139</v>
      </c>
      <c r="AU240" s="245" t="s">
        <v>82</v>
      </c>
      <c r="AV240" s="14" t="s">
        <v>82</v>
      </c>
      <c r="AW240" s="14" t="s">
        <v>33</v>
      </c>
      <c r="AX240" s="14" t="s">
        <v>72</v>
      </c>
      <c r="AY240" s="245" t="s">
        <v>127</v>
      </c>
    </row>
    <row r="241" s="15" customFormat="1">
      <c r="A241" s="15"/>
      <c r="B241" s="246"/>
      <c r="C241" s="247"/>
      <c r="D241" s="226" t="s">
        <v>139</v>
      </c>
      <c r="E241" s="248" t="s">
        <v>19</v>
      </c>
      <c r="F241" s="249" t="s">
        <v>162</v>
      </c>
      <c r="G241" s="247"/>
      <c r="H241" s="250">
        <v>17.475999999999999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139</v>
      </c>
      <c r="AU241" s="256" t="s">
        <v>82</v>
      </c>
      <c r="AV241" s="15" t="s">
        <v>158</v>
      </c>
      <c r="AW241" s="15" t="s">
        <v>33</v>
      </c>
      <c r="AX241" s="15" t="s">
        <v>72</v>
      </c>
      <c r="AY241" s="256" t="s">
        <v>127</v>
      </c>
    </row>
    <row r="242" s="14" customFormat="1">
      <c r="A242" s="14"/>
      <c r="B242" s="235"/>
      <c r="C242" s="236"/>
      <c r="D242" s="226" t="s">
        <v>139</v>
      </c>
      <c r="E242" s="237" t="s">
        <v>19</v>
      </c>
      <c r="F242" s="238" t="s">
        <v>209</v>
      </c>
      <c r="G242" s="236"/>
      <c r="H242" s="239">
        <v>1.748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139</v>
      </c>
      <c r="AU242" s="245" t="s">
        <v>82</v>
      </c>
      <c r="AV242" s="14" t="s">
        <v>82</v>
      </c>
      <c r="AW242" s="14" t="s">
        <v>33</v>
      </c>
      <c r="AX242" s="14" t="s">
        <v>80</v>
      </c>
      <c r="AY242" s="245" t="s">
        <v>127</v>
      </c>
    </row>
    <row r="243" s="2" customFormat="1" ht="21.75" customHeight="1">
      <c r="A243" s="40"/>
      <c r="B243" s="41"/>
      <c r="C243" s="206" t="s">
        <v>219</v>
      </c>
      <c r="D243" s="206" t="s">
        <v>130</v>
      </c>
      <c r="E243" s="207" t="s">
        <v>220</v>
      </c>
      <c r="F243" s="208" t="s">
        <v>221</v>
      </c>
      <c r="G243" s="209" t="s">
        <v>222</v>
      </c>
      <c r="H243" s="210">
        <v>0.104</v>
      </c>
      <c r="I243" s="211"/>
      <c r="J243" s="212">
        <f>ROUND(I243*H243,2)</f>
        <v>0</v>
      </c>
      <c r="K243" s="208" t="s">
        <v>134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1.06277</v>
      </c>
      <c r="R243" s="215">
        <f>Q243*H243</f>
        <v>0.11052808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135</v>
      </c>
      <c r="AT243" s="217" t="s">
        <v>130</v>
      </c>
      <c r="AU243" s="217" t="s">
        <v>82</v>
      </c>
      <c r="AY243" s="19" t="s">
        <v>127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135</v>
      </c>
      <c r="BM243" s="217" t="s">
        <v>223</v>
      </c>
    </row>
    <row r="244" s="2" customFormat="1">
      <c r="A244" s="40"/>
      <c r="B244" s="41"/>
      <c r="C244" s="42"/>
      <c r="D244" s="219" t="s">
        <v>137</v>
      </c>
      <c r="E244" s="42"/>
      <c r="F244" s="220" t="s">
        <v>224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137</v>
      </c>
      <c r="AU244" s="19" t="s">
        <v>82</v>
      </c>
    </row>
    <row r="245" s="14" customFormat="1">
      <c r="A245" s="14"/>
      <c r="B245" s="235"/>
      <c r="C245" s="236"/>
      <c r="D245" s="226" t="s">
        <v>139</v>
      </c>
      <c r="E245" s="237" t="s">
        <v>19</v>
      </c>
      <c r="F245" s="238" t="s">
        <v>225</v>
      </c>
      <c r="G245" s="236"/>
      <c r="H245" s="239">
        <v>0.104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139</v>
      </c>
      <c r="AU245" s="245" t="s">
        <v>82</v>
      </c>
      <c r="AV245" s="14" t="s">
        <v>82</v>
      </c>
      <c r="AW245" s="14" t="s">
        <v>33</v>
      </c>
      <c r="AX245" s="14" t="s">
        <v>80</v>
      </c>
      <c r="AY245" s="245" t="s">
        <v>127</v>
      </c>
    </row>
    <row r="246" s="12" customFormat="1" ht="22.8" customHeight="1">
      <c r="A246" s="12"/>
      <c r="B246" s="190"/>
      <c r="C246" s="191"/>
      <c r="D246" s="192" t="s">
        <v>71</v>
      </c>
      <c r="E246" s="204" t="s">
        <v>226</v>
      </c>
      <c r="F246" s="204" t="s">
        <v>227</v>
      </c>
      <c r="G246" s="191"/>
      <c r="H246" s="191"/>
      <c r="I246" s="194"/>
      <c r="J246" s="205">
        <f>BK246</f>
        <v>0</v>
      </c>
      <c r="K246" s="191"/>
      <c r="L246" s="196"/>
      <c r="M246" s="197"/>
      <c r="N246" s="198"/>
      <c r="O246" s="198"/>
      <c r="P246" s="199">
        <f>SUM(P247:P347)</f>
        <v>0</v>
      </c>
      <c r="Q246" s="198"/>
      <c r="R246" s="199">
        <f>SUM(R247:R347)</f>
        <v>0.0069021200000000003</v>
      </c>
      <c r="S246" s="198"/>
      <c r="T246" s="200">
        <f>SUM(T247:T347)</f>
        <v>16.780462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80</v>
      </c>
      <c r="AT246" s="202" t="s">
        <v>71</v>
      </c>
      <c r="AU246" s="202" t="s">
        <v>80</v>
      </c>
      <c r="AY246" s="201" t="s">
        <v>127</v>
      </c>
      <c r="BK246" s="203">
        <f>SUM(BK247:BK347)</f>
        <v>0</v>
      </c>
    </row>
    <row r="247" s="2" customFormat="1" ht="24.15" customHeight="1">
      <c r="A247" s="40"/>
      <c r="B247" s="41"/>
      <c r="C247" s="206" t="s">
        <v>228</v>
      </c>
      <c r="D247" s="206" t="s">
        <v>130</v>
      </c>
      <c r="E247" s="207" t="s">
        <v>229</v>
      </c>
      <c r="F247" s="208" t="s">
        <v>230</v>
      </c>
      <c r="G247" s="209" t="s">
        <v>231</v>
      </c>
      <c r="H247" s="210">
        <v>64</v>
      </c>
      <c r="I247" s="211"/>
      <c r="J247" s="212">
        <f>ROUND(I247*H247,2)</f>
        <v>0</v>
      </c>
      <c r="K247" s="208" t="s">
        <v>134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135</v>
      </c>
      <c r="AT247" s="217" t="s">
        <v>130</v>
      </c>
      <c r="AU247" s="217" t="s">
        <v>82</v>
      </c>
      <c r="AY247" s="19" t="s">
        <v>127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135</v>
      </c>
      <c r="BM247" s="217" t="s">
        <v>232</v>
      </c>
    </row>
    <row r="248" s="2" customFormat="1">
      <c r="A248" s="40"/>
      <c r="B248" s="41"/>
      <c r="C248" s="42"/>
      <c r="D248" s="219" t="s">
        <v>137</v>
      </c>
      <c r="E248" s="42"/>
      <c r="F248" s="220" t="s">
        <v>233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137</v>
      </c>
      <c r="AU248" s="19" t="s">
        <v>82</v>
      </c>
    </row>
    <row r="249" s="14" customFormat="1">
      <c r="A249" s="14"/>
      <c r="B249" s="235"/>
      <c r="C249" s="236"/>
      <c r="D249" s="226" t="s">
        <v>139</v>
      </c>
      <c r="E249" s="237" t="s">
        <v>19</v>
      </c>
      <c r="F249" s="238" t="s">
        <v>234</v>
      </c>
      <c r="G249" s="236"/>
      <c r="H249" s="239">
        <v>64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139</v>
      </c>
      <c r="AU249" s="245" t="s">
        <v>82</v>
      </c>
      <c r="AV249" s="14" t="s">
        <v>82</v>
      </c>
      <c r="AW249" s="14" t="s">
        <v>33</v>
      </c>
      <c r="AX249" s="14" t="s">
        <v>80</v>
      </c>
      <c r="AY249" s="245" t="s">
        <v>127</v>
      </c>
    </row>
    <row r="250" s="2" customFormat="1" ht="37.8" customHeight="1">
      <c r="A250" s="40"/>
      <c r="B250" s="41"/>
      <c r="C250" s="206" t="s">
        <v>226</v>
      </c>
      <c r="D250" s="206" t="s">
        <v>130</v>
      </c>
      <c r="E250" s="207" t="s">
        <v>235</v>
      </c>
      <c r="F250" s="208" t="s">
        <v>236</v>
      </c>
      <c r="G250" s="209" t="s">
        <v>133</v>
      </c>
      <c r="H250" s="210">
        <v>172.553</v>
      </c>
      <c r="I250" s="211"/>
      <c r="J250" s="212">
        <f>ROUND(I250*H250,2)</f>
        <v>0</v>
      </c>
      <c r="K250" s="208" t="s">
        <v>134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4.0000000000000003E-05</v>
      </c>
      <c r="R250" s="215">
        <f>Q250*H250</f>
        <v>0.0069021200000000003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135</v>
      </c>
      <c r="AT250" s="217" t="s">
        <v>130</v>
      </c>
      <c r="AU250" s="217" t="s">
        <v>82</v>
      </c>
      <c r="AY250" s="19" t="s">
        <v>127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135</v>
      </c>
      <c r="BM250" s="217" t="s">
        <v>237</v>
      </c>
    </row>
    <row r="251" s="2" customFormat="1">
      <c r="A251" s="40"/>
      <c r="B251" s="41"/>
      <c r="C251" s="42"/>
      <c r="D251" s="219" t="s">
        <v>137</v>
      </c>
      <c r="E251" s="42"/>
      <c r="F251" s="220" t="s">
        <v>238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137</v>
      </c>
      <c r="AU251" s="19" t="s">
        <v>82</v>
      </c>
    </row>
    <row r="252" s="14" customFormat="1">
      <c r="A252" s="14"/>
      <c r="B252" s="235"/>
      <c r="C252" s="236"/>
      <c r="D252" s="226" t="s">
        <v>139</v>
      </c>
      <c r="E252" s="237" t="s">
        <v>19</v>
      </c>
      <c r="F252" s="238" t="s">
        <v>239</v>
      </c>
      <c r="G252" s="236"/>
      <c r="H252" s="239">
        <v>4.6680000000000001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139</v>
      </c>
      <c r="AU252" s="245" t="s">
        <v>82</v>
      </c>
      <c r="AV252" s="14" t="s">
        <v>82</v>
      </c>
      <c r="AW252" s="14" t="s">
        <v>33</v>
      </c>
      <c r="AX252" s="14" t="s">
        <v>72</v>
      </c>
      <c r="AY252" s="245" t="s">
        <v>127</v>
      </c>
    </row>
    <row r="253" s="14" customFormat="1">
      <c r="A253" s="14"/>
      <c r="B253" s="235"/>
      <c r="C253" s="236"/>
      <c r="D253" s="226" t="s">
        <v>139</v>
      </c>
      <c r="E253" s="237" t="s">
        <v>19</v>
      </c>
      <c r="F253" s="238" t="s">
        <v>240</v>
      </c>
      <c r="G253" s="236"/>
      <c r="H253" s="239">
        <v>1.3500000000000001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139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127</v>
      </c>
    </row>
    <row r="254" s="14" customFormat="1">
      <c r="A254" s="14"/>
      <c r="B254" s="235"/>
      <c r="C254" s="236"/>
      <c r="D254" s="226" t="s">
        <v>139</v>
      </c>
      <c r="E254" s="237" t="s">
        <v>19</v>
      </c>
      <c r="F254" s="238" t="s">
        <v>241</v>
      </c>
      <c r="G254" s="236"/>
      <c r="H254" s="239">
        <v>4.6680000000000001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139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127</v>
      </c>
    </row>
    <row r="255" s="14" customFormat="1">
      <c r="A255" s="14"/>
      <c r="B255" s="235"/>
      <c r="C255" s="236"/>
      <c r="D255" s="226" t="s">
        <v>139</v>
      </c>
      <c r="E255" s="237" t="s">
        <v>19</v>
      </c>
      <c r="F255" s="238" t="s">
        <v>242</v>
      </c>
      <c r="G255" s="236"/>
      <c r="H255" s="239">
        <v>1.3500000000000001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139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127</v>
      </c>
    </row>
    <row r="256" s="14" customFormat="1">
      <c r="A256" s="14"/>
      <c r="B256" s="235"/>
      <c r="C256" s="236"/>
      <c r="D256" s="226" t="s">
        <v>139</v>
      </c>
      <c r="E256" s="237" t="s">
        <v>19</v>
      </c>
      <c r="F256" s="238" t="s">
        <v>243</v>
      </c>
      <c r="G256" s="236"/>
      <c r="H256" s="239">
        <v>4.4000000000000004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139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127</v>
      </c>
    </row>
    <row r="257" s="14" customFormat="1">
      <c r="A257" s="14"/>
      <c r="B257" s="235"/>
      <c r="C257" s="236"/>
      <c r="D257" s="226" t="s">
        <v>139</v>
      </c>
      <c r="E257" s="237" t="s">
        <v>19</v>
      </c>
      <c r="F257" s="238" t="s">
        <v>244</v>
      </c>
      <c r="G257" s="236"/>
      <c r="H257" s="239">
        <v>11.500999999999999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139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127</v>
      </c>
    </row>
    <row r="258" s="14" customFormat="1">
      <c r="A258" s="14"/>
      <c r="B258" s="235"/>
      <c r="C258" s="236"/>
      <c r="D258" s="226" t="s">
        <v>139</v>
      </c>
      <c r="E258" s="237" t="s">
        <v>19</v>
      </c>
      <c r="F258" s="238" t="s">
        <v>198</v>
      </c>
      <c r="G258" s="236"/>
      <c r="H258" s="239">
        <v>1.0349999999999999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139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127</v>
      </c>
    </row>
    <row r="259" s="14" customFormat="1">
      <c r="A259" s="14"/>
      <c r="B259" s="235"/>
      <c r="C259" s="236"/>
      <c r="D259" s="226" t="s">
        <v>139</v>
      </c>
      <c r="E259" s="237" t="s">
        <v>19</v>
      </c>
      <c r="F259" s="238" t="s">
        <v>199</v>
      </c>
      <c r="G259" s="236"/>
      <c r="H259" s="239">
        <v>1.1160000000000001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139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127</v>
      </c>
    </row>
    <row r="260" s="14" customFormat="1">
      <c r="A260" s="14"/>
      <c r="B260" s="235"/>
      <c r="C260" s="236"/>
      <c r="D260" s="226" t="s">
        <v>139</v>
      </c>
      <c r="E260" s="237" t="s">
        <v>19</v>
      </c>
      <c r="F260" s="238" t="s">
        <v>200</v>
      </c>
      <c r="G260" s="236"/>
      <c r="H260" s="239">
        <v>1.0349999999999999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139</v>
      </c>
      <c r="AU260" s="245" t="s">
        <v>82</v>
      </c>
      <c r="AV260" s="14" t="s">
        <v>82</v>
      </c>
      <c r="AW260" s="14" t="s">
        <v>33</v>
      </c>
      <c r="AX260" s="14" t="s">
        <v>72</v>
      </c>
      <c r="AY260" s="245" t="s">
        <v>127</v>
      </c>
    </row>
    <row r="261" s="14" customFormat="1">
      <c r="A261" s="14"/>
      <c r="B261" s="235"/>
      <c r="C261" s="236"/>
      <c r="D261" s="226" t="s">
        <v>139</v>
      </c>
      <c r="E261" s="237" t="s">
        <v>19</v>
      </c>
      <c r="F261" s="238" t="s">
        <v>201</v>
      </c>
      <c r="G261" s="236"/>
      <c r="H261" s="239">
        <v>1.1160000000000001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139</v>
      </c>
      <c r="AU261" s="245" t="s">
        <v>82</v>
      </c>
      <c r="AV261" s="14" t="s">
        <v>82</v>
      </c>
      <c r="AW261" s="14" t="s">
        <v>33</v>
      </c>
      <c r="AX261" s="14" t="s">
        <v>72</v>
      </c>
      <c r="AY261" s="245" t="s">
        <v>127</v>
      </c>
    </row>
    <row r="262" s="14" customFormat="1">
      <c r="A262" s="14"/>
      <c r="B262" s="235"/>
      <c r="C262" s="236"/>
      <c r="D262" s="226" t="s">
        <v>139</v>
      </c>
      <c r="E262" s="237" t="s">
        <v>19</v>
      </c>
      <c r="F262" s="238" t="s">
        <v>245</v>
      </c>
      <c r="G262" s="236"/>
      <c r="H262" s="239">
        <v>5.2800000000000002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139</v>
      </c>
      <c r="AU262" s="245" t="s">
        <v>82</v>
      </c>
      <c r="AV262" s="14" t="s">
        <v>82</v>
      </c>
      <c r="AW262" s="14" t="s">
        <v>33</v>
      </c>
      <c r="AX262" s="14" t="s">
        <v>72</v>
      </c>
      <c r="AY262" s="245" t="s">
        <v>127</v>
      </c>
    </row>
    <row r="263" s="14" customFormat="1">
      <c r="A263" s="14"/>
      <c r="B263" s="235"/>
      <c r="C263" s="236"/>
      <c r="D263" s="226" t="s">
        <v>139</v>
      </c>
      <c r="E263" s="237" t="s">
        <v>19</v>
      </c>
      <c r="F263" s="238" t="s">
        <v>246</v>
      </c>
      <c r="G263" s="236"/>
      <c r="H263" s="239">
        <v>14.554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139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127</v>
      </c>
    </row>
    <row r="264" s="14" customFormat="1">
      <c r="A264" s="14"/>
      <c r="B264" s="235"/>
      <c r="C264" s="236"/>
      <c r="D264" s="226" t="s">
        <v>139</v>
      </c>
      <c r="E264" s="237" t="s">
        <v>19</v>
      </c>
      <c r="F264" s="238" t="s">
        <v>202</v>
      </c>
      <c r="G264" s="236"/>
      <c r="H264" s="239">
        <v>0.90000000000000002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139</v>
      </c>
      <c r="AU264" s="245" t="s">
        <v>82</v>
      </c>
      <c r="AV264" s="14" t="s">
        <v>82</v>
      </c>
      <c r="AW264" s="14" t="s">
        <v>33</v>
      </c>
      <c r="AX264" s="14" t="s">
        <v>72</v>
      </c>
      <c r="AY264" s="245" t="s">
        <v>127</v>
      </c>
    </row>
    <row r="265" s="14" customFormat="1">
      <c r="A265" s="14"/>
      <c r="B265" s="235"/>
      <c r="C265" s="236"/>
      <c r="D265" s="226" t="s">
        <v>139</v>
      </c>
      <c r="E265" s="237" t="s">
        <v>19</v>
      </c>
      <c r="F265" s="238" t="s">
        <v>203</v>
      </c>
      <c r="G265" s="236"/>
      <c r="H265" s="239">
        <v>1.375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139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127</v>
      </c>
    </row>
    <row r="266" s="14" customFormat="1">
      <c r="A266" s="14"/>
      <c r="B266" s="235"/>
      <c r="C266" s="236"/>
      <c r="D266" s="226" t="s">
        <v>139</v>
      </c>
      <c r="E266" s="237" t="s">
        <v>19</v>
      </c>
      <c r="F266" s="238" t="s">
        <v>204</v>
      </c>
      <c r="G266" s="236"/>
      <c r="H266" s="239">
        <v>1.169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139</v>
      </c>
      <c r="AU266" s="245" t="s">
        <v>82</v>
      </c>
      <c r="AV266" s="14" t="s">
        <v>82</v>
      </c>
      <c r="AW266" s="14" t="s">
        <v>33</v>
      </c>
      <c r="AX266" s="14" t="s">
        <v>72</v>
      </c>
      <c r="AY266" s="245" t="s">
        <v>127</v>
      </c>
    </row>
    <row r="267" s="14" customFormat="1">
      <c r="A267" s="14"/>
      <c r="B267" s="235"/>
      <c r="C267" s="236"/>
      <c r="D267" s="226" t="s">
        <v>139</v>
      </c>
      <c r="E267" s="237" t="s">
        <v>19</v>
      </c>
      <c r="F267" s="238" t="s">
        <v>205</v>
      </c>
      <c r="G267" s="236"/>
      <c r="H267" s="239">
        <v>1.26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139</v>
      </c>
      <c r="AU267" s="245" t="s">
        <v>82</v>
      </c>
      <c r="AV267" s="14" t="s">
        <v>82</v>
      </c>
      <c r="AW267" s="14" t="s">
        <v>33</v>
      </c>
      <c r="AX267" s="14" t="s">
        <v>72</v>
      </c>
      <c r="AY267" s="245" t="s">
        <v>127</v>
      </c>
    </row>
    <row r="268" s="14" customFormat="1">
      <c r="A268" s="14"/>
      <c r="B268" s="235"/>
      <c r="C268" s="236"/>
      <c r="D268" s="226" t="s">
        <v>139</v>
      </c>
      <c r="E268" s="237" t="s">
        <v>19</v>
      </c>
      <c r="F268" s="238" t="s">
        <v>206</v>
      </c>
      <c r="G268" s="236"/>
      <c r="H268" s="239">
        <v>0.85499999999999998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139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127</v>
      </c>
    </row>
    <row r="269" s="14" customFormat="1">
      <c r="A269" s="14"/>
      <c r="B269" s="235"/>
      <c r="C269" s="236"/>
      <c r="D269" s="226" t="s">
        <v>139</v>
      </c>
      <c r="E269" s="237" t="s">
        <v>19</v>
      </c>
      <c r="F269" s="238" t="s">
        <v>207</v>
      </c>
      <c r="G269" s="236"/>
      <c r="H269" s="239">
        <v>5.3970000000000002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139</v>
      </c>
      <c r="AU269" s="245" t="s">
        <v>82</v>
      </c>
      <c r="AV269" s="14" t="s">
        <v>82</v>
      </c>
      <c r="AW269" s="14" t="s">
        <v>33</v>
      </c>
      <c r="AX269" s="14" t="s">
        <v>72</v>
      </c>
      <c r="AY269" s="245" t="s">
        <v>127</v>
      </c>
    </row>
    <row r="270" s="15" customFormat="1">
      <c r="A270" s="15"/>
      <c r="B270" s="246"/>
      <c r="C270" s="247"/>
      <c r="D270" s="226" t="s">
        <v>139</v>
      </c>
      <c r="E270" s="248" t="s">
        <v>19</v>
      </c>
      <c r="F270" s="249" t="s">
        <v>157</v>
      </c>
      <c r="G270" s="247"/>
      <c r="H270" s="250">
        <v>63.029000000000003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139</v>
      </c>
      <c r="AU270" s="256" t="s">
        <v>82</v>
      </c>
      <c r="AV270" s="15" t="s">
        <v>158</v>
      </c>
      <c r="AW270" s="15" t="s">
        <v>33</v>
      </c>
      <c r="AX270" s="15" t="s">
        <v>72</v>
      </c>
      <c r="AY270" s="256" t="s">
        <v>127</v>
      </c>
    </row>
    <row r="271" s="14" customFormat="1">
      <c r="A271" s="14"/>
      <c r="B271" s="235"/>
      <c r="C271" s="236"/>
      <c r="D271" s="226" t="s">
        <v>139</v>
      </c>
      <c r="E271" s="237" t="s">
        <v>19</v>
      </c>
      <c r="F271" s="238" t="s">
        <v>247</v>
      </c>
      <c r="G271" s="236"/>
      <c r="H271" s="239">
        <v>4.7699999999999996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139</v>
      </c>
      <c r="AU271" s="245" t="s">
        <v>82</v>
      </c>
      <c r="AV271" s="14" t="s">
        <v>82</v>
      </c>
      <c r="AW271" s="14" t="s">
        <v>33</v>
      </c>
      <c r="AX271" s="14" t="s">
        <v>72</v>
      </c>
      <c r="AY271" s="245" t="s">
        <v>127</v>
      </c>
    </row>
    <row r="272" s="14" customFormat="1">
      <c r="A272" s="14"/>
      <c r="B272" s="235"/>
      <c r="C272" s="236"/>
      <c r="D272" s="226" t="s">
        <v>139</v>
      </c>
      <c r="E272" s="237" t="s">
        <v>19</v>
      </c>
      <c r="F272" s="238" t="s">
        <v>248</v>
      </c>
      <c r="G272" s="236"/>
      <c r="H272" s="239">
        <v>20.218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139</v>
      </c>
      <c r="AU272" s="245" t="s">
        <v>82</v>
      </c>
      <c r="AV272" s="14" t="s">
        <v>82</v>
      </c>
      <c r="AW272" s="14" t="s">
        <v>33</v>
      </c>
      <c r="AX272" s="14" t="s">
        <v>72</v>
      </c>
      <c r="AY272" s="245" t="s">
        <v>127</v>
      </c>
    </row>
    <row r="273" s="14" customFormat="1">
      <c r="A273" s="14"/>
      <c r="B273" s="235"/>
      <c r="C273" s="236"/>
      <c r="D273" s="226" t="s">
        <v>139</v>
      </c>
      <c r="E273" s="237" t="s">
        <v>19</v>
      </c>
      <c r="F273" s="238" t="s">
        <v>249</v>
      </c>
      <c r="G273" s="236"/>
      <c r="H273" s="239">
        <v>2.3660000000000001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139</v>
      </c>
      <c r="AU273" s="245" t="s">
        <v>82</v>
      </c>
      <c r="AV273" s="14" t="s">
        <v>82</v>
      </c>
      <c r="AW273" s="14" t="s">
        <v>33</v>
      </c>
      <c r="AX273" s="14" t="s">
        <v>72</v>
      </c>
      <c r="AY273" s="245" t="s">
        <v>127</v>
      </c>
    </row>
    <row r="274" s="14" customFormat="1">
      <c r="A274" s="14"/>
      <c r="B274" s="235"/>
      <c r="C274" s="236"/>
      <c r="D274" s="226" t="s">
        <v>139</v>
      </c>
      <c r="E274" s="237" t="s">
        <v>19</v>
      </c>
      <c r="F274" s="238" t="s">
        <v>250</v>
      </c>
      <c r="G274" s="236"/>
      <c r="H274" s="239">
        <v>1.125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139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127</v>
      </c>
    </row>
    <row r="275" s="14" customFormat="1">
      <c r="A275" s="14"/>
      <c r="B275" s="235"/>
      <c r="C275" s="236"/>
      <c r="D275" s="226" t="s">
        <v>139</v>
      </c>
      <c r="E275" s="237" t="s">
        <v>19</v>
      </c>
      <c r="F275" s="238" t="s">
        <v>208</v>
      </c>
      <c r="G275" s="236"/>
      <c r="H275" s="239">
        <v>1.125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139</v>
      </c>
      <c r="AU275" s="245" t="s">
        <v>82</v>
      </c>
      <c r="AV275" s="14" t="s">
        <v>82</v>
      </c>
      <c r="AW275" s="14" t="s">
        <v>33</v>
      </c>
      <c r="AX275" s="14" t="s">
        <v>72</v>
      </c>
      <c r="AY275" s="245" t="s">
        <v>127</v>
      </c>
    </row>
    <row r="276" s="14" customFormat="1">
      <c r="A276" s="14"/>
      <c r="B276" s="235"/>
      <c r="C276" s="236"/>
      <c r="D276" s="226" t="s">
        <v>139</v>
      </c>
      <c r="E276" s="237" t="s">
        <v>19</v>
      </c>
      <c r="F276" s="238" t="s">
        <v>251</v>
      </c>
      <c r="G276" s="236"/>
      <c r="H276" s="239">
        <v>79.920000000000002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139</v>
      </c>
      <c r="AU276" s="245" t="s">
        <v>82</v>
      </c>
      <c r="AV276" s="14" t="s">
        <v>82</v>
      </c>
      <c r="AW276" s="14" t="s">
        <v>33</v>
      </c>
      <c r="AX276" s="14" t="s">
        <v>72</v>
      </c>
      <c r="AY276" s="245" t="s">
        <v>127</v>
      </c>
    </row>
    <row r="277" s="15" customFormat="1">
      <c r="A277" s="15"/>
      <c r="B277" s="246"/>
      <c r="C277" s="247"/>
      <c r="D277" s="226" t="s">
        <v>139</v>
      </c>
      <c r="E277" s="248" t="s">
        <v>19</v>
      </c>
      <c r="F277" s="249" t="s">
        <v>162</v>
      </c>
      <c r="G277" s="247"/>
      <c r="H277" s="250">
        <v>109.524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139</v>
      </c>
      <c r="AU277" s="256" t="s">
        <v>82</v>
      </c>
      <c r="AV277" s="15" t="s">
        <v>158</v>
      </c>
      <c r="AW277" s="15" t="s">
        <v>33</v>
      </c>
      <c r="AX277" s="15" t="s">
        <v>72</v>
      </c>
      <c r="AY277" s="256" t="s">
        <v>127</v>
      </c>
    </row>
    <row r="278" s="16" customFormat="1">
      <c r="A278" s="16"/>
      <c r="B278" s="257"/>
      <c r="C278" s="258"/>
      <c r="D278" s="226" t="s">
        <v>139</v>
      </c>
      <c r="E278" s="259" t="s">
        <v>19</v>
      </c>
      <c r="F278" s="260" t="s">
        <v>181</v>
      </c>
      <c r="G278" s="258"/>
      <c r="H278" s="261">
        <v>172.553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7" t="s">
        <v>139</v>
      </c>
      <c r="AU278" s="267" t="s">
        <v>82</v>
      </c>
      <c r="AV278" s="16" t="s">
        <v>135</v>
      </c>
      <c r="AW278" s="16" t="s">
        <v>33</v>
      </c>
      <c r="AX278" s="16" t="s">
        <v>80</v>
      </c>
      <c r="AY278" s="267" t="s">
        <v>127</v>
      </c>
    </row>
    <row r="279" s="2" customFormat="1" ht="24.15" customHeight="1">
      <c r="A279" s="40"/>
      <c r="B279" s="41"/>
      <c r="C279" s="206" t="s">
        <v>252</v>
      </c>
      <c r="D279" s="206" t="s">
        <v>130</v>
      </c>
      <c r="E279" s="207" t="s">
        <v>253</v>
      </c>
      <c r="F279" s="208" t="s">
        <v>254</v>
      </c>
      <c r="G279" s="209" t="s">
        <v>193</v>
      </c>
      <c r="H279" s="210">
        <v>1.748</v>
      </c>
      <c r="I279" s="211"/>
      <c r="J279" s="212">
        <f>ROUND(I279*H279,2)</f>
        <v>0</v>
      </c>
      <c r="K279" s="208" t="s">
        <v>134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2.2000000000000002</v>
      </c>
      <c r="T279" s="216">
        <f>S279*H279</f>
        <v>3.8456000000000001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135</v>
      </c>
      <c r="AT279" s="217" t="s">
        <v>130</v>
      </c>
      <c r="AU279" s="217" t="s">
        <v>82</v>
      </c>
      <c r="AY279" s="19" t="s">
        <v>127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135</v>
      </c>
      <c r="BM279" s="217" t="s">
        <v>255</v>
      </c>
    </row>
    <row r="280" s="2" customFormat="1">
      <c r="A280" s="40"/>
      <c r="B280" s="41"/>
      <c r="C280" s="42"/>
      <c r="D280" s="219" t="s">
        <v>137</v>
      </c>
      <c r="E280" s="42"/>
      <c r="F280" s="220" t="s">
        <v>256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137</v>
      </c>
      <c r="AU280" s="19" t="s">
        <v>82</v>
      </c>
    </row>
    <row r="281" s="13" customFormat="1">
      <c r="A281" s="13"/>
      <c r="B281" s="224"/>
      <c r="C281" s="225"/>
      <c r="D281" s="226" t="s">
        <v>139</v>
      </c>
      <c r="E281" s="227" t="s">
        <v>19</v>
      </c>
      <c r="F281" s="228" t="s">
        <v>196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139</v>
      </c>
      <c r="AU281" s="234" t="s">
        <v>82</v>
      </c>
      <c r="AV281" s="13" t="s">
        <v>80</v>
      </c>
      <c r="AW281" s="13" t="s">
        <v>33</v>
      </c>
      <c r="AX281" s="13" t="s">
        <v>72</v>
      </c>
      <c r="AY281" s="234" t="s">
        <v>127</v>
      </c>
    </row>
    <row r="282" s="14" customFormat="1">
      <c r="A282" s="14"/>
      <c r="B282" s="235"/>
      <c r="C282" s="236"/>
      <c r="D282" s="226" t="s">
        <v>139</v>
      </c>
      <c r="E282" s="237" t="s">
        <v>19</v>
      </c>
      <c r="F282" s="238" t="s">
        <v>197</v>
      </c>
      <c r="G282" s="236"/>
      <c r="H282" s="239">
        <v>1.093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139</v>
      </c>
      <c r="AU282" s="245" t="s">
        <v>82</v>
      </c>
      <c r="AV282" s="14" t="s">
        <v>82</v>
      </c>
      <c r="AW282" s="14" t="s">
        <v>33</v>
      </c>
      <c r="AX282" s="14" t="s">
        <v>72</v>
      </c>
      <c r="AY282" s="245" t="s">
        <v>127</v>
      </c>
    </row>
    <row r="283" s="14" customFormat="1">
      <c r="A283" s="14"/>
      <c r="B283" s="235"/>
      <c r="C283" s="236"/>
      <c r="D283" s="226" t="s">
        <v>139</v>
      </c>
      <c r="E283" s="237" t="s">
        <v>19</v>
      </c>
      <c r="F283" s="238" t="s">
        <v>198</v>
      </c>
      <c r="G283" s="236"/>
      <c r="H283" s="239">
        <v>1.0349999999999999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139</v>
      </c>
      <c r="AU283" s="245" t="s">
        <v>82</v>
      </c>
      <c r="AV283" s="14" t="s">
        <v>82</v>
      </c>
      <c r="AW283" s="14" t="s">
        <v>33</v>
      </c>
      <c r="AX283" s="14" t="s">
        <v>72</v>
      </c>
      <c r="AY283" s="245" t="s">
        <v>127</v>
      </c>
    </row>
    <row r="284" s="14" customFormat="1">
      <c r="A284" s="14"/>
      <c r="B284" s="235"/>
      <c r="C284" s="236"/>
      <c r="D284" s="226" t="s">
        <v>139</v>
      </c>
      <c r="E284" s="237" t="s">
        <v>19</v>
      </c>
      <c r="F284" s="238" t="s">
        <v>199</v>
      </c>
      <c r="G284" s="236"/>
      <c r="H284" s="239">
        <v>1.1160000000000001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139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127</v>
      </c>
    </row>
    <row r="285" s="14" customFormat="1">
      <c r="A285" s="14"/>
      <c r="B285" s="235"/>
      <c r="C285" s="236"/>
      <c r="D285" s="226" t="s">
        <v>139</v>
      </c>
      <c r="E285" s="237" t="s">
        <v>19</v>
      </c>
      <c r="F285" s="238" t="s">
        <v>200</v>
      </c>
      <c r="G285" s="236"/>
      <c r="H285" s="239">
        <v>1.0349999999999999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139</v>
      </c>
      <c r="AU285" s="245" t="s">
        <v>82</v>
      </c>
      <c r="AV285" s="14" t="s">
        <v>82</v>
      </c>
      <c r="AW285" s="14" t="s">
        <v>33</v>
      </c>
      <c r="AX285" s="14" t="s">
        <v>72</v>
      </c>
      <c r="AY285" s="245" t="s">
        <v>127</v>
      </c>
    </row>
    <row r="286" s="14" customFormat="1">
      <c r="A286" s="14"/>
      <c r="B286" s="235"/>
      <c r="C286" s="236"/>
      <c r="D286" s="226" t="s">
        <v>139</v>
      </c>
      <c r="E286" s="237" t="s">
        <v>19</v>
      </c>
      <c r="F286" s="238" t="s">
        <v>201</v>
      </c>
      <c r="G286" s="236"/>
      <c r="H286" s="239">
        <v>1.1160000000000001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139</v>
      </c>
      <c r="AU286" s="245" t="s">
        <v>82</v>
      </c>
      <c r="AV286" s="14" t="s">
        <v>82</v>
      </c>
      <c r="AW286" s="14" t="s">
        <v>33</v>
      </c>
      <c r="AX286" s="14" t="s">
        <v>72</v>
      </c>
      <c r="AY286" s="245" t="s">
        <v>127</v>
      </c>
    </row>
    <row r="287" s="14" customFormat="1">
      <c r="A287" s="14"/>
      <c r="B287" s="235"/>
      <c r="C287" s="236"/>
      <c r="D287" s="226" t="s">
        <v>139</v>
      </c>
      <c r="E287" s="237" t="s">
        <v>19</v>
      </c>
      <c r="F287" s="238" t="s">
        <v>202</v>
      </c>
      <c r="G287" s="236"/>
      <c r="H287" s="239">
        <v>0.90000000000000002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139</v>
      </c>
      <c r="AU287" s="245" t="s">
        <v>82</v>
      </c>
      <c r="AV287" s="14" t="s">
        <v>82</v>
      </c>
      <c r="AW287" s="14" t="s">
        <v>33</v>
      </c>
      <c r="AX287" s="14" t="s">
        <v>72</v>
      </c>
      <c r="AY287" s="245" t="s">
        <v>127</v>
      </c>
    </row>
    <row r="288" s="14" customFormat="1">
      <c r="A288" s="14"/>
      <c r="B288" s="235"/>
      <c r="C288" s="236"/>
      <c r="D288" s="226" t="s">
        <v>139</v>
      </c>
      <c r="E288" s="237" t="s">
        <v>19</v>
      </c>
      <c r="F288" s="238" t="s">
        <v>203</v>
      </c>
      <c r="G288" s="236"/>
      <c r="H288" s="239">
        <v>1.375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139</v>
      </c>
      <c r="AU288" s="245" t="s">
        <v>82</v>
      </c>
      <c r="AV288" s="14" t="s">
        <v>82</v>
      </c>
      <c r="AW288" s="14" t="s">
        <v>33</v>
      </c>
      <c r="AX288" s="14" t="s">
        <v>72</v>
      </c>
      <c r="AY288" s="245" t="s">
        <v>127</v>
      </c>
    </row>
    <row r="289" s="14" customFormat="1">
      <c r="A289" s="14"/>
      <c r="B289" s="235"/>
      <c r="C289" s="236"/>
      <c r="D289" s="226" t="s">
        <v>139</v>
      </c>
      <c r="E289" s="237" t="s">
        <v>19</v>
      </c>
      <c r="F289" s="238" t="s">
        <v>204</v>
      </c>
      <c r="G289" s="236"/>
      <c r="H289" s="239">
        <v>1.169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139</v>
      </c>
      <c r="AU289" s="245" t="s">
        <v>82</v>
      </c>
      <c r="AV289" s="14" t="s">
        <v>82</v>
      </c>
      <c r="AW289" s="14" t="s">
        <v>33</v>
      </c>
      <c r="AX289" s="14" t="s">
        <v>72</v>
      </c>
      <c r="AY289" s="245" t="s">
        <v>127</v>
      </c>
    </row>
    <row r="290" s="14" customFormat="1">
      <c r="A290" s="14"/>
      <c r="B290" s="235"/>
      <c r="C290" s="236"/>
      <c r="D290" s="226" t="s">
        <v>139</v>
      </c>
      <c r="E290" s="237" t="s">
        <v>19</v>
      </c>
      <c r="F290" s="238" t="s">
        <v>205</v>
      </c>
      <c r="G290" s="236"/>
      <c r="H290" s="239">
        <v>1.26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139</v>
      </c>
      <c r="AU290" s="245" t="s">
        <v>82</v>
      </c>
      <c r="AV290" s="14" t="s">
        <v>82</v>
      </c>
      <c r="AW290" s="14" t="s">
        <v>33</v>
      </c>
      <c r="AX290" s="14" t="s">
        <v>72</v>
      </c>
      <c r="AY290" s="245" t="s">
        <v>127</v>
      </c>
    </row>
    <row r="291" s="14" customFormat="1">
      <c r="A291" s="14"/>
      <c r="B291" s="235"/>
      <c r="C291" s="236"/>
      <c r="D291" s="226" t="s">
        <v>139</v>
      </c>
      <c r="E291" s="237" t="s">
        <v>19</v>
      </c>
      <c r="F291" s="238" t="s">
        <v>206</v>
      </c>
      <c r="G291" s="236"/>
      <c r="H291" s="239">
        <v>0.85499999999999998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139</v>
      </c>
      <c r="AU291" s="245" t="s">
        <v>82</v>
      </c>
      <c r="AV291" s="14" t="s">
        <v>82</v>
      </c>
      <c r="AW291" s="14" t="s">
        <v>33</v>
      </c>
      <c r="AX291" s="14" t="s">
        <v>72</v>
      </c>
      <c r="AY291" s="245" t="s">
        <v>127</v>
      </c>
    </row>
    <row r="292" s="14" customFormat="1">
      <c r="A292" s="14"/>
      <c r="B292" s="235"/>
      <c r="C292" s="236"/>
      <c r="D292" s="226" t="s">
        <v>139</v>
      </c>
      <c r="E292" s="237" t="s">
        <v>19</v>
      </c>
      <c r="F292" s="238" t="s">
        <v>207</v>
      </c>
      <c r="G292" s="236"/>
      <c r="H292" s="239">
        <v>5.3970000000000002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139</v>
      </c>
      <c r="AU292" s="245" t="s">
        <v>82</v>
      </c>
      <c r="AV292" s="14" t="s">
        <v>82</v>
      </c>
      <c r="AW292" s="14" t="s">
        <v>33</v>
      </c>
      <c r="AX292" s="14" t="s">
        <v>72</v>
      </c>
      <c r="AY292" s="245" t="s">
        <v>127</v>
      </c>
    </row>
    <row r="293" s="14" customFormat="1">
      <c r="A293" s="14"/>
      <c r="B293" s="235"/>
      <c r="C293" s="236"/>
      <c r="D293" s="226" t="s">
        <v>139</v>
      </c>
      <c r="E293" s="237" t="s">
        <v>19</v>
      </c>
      <c r="F293" s="238" t="s">
        <v>208</v>
      </c>
      <c r="G293" s="236"/>
      <c r="H293" s="239">
        <v>1.125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139</v>
      </c>
      <c r="AU293" s="245" t="s">
        <v>82</v>
      </c>
      <c r="AV293" s="14" t="s">
        <v>82</v>
      </c>
      <c r="AW293" s="14" t="s">
        <v>33</v>
      </c>
      <c r="AX293" s="14" t="s">
        <v>72</v>
      </c>
      <c r="AY293" s="245" t="s">
        <v>127</v>
      </c>
    </row>
    <row r="294" s="15" customFormat="1">
      <c r="A294" s="15"/>
      <c r="B294" s="246"/>
      <c r="C294" s="247"/>
      <c r="D294" s="226" t="s">
        <v>139</v>
      </c>
      <c r="E294" s="248" t="s">
        <v>19</v>
      </c>
      <c r="F294" s="249" t="s">
        <v>162</v>
      </c>
      <c r="G294" s="247"/>
      <c r="H294" s="250">
        <v>17.475999999999999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6" t="s">
        <v>139</v>
      </c>
      <c r="AU294" s="256" t="s">
        <v>82</v>
      </c>
      <c r="AV294" s="15" t="s">
        <v>158</v>
      </c>
      <c r="AW294" s="15" t="s">
        <v>33</v>
      </c>
      <c r="AX294" s="15" t="s">
        <v>72</v>
      </c>
      <c r="AY294" s="256" t="s">
        <v>127</v>
      </c>
    </row>
    <row r="295" s="14" customFormat="1">
      <c r="A295" s="14"/>
      <c r="B295" s="235"/>
      <c r="C295" s="236"/>
      <c r="D295" s="226" t="s">
        <v>139</v>
      </c>
      <c r="E295" s="237" t="s">
        <v>19</v>
      </c>
      <c r="F295" s="238" t="s">
        <v>209</v>
      </c>
      <c r="G295" s="236"/>
      <c r="H295" s="239">
        <v>1.748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139</v>
      </c>
      <c r="AU295" s="245" t="s">
        <v>82</v>
      </c>
      <c r="AV295" s="14" t="s">
        <v>82</v>
      </c>
      <c r="AW295" s="14" t="s">
        <v>33</v>
      </c>
      <c r="AX295" s="14" t="s">
        <v>80</v>
      </c>
      <c r="AY295" s="245" t="s">
        <v>127</v>
      </c>
    </row>
    <row r="296" s="2" customFormat="1" ht="33" customHeight="1">
      <c r="A296" s="40"/>
      <c r="B296" s="41"/>
      <c r="C296" s="206" t="s">
        <v>257</v>
      </c>
      <c r="D296" s="206" t="s">
        <v>130</v>
      </c>
      <c r="E296" s="207" t="s">
        <v>258</v>
      </c>
      <c r="F296" s="208" t="s">
        <v>259</v>
      </c>
      <c r="G296" s="209" t="s">
        <v>193</v>
      </c>
      <c r="H296" s="210">
        <v>1.746</v>
      </c>
      <c r="I296" s="211"/>
      <c r="J296" s="212">
        <f>ROUND(I296*H296,2)</f>
        <v>0</v>
      </c>
      <c r="K296" s="208" t="s">
        <v>134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0.043999999999999997</v>
      </c>
      <c r="T296" s="216">
        <f>S296*H296</f>
        <v>0.07682399999999999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135</v>
      </c>
      <c r="AT296" s="217" t="s">
        <v>130</v>
      </c>
      <c r="AU296" s="217" t="s">
        <v>82</v>
      </c>
      <c r="AY296" s="19" t="s">
        <v>127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135</v>
      </c>
      <c r="BM296" s="217" t="s">
        <v>260</v>
      </c>
    </row>
    <row r="297" s="2" customFormat="1">
      <c r="A297" s="40"/>
      <c r="B297" s="41"/>
      <c r="C297" s="42"/>
      <c r="D297" s="219" t="s">
        <v>137</v>
      </c>
      <c r="E297" s="42"/>
      <c r="F297" s="220" t="s">
        <v>261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137</v>
      </c>
      <c r="AU297" s="19" t="s">
        <v>82</v>
      </c>
    </row>
    <row r="298" s="14" customFormat="1">
      <c r="A298" s="14"/>
      <c r="B298" s="235"/>
      <c r="C298" s="236"/>
      <c r="D298" s="226" t="s">
        <v>139</v>
      </c>
      <c r="E298" s="237" t="s">
        <v>19</v>
      </c>
      <c r="F298" s="238" t="s">
        <v>262</v>
      </c>
      <c r="G298" s="236"/>
      <c r="H298" s="239">
        <v>1.746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139</v>
      </c>
      <c r="AU298" s="245" t="s">
        <v>82</v>
      </c>
      <c r="AV298" s="14" t="s">
        <v>82</v>
      </c>
      <c r="AW298" s="14" t="s">
        <v>33</v>
      </c>
      <c r="AX298" s="14" t="s">
        <v>80</v>
      </c>
      <c r="AY298" s="245" t="s">
        <v>127</v>
      </c>
    </row>
    <row r="299" s="2" customFormat="1" ht="37.8" customHeight="1">
      <c r="A299" s="40"/>
      <c r="B299" s="41"/>
      <c r="C299" s="206" t="s">
        <v>263</v>
      </c>
      <c r="D299" s="206" t="s">
        <v>130</v>
      </c>
      <c r="E299" s="207" t="s">
        <v>264</v>
      </c>
      <c r="F299" s="208" t="s">
        <v>265</v>
      </c>
      <c r="G299" s="209" t="s">
        <v>133</v>
      </c>
      <c r="H299" s="210">
        <v>26.533000000000001</v>
      </c>
      <c r="I299" s="211"/>
      <c r="J299" s="212">
        <f>ROUND(I299*H299,2)</f>
        <v>0</v>
      </c>
      <c r="K299" s="208" t="s">
        <v>134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0.045999999999999999</v>
      </c>
      <c r="T299" s="216">
        <f>S299*H299</f>
        <v>1.220518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135</v>
      </c>
      <c r="AT299" s="217" t="s">
        <v>130</v>
      </c>
      <c r="AU299" s="217" t="s">
        <v>82</v>
      </c>
      <c r="AY299" s="19" t="s">
        <v>127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135</v>
      </c>
      <c r="BM299" s="217" t="s">
        <v>266</v>
      </c>
    </row>
    <row r="300" s="2" customFormat="1">
      <c r="A300" s="40"/>
      <c r="B300" s="41"/>
      <c r="C300" s="42"/>
      <c r="D300" s="219" t="s">
        <v>137</v>
      </c>
      <c r="E300" s="42"/>
      <c r="F300" s="220" t="s">
        <v>267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137</v>
      </c>
      <c r="AU300" s="19" t="s">
        <v>82</v>
      </c>
    </row>
    <row r="301" s="13" customFormat="1">
      <c r="A301" s="13"/>
      <c r="B301" s="224"/>
      <c r="C301" s="225"/>
      <c r="D301" s="226" t="s">
        <v>139</v>
      </c>
      <c r="E301" s="227" t="s">
        <v>19</v>
      </c>
      <c r="F301" s="228" t="s">
        <v>163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139</v>
      </c>
      <c r="AU301" s="234" t="s">
        <v>82</v>
      </c>
      <c r="AV301" s="13" t="s">
        <v>80</v>
      </c>
      <c r="AW301" s="13" t="s">
        <v>33</v>
      </c>
      <c r="AX301" s="13" t="s">
        <v>72</v>
      </c>
      <c r="AY301" s="234" t="s">
        <v>127</v>
      </c>
    </row>
    <row r="302" s="13" customFormat="1">
      <c r="A302" s="13"/>
      <c r="B302" s="224"/>
      <c r="C302" s="225"/>
      <c r="D302" s="226" t="s">
        <v>139</v>
      </c>
      <c r="E302" s="227" t="s">
        <v>19</v>
      </c>
      <c r="F302" s="228" t="s">
        <v>164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139</v>
      </c>
      <c r="AU302" s="234" t="s">
        <v>82</v>
      </c>
      <c r="AV302" s="13" t="s">
        <v>80</v>
      </c>
      <c r="AW302" s="13" t="s">
        <v>33</v>
      </c>
      <c r="AX302" s="13" t="s">
        <v>72</v>
      </c>
      <c r="AY302" s="234" t="s">
        <v>127</v>
      </c>
    </row>
    <row r="303" s="14" customFormat="1">
      <c r="A303" s="14"/>
      <c r="B303" s="235"/>
      <c r="C303" s="236"/>
      <c r="D303" s="226" t="s">
        <v>139</v>
      </c>
      <c r="E303" s="237" t="s">
        <v>19</v>
      </c>
      <c r="F303" s="238" t="s">
        <v>165</v>
      </c>
      <c r="G303" s="236"/>
      <c r="H303" s="239">
        <v>0.93000000000000005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139</v>
      </c>
      <c r="AU303" s="245" t="s">
        <v>82</v>
      </c>
      <c r="AV303" s="14" t="s">
        <v>82</v>
      </c>
      <c r="AW303" s="14" t="s">
        <v>33</v>
      </c>
      <c r="AX303" s="14" t="s">
        <v>72</v>
      </c>
      <c r="AY303" s="245" t="s">
        <v>127</v>
      </c>
    </row>
    <row r="304" s="14" customFormat="1">
      <c r="A304" s="14"/>
      <c r="B304" s="235"/>
      <c r="C304" s="236"/>
      <c r="D304" s="226" t="s">
        <v>139</v>
      </c>
      <c r="E304" s="237" t="s">
        <v>19</v>
      </c>
      <c r="F304" s="238" t="s">
        <v>166</v>
      </c>
      <c r="G304" s="236"/>
      <c r="H304" s="239">
        <v>1.3799999999999999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139</v>
      </c>
      <c r="AU304" s="245" t="s">
        <v>82</v>
      </c>
      <c r="AV304" s="14" t="s">
        <v>82</v>
      </c>
      <c r="AW304" s="14" t="s">
        <v>33</v>
      </c>
      <c r="AX304" s="14" t="s">
        <v>72</v>
      </c>
      <c r="AY304" s="245" t="s">
        <v>127</v>
      </c>
    </row>
    <row r="305" s="14" customFormat="1">
      <c r="A305" s="14"/>
      <c r="B305" s="235"/>
      <c r="C305" s="236"/>
      <c r="D305" s="226" t="s">
        <v>139</v>
      </c>
      <c r="E305" s="237" t="s">
        <v>19</v>
      </c>
      <c r="F305" s="238" t="s">
        <v>167</v>
      </c>
      <c r="G305" s="236"/>
      <c r="H305" s="239">
        <v>2.6099999999999999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139</v>
      </c>
      <c r="AU305" s="245" t="s">
        <v>82</v>
      </c>
      <c r="AV305" s="14" t="s">
        <v>82</v>
      </c>
      <c r="AW305" s="14" t="s">
        <v>33</v>
      </c>
      <c r="AX305" s="14" t="s">
        <v>72</v>
      </c>
      <c r="AY305" s="245" t="s">
        <v>127</v>
      </c>
    </row>
    <row r="306" s="14" customFormat="1">
      <c r="A306" s="14"/>
      <c r="B306" s="235"/>
      <c r="C306" s="236"/>
      <c r="D306" s="226" t="s">
        <v>139</v>
      </c>
      <c r="E306" s="237" t="s">
        <v>19</v>
      </c>
      <c r="F306" s="238" t="s">
        <v>168</v>
      </c>
      <c r="G306" s="236"/>
      <c r="H306" s="239">
        <v>1.3799999999999999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139</v>
      </c>
      <c r="AU306" s="245" t="s">
        <v>82</v>
      </c>
      <c r="AV306" s="14" t="s">
        <v>82</v>
      </c>
      <c r="AW306" s="14" t="s">
        <v>33</v>
      </c>
      <c r="AX306" s="14" t="s">
        <v>72</v>
      </c>
      <c r="AY306" s="245" t="s">
        <v>127</v>
      </c>
    </row>
    <row r="307" s="14" customFormat="1">
      <c r="A307" s="14"/>
      <c r="B307" s="235"/>
      <c r="C307" s="236"/>
      <c r="D307" s="226" t="s">
        <v>139</v>
      </c>
      <c r="E307" s="237" t="s">
        <v>19</v>
      </c>
      <c r="F307" s="238" t="s">
        <v>169</v>
      </c>
      <c r="G307" s="236"/>
      <c r="H307" s="239">
        <v>2.6400000000000001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139</v>
      </c>
      <c r="AU307" s="245" t="s">
        <v>82</v>
      </c>
      <c r="AV307" s="14" t="s">
        <v>82</v>
      </c>
      <c r="AW307" s="14" t="s">
        <v>33</v>
      </c>
      <c r="AX307" s="14" t="s">
        <v>72</v>
      </c>
      <c r="AY307" s="245" t="s">
        <v>127</v>
      </c>
    </row>
    <row r="308" s="14" customFormat="1">
      <c r="A308" s="14"/>
      <c r="B308" s="235"/>
      <c r="C308" s="236"/>
      <c r="D308" s="226" t="s">
        <v>139</v>
      </c>
      <c r="E308" s="237" t="s">
        <v>19</v>
      </c>
      <c r="F308" s="238" t="s">
        <v>170</v>
      </c>
      <c r="G308" s="236"/>
      <c r="H308" s="239">
        <v>3.7799999999999998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139</v>
      </c>
      <c r="AU308" s="245" t="s">
        <v>82</v>
      </c>
      <c r="AV308" s="14" t="s">
        <v>82</v>
      </c>
      <c r="AW308" s="14" t="s">
        <v>33</v>
      </c>
      <c r="AX308" s="14" t="s">
        <v>72</v>
      </c>
      <c r="AY308" s="245" t="s">
        <v>127</v>
      </c>
    </row>
    <row r="309" s="14" customFormat="1">
      <c r="A309" s="14"/>
      <c r="B309" s="235"/>
      <c r="C309" s="236"/>
      <c r="D309" s="226" t="s">
        <v>139</v>
      </c>
      <c r="E309" s="237" t="s">
        <v>19</v>
      </c>
      <c r="F309" s="238" t="s">
        <v>171</v>
      </c>
      <c r="G309" s="236"/>
      <c r="H309" s="239">
        <v>2.46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139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127</v>
      </c>
    </row>
    <row r="310" s="14" customFormat="1">
      <c r="A310" s="14"/>
      <c r="B310" s="235"/>
      <c r="C310" s="236"/>
      <c r="D310" s="226" t="s">
        <v>139</v>
      </c>
      <c r="E310" s="237" t="s">
        <v>19</v>
      </c>
      <c r="F310" s="238" t="s">
        <v>172</v>
      </c>
      <c r="G310" s="236"/>
      <c r="H310" s="239">
        <v>2.544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139</v>
      </c>
      <c r="AU310" s="245" t="s">
        <v>82</v>
      </c>
      <c r="AV310" s="14" t="s">
        <v>82</v>
      </c>
      <c r="AW310" s="14" t="s">
        <v>33</v>
      </c>
      <c r="AX310" s="14" t="s">
        <v>72</v>
      </c>
      <c r="AY310" s="245" t="s">
        <v>127</v>
      </c>
    </row>
    <row r="311" s="14" customFormat="1">
      <c r="A311" s="14"/>
      <c r="B311" s="235"/>
      <c r="C311" s="236"/>
      <c r="D311" s="226" t="s">
        <v>139</v>
      </c>
      <c r="E311" s="237" t="s">
        <v>19</v>
      </c>
      <c r="F311" s="238" t="s">
        <v>173</v>
      </c>
      <c r="G311" s="236"/>
      <c r="H311" s="239">
        <v>0.45000000000000001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139</v>
      </c>
      <c r="AU311" s="245" t="s">
        <v>82</v>
      </c>
      <c r="AV311" s="14" t="s">
        <v>82</v>
      </c>
      <c r="AW311" s="14" t="s">
        <v>33</v>
      </c>
      <c r="AX311" s="14" t="s">
        <v>72</v>
      </c>
      <c r="AY311" s="245" t="s">
        <v>127</v>
      </c>
    </row>
    <row r="312" s="14" customFormat="1">
      <c r="A312" s="14"/>
      <c r="B312" s="235"/>
      <c r="C312" s="236"/>
      <c r="D312" s="226" t="s">
        <v>139</v>
      </c>
      <c r="E312" s="237" t="s">
        <v>19</v>
      </c>
      <c r="F312" s="238" t="s">
        <v>174</v>
      </c>
      <c r="G312" s="236"/>
      <c r="H312" s="239">
        <v>1.425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139</v>
      </c>
      <c r="AU312" s="245" t="s">
        <v>82</v>
      </c>
      <c r="AV312" s="14" t="s">
        <v>82</v>
      </c>
      <c r="AW312" s="14" t="s">
        <v>33</v>
      </c>
      <c r="AX312" s="14" t="s">
        <v>72</v>
      </c>
      <c r="AY312" s="245" t="s">
        <v>127</v>
      </c>
    </row>
    <row r="313" s="14" customFormat="1">
      <c r="A313" s="14"/>
      <c r="B313" s="235"/>
      <c r="C313" s="236"/>
      <c r="D313" s="226" t="s">
        <v>139</v>
      </c>
      <c r="E313" s="237" t="s">
        <v>19</v>
      </c>
      <c r="F313" s="238" t="s">
        <v>175</v>
      </c>
      <c r="G313" s="236"/>
      <c r="H313" s="239">
        <v>0.70099999999999996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139</v>
      </c>
      <c r="AU313" s="245" t="s">
        <v>82</v>
      </c>
      <c r="AV313" s="14" t="s">
        <v>82</v>
      </c>
      <c r="AW313" s="14" t="s">
        <v>33</v>
      </c>
      <c r="AX313" s="14" t="s">
        <v>72</v>
      </c>
      <c r="AY313" s="245" t="s">
        <v>127</v>
      </c>
    </row>
    <row r="314" s="14" customFormat="1">
      <c r="A314" s="14"/>
      <c r="B314" s="235"/>
      <c r="C314" s="236"/>
      <c r="D314" s="226" t="s">
        <v>139</v>
      </c>
      <c r="E314" s="237" t="s">
        <v>19</v>
      </c>
      <c r="F314" s="238" t="s">
        <v>176</v>
      </c>
      <c r="G314" s="236"/>
      <c r="H314" s="239">
        <v>1.1100000000000001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139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127</v>
      </c>
    </row>
    <row r="315" s="14" customFormat="1">
      <c r="A315" s="14"/>
      <c r="B315" s="235"/>
      <c r="C315" s="236"/>
      <c r="D315" s="226" t="s">
        <v>139</v>
      </c>
      <c r="E315" s="237" t="s">
        <v>19</v>
      </c>
      <c r="F315" s="238" t="s">
        <v>177</v>
      </c>
      <c r="G315" s="236"/>
      <c r="H315" s="239">
        <v>0.59299999999999997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139</v>
      </c>
      <c r="AU315" s="245" t="s">
        <v>82</v>
      </c>
      <c r="AV315" s="14" t="s">
        <v>82</v>
      </c>
      <c r="AW315" s="14" t="s">
        <v>33</v>
      </c>
      <c r="AX315" s="14" t="s">
        <v>72</v>
      </c>
      <c r="AY315" s="245" t="s">
        <v>127</v>
      </c>
    </row>
    <row r="316" s="15" customFormat="1">
      <c r="A316" s="15"/>
      <c r="B316" s="246"/>
      <c r="C316" s="247"/>
      <c r="D316" s="226" t="s">
        <v>139</v>
      </c>
      <c r="E316" s="248" t="s">
        <v>19</v>
      </c>
      <c r="F316" s="249" t="s">
        <v>157</v>
      </c>
      <c r="G316" s="247"/>
      <c r="H316" s="250">
        <v>22.003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139</v>
      </c>
      <c r="AU316" s="256" t="s">
        <v>82</v>
      </c>
      <c r="AV316" s="15" t="s">
        <v>158</v>
      </c>
      <c r="AW316" s="15" t="s">
        <v>33</v>
      </c>
      <c r="AX316" s="15" t="s">
        <v>72</v>
      </c>
      <c r="AY316" s="256" t="s">
        <v>127</v>
      </c>
    </row>
    <row r="317" s="14" customFormat="1">
      <c r="A317" s="14"/>
      <c r="B317" s="235"/>
      <c r="C317" s="236"/>
      <c r="D317" s="226" t="s">
        <v>139</v>
      </c>
      <c r="E317" s="237" t="s">
        <v>19</v>
      </c>
      <c r="F317" s="238" t="s">
        <v>178</v>
      </c>
      <c r="G317" s="236"/>
      <c r="H317" s="239">
        <v>2.6699999999999999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139</v>
      </c>
      <c r="AU317" s="245" t="s">
        <v>82</v>
      </c>
      <c r="AV317" s="14" t="s">
        <v>82</v>
      </c>
      <c r="AW317" s="14" t="s">
        <v>33</v>
      </c>
      <c r="AX317" s="14" t="s">
        <v>72</v>
      </c>
      <c r="AY317" s="245" t="s">
        <v>127</v>
      </c>
    </row>
    <row r="318" s="14" customFormat="1">
      <c r="A318" s="14"/>
      <c r="B318" s="235"/>
      <c r="C318" s="236"/>
      <c r="D318" s="226" t="s">
        <v>139</v>
      </c>
      <c r="E318" s="237" t="s">
        <v>19</v>
      </c>
      <c r="F318" s="238" t="s">
        <v>179</v>
      </c>
      <c r="G318" s="236"/>
      <c r="H318" s="239">
        <v>0.56999999999999995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139</v>
      </c>
      <c r="AU318" s="245" t="s">
        <v>82</v>
      </c>
      <c r="AV318" s="14" t="s">
        <v>82</v>
      </c>
      <c r="AW318" s="14" t="s">
        <v>33</v>
      </c>
      <c r="AX318" s="14" t="s">
        <v>72</v>
      </c>
      <c r="AY318" s="245" t="s">
        <v>127</v>
      </c>
    </row>
    <row r="319" s="14" customFormat="1">
      <c r="A319" s="14"/>
      <c r="B319" s="235"/>
      <c r="C319" s="236"/>
      <c r="D319" s="226" t="s">
        <v>139</v>
      </c>
      <c r="E319" s="237" t="s">
        <v>19</v>
      </c>
      <c r="F319" s="238" t="s">
        <v>180</v>
      </c>
      <c r="G319" s="236"/>
      <c r="H319" s="239">
        <v>1.29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139</v>
      </c>
      <c r="AU319" s="245" t="s">
        <v>82</v>
      </c>
      <c r="AV319" s="14" t="s">
        <v>82</v>
      </c>
      <c r="AW319" s="14" t="s">
        <v>33</v>
      </c>
      <c r="AX319" s="14" t="s">
        <v>72</v>
      </c>
      <c r="AY319" s="245" t="s">
        <v>127</v>
      </c>
    </row>
    <row r="320" s="15" customFormat="1">
      <c r="A320" s="15"/>
      <c r="B320" s="246"/>
      <c r="C320" s="247"/>
      <c r="D320" s="226" t="s">
        <v>139</v>
      </c>
      <c r="E320" s="248" t="s">
        <v>19</v>
      </c>
      <c r="F320" s="249" t="s">
        <v>162</v>
      </c>
      <c r="G320" s="247"/>
      <c r="H320" s="250">
        <v>4.5300000000000002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139</v>
      </c>
      <c r="AU320" s="256" t="s">
        <v>82</v>
      </c>
      <c r="AV320" s="15" t="s">
        <v>158</v>
      </c>
      <c r="AW320" s="15" t="s">
        <v>33</v>
      </c>
      <c r="AX320" s="15" t="s">
        <v>72</v>
      </c>
      <c r="AY320" s="256" t="s">
        <v>127</v>
      </c>
    </row>
    <row r="321" s="16" customFormat="1">
      <c r="A321" s="16"/>
      <c r="B321" s="257"/>
      <c r="C321" s="258"/>
      <c r="D321" s="226" t="s">
        <v>139</v>
      </c>
      <c r="E321" s="259" t="s">
        <v>19</v>
      </c>
      <c r="F321" s="260" t="s">
        <v>181</v>
      </c>
      <c r="G321" s="258"/>
      <c r="H321" s="261">
        <v>26.533000000000001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67" t="s">
        <v>139</v>
      </c>
      <c r="AU321" s="267" t="s">
        <v>82</v>
      </c>
      <c r="AV321" s="16" t="s">
        <v>135</v>
      </c>
      <c r="AW321" s="16" t="s">
        <v>33</v>
      </c>
      <c r="AX321" s="16" t="s">
        <v>80</v>
      </c>
      <c r="AY321" s="267" t="s">
        <v>127</v>
      </c>
    </row>
    <row r="322" s="2" customFormat="1" ht="37.8" customHeight="1">
      <c r="A322" s="40"/>
      <c r="B322" s="41"/>
      <c r="C322" s="206" t="s">
        <v>268</v>
      </c>
      <c r="D322" s="206" t="s">
        <v>130</v>
      </c>
      <c r="E322" s="207" t="s">
        <v>269</v>
      </c>
      <c r="F322" s="208" t="s">
        <v>270</v>
      </c>
      <c r="G322" s="209" t="s">
        <v>133</v>
      </c>
      <c r="H322" s="210">
        <v>171.13999999999999</v>
      </c>
      <c r="I322" s="211"/>
      <c r="J322" s="212">
        <f>ROUND(I322*H322,2)</f>
        <v>0</v>
      </c>
      <c r="K322" s="208" t="s">
        <v>134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0.068000000000000005</v>
      </c>
      <c r="T322" s="216">
        <f>S322*H322</f>
        <v>11.63752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135</v>
      </c>
      <c r="AT322" s="217" t="s">
        <v>130</v>
      </c>
      <c r="AU322" s="217" t="s">
        <v>82</v>
      </c>
      <c r="AY322" s="19" t="s">
        <v>127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135</v>
      </c>
      <c r="BM322" s="217" t="s">
        <v>271</v>
      </c>
    </row>
    <row r="323" s="2" customFormat="1">
      <c r="A323" s="40"/>
      <c r="B323" s="41"/>
      <c r="C323" s="42"/>
      <c r="D323" s="219" t="s">
        <v>137</v>
      </c>
      <c r="E323" s="42"/>
      <c r="F323" s="220" t="s">
        <v>272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137</v>
      </c>
      <c r="AU323" s="19" t="s">
        <v>82</v>
      </c>
    </row>
    <row r="324" s="13" customFormat="1">
      <c r="A324" s="13"/>
      <c r="B324" s="224"/>
      <c r="C324" s="225"/>
      <c r="D324" s="226" t="s">
        <v>139</v>
      </c>
      <c r="E324" s="227" t="s">
        <v>19</v>
      </c>
      <c r="F324" s="228" t="s">
        <v>164</v>
      </c>
      <c r="G324" s="225"/>
      <c r="H324" s="227" t="s">
        <v>19</v>
      </c>
      <c r="I324" s="229"/>
      <c r="J324" s="225"/>
      <c r="K324" s="225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139</v>
      </c>
      <c r="AU324" s="234" t="s">
        <v>82</v>
      </c>
      <c r="AV324" s="13" t="s">
        <v>80</v>
      </c>
      <c r="AW324" s="13" t="s">
        <v>33</v>
      </c>
      <c r="AX324" s="13" t="s">
        <v>72</v>
      </c>
      <c r="AY324" s="234" t="s">
        <v>127</v>
      </c>
    </row>
    <row r="325" s="13" customFormat="1">
      <c r="A325" s="13"/>
      <c r="B325" s="224"/>
      <c r="C325" s="225"/>
      <c r="D325" s="226" t="s">
        <v>139</v>
      </c>
      <c r="E325" s="227" t="s">
        <v>19</v>
      </c>
      <c r="F325" s="228" t="s">
        <v>186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139</v>
      </c>
      <c r="AU325" s="234" t="s">
        <v>82</v>
      </c>
      <c r="AV325" s="13" t="s">
        <v>80</v>
      </c>
      <c r="AW325" s="13" t="s">
        <v>33</v>
      </c>
      <c r="AX325" s="13" t="s">
        <v>72</v>
      </c>
      <c r="AY325" s="234" t="s">
        <v>127</v>
      </c>
    </row>
    <row r="326" s="14" customFormat="1">
      <c r="A326" s="14"/>
      <c r="B326" s="235"/>
      <c r="C326" s="236"/>
      <c r="D326" s="226" t="s">
        <v>139</v>
      </c>
      <c r="E326" s="237" t="s">
        <v>19</v>
      </c>
      <c r="F326" s="238" t="s">
        <v>141</v>
      </c>
      <c r="G326" s="236"/>
      <c r="H326" s="239">
        <v>10.9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139</v>
      </c>
      <c r="AU326" s="245" t="s">
        <v>82</v>
      </c>
      <c r="AV326" s="14" t="s">
        <v>82</v>
      </c>
      <c r="AW326" s="14" t="s">
        <v>33</v>
      </c>
      <c r="AX326" s="14" t="s">
        <v>72</v>
      </c>
      <c r="AY326" s="245" t="s">
        <v>127</v>
      </c>
    </row>
    <row r="327" s="14" customFormat="1">
      <c r="A327" s="14"/>
      <c r="B327" s="235"/>
      <c r="C327" s="236"/>
      <c r="D327" s="226" t="s">
        <v>139</v>
      </c>
      <c r="E327" s="237" t="s">
        <v>19</v>
      </c>
      <c r="F327" s="238" t="s">
        <v>142</v>
      </c>
      <c r="G327" s="236"/>
      <c r="H327" s="239">
        <v>8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139</v>
      </c>
      <c r="AU327" s="245" t="s">
        <v>82</v>
      </c>
      <c r="AV327" s="14" t="s">
        <v>82</v>
      </c>
      <c r="AW327" s="14" t="s">
        <v>33</v>
      </c>
      <c r="AX327" s="14" t="s">
        <v>72</v>
      </c>
      <c r="AY327" s="245" t="s">
        <v>127</v>
      </c>
    </row>
    <row r="328" s="14" customFormat="1">
      <c r="A328" s="14"/>
      <c r="B328" s="235"/>
      <c r="C328" s="236"/>
      <c r="D328" s="226" t="s">
        <v>139</v>
      </c>
      <c r="E328" s="237" t="s">
        <v>19</v>
      </c>
      <c r="F328" s="238" t="s">
        <v>143</v>
      </c>
      <c r="G328" s="236"/>
      <c r="H328" s="239">
        <v>3.7000000000000002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139</v>
      </c>
      <c r="AU328" s="245" t="s">
        <v>82</v>
      </c>
      <c r="AV328" s="14" t="s">
        <v>82</v>
      </c>
      <c r="AW328" s="14" t="s">
        <v>33</v>
      </c>
      <c r="AX328" s="14" t="s">
        <v>72</v>
      </c>
      <c r="AY328" s="245" t="s">
        <v>127</v>
      </c>
    </row>
    <row r="329" s="14" customFormat="1">
      <c r="A329" s="14"/>
      <c r="B329" s="235"/>
      <c r="C329" s="236"/>
      <c r="D329" s="226" t="s">
        <v>139</v>
      </c>
      <c r="E329" s="237" t="s">
        <v>19</v>
      </c>
      <c r="F329" s="238" t="s">
        <v>144</v>
      </c>
      <c r="G329" s="236"/>
      <c r="H329" s="239">
        <v>8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139</v>
      </c>
      <c r="AU329" s="245" t="s">
        <v>82</v>
      </c>
      <c r="AV329" s="14" t="s">
        <v>82</v>
      </c>
      <c r="AW329" s="14" t="s">
        <v>33</v>
      </c>
      <c r="AX329" s="14" t="s">
        <v>72</v>
      </c>
      <c r="AY329" s="245" t="s">
        <v>127</v>
      </c>
    </row>
    <row r="330" s="14" customFormat="1">
      <c r="A330" s="14"/>
      <c r="B330" s="235"/>
      <c r="C330" s="236"/>
      <c r="D330" s="226" t="s">
        <v>139</v>
      </c>
      <c r="E330" s="237" t="s">
        <v>19</v>
      </c>
      <c r="F330" s="238" t="s">
        <v>145</v>
      </c>
      <c r="G330" s="236"/>
      <c r="H330" s="239">
        <v>11.9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139</v>
      </c>
      <c r="AU330" s="245" t="s">
        <v>82</v>
      </c>
      <c r="AV330" s="14" t="s">
        <v>82</v>
      </c>
      <c r="AW330" s="14" t="s">
        <v>33</v>
      </c>
      <c r="AX330" s="14" t="s">
        <v>72</v>
      </c>
      <c r="AY330" s="245" t="s">
        <v>127</v>
      </c>
    </row>
    <row r="331" s="14" customFormat="1">
      <c r="A331" s="14"/>
      <c r="B331" s="235"/>
      <c r="C331" s="236"/>
      <c r="D331" s="226" t="s">
        <v>139</v>
      </c>
      <c r="E331" s="237" t="s">
        <v>19</v>
      </c>
      <c r="F331" s="238" t="s">
        <v>146</v>
      </c>
      <c r="G331" s="236"/>
      <c r="H331" s="239">
        <v>11.199999999999999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139</v>
      </c>
      <c r="AU331" s="245" t="s">
        <v>82</v>
      </c>
      <c r="AV331" s="14" t="s">
        <v>82</v>
      </c>
      <c r="AW331" s="14" t="s">
        <v>33</v>
      </c>
      <c r="AX331" s="14" t="s">
        <v>72</v>
      </c>
      <c r="AY331" s="245" t="s">
        <v>127</v>
      </c>
    </row>
    <row r="332" s="14" customFormat="1">
      <c r="A332" s="14"/>
      <c r="B332" s="235"/>
      <c r="C332" s="236"/>
      <c r="D332" s="226" t="s">
        <v>139</v>
      </c>
      <c r="E332" s="237" t="s">
        <v>19</v>
      </c>
      <c r="F332" s="238" t="s">
        <v>147</v>
      </c>
      <c r="G332" s="236"/>
      <c r="H332" s="239">
        <v>14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139</v>
      </c>
      <c r="AU332" s="245" t="s">
        <v>82</v>
      </c>
      <c r="AV332" s="14" t="s">
        <v>82</v>
      </c>
      <c r="AW332" s="14" t="s">
        <v>33</v>
      </c>
      <c r="AX332" s="14" t="s">
        <v>72</v>
      </c>
      <c r="AY332" s="245" t="s">
        <v>127</v>
      </c>
    </row>
    <row r="333" s="14" customFormat="1">
      <c r="A333" s="14"/>
      <c r="B333" s="235"/>
      <c r="C333" s="236"/>
      <c r="D333" s="226" t="s">
        <v>139</v>
      </c>
      <c r="E333" s="237" t="s">
        <v>19</v>
      </c>
      <c r="F333" s="238" t="s">
        <v>148</v>
      </c>
      <c r="G333" s="236"/>
      <c r="H333" s="239">
        <v>14.560000000000001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139</v>
      </c>
      <c r="AU333" s="245" t="s">
        <v>82</v>
      </c>
      <c r="AV333" s="14" t="s">
        <v>82</v>
      </c>
      <c r="AW333" s="14" t="s">
        <v>33</v>
      </c>
      <c r="AX333" s="14" t="s">
        <v>72</v>
      </c>
      <c r="AY333" s="245" t="s">
        <v>127</v>
      </c>
    </row>
    <row r="334" s="14" customFormat="1">
      <c r="A334" s="14"/>
      <c r="B334" s="235"/>
      <c r="C334" s="236"/>
      <c r="D334" s="226" t="s">
        <v>139</v>
      </c>
      <c r="E334" s="237" t="s">
        <v>19</v>
      </c>
      <c r="F334" s="238" t="s">
        <v>149</v>
      </c>
      <c r="G334" s="236"/>
      <c r="H334" s="239">
        <v>9.9000000000000004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139</v>
      </c>
      <c r="AU334" s="245" t="s">
        <v>82</v>
      </c>
      <c r="AV334" s="14" t="s">
        <v>82</v>
      </c>
      <c r="AW334" s="14" t="s">
        <v>33</v>
      </c>
      <c r="AX334" s="14" t="s">
        <v>72</v>
      </c>
      <c r="AY334" s="245" t="s">
        <v>127</v>
      </c>
    </row>
    <row r="335" s="14" customFormat="1">
      <c r="A335" s="14"/>
      <c r="B335" s="235"/>
      <c r="C335" s="236"/>
      <c r="D335" s="226" t="s">
        <v>139</v>
      </c>
      <c r="E335" s="237" t="s">
        <v>19</v>
      </c>
      <c r="F335" s="238" t="s">
        <v>150</v>
      </c>
      <c r="G335" s="236"/>
      <c r="H335" s="239">
        <v>4.2000000000000002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139</v>
      </c>
      <c r="AU335" s="245" t="s">
        <v>82</v>
      </c>
      <c r="AV335" s="14" t="s">
        <v>82</v>
      </c>
      <c r="AW335" s="14" t="s">
        <v>33</v>
      </c>
      <c r="AX335" s="14" t="s">
        <v>72</v>
      </c>
      <c r="AY335" s="245" t="s">
        <v>127</v>
      </c>
    </row>
    <row r="336" s="14" customFormat="1">
      <c r="A336" s="14"/>
      <c r="B336" s="235"/>
      <c r="C336" s="236"/>
      <c r="D336" s="226" t="s">
        <v>139</v>
      </c>
      <c r="E336" s="237" t="s">
        <v>19</v>
      </c>
      <c r="F336" s="238" t="s">
        <v>151</v>
      </c>
      <c r="G336" s="236"/>
      <c r="H336" s="239">
        <v>3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139</v>
      </c>
      <c r="AU336" s="245" t="s">
        <v>82</v>
      </c>
      <c r="AV336" s="14" t="s">
        <v>82</v>
      </c>
      <c r="AW336" s="14" t="s">
        <v>33</v>
      </c>
      <c r="AX336" s="14" t="s">
        <v>72</v>
      </c>
      <c r="AY336" s="245" t="s">
        <v>127</v>
      </c>
    </row>
    <row r="337" s="14" customFormat="1">
      <c r="A337" s="14"/>
      <c r="B337" s="235"/>
      <c r="C337" s="236"/>
      <c r="D337" s="226" t="s">
        <v>139</v>
      </c>
      <c r="E337" s="237" t="s">
        <v>19</v>
      </c>
      <c r="F337" s="238" t="s">
        <v>152</v>
      </c>
      <c r="G337" s="236"/>
      <c r="H337" s="239">
        <v>8.3000000000000007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139</v>
      </c>
      <c r="AU337" s="245" t="s">
        <v>82</v>
      </c>
      <c r="AV337" s="14" t="s">
        <v>82</v>
      </c>
      <c r="AW337" s="14" t="s">
        <v>33</v>
      </c>
      <c r="AX337" s="14" t="s">
        <v>72</v>
      </c>
      <c r="AY337" s="245" t="s">
        <v>127</v>
      </c>
    </row>
    <row r="338" s="14" customFormat="1">
      <c r="A338" s="14"/>
      <c r="B338" s="235"/>
      <c r="C338" s="236"/>
      <c r="D338" s="226" t="s">
        <v>139</v>
      </c>
      <c r="E338" s="237" t="s">
        <v>19</v>
      </c>
      <c r="F338" s="238" t="s">
        <v>153</v>
      </c>
      <c r="G338" s="236"/>
      <c r="H338" s="239">
        <v>7.7000000000000002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139</v>
      </c>
      <c r="AU338" s="245" t="s">
        <v>82</v>
      </c>
      <c r="AV338" s="14" t="s">
        <v>82</v>
      </c>
      <c r="AW338" s="14" t="s">
        <v>33</v>
      </c>
      <c r="AX338" s="14" t="s">
        <v>72</v>
      </c>
      <c r="AY338" s="245" t="s">
        <v>127</v>
      </c>
    </row>
    <row r="339" s="14" customFormat="1">
      <c r="A339" s="14"/>
      <c r="B339" s="235"/>
      <c r="C339" s="236"/>
      <c r="D339" s="226" t="s">
        <v>139</v>
      </c>
      <c r="E339" s="237" t="s">
        <v>19</v>
      </c>
      <c r="F339" s="238" t="s">
        <v>154</v>
      </c>
      <c r="G339" s="236"/>
      <c r="H339" s="239">
        <v>6.7999999999999998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139</v>
      </c>
      <c r="AU339" s="245" t="s">
        <v>82</v>
      </c>
      <c r="AV339" s="14" t="s">
        <v>82</v>
      </c>
      <c r="AW339" s="14" t="s">
        <v>33</v>
      </c>
      <c r="AX339" s="14" t="s">
        <v>72</v>
      </c>
      <c r="AY339" s="245" t="s">
        <v>127</v>
      </c>
    </row>
    <row r="340" s="14" customFormat="1">
      <c r="A340" s="14"/>
      <c r="B340" s="235"/>
      <c r="C340" s="236"/>
      <c r="D340" s="226" t="s">
        <v>139</v>
      </c>
      <c r="E340" s="237" t="s">
        <v>19</v>
      </c>
      <c r="F340" s="238" t="s">
        <v>155</v>
      </c>
      <c r="G340" s="236"/>
      <c r="H340" s="239">
        <v>6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139</v>
      </c>
      <c r="AU340" s="245" t="s">
        <v>82</v>
      </c>
      <c r="AV340" s="14" t="s">
        <v>82</v>
      </c>
      <c r="AW340" s="14" t="s">
        <v>33</v>
      </c>
      <c r="AX340" s="14" t="s">
        <v>72</v>
      </c>
      <c r="AY340" s="245" t="s">
        <v>127</v>
      </c>
    </row>
    <row r="341" s="14" customFormat="1">
      <c r="A341" s="14"/>
      <c r="B341" s="235"/>
      <c r="C341" s="236"/>
      <c r="D341" s="226" t="s">
        <v>139</v>
      </c>
      <c r="E341" s="237" t="s">
        <v>19</v>
      </c>
      <c r="F341" s="238" t="s">
        <v>156</v>
      </c>
      <c r="G341" s="236"/>
      <c r="H341" s="239">
        <v>4.2000000000000002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139</v>
      </c>
      <c r="AU341" s="245" t="s">
        <v>82</v>
      </c>
      <c r="AV341" s="14" t="s">
        <v>82</v>
      </c>
      <c r="AW341" s="14" t="s">
        <v>33</v>
      </c>
      <c r="AX341" s="14" t="s">
        <v>72</v>
      </c>
      <c r="AY341" s="245" t="s">
        <v>127</v>
      </c>
    </row>
    <row r="342" s="15" customFormat="1">
      <c r="A342" s="15"/>
      <c r="B342" s="246"/>
      <c r="C342" s="247"/>
      <c r="D342" s="226" t="s">
        <v>139</v>
      </c>
      <c r="E342" s="248" t="s">
        <v>19</v>
      </c>
      <c r="F342" s="249" t="s">
        <v>157</v>
      </c>
      <c r="G342" s="247"/>
      <c r="H342" s="250">
        <v>132.36000000000001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139</v>
      </c>
      <c r="AU342" s="256" t="s">
        <v>82</v>
      </c>
      <c r="AV342" s="15" t="s">
        <v>158</v>
      </c>
      <c r="AW342" s="15" t="s">
        <v>33</v>
      </c>
      <c r="AX342" s="15" t="s">
        <v>72</v>
      </c>
      <c r="AY342" s="256" t="s">
        <v>127</v>
      </c>
    </row>
    <row r="343" s="14" customFormat="1">
      <c r="A343" s="14"/>
      <c r="B343" s="235"/>
      <c r="C343" s="236"/>
      <c r="D343" s="226" t="s">
        <v>139</v>
      </c>
      <c r="E343" s="237" t="s">
        <v>19</v>
      </c>
      <c r="F343" s="238" t="s">
        <v>159</v>
      </c>
      <c r="G343" s="236"/>
      <c r="H343" s="239">
        <v>15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139</v>
      </c>
      <c r="AU343" s="245" t="s">
        <v>82</v>
      </c>
      <c r="AV343" s="14" t="s">
        <v>82</v>
      </c>
      <c r="AW343" s="14" t="s">
        <v>33</v>
      </c>
      <c r="AX343" s="14" t="s">
        <v>72</v>
      </c>
      <c r="AY343" s="245" t="s">
        <v>127</v>
      </c>
    </row>
    <row r="344" s="14" customFormat="1">
      <c r="A344" s="14"/>
      <c r="B344" s="235"/>
      <c r="C344" s="236"/>
      <c r="D344" s="226" t="s">
        <v>139</v>
      </c>
      <c r="E344" s="237" t="s">
        <v>19</v>
      </c>
      <c r="F344" s="238" t="s">
        <v>160</v>
      </c>
      <c r="G344" s="236"/>
      <c r="H344" s="239">
        <v>8.9800000000000004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139</v>
      </c>
      <c r="AU344" s="245" t="s">
        <v>82</v>
      </c>
      <c r="AV344" s="14" t="s">
        <v>82</v>
      </c>
      <c r="AW344" s="14" t="s">
        <v>33</v>
      </c>
      <c r="AX344" s="14" t="s">
        <v>72</v>
      </c>
      <c r="AY344" s="245" t="s">
        <v>127</v>
      </c>
    </row>
    <row r="345" s="14" customFormat="1">
      <c r="A345" s="14"/>
      <c r="B345" s="235"/>
      <c r="C345" s="236"/>
      <c r="D345" s="226" t="s">
        <v>139</v>
      </c>
      <c r="E345" s="237" t="s">
        <v>19</v>
      </c>
      <c r="F345" s="238" t="s">
        <v>161</v>
      </c>
      <c r="G345" s="236"/>
      <c r="H345" s="239">
        <v>14.800000000000001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139</v>
      </c>
      <c r="AU345" s="245" t="s">
        <v>82</v>
      </c>
      <c r="AV345" s="14" t="s">
        <v>82</v>
      </c>
      <c r="AW345" s="14" t="s">
        <v>33</v>
      </c>
      <c r="AX345" s="14" t="s">
        <v>72</v>
      </c>
      <c r="AY345" s="245" t="s">
        <v>127</v>
      </c>
    </row>
    <row r="346" s="15" customFormat="1">
      <c r="A346" s="15"/>
      <c r="B346" s="246"/>
      <c r="C346" s="247"/>
      <c r="D346" s="226" t="s">
        <v>139</v>
      </c>
      <c r="E346" s="248" t="s">
        <v>19</v>
      </c>
      <c r="F346" s="249" t="s">
        <v>162</v>
      </c>
      <c r="G346" s="247"/>
      <c r="H346" s="250">
        <v>38.780000000000001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139</v>
      </c>
      <c r="AU346" s="256" t="s">
        <v>82</v>
      </c>
      <c r="AV346" s="15" t="s">
        <v>158</v>
      </c>
      <c r="AW346" s="15" t="s">
        <v>33</v>
      </c>
      <c r="AX346" s="15" t="s">
        <v>72</v>
      </c>
      <c r="AY346" s="256" t="s">
        <v>127</v>
      </c>
    </row>
    <row r="347" s="16" customFormat="1">
      <c r="A347" s="16"/>
      <c r="B347" s="257"/>
      <c r="C347" s="258"/>
      <c r="D347" s="226" t="s">
        <v>139</v>
      </c>
      <c r="E347" s="259" t="s">
        <v>19</v>
      </c>
      <c r="F347" s="260" t="s">
        <v>181</v>
      </c>
      <c r="G347" s="258"/>
      <c r="H347" s="261">
        <v>171.13999999999999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67" t="s">
        <v>139</v>
      </c>
      <c r="AU347" s="267" t="s">
        <v>82</v>
      </c>
      <c r="AV347" s="16" t="s">
        <v>135</v>
      </c>
      <c r="AW347" s="16" t="s">
        <v>33</v>
      </c>
      <c r="AX347" s="16" t="s">
        <v>80</v>
      </c>
      <c r="AY347" s="267" t="s">
        <v>127</v>
      </c>
    </row>
    <row r="348" s="12" customFormat="1" ht="22.8" customHeight="1">
      <c r="A348" s="12"/>
      <c r="B348" s="190"/>
      <c r="C348" s="191"/>
      <c r="D348" s="192" t="s">
        <v>71</v>
      </c>
      <c r="E348" s="204" t="s">
        <v>273</v>
      </c>
      <c r="F348" s="204" t="s">
        <v>274</v>
      </c>
      <c r="G348" s="191"/>
      <c r="H348" s="191"/>
      <c r="I348" s="194"/>
      <c r="J348" s="205">
        <f>BK348</f>
        <v>0</v>
      </c>
      <c r="K348" s="191"/>
      <c r="L348" s="196"/>
      <c r="M348" s="197"/>
      <c r="N348" s="198"/>
      <c r="O348" s="198"/>
      <c r="P348" s="199">
        <f>SUM(P349:P377)</f>
        <v>0</v>
      </c>
      <c r="Q348" s="198"/>
      <c r="R348" s="199">
        <f>SUM(R349:R377)</f>
        <v>0.022431889999999996</v>
      </c>
      <c r="S348" s="198"/>
      <c r="T348" s="200">
        <f>SUM(T349:T377)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1" t="s">
        <v>80</v>
      </c>
      <c r="AT348" s="202" t="s">
        <v>71</v>
      </c>
      <c r="AU348" s="202" t="s">
        <v>80</v>
      </c>
      <c r="AY348" s="201" t="s">
        <v>127</v>
      </c>
      <c r="BK348" s="203">
        <f>SUM(BK349:BK377)</f>
        <v>0</v>
      </c>
    </row>
    <row r="349" s="2" customFormat="1" ht="37.8" customHeight="1">
      <c r="A349" s="40"/>
      <c r="B349" s="41"/>
      <c r="C349" s="206" t="s">
        <v>275</v>
      </c>
      <c r="D349" s="206" t="s">
        <v>130</v>
      </c>
      <c r="E349" s="207" t="s">
        <v>276</v>
      </c>
      <c r="F349" s="208" t="s">
        <v>277</v>
      </c>
      <c r="G349" s="209" t="s">
        <v>133</v>
      </c>
      <c r="H349" s="210">
        <v>172.553</v>
      </c>
      <c r="I349" s="211"/>
      <c r="J349" s="212">
        <f>ROUND(I349*H349,2)</f>
        <v>0</v>
      </c>
      <c r="K349" s="208" t="s">
        <v>134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0.00012999999999999999</v>
      </c>
      <c r="R349" s="215">
        <f>Q349*H349</f>
        <v>0.022431889999999996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135</v>
      </c>
      <c r="AT349" s="217" t="s">
        <v>130</v>
      </c>
      <c r="AU349" s="217" t="s">
        <v>82</v>
      </c>
      <c r="AY349" s="19" t="s">
        <v>127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135</v>
      </c>
      <c r="BM349" s="217" t="s">
        <v>278</v>
      </c>
    </row>
    <row r="350" s="2" customFormat="1">
      <c r="A350" s="40"/>
      <c r="B350" s="41"/>
      <c r="C350" s="42"/>
      <c r="D350" s="219" t="s">
        <v>137</v>
      </c>
      <c r="E350" s="42"/>
      <c r="F350" s="220" t="s">
        <v>279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137</v>
      </c>
      <c r="AU350" s="19" t="s">
        <v>82</v>
      </c>
    </row>
    <row r="351" s="14" customFormat="1">
      <c r="A351" s="14"/>
      <c r="B351" s="235"/>
      <c r="C351" s="236"/>
      <c r="D351" s="226" t="s">
        <v>139</v>
      </c>
      <c r="E351" s="237" t="s">
        <v>19</v>
      </c>
      <c r="F351" s="238" t="s">
        <v>239</v>
      </c>
      <c r="G351" s="236"/>
      <c r="H351" s="239">
        <v>4.6680000000000001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139</v>
      </c>
      <c r="AU351" s="245" t="s">
        <v>82</v>
      </c>
      <c r="AV351" s="14" t="s">
        <v>82</v>
      </c>
      <c r="AW351" s="14" t="s">
        <v>33</v>
      </c>
      <c r="AX351" s="14" t="s">
        <v>72</v>
      </c>
      <c r="AY351" s="245" t="s">
        <v>127</v>
      </c>
    </row>
    <row r="352" s="14" customFormat="1">
      <c r="A352" s="14"/>
      <c r="B352" s="235"/>
      <c r="C352" s="236"/>
      <c r="D352" s="226" t="s">
        <v>139</v>
      </c>
      <c r="E352" s="237" t="s">
        <v>19</v>
      </c>
      <c r="F352" s="238" t="s">
        <v>240</v>
      </c>
      <c r="G352" s="236"/>
      <c r="H352" s="239">
        <v>1.3500000000000001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139</v>
      </c>
      <c r="AU352" s="245" t="s">
        <v>82</v>
      </c>
      <c r="AV352" s="14" t="s">
        <v>82</v>
      </c>
      <c r="AW352" s="14" t="s">
        <v>33</v>
      </c>
      <c r="AX352" s="14" t="s">
        <v>72</v>
      </c>
      <c r="AY352" s="245" t="s">
        <v>127</v>
      </c>
    </row>
    <row r="353" s="14" customFormat="1">
      <c r="A353" s="14"/>
      <c r="B353" s="235"/>
      <c r="C353" s="236"/>
      <c r="D353" s="226" t="s">
        <v>139</v>
      </c>
      <c r="E353" s="237" t="s">
        <v>19</v>
      </c>
      <c r="F353" s="238" t="s">
        <v>241</v>
      </c>
      <c r="G353" s="236"/>
      <c r="H353" s="239">
        <v>4.6680000000000001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139</v>
      </c>
      <c r="AU353" s="245" t="s">
        <v>82</v>
      </c>
      <c r="AV353" s="14" t="s">
        <v>82</v>
      </c>
      <c r="AW353" s="14" t="s">
        <v>33</v>
      </c>
      <c r="AX353" s="14" t="s">
        <v>72</v>
      </c>
      <c r="AY353" s="245" t="s">
        <v>127</v>
      </c>
    </row>
    <row r="354" s="14" customFormat="1">
      <c r="A354" s="14"/>
      <c r="B354" s="235"/>
      <c r="C354" s="236"/>
      <c r="D354" s="226" t="s">
        <v>139</v>
      </c>
      <c r="E354" s="237" t="s">
        <v>19</v>
      </c>
      <c r="F354" s="238" t="s">
        <v>242</v>
      </c>
      <c r="G354" s="236"/>
      <c r="H354" s="239">
        <v>1.3500000000000001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139</v>
      </c>
      <c r="AU354" s="245" t="s">
        <v>82</v>
      </c>
      <c r="AV354" s="14" t="s">
        <v>82</v>
      </c>
      <c r="AW354" s="14" t="s">
        <v>33</v>
      </c>
      <c r="AX354" s="14" t="s">
        <v>72</v>
      </c>
      <c r="AY354" s="245" t="s">
        <v>127</v>
      </c>
    </row>
    <row r="355" s="14" customFormat="1">
      <c r="A355" s="14"/>
      <c r="B355" s="235"/>
      <c r="C355" s="236"/>
      <c r="D355" s="226" t="s">
        <v>139</v>
      </c>
      <c r="E355" s="237" t="s">
        <v>19</v>
      </c>
      <c r="F355" s="238" t="s">
        <v>243</v>
      </c>
      <c r="G355" s="236"/>
      <c r="H355" s="239">
        <v>4.4000000000000004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139</v>
      </c>
      <c r="AU355" s="245" t="s">
        <v>82</v>
      </c>
      <c r="AV355" s="14" t="s">
        <v>82</v>
      </c>
      <c r="AW355" s="14" t="s">
        <v>33</v>
      </c>
      <c r="AX355" s="14" t="s">
        <v>72</v>
      </c>
      <c r="AY355" s="245" t="s">
        <v>127</v>
      </c>
    </row>
    <row r="356" s="14" customFormat="1">
      <c r="A356" s="14"/>
      <c r="B356" s="235"/>
      <c r="C356" s="236"/>
      <c r="D356" s="226" t="s">
        <v>139</v>
      </c>
      <c r="E356" s="237" t="s">
        <v>19</v>
      </c>
      <c r="F356" s="238" t="s">
        <v>244</v>
      </c>
      <c r="G356" s="236"/>
      <c r="H356" s="239">
        <v>11.500999999999999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139</v>
      </c>
      <c r="AU356" s="245" t="s">
        <v>82</v>
      </c>
      <c r="AV356" s="14" t="s">
        <v>82</v>
      </c>
      <c r="AW356" s="14" t="s">
        <v>33</v>
      </c>
      <c r="AX356" s="14" t="s">
        <v>72</v>
      </c>
      <c r="AY356" s="245" t="s">
        <v>127</v>
      </c>
    </row>
    <row r="357" s="14" customFormat="1">
      <c r="A357" s="14"/>
      <c r="B357" s="235"/>
      <c r="C357" s="236"/>
      <c r="D357" s="226" t="s">
        <v>139</v>
      </c>
      <c r="E357" s="237" t="s">
        <v>19</v>
      </c>
      <c r="F357" s="238" t="s">
        <v>198</v>
      </c>
      <c r="G357" s="236"/>
      <c r="H357" s="239">
        <v>1.0349999999999999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139</v>
      </c>
      <c r="AU357" s="245" t="s">
        <v>82</v>
      </c>
      <c r="AV357" s="14" t="s">
        <v>82</v>
      </c>
      <c r="AW357" s="14" t="s">
        <v>33</v>
      </c>
      <c r="AX357" s="14" t="s">
        <v>72</v>
      </c>
      <c r="AY357" s="245" t="s">
        <v>127</v>
      </c>
    </row>
    <row r="358" s="14" customFormat="1">
      <c r="A358" s="14"/>
      <c r="B358" s="235"/>
      <c r="C358" s="236"/>
      <c r="D358" s="226" t="s">
        <v>139</v>
      </c>
      <c r="E358" s="237" t="s">
        <v>19</v>
      </c>
      <c r="F358" s="238" t="s">
        <v>199</v>
      </c>
      <c r="G358" s="236"/>
      <c r="H358" s="239">
        <v>1.1160000000000001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139</v>
      </c>
      <c r="AU358" s="245" t="s">
        <v>82</v>
      </c>
      <c r="AV358" s="14" t="s">
        <v>82</v>
      </c>
      <c r="AW358" s="14" t="s">
        <v>33</v>
      </c>
      <c r="AX358" s="14" t="s">
        <v>72</v>
      </c>
      <c r="AY358" s="245" t="s">
        <v>127</v>
      </c>
    </row>
    <row r="359" s="14" customFormat="1">
      <c r="A359" s="14"/>
      <c r="B359" s="235"/>
      <c r="C359" s="236"/>
      <c r="D359" s="226" t="s">
        <v>139</v>
      </c>
      <c r="E359" s="237" t="s">
        <v>19</v>
      </c>
      <c r="F359" s="238" t="s">
        <v>200</v>
      </c>
      <c r="G359" s="236"/>
      <c r="H359" s="239">
        <v>1.0349999999999999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139</v>
      </c>
      <c r="AU359" s="245" t="s">
        <v>82</v>
      </c>
      <c r="AV359" s="14" t="s">
        <v>82</v>
      </c>
      <c r="AW359" s="14" t="s">
        <v>33</v>
      </c>
      <c r="AX359" s="14" t="s">
        <v>72</v>
      </c>
      <c r="AY359" s="245" t="s">
        <v>127</v>
      </c>
    </row>
    <row r="360" s="14" customFormat="1">
      <c r="A360" s="14"/>
      <c r="B360" s="235"/>
      <c r="C360" s="236"/>
      <c r="D360" s="226" t="s">
        <v>139</v>
      </c>
      <c r="E360" s="237" t="s">
        <v>19</v>
      </c>
      <c r="F360" s="238" t="s">
        <v>201</v>
      </c>
      <c r="G360" s="236"/>
      <c r="H360" s="239">
        <v>1.1160000000000001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139</v>
      </c>
      <c r="AU360" s="245" t="s">
        <v>82</v>
      </c>
      <c r="AV360" s="14" t="s">
        <v>82</v>
      </c>
      <c r="AW360" s="14" t="s">
        <v>33</v>
      </c>
      <c r="AX360" s="14" t="s">
        <v>72</v>
      </c>
      <c r="AY360" s="245" t="s">
        <v>127</v>
      </c>
    </row>
    <row r="361" s="14" customFormat="1">
      <c r="A361" s="14"/>
      <c r="B361" s="235"/>
      <c r="C361" s="236"/>
      <c r="D361" s="226" t="s">
        <v>139</v>
      </c>
      <c r="E361" s="237" t="s">
        <v>19</v>
      </c>
      <c r="F361" s="238" t="s">
        <v>245</v>
      </c>
      <c r="G361" s="236"/>
      <c r="H361" s="239">
        <v>5.2800000000000002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139</v>
      </c>
      <c r="AU361" s="245" t="s">
        <v>82</v>
      </c>
      <c r="AV361" s="14" t="s">
        <v>82</v>
      </c>
      <c r="AW361" s="14" t="s">
        <v>33</v>
      </c>
      <c r="AX361" s="14" t="s">
        <v>72</v>
      </c>
      <c r="AY361" s="245" t="s">
        <v>127</v>
      </c>
    </row>
    <row r="362" s="14" customFormat="1">
      <c r="A362" s="14"/>
      <c r="B362" s="235"/>
      <c r="C362" s="236"/>
      <c r="D362" s="226" t="s">
        <v>139</v>
      </c>
      <c r="E362" s="237" t="s">
        <v>19</v>
      </c>
      <c r="F362" s="238" t="s">
        <v>246</v>
      </c>
      <c r="G362" s="236"/>
      <c r="H362" s="239">
        <v>14.554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139</v>
      </c>
      <c r="AU362" s="245" t="s">
        <v>82</v>
      </c>
      <c r="AV362" s="14" t="s">
        <v>82</v>
      </c>
      <c r="AW362" s="14" t="s">
        <v>33</v>
      </c>
      <c r="AX362" s="14" t="s">
        <v>72</v>
      </c>
      <c r="AY362" s="245" t="s">
        <v>127</v>
      </c>
    </row>
    <row r="363" s="14" customFormat="1">
      <c r="A363" s="14"/>
      <c r="B363" s="235"/>
      <c r="C363" s="236"/>
      <c r="D363" s="226" t="s">
        <v>139</v>
      </c>
      <c r="E363" s="237" t="s">
        <v>19</v>
      </c>
      <c r="F363" s="238" t="s">
        <v>202</v>
      </c>
      <c r="G363" s="236"/>
      <c r="H363" s="239">
        <v>0.90000000000000002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139</v>
      </c>
      <c r="AU363" s="245" t="s">
        <v>82</v>
      </c>
      <c r="AV363" s="14" t="s">
        <v>82</v>
      </c>
      <c r="AW363" s="14" t="s">
        <v>33</v>
      </c>
      <c r="AX363" s="14" t="s">
        <v>72</v>
      </c>
      <c r="AY363" s="245" t="s">
        <v>127</v>
      </c>
    </row>
    <row r="364" s="14" customFormat="1">
      <c r="A364" s="14"/>
      <c r="B364" s="235"/>
      <c r="C364" s="236"/>
      <c r="D364" s="226" t="s">
        <v>139</v>
      </c>
      <c r="E364" s="237" t="s">
        <v>19</v>
      </c>
      <c r="F364" s="238" t="s">
        <v>203</v>
      </c>
      <c r="G364" s="236"/>
      <c r="H364" s="239">
        <v>1.375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139</v>
      </c>
      <c r="AU364" s="245" t="s">
        <v>82</v>
      </c>
      <c r="AV364" s="14" t="s">
        <v>82</v>
      </c>
      <c r="AW364" s="14" t="s">
        <v>33</v>
      </c>
      <c r="AX364" s="14" t="s">
        <v>72</v>
      </c>
      <c r="AY364" s="245" t="s">
        <v>127</v>
      </c>
    </row>
    <row r="365" s="14" customFormat="1">
      <c r="A365" s="14"/>
      <c r="B365" s="235"/>
      <c r="C365" s="236"/>
      <c r="D365" s="226" t="s">
        <v>139</v>
      </c>
      <c r="E365" s="237" t="s">
        <v>19</v>
      </c>
      <c r="F365" s="238" t="s">
        <v>204</v>
      </c>
      <c r="G365" s="236"/>
      <c r="H365" s="239">
        <v>1.169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139</v>
      </c>
      <c r="AU365" s="245" t="s">
        <v>82</v>
      </c>
      <c r="AV365" s="14" t="s">
        <v>82</v>
      </c>
      <c r="AW365" s="14" t="s">
        <v>33</v>
      </c>
      <c r="AX365" s="14" t="s">
        <v>72</v>
      </c>
      <c r="AY365" s="245" t="s">
        <v>127</v>
      </c>
    </row>
    <row r="366" s="14" customFormat="1">
      <c r="A366" s="14"/>
      <c r="B366" s="235"/>
      <c r="C366" s="236"/>
      <c r="D366" s="226" t="s">
        <v>139</v>
      </c>
      <c r="E366" s="237" t="s">
        <v>19</v>
      </c>
      <c r="F366" s="238" t="s">
        <v>205</v>
      </c>
      <c r="G366" s="236"/>
      <c r="H366" s="239">
        <v>1.26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139</v>
      </c>
      <c r="AU366" s="245" t="s">
        <v>82</v>
      </c>
      <c r="AV366" s="14" t="s">
        <v>82</v>
      </c>
      <c r="AW366" s="14" t="s">
        <v>33</v>
      </c>
      <c r="AX366" s="14" t="s">
        <v>72</v>
      </c>
      <c r="AY366" s="245" t="s">
        <v>127</v>
      </c>
    </row>
    <row r="367" s="14" customFormat="1">
      <c r="A367" s="14"/>
      <c r="B367" s="235"/>
      <c r="C367" s="236"/>
      <c r="D367" s="226" t="s">
        <v>139</v>
      </c>
      <c r="E367" s="237" t="s">
        <v>19</v>
      </c>
      <c r="F367" s="238" t="s">
        <v>206</v>
      </c>
      <c r="G367" s="236"/>
      <c r="H367" s="239">
        <v>0.85499999999999998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139</v>
      </c>
      <c r="AU367" s="245" t="s">
        <v>82</v>
      </c>
      <c r="AV367" s="14" t="s">
        <v>82</v>
      </c>
      <c r="AW367" s="14" t="s">
        <v>33</v>
      </c>
      <c r="AX367" s="14" t="s">
        <v>72</v>
      </c>
      <c r="AY367" s="245" t="s">
        <v>127</v>
      </c>
    </row>
    <row r="368" s="14" customFormat="1">
      <c r="A368" s="14"/>
      <c r="B368" s="235"/>
      <c r="C368" s="236"/>
      <c r="D368" s="226" t="s">
        <v>139</v>
      </c>
      <c r="E368" s="237" t="s">
        <v>19</v>
      </c>
      <c r="F368" s="238" t="s">
        <v>207</v>
      </c>
      <c r="G368" s="236"/>
      <c r="H368" s="239">
        <v>5.3970000000000002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139</v>
      </c>
      <c r="AU368" s="245" t="s">
        <v>82</v>
      </c>
      <c r="AV368" s="14" t="s">
        <v>82</v>
      </c>
      <c r="AW368" s="14" t="s">
        <v>33</v>
      </c>
      <c r="AX368" s="14" t="s">
        <v>72</v>
      </c>
      <c r="AY368" s="245" t="s">
        <v>127</v>
      </c>
    </row>
    <row r="369" s="15" customFormat="1">
      <c r="A369" s="15"/>
      <c r="B369" s="246"/>
      <c r="C369" s="247"/>
      <c r="D369" s="226" t="s">
        <v>139</v>
      </c>
      <c r="E369" s="248" t="s">
        <v>19</v>
      </c>
      <c r="F369" s="249" t="s">
        <v>157</v>
      </c>
      <c r="G369" s="247"/>
      <c r="H369" s="250">
        <v>63.029000000000003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139</v>
      </c>
      <c r="AU369" s="256" t="s">
        <v>82</v>
      </c>
      <c r="AV369" s="15" t="s">
        <v>158</v>
      </c>
      <c r="AW369" s="15" t="s">
        <v>33</v>
      </c>
      <c r="AX369" s="15" t="s">
        <v>72</v>
      </c>
      <c r="AY369" s="256" t="s">
        <v>127</v>
      </c>
    </row>
    <row r="370" s="14" customFormat="1">
      <c r="A370" s="14"/>
      <c r="B370" s="235"/>
      <c r="C370" s="236"/>
      <c r="D370" s="226" t="s">
        <v>139</v>
      </c>
      <c r="E370" s="237" t="s">
        <v>19</v>
      </c>
      <c r="F370" s="238" t="s">
        <v>247</v>
      </c>
      <c r="G370" s="236"/>
      <c r="H370" s="239">
        <v>4.7699999999999996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139</v>
      </c>
      <c r="AU370" s="245" t="s">
        <v>82</v>
      </c>
      <c r="AV370" s="14" t="s">
        <v>82</v>
      </c>
      <c r="AW370" s="14" t="s">
        <v>33</v>
      </c>
      <c r="AX370" s="14" t="s">
        <v>72</v>
      </c>
      <c r="AY370" s="245" t="s">
        <v>127</v>
      </c>
    </row>
    <row r="371" s="14" customFormat="1">
      <c r="A371" s="14"/>
      <c r="B371" s="235"/>
      <c r="C371" s="236"/>
      <c r="D371" s="226" t="s">
        <v>139</v>
      </c>
      <c r="E371" s="237" t="s">
        <v>19</v>
      </c>
      <c r="F371" s="238" t="s">
        <v>248</v>
      </c>
      <c r="G371" s="236"/>
      <c r="H371" s="239">
        <v>20.218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139</v>
      </c>
      <c r="AU371" s="245" t="s">
        <v>82</v>
      </c>
      <c r="AV371" s="14" t="s">
        <v>82</v>
      </c>
      <c r="AW371" s="14" t="s">
        <v>33</v>
      </c>
      <c r="AX371" s="14" t="s">
        <v>72</v>
      </c>
      <c r="AY371" s="245" t="s">
        <v>127</v>
      </c>
    </row>
    <row r="372" s="14" customFormat="1">
      <c r="A372" s="14"/>
      <c r="B372" s="235"/>
      <c r="C372" s="236"/>
      <c r="D372" s="226" t="s">
        <v>139</v>
      </c>
      <c r="E372" s="237" t="s">
        <v>19</v>
      </c>
      <c r="F372" s="238" t="s">
        <v>249</v>
      </c>
      <c r="G372" s="236"/>
      <c r="H372" s="239">
        <v>2.3660000000000001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139</v>
      </c>
      <c r="AU372" s="245" t="s">
        <v>82</v>
      </c>
      <c r="AV372" s="14" t="s">
        <v>82</v>
      </c>
      <c r="AW372" s="14" t="s">
        <v>33</v>
      </c>
      <c r="AX372" s="14" t="s">
        <v>72</v>
      </c>
      <c r="AY372" s="245" t="s">
        <v>127</v>
      </c>
    </row>
    <row r="373" s="14" customFormat="1">
      <c r="A373" s="14"/>
      <c r="B373" s="235"/>
      <c r="C373" s="236"/>
      <c r="D373" s="226" t="s">
        <v>139</v>
      </c>
      <c r="E373" s="237" t="s">
        <v>19</v>
      </c>
      <c r="F373" s="238" t="s">
        <v>250</v>
      </c>
      <c r="G373" s="236"/>
      <c r="H373" s="239">
        <v>1.125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139</v>
      </c>
      <c r="AU373" s="245" t="s">
        <v>82</v>
      </c>
      <c r="AV373" s="14" t="s">
        <v>82</v>
      </c>
      <c r="AW373" s="14" t="s">
        <v>33</v>
      </c>
      <c r="AX373" s="14" t="s">
        <v>72</v>
      </c>
      <c r="AY373" s="245" t="s">
        <v>127</v>
      </c>
    </row>
    <row r="374" s="14" customFormat="1">
      <c r="A374" s="14"/>
      <c r="B374" s="235"/>
      <c r="C374" s="236"/>
      <c r="D374" s="226" t="s">
        <v>139</v>
      </c>
      <c r="E374" s="237" t="s">
        <v>19</v>
      </c>
      <c r="F374" s="238" t="s">
        <v>208</v>
      </c>
      <c r="G374" s="236"/>
      <c r="H374" s="239">
        <v>1.125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139</v>
      </c>
      <c r="AU374" s="245" t="s">
        <v>82</v>
      </c>
      <c r="AV374" s="14" t="s">
        <v>82</v>
      </c>
      <c r="AW374" s="14" t="s">
        <v>33</v>
      </c>
      <c r="AX374" s="14" t="s">
        <v>72</v>
      </c>
      <c r="AY374" s="245" t="s">
        <v>127</v>
      </c>
    </row>
    <row r="375" s="14" customFormat="1">
      <c r="A375" s="14"/>
      <c r="B375" s="235"/>
      <c r="C375" s="236"/>
      <c r="D375" s="226" t="s">
        <v>139</v>
      </c>
      <c r="E375" s="237" t="s">
        <v>19</v>
      </c>
      <c r="F375" s="238" t="s">
        <v>251</v>
      </c>
      <c r="G375" s="236"/>
      <c r="H375" s="239">
        <v>79.920000000000002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5" t="s">
        <v>139</v>
      </c>
      <c r="AU375" s="245" t="s">
        <v>82</v>
      </c>
      <c r="AV375" s="14" t="s">
        <v>82</v>
      </c>
      <c r="AW375" s="14" t="s">
        <v>33</v>
      </c>
      <c r="AX375" s="14" t="s">
        <v>72</v>
      </c>
      <c r="AY375" s="245" t="s">
        <v>127</v>
      </c>
    </row>
    <row r="376" s="15" customFormat="1">
      <c r="A376" s="15"/>
      <c r="B376" s="246"/>
      <c r="C376" s="247"/>
      <c r="D376" s="226" t="s">
        <v>139</v>
      </c>
      <c r="E376" s="248" t="s">
        <v>19</v>
      </c>
      <c r="F376" s="249" t="s">
        <v>162</v>
      </c>
      <c r="G376" s="247"/>
      <c r="H376" s="250">
        <v>109.524</v>
      </c>
      <c r="I376" s="251"/>
      <c r="J376" s="247"/>
      <c r="K376" s="247"/>
      <c r="L376" s="252"/>
      <c r="M376" s="253"/>
      <c r="N376" s="254"/>
      <c r="O376" s="254"/>
      <c r="P376" s="254"/>
      <c r="Q376" s="254"/>
      <c r="R376" s="254"/>
      <c r="S376" s="254"/>
      <c r="T376" s="25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6" t="s">
        <v>139</v>
      </c>
      <c r="AU376" s="256" t="s">
        <v>82</v>
      </c>
      <c r="AV376" s="15" t="s">
        <v>158</v>
      </c>
      <c r="AW376" s="15" t="s">
        <v>33</v>
      </c>
      <c r="AX376" s="15" t="s">
        <v>72</v>
      </c>
      <c r="AY376" s="256" t="s">
        <v>127</v>
      </c>
    </row>
    <row r="377" s="16" customFormat="1">
      <c r="A377" s="16"/>
      <c r="B377" s="257"/>
      <c r="C377" s="258"/>
      <c r="D377" s="226" t="s">
        <v>139</v>
      </c>
      <c r="E377" s="259" t="s">
        <v>19</v>
      </c>
      <c r="F377" s="260" t="s">
        <v>181</v>
      </c>
      <c r="G377" s="258"/>
      <c r="H377" s="261">
        <v>172.553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67" t="s">
        <v>139</v>
      </c>
      <c r="AU377" s="267" t="s">
        <v>82</v>
      </c>
      <c r="AV377" s="16" t="s">
        <v>135</v>
      </c>
      <c r="AW377" s="16" t="s">
        <v>33</v>
      </c>
      <c r="AX377" s="16" t="s">
        <v>80</v>
      </c>
      <c r="AY377" s="267" t="s">
        <v>127</v>
      </c>
    </row>
    <row r="378" s="12" customFormat="1" ht="22.8" customHeight="1">
      <c r="A378" s="12"/>
      <c r="B378" s="190"/>
      <c r="C378" s="191"/>
      <c r="D378" s="192" t="s">
        <v>71</v>
      </c>
      <c r="E378" s="204" t="s">
        <v>280</v>
      </c>
      <c r="F378" s="204" t="s">
        <v>281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SUM(P379:P387)</f>
        <v>0</v>
      </c>
      <c r="Q378" s="198"/>
      <c r="R378" s="199">
        <f>SUM(R379:R387)</f>
        <v>0</v>
      </c>
      <c r="S378" s="198"/>
      <c r="T378" s="200">
        <f>SUM(T379:T387)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80</v>
      </c>
      <c r="AT378" s="202" t="s">
        <v>71</v>
      </c>
      <c r="AU378" s="202" t="s">
        <v>80</v>
      </c>
      <c r="AY378" s="201" t="s">
        <v>127</v>
      </c>
      <c r="BK378" s="203">
        <f>SUM(BK379:BK387)</f>
        <v>0</v>
      </c>
    </row>
    <row r="379" s="2" customFormat="1" ht="44.25" customHeight="1">
      <c r="A379" s="40"/>
      <c r="B379" s="41"/>
      <c r="C379" s="206" t="s">
        <v>8</v>
      </c>
      <c r="D379" s="206" t="s">
        <v>130</v>
      </c>
      <c r="E379" s="207" t="s">
        <v>282</v>
      </c>
      <c r="F379" s="208" t="s">
        <v>283</v>
      </c>
      <c r="G379" s="209" t="s">
        <v>222</v>
      </c>
      <c r="H379" s="210">
        <v>20.199000000000002</v>
      </c>
      <c r="I379" s="211"/>
      <c r="J379" s="212">
        <f>ROUND(I379*H379,2)</f>
        <v>0</v>
      </c>
      <c r="K379" s="208" t="s">
        <v>134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135</v>
      </c>
      <c r="AT379" s="217" t="s">
        <v>130</v>
      </c>
      <c r="AU379" s="217" t="s">
        <v>82</v>
      </c>
      <c r="AY379" s="19" t="s">
        <v>127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135</v>
      </c>
      <c r="BM379" s="217" t="s">
        <v>284</v>
      </c>
    </row>
    <row r="380" s="2" customFormat="1">
      <c r="A380" s="40"/>
      <c r="B380" s="41"/>
      <c r="C380" s="42"/>
      <c r="D380" s="219" t="s">
        <v>137</v>
      </c>
      <c r="E380" s="42"/>
      <c r="F380" s="220" t="s">
        <v>285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137</v>
      </c>
      <c r="AU380" s="19" t="s">
        <v>82</v>
      </c>
    </row>
    <row r="381" s="2" customFormat="1" ht="33" customHeight="1">
      <c r="A381" s="40"/>
      <c r="B381" s="41"/>
      <c r="C381" s="206" t="s">
        <v>286</v>
      </c>
      <c r="D381" s="206" t="s">
        <v>130</v>
      </c>
      <c r="E381" s="207" t="s">
        <v>287</v>
      </c>
      <c r="F381" s="208" t="s">
        <v>288</v>
      </c>
      <c r="G381" s="209" t="s">
        <v>222</v>
      </c>
      <c r="H381" s="210">
        <v>19.815000000000001</v>
      </c>
      <c r="I381" s="211"/>
      <c r="J381" s="212">
        <f>ROUND(I381*H381,2)</f>
        <v>0</v>
      </c>
      <c r="K381" s="208" t="s">
        <v>134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135</v>
      </c>
      <c r="AT381" s="217" t="s">
        <v>130</v>
      </c>
      <c r="AU381" s="217" t="s">
        <v>82</v>
      </c>
      <c r="AY381" s="19" t="s">
        <v>127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80</v>
      </c>
      <c r="BK381" s="218">
        <f>ROUND(I381*H381,2)</f>
        <v>0</v>
      </c>
      <c r="BL381" s="19" t="s">
        <v>135</v>
      </c>
      <c r="BM381" s="217" t="s">
        <v>289</v>
      </c>
    </row>
    <row r="382" s="2" customFormat="1">
      <c r="A382" s="40"/>
      <c r="B382" s="41"/>
      <c r="C382" s="42"/>
      <c r="D382" s="219" t="s">
        <v>137</v>
      </c>
      <c r="E382" s="42"/>
      <c r="F382" s="220" t="s">
        <v>290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137</v>
      </c>
      <c r="AU382" s="19" t="s">
        <v>82</v>
      </c>
    </row>
    <row r="383" s="2" customFormat="1" ht="44.25" customHeight="1">
      <c r="A383" s="40"/>
      <c r="B383" s="41"/>
      <c r="C383" s="206" t="s">
        <v>291</v>
      </c>
      <c r="D383" s="206" t="s">
        <v>130</v>
      </c>
      <c r="E383" s="207" t="s">
        <v>292</v>
      </c>
      <c r="F383" s="208" t="s">
        <v>293</v>
      </c>
      <c r="G383" s="209" t="s">
        <v>222</v>
      </c>
      <c r="H383" s="210">
        <v>376.48500000000001</v>
      </c>
      <c r="I383" s="211"/>
      <c r="J383" s="212">
        <f>ROUND(I383*H383,2)</f>
        <v>0</v>
      </c>
      <c r="K383" s="208" t="s">
        <v>134</v>
      </c>
      <c r="L383" s="46"/>
      <c r="M383" s="213" t="s">
        <v>19</v>
      </c>
      <c r="N383" s="214" t="s">
        <v>43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135</v>
      </c>
      <c r="AT383" s="217" t="s">
        <v>130</v>
      </c>
      <c r="AU383" s="217" t="s">
        <v>82</v>
      </c>
      <c r="AY383" s="19" t="s">
        <v>127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135</v>
      </c>
      <c r="BM383" s="217" t="s">
        <v>294</v>
      </c>
    </row>
    <row r="384" s="2" customFormat="1">
      <c r="A384" s="40"/>
      <c r="B384" s="41"/>
      <c r="C384" s="42"/>
      <c r="D384" s="219" t="s">
        <v>137</v>
      </c>
      <c r="E384" s="42"/>
      <c r="F384" s="220" t="s">
        <v>295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137</v>
      </c>
      <c r="AU384" s="19" t="s">
        <v>82</v>
      </c>
    </row>
    <row r="385" s="14" customFormat="1">
      <c r="A385" s="14"/>
      <c r="B385" s="235"/>
      <c r="C385" s="236"/>
      <c r="D385" s="226" t="s">
        <v>139</v>
      </c>
      <c r="E385" s="237" t="s">
        <v>19</v>
      </c>
      <c r="F385" s="238" t="s">
        <v>296</v>
      </c>
      <c r="G385" s="236"/>
      <c r="H385" s="239">
        <v>376.48500000000001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139</v>
      </c>
      <c r="AU385" s="245" t="s">
        <v>82</v>
      </c>
      <c r="AV385" s="14" t="s">
        <v>82</v>
      </c>
      <c r="AW385" s="14" t="s">
        <v>33</v>
      </c>
      <c r="AX385" s="14" t="s">
        <v>80</v>
      </c>
      <c r="AY385" s="245" t="s">
        <v>127</v>
      </c>
    </row>
    <row r="386" s="2" customFormat="1" ht="49.05" customHeight="1">
      <c r="A386" s="40"/>
      <c r="B386" s="41"/>
      <c r="C386" s="206" t="s">
        <v>297</v>
      </c>
      <c r="D386" s="206" t="s">
        <v>130</v>
      </c>
      <c r="E386" s="207" t="s">
        <v>298</v>
      </c>
      <c r="F386" s="208" t="s">
        <v>299</v>
      </c>
      <c r="G386" s="209" t="s">
        <v>222</v>
      </c>
      <c r="H386" s="210">
        <v>19.815000000000001</v>
      </c>
      <c r="I386" s="211"/>
      <c r="J386" s="212">
        <f>ROUND(I386*H386,2)</f>
        <v>0</v>
      </c>
      <c r="K386" s="208" t="s">
        <v>134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135</v>
      </c>
      <c r="AT386" s="217" t="s">
        <v>130</v>
      </c>
      <c r="AU386" s="217" t="s">
        <v>82</v>
      </c>
      <c r="AY386" s="19" t="s">
        <v>127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135</v>
      </c>
      <c r="BM386" s="217" t="s">
        <v>300</v>
      </c>
    </row>
    <row r="387" s="2" customFormat="1">
      <c r="A387" s="40"/>
      <c r="B387" s="41"/>
      <c r="C387" s="42"/>
      <c r="D387" s="219" t="s">
        <v>137</v>
      </c>
      <c r="E387" s="42"/>
      <c r="F387" s="220" t="s">
        <v>301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137</v>
      </c>
      <c r="AU387" s="19" t="s">
        <v>82</v>
      </c>
    </row>
    <row r="388" s="12" customFormat="1" ht="22.8" customHeight="1">
      <c r="A388" s="12"/>
      <c r="B388" s="190"/>
      <c r="C388" s="191"/>
      <c r="D388" s="192" t="s">
        <v>71</v>
      </c>
      <c r="E388" s="204" t="s">
        <v>302</v>
      </c>
      <c r="F388" s="204" t="s">
        <v>303</v>
      </c>
      <c r="G388" s="191"/>
      <c r="H388" s="191"/>
      <c r="I388" s="194"/>
      <c r="J388" s="205">
        <f>BK388</f>
        <v>0</v>
      </c>
      <c r="K388" s="191"/>
      <c r="L388" s="196"/>
      <c r="M388" s="197"/>
      <c r="N388" s="198"/>
      <c r="O388" s="198"/>
      <c r="P388" s="199">
        <f>SUM(P389:P390)</f>
        <v>0</v>
      </c>
      <c r="Q388" s="198"/>
      <c r="R388" s="199">
        <f>SUM(R389:R390)</f>
        <v>0</v>
      </c>
      <c r="S388" s="198"/>
      <c r="T388" s="200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1" t="s">
        <v>80</v>
      </c>
      <c r="AT388" s="202" t="s">
        <v>71</v>
      </c>
      <c r="AU388" s="202" t="s">
        <v>80</v>
      </c>
      <c r="AY388" s="201" t="s">
        <v>127</v>
      </c>
      <c r="BK388" s="203">
        <f>SUM(BK389:BK390)</f>
        <v>0</v>
      </c>
    </row>
    <row r="389" s="2" customFormat="1" ht="55.5" customHeight="1">
      <c r="A389" s="40"/>
      <c r="B389" s="41"/>
      <c r="C389" s="206" t="s">
        <v>304</v>
      </c>
      <c r="D389" s="206" t="s">
        <v>130</v>
      </c>
      <c r="E389" s="207" t="s">
        <v>305</v>
      </c>
      <c r="F389" s="208" t="s">
        <v>306</v>
      </c>
      <c r="G389" s="209" t="s">
        <v>222</v>
      </c>
      <c r="H389" s="210">
        <v>8.9209999999999994</v>
      </c>
      <c r="I389" s="211"/>
      <c r="J389" s="212">
        <f>ROUND(I389*H389,2)</f>
        <v>0</v>
      </c>
      <c r="K389" s="208" t="s">
        <v>134</v>
      </c>
      <c r="L389" s="46"/>
      <c r="M389" s="213" t="s">
        <v>19</v>
      </c>
      <c r="N389" s="214" t="s">
        <v>43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135</v>
      </c>
      <c r="AT389" s="217" t="s">
        <v>130</v>
      </c>
      <c r="AU389" s="217" t="s">
        <v>82</v>
      </c>
      <c r="AY389" s="19" t="s">
        <v>127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135</v>
      </c>
      <c r="BM389" s="217" t="s">
        <v>307</v>
      </c>
    </row>
    <row r="390" s="2" customFormat="1">
      <c r="A390" s="40"/>
      <c r="B390" s="41"/>
      <c r="C390" s="42"/>
      <c r="D390" s="219" t="s">
        <v>137</v>
      </c>
      <c r="E390" s="42"/>
      <c r="F390" s="220" t="s">
        <v>308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137</v>
      </c>
      <c r="AU390" s="19" t="s">
        <v>82</v>
      </c>
    </row>
    <row r="391" s="12" customFormat="1" ht="25.92" customHeight="1">
      <c r="A391" s="12"/>
      <c r="B391" s="190"/>
      <c r="C391" s="191"/>
      <c r="D391" s="192" t="s">
        <v>71</v>
      </c>
      <c r="E391" s="193" t="s">
        <v>309</v>
      </c>
      <c r="F391" s="193" t="s">
        <v>310</v>
      </c>
      <c r="G391" s="191"/>
      <c r="H391" s="191"/>
      <c r="I391" s="194"/>
      <c r="J391" s="195">
        <f>BK391</f>
        <v>0</v>
      </c>
      <c r="K391" s="191"/>
      <c r="L391" s="196"/>
      <c r="M391" s="197"/>
      <c r="N391" s="198"/>
      <c r="O391" s="198"/>
      <c r="P391" s="199">
        <f>P392+P470+P495+P513+P567+P611+P669+P741+P758</f>
        <v>0</v>
      </c>
      <c r="Q391" s="198"/>
      <c r="R391" s="199">
        <f>R392+R470+R495+R513+R567+R611+R669+R741+R758</f>
        <v>6.8549377500000004</v>
      </c>
      <c r="S391" s="198"/>
      <c r="T391" s="200">
        <f>T392+T470+T495+T513+T567+T611+T669+T741+T758</f>
        <v>3.4190317099999996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1" t="s">
        <v>82</v>
      </c>
      <c r="AT391" s="202" t="s">
        <v>71</v>
      </c>
      <c r="AU391" s="202" t="s">
        <v>72</v>
      </c>
      <c r="AY391" s="201" t="s">
        <v>127</v>
      </c>
      <c r="BK391" s="203">
        <f>BK392+BK470+BK495+BK513+BK567+BK611+BK669+BK741+BK758</f>
        <v>0</v>
      </c>
    </row>
    <row r="392" s="12" customFormat="1" ht="22.8" customHeight="1">
      <c r="A392" s="12"/>
      <c r="B392" s="190"/>
      <c r="C392" s="191"/>
      <c r="D392" s="192" t="s">
        <v>71</v>
      </c>
      <c r="E392" s="204" t="s">
        <v>311</v>
      </c>
      <c r="F392" s="204" t="s">
        <v>312</v>
      </c>
      <c r="G392" s="191"/>
      <c r="H392" s="191"/>
      <c r="I392" s="194"/>
      <c r="J392" s="205">
        <f>BK392</f>
        <v>0</v>
      </c>
      <c r="K392" s="191"/>
      <c r="L392" s="196"/>
      <c r="M392" s="197"/>
      <c r="N392" s="198"/>
      <c r="O392" s="198"/>
      <c r="P392" s="199">
        <f>SUM(P393:P469)</f>
        <v>0</v>
      </c>
      <c r="Q392" s="198"/>
      <c r="R392" s="199">
        <f>SUM(R393:R469)</f>
        <v>0.089653999999999998</v>
      </c>
      <c r="S392" s="198"/>
      <c r="T392" s="200">
        <f>SUM(T393:T469)</f>
        <v>0.069903999999999994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1" t="s">
        <v>82</v>
      </c>
      <c r="AT392" s="202" t="s">
        <v>71</v>
      </c>
      <c r="AU392" s="202" t="s">
        <v>80</v>
      </c>
      <c r="AY392" s="201" t="s">
        <v>127</v>
      </c>
      <c r="BK392" s="203">
        <f>SUM(BK393:BK469)</f>
        <v>0</v>
      </c>
    </row>
    <row r="393" s="2" customFormat="1" ht="37.8" customHeight="1">
      <c r="A393" s="40"/>
      <c r="B393" s="41"/>
      <c r="C393" s="206" t="s">
        <v>313</v>
      </c>
      <c r="D393" s="206" t="s">
        <v>130</v>
      </c>
      <c r="E393" s="207" t="s">
        <v>314</v>
      </c>
      <c r="F393" s="208" t="s">
        <v>315</v>
      </c>
      <c r="G393" s="209" t="s">
        <v>133</v>
      </c>
      <c r="H393" s="210">
        <v>17.475999999999999</v>
      </c>
      <c r="I393" s="211"/>
      <c r="J393" s="212">
        <f>ROUND(I393*H393,2)</f>
        <v>0</v>
      </c>
      <c r="K393" s="208" t="s">
        <v>134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286</v>
      </c>
      <c r="AT393" s="217" t="s">
        <v>130</v>
      </c>
      <c r="AU393" s="217" t="s">
        <v>82</v>
      </c>
      <c r="AY393" s="19" t="s">
        <v>127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286</v>
      </c>
      <c r="BM393" s="217" t="s">
        <v>316</v>
      </c>
    </row>
    <row r="394" s="2" customFormat="1">
      <c r="A394" s="40"/>
      <c r="B394" s="41"/>
      <c r="C394" s="42"/>
      <c r="D394" s="219" t="s">
        <v>137</v>
      </c>
      <c r="E394" s="42"/>
      <c r="F394" s="220" t="s">
        <v>317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137</v>
      </c>
      <c r="AU394" s="19" t="s">
        <v>82</v>
      </c>
    </row>
    <row r="395" s="13" customFormat="1">
      <c r="A395" s="13"/>
      <c r="B395" s="224"/>
      <c r="C395" s="225"/>
      <c r="D395" s="226" t="s">
        <v>139</v>
      </c>
      <c r="E395" s="227" t="s">
        <v>19</v>
      </c>
      <c r="F395" s="228" t="s">
        <v>196</v>
      </c>
      <c r="G395" s="225"/>
      <c r="H395" s="227" t="s">
        <v>19</v>
      </c>
      <c r="I395" s="229"/>
      <c r="J395" s="225"/>
      <c r="K395" s="225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139</v>
      </c>
      <c r="AU395" s="234" t="s">
        <v>82</v>
      </c>
      <c r="AV395" s="13" t="s">
        <v>80</v>
      </c>
      <c r="AW395" s="13" t="s">
        <v>33</v>
      </c>
      <c r="AX395" s="13" t="s">
        <v>72</v>
      </c>
      <c r="AY395" s="234" t="s">
        <v>127</v>
      </c>
    </row>
    <row r="396" s="14" customFormat="1">
      <c r="A396" s="14"/>
      <c r="B396" s="235"/>
      <c r="C396" s="236"/>
      <c r="D396" s="226" t="s">
        <v>139</v>
      </c>
      <c r="E396" s="237" t="s">
        <v>19</v>
      </c>
      <c r="F396" s="238" t="s">
        <v>197</v>
      </c>
      <c r="G396" s="236"/>
      <c r="H396" s="239">
        <v>1.093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139</v>
      </c>
      <c r="AU396" s="245" t="s">
        <v>82</v>
      </c>
      <c r="AV396" s="14" t="s">
        <v>82</v>
      </c>
      <c r="AW396" s="14" t="s">
        <v>33</v>
      </c>
      <c r="AX396" s="14" t="s">
        <v>72</v>
      </c>
      <c r="AY396" s="245" t="s">
        <v>127</v>
      </c>
    </row>
    <row r="397" s="14" customFormat="1">
      <c r="A397" s="14"/>
      <c r="B397" s="235"/>
      <c r="C397" s="236"/>
      <c r="D397" s="226" t="s">
        <v>139</v>
      </c>
      <c r="E397" s="237" t="s">
        <v>19</v>
      </c>
      <c r="F397" s="238" t="s">
        <v>198</v>
      </c>
      <c r="G397" s="236"/>
      <c r="H397" s="239">
        <v>1.0349999999999999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139</v>
      </c>
      <c r="AU397" s="245" t="s">
        <v>82</v>
      </c>
      <c r="AV397" s="14" t="s">
        <v>82</v>
      </c>
      <c r="AW397" s="14" t="s">
        <v>33</v>
      </c>
      <c r="AX397" s="14" t="s">
        <v>72</v>
      </c>
      <c r="AY397" s="245" t="s">
        <v>127</v>
      </c>
    </row>
    <row r="398" s="14" customFormat="1">
      <c r="A398" s="14"/>
      <c r="B398" s="235"/>
      <c r="C398" s="236"/>
      <c r="D398" s="226" t="s">
        <v>139</v>
      </c>
      <c r="E398" s="237" t="s">
        <v>19</v>
      </c>
      <c r="F398" s="238" t="s">
        <v>199</v>
      </c>
      <c r="G398" s="236"/>
      <c r="H398" s="239">
        <v>1.1160000000000001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139</v>
      </c>
      <c r="AU398" s="245" t="s">
        <v>82</v>
      </c>
      <c r="AV398" s="14" t="s">
        <v>82</v>
      </c>
      <c r="AW398" s="14" t="s">
        <v>33</v>
      </c>
      <c r="AX398" s="14" t="s">
        <v>72</v>
      </c>
      <c r="AY398" s="245" t="s">
        <v>127</v>
      </c>
    </row>
    <row r="399" s="14" customFormat="1">
      <c r="A399" s="14"/>
      <c r="B399" s="235"/>
      <c r="C399" s="236"/>
      <c r="D399" s="226" t="s">
        <v>139</v>
      </c>
      <c r="E399" s="237" t="s">
        <v>19</v>
      </c>
      <c r="F399" s="238" t="s">
        <v>200</v>
      </c>
      <c r="G399" s="236"/>
      <c r="H399" s="239">
        <v>1.0349999999999999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139</v>
      </c>
      <c r="AU399" s="245" t="s">
        <v>82</v>
      </c>
      <c r="AV399" s="14" t="s">
        <v>82</v>
      </c>
      <c r="AW399" s="14" t="s">
        <v>33</v>
      </c>
      <c r="AX399" s="14" t="s">
        <v>72</v>
      </c>
      <c r="AY399" s="245" t="s">
        <v>127</v>
      </c>
    </row>
    <row r="400" s="14" customFormat="1">
      <c r="A400" s="14"/>
      <c r="B400" s="235"/>
      <c r="C400" s="236"/>
      <c r="D400" s="226" t="s">
        <v>139</v>
      </c>
      <c r="E400" s="237" t="s">
        <v>19</v>
      </c>
      <c r="F400" s="238" t="s">
        <v>201</v>
      </c>
      <c r="G400" s="236"/>
      <c r="H400" s="239">
        <v>1.1160000000000001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139</v>
      </c>
      <c r="AU400" s="245" t="s">
        <v>82</v>
      </c>
      <c r="AV400" s="14" t="s">
        <v>82</v>
      </c>
      <c r="AW400" s="14" t="s">
        <v>33</v>
      </c>
      <c r="AX400" s="14" t="s">
        <v>72</v>
      </c>
      <c r="AY400" s="245" t="s">
        <v>127</v>
      </c>
    </row>
    <row r="401" s="14" customFormat="1">
      <c r="A401" s="14"/>
      <c r="B401" s="235"/>
      <c r="C401" s="236"/>
      <c r="D401" s="226" t="s">
        <v>139</v>
      </c>
      <c r="E401" s="237" t="s">
        <v>19</v>
      </c>
      <c r="F401" s="238" t="s">
        <v>202</v>
      </c>
      <c r="G401" s="236"/>
      <c r="H401" s="239">
        <v>0.90000000000000002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139</v>
      </c>
      <c r="AU401" s="245" t="s">
        <v>82</v>
      </c>
      <c r="AV401" s="14" t="s">
        <v>82</v>
      </c>
      <c r="AW401" s="14" t="s">
        <v>33</v>
      </c>
      <c r="AX401" s="14" t="s">
        <v>72</v>
      </c>
      <c r="AY401" s="245" t="s">
        <v>127</v>
      </c>
    </row>
    <row r="402" s="14" customFormat="1">
      <c r="A402" s="14"/>
      <c r="B402" s="235"/>
      <c r="C402" s="236"/>
      <c r="D402" s="226" t="s">
        <v>139</v>
      </c>
      <c r="E402" s="237" t="s">
        <v>19</v>
      </c>
      <c r="F402" s="238" t="s">
        <v>203</v>
      </c>
      <c r="G402" s="236"/>
      <c r="H402" s="239">
        <v>1.375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139</v>
      </c>
      <c r="AU402" s="245" t="s">
        <v>82</v>
      </c>
      <c r="AV402" s="14" t="s">
        <v>82</v>
      </c>
      <c r="AW402" s="14" t="s">
        <v>33</v>
      </c>
      <c r="AX402" s="14" t="s">
        <v>72</v>
      </c>
      <c r="AY402" s="245" t="s">
        <v>127</v>
      </c>
    </row>
    <row r="403" s="14" customFormat="1">
      <c r="A403" s="14"/>
      <c r="B403" s="235"/>
      <c r="C403" s="236"/>
      <c r="D403" s="226" t="s">
        <v>139</v>
      </c>
      <c r="E403" s="237" t="s">
        <v>19</v>
      </c>
      <c r="F403" s="238" t="s">
        <v>204</v>
      </c>
      <c r="G403" s="236"/>
      <c r="H403" s="239">
        <v>1.169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139</v>
      </c>
      <c r="AU403" s="245" t="s">
        <v>82</v>
      </c>
      <c r="AV403" s="14" t="s">
        <v>82</v>
      </c>
      <c r="AW403" s="14" t="s">
        <v>33</v>
      </c>
      <c r="AX403" s="14" t="s">
        <v>72</v>
      </c>
      <c r="AY403" s="245" t="s">
        <v>127</v>
      </c>
    </row>
    <row r="404" s="14" customFormat="1">
      <c r="A404" s="14"/>
      <c r="B404" s="235"/>
      <c r="C404" s="236"/>
      <c r="D404" s="226" t="s">
        <v>139</v>
      </c>
      <c r="E404" s="237" t="s">
        <v>19</v>
      </c>
      <c r="F404" s="238" t="s">
        <v>205</v>
      </c>
      <c r="G404" s="236"/>
      <c r="H404" s="239">
        <v>1.26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139</v>
      </c>
      <c r="AU404" s="245" t="s">
        <v>82</v>
      </c>
      <c r="AV404" s="14" t="s">
        <v>82</v>
      </c>
      <c r="AW404" s="14" t="s">
        <v>33</v>
      </c>
      <c r="AX404" s="14" t="s">
        <v>72</v>
      </c>
      <c r="AY404" s="245" t="s">
        <v>127</v>
      </c>
    </row>
    <row r="405" s="14" customFormat="1">
      <c r="A405" s="14"/>
      <c r="B405" s="235"/>
      <c r="C405" s="236"/>
      <c r="D405" s="226" t="s">
        <v>139</v>
      </c>
      <c r="E405" s="237" t="s">
        <v>19</v>
      </c>
      <c r="F405" s="238" t="s">
        <v>206</v>
      </c>
      <c r="G405" s="236"/>
      <c r="H405" s="239">
        <v>0.85499999999999998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5" t="s">
        <v>139</v>
      </c>
      <c r="AU405" s="245" t="s">
        <v>82</v>
      </c>
      <c r="AV405" s="14" t="s">
        <v>82</v>
      </c>
      <c r="AW405" s="14" t="s">
        <v>33</v>
      </c>
      <c r="AX405" s="14" t="s">
        <v>72</v>
      </c>
      <c r="AY405" s="245" t="s">
        <v>127</v>
      </c>
    </row>
    <row r="406" s="14" customFormat="1">
      <c r="A406" s="14"/>
      <c r="B406" s="235"/>
      <c r="C406" s="236"/>
      <c r="D406" s="226" t="s">
        <v>139</v>
      </c>
      <c r="E406" s="237" t="s">
        <v>19</v>
      </c>
      <c r="F406" s="238" t="s">
        <v>207</v>
      </c>
      <c r="G406" s="236"/>
      <c r="H406" s="239">
        <v>5.3970000000000002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139</v>
      </c>
      <c r="AU406" s="245" t="s">
        <v>82</v>
      </c>
      <c r="AV406" s="14" t="s">
        <v>82</v>
      </c>
      <c r="AW406" s="14" t="s">
        <v>33</v>
      </c>
      <c r="AX406" s="14" t="s">
        <v>72</v>
      </c>
      <c r="AY406" s="245" t="s">
        <v>127</v>
      </c>
    </row>
    <row r="407" s="15" customFormat="1">
      <c r="A407" s="15"/>
      <c r="B407" s="246"/>
      <c r="C407" s="247"/>
      <c r="D407" s="226" t="s">
        <v>139</v>
      </c>
      <c r="E407" s="248" t="s">
        <v>19</v>
      </c>
      <c r="F407" s="249" t="s">
        <v>157</v>
      </c>
      <c r="G407" s="247"/>
      <c r="H407" s="250">
        <v>16.350999999999999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139</v>
      </c>
      <c r="AU407" s="256" t="s">
        <v>82</v>
      </c>
      <c r="AV407" s="15" t="s">
        <v>158</v>
      </c>
      <c r="AW407" s="15" t="s">
        <v>33</v>
      </c>
      <c r="AX407" s="15" t="s">
        <v>72</v>
      </c>
      <c r="AY407" s="256" t="s">
        <v>127</v>
      </c>
    </row>
    <row r="408" s="14" customFormat="1">
      <c r="A408" s="14"/>
      <c r="B408" s="235"/>
      <c r="C408" s="236"/>
      <c r="D408" s="226" t="s">
        <v>139</v>
      </c>
      <c r="E408" s="237" t="s">
        <v>19</v>
      </c>
      <c r="F408" s="238" t="s">
        <v>208</v>
      </c>
      <c r="G408" s="236"/>
      <c r="H408" s="239">
        <v>1.125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139</v>
      </c>
      <c r="AU408" s="245" t="s">
        <v>82</v>
      </c>
      <c r="AV408" s="14" t="s">
        <v>82</v>
      </c>
      <c r="AW408" s="14" t="s">
        <v>33</v>
      </c>
      <c r="AX408" s="14" t="s">
        <v>72</v>
      </c>
      <c r="AY408" s="245" t="s">
        <v>127</v>
      </c>
    </row>
    <row r="409" s="15" customFormat="1">
      <c r="A409" s="15"/>
      <c r="B409" s="246"/>
      <c r="C409" s="247"/>
      <c r="D409" s="226" t="s">
        <v>139</v>
      </c>
      <c r="E409" s="248" t="s">
        <v>19</v>
      </c>
      <c r="F409" s="249" t="s">
        <v>162</v>
      </c>
      <c r="G409" s="247"/>
      <c r="H409" s="250">
        <v>1.125</v>
      </c>
      <c r="I409" s="251"/>
      <c r="J409" s="247"/>
      <c r="K409" s="247"/>
      <c r="L409" s="252"/>
      <c r="M409" s="253"/>
      <c r="N409" s="254"/>
      <c r="O409" s="254"/>
      <c r="P409" s="254"/>
      <c r="Q409" s="254"/>
      <c r="R409" s="254"/>
      <c r="S409" s="254"/>
      <c r="T409" s="25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6" t="s">
        <v>139</v>
      </c>
      <c r="AU409" s="256" t="s">
        <v>82</v>
      </c>
      <c r="AV409" s="15" t="s">
        <v>158</v>
      </c>
      <c r="AW409" s="15" t="s">
        <v>33</v>
      </c>
      <c r="AX409" s="15" t="s">
        <v>72</v>
      </c>
      <c r="AY409" s="256" t="s">
        <v>127</v>
      </c>
    </row>
    <row r="410" s="16" customFormat="1">
      <c r="A410" s="16"/>
      <c r="B410" s="257"/>
      <c r="C410" s="258"/>
      <c r="D410" s="226" t="s">
        <v>139</v>
      </c>
      <c r="E410" s="259" t="s">
        <v>19</v>
      </c>
      <c r="F410" s="260" t="s">
        <v>181</v>
      </c>
      <c r="G410" s="258"/>
      <c r="H410" s="261">
        <v>17.475999999999999</v>
      </c>
      <c r="I410" s="262"/>
      <c r="J410" s="258"/>
      <c r="K410" s="258"/>
      <c r="L410" s="263"/>
      <c r="M410" s="264"/>
      <c r="N410" s="265"/>
      <c r="O410" s="265"/>
      <c r="P410" s="265"/>
      <c r="Q410" s="265"/>
      <c r="R410" s="265"/>
      <c r="S410" s="265"/>
      <c r="T410" s="26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67" t="s">
        <v>139</v>
      </c>
      <c r="AU410" s="267" t="s">
        <v>82</v>
      </c>
      <c r="AV410" s="16" t="s">
        <v>135</v>
      </c>
      <c r="AW410" s="16" t="s">
        <v>33</v>
      </c>
      <c r="AX410" s="16" t="s">
        <v>80</v>
      </c>
      <c r="AY410" s="267" t="s">
        <v>127</v>
      </c>
    </row>
    <row r="411" s="2" customFormat="1" ht="16.5" customHeight="1">
      <c r="A411" s="40"/>
      <c r="B411" s="41"/>
      <c r="C411" s="268" t="s">
        <v>7</v>
      </c>
      <c r="D411" s="268" t="s">
        <v>318</v>
      </c>
      <c r="E411" s="269" t="s">
        <v>319</v>
      </c>
      <c r="F411" s="270" t="s">
        <v>320</v>
      </c>
      <c r="G411" s="271" t="s">
        <v>222</v>
      </c>
      <c r="H411" s="272">
        <v>0.0050000000000000001</v>
      </c>
      <c r="I411" s="273"/>
      <c r="J411" s="274">
        <f>ROUND(I411*H411,2)</f>
        <v>0</v>
      </c>
      <c r="K411" s="270" t="s">
        <v>134</v>
      </c>
      <c r="L411" s="275"/>
      <c r="M411" s="276" t="s">
        <v>19</v>
      </c>
      <c r="N411" s="277" t="s">
        <v>43</v>
      </c>
      <c r="O411" s="86"/>
      <c r="P411" s="215">
        <f>O411*H411</f>
        <v>0</v>
      </c>
      <c r="Q411" s="215">
        <v>1</v>
      </c>
      <c r="R411" s="215">
        <f>Q411*H411</f>
        <v>0.0050000000000000001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321</v>
      </c>
      <c r="AT411" s="217" t="s">
        <v>318</v>
      </c>
      <c r="AU411" s="217" t="s">
        <v>82</v>
      </c>
      <c r="AY411" s="19" t="s">
        <v>127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286</v>
      </c>
      <c r="BM411" s="217" t="s">
        <v>322</v>
      </c>
    </row>
    <row r="412" s="14" customFormat="1">
      <c r="A412" s="14"/>
      <c r="B412" s="235"/>
      <c r="C412" s="236"/>
      <c r="D412" s="226" t="s">
        <v>139</v>
      </c>
      <c r="E412" s="237" t="s">
        <v>19</v>
      </c>
      <c r="F412" s="238" t="s">
        <v>323</v>
      </c>
      <c r="G412" s="236"/>
      <c r="H412" s="239">
        <v>0.0050000000000000001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139</v>
      </c>
      <c r="AU412" s="245" t="s">
        <v>82</v>
      </c>
      <c r="AV412" s="14" t="s">
        <v>82</v>
      </c>
      <c r="AW412" s="14" t="s">
        <v>33</v>
      </c>
      <c r="AX412" s="14" t="s">
        <v>80</v>
      </c>
      <c r="AY412" s="245" t="s">
        <v>127</v>
      </c>
    </row>
    <row r="413" s="2" customFormat="1" ht="24.15" customHeight="1">
      <c r="A413" s="40"/>
      <c r="B413" s="41"/>
      <c r="C413" s="206" t="s">
        <v>324</v>
      </c>
      <c r="D413" s="206" t="s">
        <v>130</v>
      </c>
      <c r="E413" s="207" t="s">
        <v>325</v>
      </c>
      <c r="F413" s="208" t="s">
        <v>326</v>
      </c>
      <c r="G413" s="209" t="s">
        <v>133</v>
      </c>
      <c r="H413" s="210">
        <v>17.475999999999999</v>
      </c>
      <c r="I413" s="211"/>
      <c r="J413" s="212">
        <f>ROUND(I413*H413,2)</f>
        <v>0</v>
      </c>
      <c r="K413" s="208" t="s">
        <v>134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0.0040000000000000001</v>
      </c>
      <c r="T413" s="216">
        <f>S413*H413</f>
        <v>0.069903999999999994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286</v>
      </c>
      <c r="AT413" s="217" t="s">
        <v>130</v>
      </c>
      <c r="AU413" s="217" t="s">
        <v>82</v>
      </c>
      <c r="AY413" s="19" t="s">
        <v>127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286</v>
      </c>
      <c r="BM413" s="217" t="s">
        <v>327</v>
      </c>
    </row>
    <row r="414" s="2" customFormat="1">
      <c r="A414" s="40"/>
      <c r="B414" s="41"/>
      <c r="C414" s="42"/>
      <c r="D414" s="219" t="s">
        <v>137</v>
      </c>
      <c r="E414" s="42"/>
      <c r="F414" s="220" t="s">
        <v>328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137</v>
      </c>
      <c r="AU414" s="19" t="s">
        <v>82</v>
      </c>
    </row>
    <row r="415" s="13" customFormat="1">
      <c r="A415" s="13"/>
      <c r="B415" s="224"/>
      <c r="C415" s="225"/>
      <c r="D415" s="226" t="s">
        <v>139</v>
      </c>
      <c r="E415" s="227" t="s">
        <v>19</v>
      </c>
      <c r="F415" s="228" t="s">
        <v>196</v>
      </c>
      <c r="G415" s="225"/>
      <c r="H415" s="227" t="s">
        <v>19</v>
      </c>
      <c r="I415" s="229"/>
      <c r="J415" s="225"/>
      <c r="K415" s="225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139</v>
      </c>
      <c r="AU415" s="234" t="s">
        <v>82</v>
      </c>
      <c r="AV415" s="13" t="s">
        <v>80</v>
      </c>
      <c r="AW415" s="13" t="s">
        <v>33</v>
      </c>
      <c r="AX415" s="13" t="s">
        <v>72</v>
      </c>
      <c r="AY415" s="234" t="s">
        <v>127</v>
      </c>
    </row>
    <row r="416" s="14" customFormat="1">
      <c r="A416" s="14"/>
      <c r="B416" s="235"/>
      <c r="C416" s="236"/>
      <c r="D416" s="226" t="s">
        <v>139</v>
      </c>
      <c r="E416" s="237" t="s">
        <v>19</v>
      </c>
      <c r="F416" s="238" t="s">
        <v>197</v>
      </c>
      <c r="G416" s="236"/>
      <c r="H416" s="239">
        <v>1.093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5" t="s">
        <v>139</v>
      </c>
      <c r="AU416" s="245" t="s">
        <v>82</v>
      </c>
      <c r="AV416" s="14" t="s">
        <v>82</v>
      </c>
      <c r="AW416" s="14" t="s">
        <v>33</v>
      </c>
      <c r="AX416" s="14" t="s">
        <v>72</v>
      </c>
      <c r="AY416" s="245" t="s">
        <v>127</v>
      </c>
    </row>
    <row r="417" s="14" customFormat="1">
      <c r="A417" s="14"/>
      <c r="B417" s="235"/>
      <c r="C417" s="236"/>
      <c r="D417" s="226" t="s">
        <v>139</v>
      </c>
      <c r="E417" s="237" t="s">
        <v>19</v>
      </c>
      <c r="F417" s="238" t="s">
        <v>198</v>
      </c>
      <c r="G417" s="236"/>
      <c r="H417" s="239">
        <v>1.0349999999999999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139</v>
      </c>
      <c r="AU417" s="245" t="s">
        <v>82</v>
      </c>
      <c r="AV417" s="14" t="s">
        <v>82</v>
      </c>
      <c r="AW417" s="14" t="s">
        <v>33</v>
      </c>
      <c r="AX417" s="14" t="s">
        <v>72</v>
      </c>
      <c r="AY417" s="245" t="s">
        <v>127</v>
      </c>
    </row>
    <row r="418" s="14" customFormat="1">
      <c r="A418" s="14"/>
      <c r="B418" s="235"/>
      <c r="C418" s="236"/>
      <c r="D418" s="226" t="s">
        <v>139</v>
      </c>
      <c r="E418" s="237" t="s">
        <v>19</v>
      </c>
      <c r="F418" s="238" t="s">
        <v>199</v>
      </c>
      <c r="G418" s="236"/>
      <c r="H418" s="239">
        <v>1.1160000000000001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139</v>
      </c>
      <c r="AU418" s="245" t="s">
        <v>82</v>
      </c>
      <c r="AV418" s="14" t="s">
        <v>82</v>
      </c>
      <c r="AW418" s="14" t="s">
        <v>33</v>
      </c>
      <c r="AX418" s="14" t="s">
        <v>72</v>
      </c>
      <c r="AY418" s="245" t="s">
        <v>127</v>
      </c>
    </row>
    <row r="419" s="14" customFormat="1">
      <c r="A419" s="14"/>
      <c r="B419" s="235"/>
      <c r="C419" s="236"/>
      <c r="D419" s="226" t="s">
        <v>139</v>
      </c>
      <c r="E419" s="237" t="s">
        <v>19</v>
      </c>
      <c r="F419" s="238" t="s">
        <v>200</v>
      </c>
      <c r="G419" s="236"/>
      <c r="H419" s="239">
        <v>1.0349999999999999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5" t="s">
        <v>139</v>
      </c>
      <c r="AU419" s="245" t="s">
        <v>82</v>
      </c>
      <c r="AV419" s="14" t="s">
        <v>82</v>
      </c>
      <c r="AW419" s="14" t="s">
        <v>33</v>
      </c>
      <c r="AX419" s="14" t="s">
        <v>72</v>
      </c>
      <c r="AY419" s="245" t="s">
        <v>127</v>
      </c>
    </row>
    <row r="420" s="14" customFormat="1">
      <c r="A420" s="14"/>
      <c r="B420" s="235"/>
      <c r="C420" s="236"/>
      <c r="D420" s="226" t="s">
        <v>139</v>
      </c>
      <c r="E420" s="237" t="s">
        <v>19</v>
      </c>
      <c r="F420" s="238" t="s">
        <v>201</v>
      </c>
      <c r="G420" s="236"/>
      <c r="H420" s="239">
        <v>1.1160000000000001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139</v>
      </c>
      <c r="AU420" s="245" t="s">
        <v>82</v>
      </c>
      <c r="AV420" s="14" t="s">
        <v>82</v>
      </c>
      <c r="AW420" s="14" t="s">
        <v>33</v>
      </c>
      <c r="AX420" s="14" t="s">
        <v>72</v>
      </c>
      <c r="AY420" s="245" t="s">
        <v>127</v>
      </c>
    </row>
    <row r="421" s="14" customFormat="1">
      <c r="A421" s="14"/>
      <c r="B421" s="235"/>
      <c r="C421" s="236"/>
      <c r="D421" s="226" t="s">
        <v>139</v>
      </c>
      <c r="E421" s="237" t="s">
        <v>19</v>
      </c>
      <c r="F421" s="238" t="s">
        <v>202</v>
      </c>
      <c r="G421" s="236"/>
      <c r="H421" s="239">
        <v>0.90000000000000002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139</v>
      </c>
      <c r="AU421" s="245" t="s">
        <v>82</v>
      </c>
      <c r="AV421" s="14" t="s">
        <v>82</v>
      </c>
      <c r="AW421" s="14" t="s">
        <v>33</v>
      </c>
      <c r="AX421" s="14" t="s">
        <v>72</v>
      </c>
      <c r="AY421" s="245" t="s">
        <v>127</v>
      </c>
    </row>
    <row r="422" s="14" customFormat="1">
      <c r="A422" s="14"/>
      <c r="B422" s="235"/>
      <c r="C422" s="236"/>
      <c r="D422" s="226" t="s">
        <v>139</v>
      </c>
      <c r="E422" s="237" t="s">
        <v>19</v>
      </c>
      <c r="F422" s="238" t="s">
        <v>203</v>
      </c>
      <c r="G422" s="236"/>
      <c r="H422" s="239">
        <v>1.375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139</v>
      </c>
      <c r="AU422" s="245" t="s">
        <v>82</v>
      </c>
      <c r="AV422" s="14" t="s">
        <v>82</v>
      </c>
      <c r="AW422" s="14" t="s">
        <v>33</v>
      </c>
      <c r="AX422" s="14" t="s">
        <v>72</v>
      </c>
      <c r="AY422" s="245" t="s">
        <v>127</v>
      </c>
    </row>
    <row r="423" s="14" customFormat="1">
      <c r="A423" s="14"/>
      <c r="B423" s="235"/>
      <c r="C423" s="236"/>
      <c r="D423" s="226" t="s">
        <v>139</v>
      </c>
      <c r="E423" s="237" t="s">
        <v>19</v>
      </c>
      <c r="F423" s="238" t="s">
        <v>204</v>
      </c>
      <c r="G423" s="236"/>
      <c r="H423" s="239">
        <v>1.169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139</v>
      </c>
      <c r="AU423" s="245" t="s">
        <v>82</v>
      </c>
      <c r="AV423" s="14" t="s">
        <v>82</v>
      </c>
      <c r="AW423" s="14" t="s">
        <v>33</v>
      </c>
      <c r="AX423" s="14" t="s">
        <v>72</v>
      </c>
      <c r="AY423" s="245" t="s">
        <v>127</v>
      </c>
    </row>
    <row r="424" s="14" customFormat="1">
      <c r="A424" s="14"/>
      <c r="B424" s="235"/>
      <c r="C424" s="236"/>
      <c r="D424" s="226" t="s">
        <v>139</v>
      </c>
      <c r="E424" s="237" t="s">
        <v>19</v>
      </c>
      <c r="F424" s="238" t="s">
        <v>205</v>
      </c>
      <c r="G424" s="236"/>
      <c r="H424" s="239">
        <v>1.26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139</v>
      </c>
      <c r="AU424" s="245" t="s">
        <v>82</v>
      </c>
      <c r="AV424" s="14" t="s">
        <v>82</v>
      </c>
      <c r="AW424" s="14" t="s">
        <v>33</v>
      </c>
      <c r="AX424" s="14" t="s">
        <v>72</v>
      </c>
      <c r="AY424" s="245" t="s">
        <v>127</v>
      </c>
    </row>
    <row r="425" s="14" customFormat="1">
      <c r="A425" s="14"/>
      <c r="B425" s="235"/>
      <c r="C425" s="236"/>
      <c r="D425" s="226" t="s">
        <v>139</v>
      </c>
      <c r="E425" s="237" t="s">
        <v>19</v>
      </c>
      <c r="F425" s="238" t="s">
        <v>206</v>
      </c>
      <c r="G425" s="236"/>
      <c r="H425" s="239">
        <v>0.85499999999999998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139</v>
      </c>
      <c r="AU425" s="245" t="s">
        <v>82</v>
      </c>
      <c r="AV425" s="14" t="s">
        <v>82</v>
      </c>
      <c r="AW425" s="14" t="s">
        <v>33</v>
      </c>
      <c r="AX425" s="14" t="s">
        <v>72</v>
      </c>
      <c r="AY425" s="245" t="s">
        <v>127</v>
      </c>
    </row>
    <row r="426" s="14" customFormat="1">
      <c r="A426" s="14"/>
      <c r="B426" s="235"/>
      <c r="C426" s="236"/>
      <c r="D426" s="226" t="s">
        <v>139</v>
      </c>
      <c r="E426" s="237" t="s">
        <v>19</v>
      </c>
      <c r="F426" s="238" t="s">
        <v>207</v>
      </c>
      <c r="G426" s="236"/>
      <c r="H426" s="239">
        <v>5.3970000000000002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139</v>
      </c>
      <c r="AU426" s="245" t="s">
        <v>82</v>
      </c>
      <c r="AV426" s="14" t="s">
        <v>82</v>
      </c>
      <c r="AW426" s="14" t="s">
        <v>33</v>
      </c>
      <c r="AX426" s="14" t="s">
        <v>72</v>
      </c>
      <c r="AY426" s="245" t="s">
        <v>127</v>
      </c>
    </row>
    <row r="427" s="15" customFormat="1">
      <c r="A427" s="15"/>
      <c r="B427" s="246"/>
      <c r="C427" s="247"/>
      <c r="D427" s="226" t="s">
        <v>139</v>
      </c>
      <c r="E427" s="248" t="s">
        <v>19</v>
      </c>
      <c r="F427" s="249" t="s">
        <v>157</v>
      </c>
      <c r="G427" s="247"/>
      <c r="H427" s="250">
        <v>16.350999999999999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139</v>
      </c>
      <c r="AU427" s="256" t="s">
        <v>82</v>
      </c>
      <c r="AV427" s="15" t="s">
        <v>158</v>
      </c>
      <c r="AW427" s="15" t="s">
        <v>33</v>
      </c>
      <c r="AX427" s="15" t="s">
        <v>72</v>
      </c>
      <c r="AY427" s="256" t="s">
        <v>127</v>
      </c>
    </row>
    <row r="428" s="14" customFormat="1">
      <c r="A428" s="14"/>
      <c r="B428" s="235"/>
      <c r="C428" s="236"/>
      <c r="D428" s="226" t="s">
        <v>139</v>
      </c>
      <c r="E428" s="237" t="s">
        <v>19</v>
      </c>
      <c r="F428" s="238" t="s">
        <v>208</v>
      </c>
      <c r="G428" s="236"/>
      <c r="H428" s="239">
        <v>1.125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139</v>
      </c>
      <c r="AU428" s="245" t="s">
        <v>82</v>
      </c>
      <c r="AV428" s="14" t="s">
        <v>82</v>
      </c>
      <c r="AW428" s="14" t="s">
        <v>33</v>
      </c>
      <c r="AX428" s="14" t="s">
        <v>72</v>
      </c>
      <c r="AY428" s="245" t="s">
        <v>127</v>
      </c>
    </row>
    <row r="429" s="15" customFormat="1">
      <c r="A429" s="15"/>
      <c r="B429" s="246"/>
      <c r="C429" s="247"/>
      <c r="D429" s="226" t="s">
        <v>139</v>
      </c>
      <c r="E429" s="248" t="s">
        <v>19</v>
      </c>
      <c r="F429" s="249" t="s">
        <v>162</v>
      </c>
      <c r="G429" s="247"/>
      <c r="H429" s="250">
        <v>1.125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139</v>
      </c>
      <c r="AU429" s="256" t="s">
        <v>82</v>
      </c>
      <c r="AV429" s="15" t="s">
        <v>158</v>
      </c>
      <c r="AW429" s="15" t="s">
        <v>33</v>
      </c>
      <c r="AX429" s="15" t="s">
        <v>72</v>
      </c>
      <c r="AY429" s="256" t="s">
        <v>127</v>
      </c>
    </row>
    <row r="430" s="16" customFormat="1">
      <c r="A430" s="16"/>
      <c r="B430" s="257"/>
      <c r="C430" s="258"/>
      <c r="D430" s="226" t="s">
        <v>139</v>
      </c>
      <c r="E430" s="259" t="s">
        <v>19</v>
      </c>
      <c r="F430" s="260" t="s">
        <v>181</v>
      </c>
      <c r="G430" s="258"/>
      <c r="H430" s="261">
        <v>17.475999999999999</v>
      </c>
      <c r="I430" s="262"/>
      <c r="J430" s="258"/>
      <c r="K430" s="258"/>
      <c r="L430" s="263"/>
      <c r="M430" s="264"/>
      <c r="N430" s="265"/>
      <c r="O430" s="265"/>
      <c r="P430" s="265"/>
      <c r="Q430" s="265"/>
      <c r="R430" s="265"/>
      <c r="S430" s="265"/>
      <c r="T430" s="26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67" t="s">
        <v>139</v>
      </c>
      <c r="AU430" s="267" t="s">
        <v>82</v>
      </c>
      <c r="AV430" s="16" t="s">
        <v>135</v>
      </c>
      <c r="AW430" s="16" t="s">
        <v>33</v>
      </c>
      <c r="AX430" s="16" t="s">
        <v>80</v>
      </c>
      <c r="AY430" s="267" t="s">
        <v>127</v>
      </c>
    </row>
    <row r="431" s="2" customFormat="1" ht="24.15" customHeight="1">
      <c r="A431" s="40"/>
      <c r="B431" s="41"/>
      <c r="C431" s="206" t="s">
        <v>329</v>
      </c>
      <c r="D431" s="206" t="s">
        <v>130</v>
      </c>
      <c r="E431" s="207" t="s">
        <v>330</v>
      </c>
      <c r="F431" s="208" t="s">
        <v>331</v>
      </c>
      <c r="G431" s="209" t="s">
        <v>133</v>
      </c>
      <c r="H431" s="210">
        <v>17.475999999999999</v>
      </c>
      <c r="I431" s="211"/>
      <c r="J431" s="212">
        <f>ROUND(I431*H431,2)</f>
        <v>0</v>
      </c>
      <c r="K431" s="208" t="s">
        <v>134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0.00040000000000000002</v>
      </c>
      <c r="R431" s="215">
        <f>Q431*H431</f>
        <v>0.0069903999999999999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286</v>
      </c>
      <c r="AT431" s="217" t="s">
        <v>130</v>
      </c>
      <c r="AU431" s="217" t="s">
        <v>82</v>
      </c>
      <c r="AY431" s="19" t="s">
        <v>127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286</v>
      </c>
      <c r="BM431" s="217" t="s">
        <v>332</v>
      </c>
    </row>
    <row r="432" s="2" customFormat="1">
      <c r="A432" s="40"/>
      <c r="B432" s="41"/>
      <c r="C432" s="42"/>
      <c r="D432" s="219" t="s">
        <v>137</v>
      </c>
      <c r="E432" s="42"/>
      <c r="F432" s="220" t="s">
        <v>333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137</v>
      </c>
      <c r="AU432" s="19" t="s">
        <v>82</v>
      </c>
    </row>
    <row r="433" s="13" customFormat="1">
      <c r="A433" s="13"/>
      <c r="B433" s="224"/>
      <c r="C433" s="225"/>
      <c r="D433" s="226" t="s">
        <v>139</v>
      </c>
      <c r="E433" s="227" t="s">
        <v>19</v>
      </c>
      <c r="F433" s="228" t="s">
        <v>196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139</v>
      </c>
      <c r="AU433" s="234" t="s">
        <v>82</v>
      </c>
      <c r="AV433" s="13" t="s">
        <v>80</v>
      </c>
      <c r="AW433" s="13" t="s">
        <v>33</v>
      </c>
      <c r="AX433" s="13" t="s">
        <v>72</v>
      </c>
      <c r="AY433" s="234" t="s">
        <v>127</v>
      </c>
    </row>
    <row r="434" s="14" customFormat="1">
      <c r="A434" s="14"/>
      <c r="B434" s="235"/>
      <c r="C434" s="236"/>
      <c r="D434" s="226" t="s">
        <v>139</v>
      </c>
      <c r="E434" s="237" t="s">
        <v>19</v>
      </c>
      <c r="F434" s="238" t="s">
        <v>197</v>
      </c>
      <c r="G434" s="236"/>
      <c r="H434" s="239">
        <v>1.093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139</v>
      </c>
      <c r="AU434" s="245" t="s">
        <v>82</v>
      </c>
      <c r="AV434" s="14" t="s">
        <v>82</v>
      </c>
      <c r="AW434" s="14" t="s">
        <v>33</v>
      </c>
      <c r="AX434" s="14" t="s">
        <v>72</v>
      </c>
      <c r="AY434" s="245" t="s">
        <v>127</v>
      </c>
    </row>
    <row r="435" s="14" customFormat="1">
      <c r="A435" s="14"/>
      <c r="B435" s="235"/>
      <c r="C435" s="236"/>
      <c r="D435" s="226" t="s">
        <v>139</v>
      </c>
      <c r="E435" s="237" t="s">
        <v>19</v>
      </c>
      <c r="F435" s="238" t="s">
        <v>198</v>
      </c>
      <c r="G435" s="236"/>
      <c r="H435" s="239">
        <v>1.0349999999999999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139</v>
      </c>
      <c r="AU435" s="245" t="s">
        <v>82</v>
      </c>
      <c r="AV435" s="14" t="s">
        <v>82</v>
      </c>
      <c r="AW435" s="14" t="s">
        <v>33</v>
      </c>
      <c r="AX435" s="14" t="s">
        <v>72</v>
      </c>
      <c r="AY435" s="245" t="s">
        <v>127</v>
      </c>
    </row>
    <row r="436" s="14" customFormat="1">
      <c r="A436" s="14"/>
      <c r="B436" s="235"/>
      <c r="C436" s="236"/>
      <c r="D436" s="226" t="s">
        <v>139</v>
      </c>
      <c r="E436" s="237" t="s">
        <v>19</v>
      </c>
      <c r="F436" s="238" t="s">
        <v>199</v>
      </c>
      <c r="G436" s="236"/>
      <c r="H436" s="239">
        <v>1.1160000000000001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139</v>
      </c>
      <c r="AU436" s="245" t="s">
        <v>82</v>
      </c>
      <c r="AV436" s="14" t="s">
        <v>82</v>
      </c>
      <c r="AW436" s="14" t="s">
        <v>33</v>
      </c>
      <c r="AX436" s="14" t="s">
        <v>72</v>
      </c>
      <c r="AY436" s="245" t="s">
        <v>127</v>
      </c>
    </row>
    <row r="437" s="14" customFormat="1">
      <c r="A437" s="14"/>
      <c r="B437" s="235"/>
      <c r="C437" s="236"/>
      <c r="D437" s="226" t="s">
        <v>139</v>
      </c>
      <c r="E437" s="237" t="s">
        <v>19</v>
      </c>
      <c r="F437" s="238" t="s">
        <v>200</v>
      </c>
      <c r="G437" s="236"/>
      <c r="H437" s="239">
        <v>1.0349999999999999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139</v>
      </c>
      <c r="AU437" s="245" t="s">
        <v>82</v>
      </c>
      <c r="AV437" s="14" t="s">
        <v>82</v>
      </c>
      <c r="AW437" s="14" t="s">
        <v>33</v>
      </c>
      <c r="AX437" s="14" t="s">
        <v>72</v>
      </c>
      <c r="AY437" s="245" t="s">
        <v>127</v>
      </c>
    </row>
    <row r="438" s="14" customFormat="1">
      <c r="A438" s="14"/>
      <c r="B438" s="235"/>
      <c r="C438" s="236"/>
      <c r="D438" s="226" t="s">
        <v>139</v>
      </c>
      <c r="E438" s="237" t="s">
        <v>19</v>
      </c>
      <c r="F438" s="238" t="s">
        <v>201</v>
      </c>
      <c r="G438" s="236"/>
      <c r="H438" s="239">
        <v>1.1160000000000001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5" t="s">
        <v>139</v>
      </c>
      <c r="AU438" s="245" t="s">
        <v>82</v>
      </c>
      <c r="AV438" s="14" t="s">
        <v>82</v>
      </c>
      <c r="AW438" s="14" t="s">
        <v>33</v>
      </c>
      <c r="AX438" s="14" t="s">
        <v>72</v>
      </c>
      <c r="AY438" s="245" t="s">
        <v>127</v>
      </c>
    </row>
    <row r="439" s="14" customFormat="1">
      <c r="A439" s="14"/>
      <c r="B439" s="235"/>
      <c r="C439" s="236"/>
      <c r="D439" s="226" t="s">
        <v>139</v>
      </c>
      <c r="E439" s="237" t="s">
        <v>19</v>
      </c>
      <c r="F439" s="238" t="s">
        <v>202</v>
      </c>
      <c r="G439" s="236"/>
      <c r="H439" s="239">
        <v>0.90000000000000002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139</v>
      </c>
      <c r="AU439" s="245" t="s">
        <v>82</v>
      </c>
      <c r="AV439" s="14" t="s">
        <v>82</v>
      </c>
      <c r="AW439" s="14" t="s">
        <v>33</v>
      </c>
      <c r="AX439" s="14" t="s">
        <v>72</v>
      </c>
      <c r="AY439" s="245" t="s">
        <v>127</v>
      </c>
    </row>
    <row r="440" s="14" customFormat="1">
      <c r="A440" s="14"/>
      <c r="B440" s="235"/>
      <c r="C440" s="236"/>
      <c r="D440" s="226" t="s">
        <v>139</v>
      </c>
      <c r="E440" s="237" t="s">
        <v>19</v>
      </c>
      <c r="F440" s="238" t="s">
        <v>203</v>
      </c>
      <c r="G440" s="236"/>
      <c r="H440" s="239">
        <v>1.375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139</v>
      </c>
      <c r="AU440" s="245" t="s">
        <v>82</v>
      </c>
      <c r="AV440" s="14" t="s">
        <v>82</v>
      </c>
      <c r="AW440" s="14" t="s">
        <v>33</v>
      </c>
      <c r="AX440" s="14" t="s">
        <v>72</v>
      </c>
      <c r="AY440" s="245" t="s">
        <v>127</v>
      </c>
    </row>
    <row r="441" s="14" customFormat="1">
      <c r="A441" s="14"/>
      <c r="B441" s="235"/>
      <c r="C441" s="236"/>
      <c r="D441" s="226" t="s">
        <v>139</v>
      </c>
      <c r="E441" s="237" t="s">
        <v>19</v>
      </c>
      <c r="F441" s="238" t="s">
        <v>204</v>
      </c>
      <c r="G441" s="236"/>
      <c r="H441" s="239">
        <v>1.169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139</v>
      </c>
      <c r="AU441" s="245" t="s">
        <v>82</v>
      </c>
      <c r="AV441" s="14" t="s">
        <v>82</v>
      </c>
      <c r="AW441" s="14" t="s">
        <v>33</v>
      </c>
      <c r="AX441" s="14" t="s">
        <v>72</v>
      </c>
      <c r="AY441" s="245" t="s">
        <v>127</v>
      </c>
    </row>
    <row r="442" s="14" customFormat="1">
      <c r="A442" s="14"/>
      <c r="B442" s="235"/>
      <c r="C442" s="236"/>
      <c r="D442" s="226" t="s">
        <v>139</v>
      </c>
      <c r="E442" s="237" t="s">
        <v>19</v>
      </c>
      <c r="F442" s="238" t="s">
        <v>205</v>
      </c>
      <c r="G442" s="236"/>
      <c r="H442" s="239">
        <v>1.26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139</v>
      </c>
      <c r="AU442" s="245" t="s">
        <v>82</v>
      </c>
      <c r="AV442" s="14" t="s">
        <v>82</v>
      </c>
      <c r="AW442" s="14" t="s">
        <v>33</v>
      </c>
      <c r="AX442" s="14" t="s">
        <v>72</v>
      </c>
      <c r="AY442" s="245" t="s">
        <v>127</v>
      </c>
    </row>
    <row r="443" s="14" customFormat="1">
      <c r="A443" s="14"/>
      <c r="B443" s="235"/>
      <c r="C443" s="236"/>
      <c r="D443" s="226" t="s">
        <v>139</v>
      </c>
      <c r="E443" s="237" t="s">
        <v>19</v>
      </c>
      <c r="F443" s="238" t="s">
        <v>206</v>
      </c>
      <c r="G443" s="236"/>
      <c r="H443" s="239">
        <v>0.85499999999999998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139</v>
      </c>
      <c r="AU443" s="245" t="s">
        <v>82</v>
      </c>
      <c r="AV443" s="14" t="s">
        <v>82</v>
      </c>
      <c r="AW443" s="14" t="s">
        <v>33</v>
      </c>
      <c r="AX443" s="14" t="s">
        <v>72</v>
      </c>
      <c r="AY443" s="245" t="s">
        <v>127</v>
      </c>
    </row>
    <row r="444" s="14" customFormat="1">
      <c r="A444" s="14"/>
      <c r="B444" s="235"/>
      <c r="C444" s="236"/>
      <c r="D444" s="226" t="s">
        <v>139</v>
      </c>
      <c r="E444" s="237" t="s">
        <v>19</v>
      </c>
      <c r="F444" s="238" t="s">
        <v>207</v>
      </c>
      <c r="G444" s="236"/>
      <c r="H444" s="239">
        <v>5.3970000000000002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139</v>
      </c>
      <c r="AU444" s="245" t="s">
        <v>82</v>
      </c>
      <c r="AV444" s="14" t="s">
        <v>82</v>
      </c>
      <c r="AW444" s="14" t="s">
        <v>33</v>
      </c>
      <c r="AX444" s="14" t="s">
        <v>72</v>
      </c>
      <c r="AY444" s="245" t="s">
        <v>127</v>
      </c>
    </row>
    <row r="445" s="15" customFormat="1">
      <c r="A445" s="15"/>
      <c r="B445" s="246"/>
      <c r="C445" s="247"/>
      <c r="D445" s="226" t="s">
        <v>139</v>
      </c>
      <c r="E445" s="248" t="s">
        <v>19</v>
      </c>
      <c r="F445" s="249" t="s">
        <v>157</v>
      </c>
      <c r="G445" s="247"/>
      <c r="H445" s="250">
        <v>16.350999999999999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139</v>
      </c>
      <c r="AU445" s="256" t="s">
        <v>82</v>
      </c>
      <c r="AV445" s="15" t="s">
        <v>158</v>
      </c>
      <c r="AW445" s="15" t="s">
        <v>33</v>
      </c>
      <c r="AX445" s="15" t="s">
        <v>72</v>
      </c>
      <c r="AY445" s="256" t="s">
        <v>127</v>
      </c>
    </row>
    <row r="446" s="14" customFormat="1">
      <c r="A446" s="14"/>
      <c r="B446" s="235"/>
      <c r="C446" s="236"/>
      <c r="D446" s="226" t="s">
        <v>139</v>
      </c>
      <c r="E446" s="237" t="s">
        <v>19</v>
      </c>
      <c r="F446" s="238" t="s">
        <v>208</v>
      </c>
      <c r="G446" s="236"/>
      <c r="H446" s="239">
        <v>1.125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139</v>
      </c>
      <c r="AU446" s="245" t="s">
        <v>82</v>
      </c>
      <c r="AV446" s="14" t="s">
        <v>82</v>
      </c>
      <c r="AW446" s="14" t="s">
        <v>33</v>
      </c>
      <c r="AX446" s="14" t="s">
        <v>72</v>
      </c>
      <c r="AY446" s="245" t="s">
        <v>127</v>
      </c>
    </row>
    <row r="447" s="15" customFormat="1">
      <c r="A447" s="15"/>
      <c r="B447" s="246"/>
      <c r="C447" s="247"/>
      <c r="D447" s="226" t="s">
        <v>139</v>
      </c>
      <c r="E447" s="248" t="s">
        <v>19</v>
      </c>
      <c r="F447" s="249" t="s">
        <v>162</v>
      </c>
      <c r="G447" s="247"/>
      <c r="H447" s="250">
        <v>1.125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139</v>
      </c>
      <c r="AU447" s="256" t="s">
        <v>82</v>
      </c>
      <c r="AV447" s="15" t="s">
        <v>158</v>
      </c>
      <c r="AW447" s="15" t="s">
        <v>33</v>
      </c>
      <c r="AX447" s="15" t="s">
        <v>72</v>
      </c>
      <c r="AY447" s="256" t="s">
        <v>127</v>
      </c>
    </row>
    <row r="448" s="16" customFormat="1">
      <c r="A448" s="16"/>
      <c r="B448" s="257"/>
      <c r="C448" s="258"/>
      <c r="D448" s="226" t="s">
        <v>139</v>
      </c>
      <c r="E448" s="259" t="s">
        <v>19</v>
      </c>
      <c r="F448" s="260" t="s">
        <v>181</v>
      </c>
      <c r="G448" s="258"/>
      <c r="H448" s="261">
        <v>17.475999999999999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67" t="s">
        <v>139</v>
      </c>
      <c r="AU448" s="267" t="s">
        <v>82</v>
      </c>
      <c r="AV448" s="16" t="s">
        <v>135</v>
      </c>
      <c r="AW448" s="16" t="s">
        <v>33</v>
      </c>
      <c r="AX448" s="16" t="s">
        <v>80</v>
      </c>
      <c r="AY448" s="267" t="s">
        <v>127</v>
      </c>
    </row>
    <row r="449" s="2" customFormat="1" ht="49.05" customHeight="1">
      <c r="A449" s="40"/>
      <c r="B449" s="41"/>
      <c r="C449" s="268" t="s">
        <v>334</v>
      </c>
      <c r="D449" s="268" t="s">
        <v>318</v>
      </c>
      <c r="E449" s="269" t="s">
        <v>335</v>
      </c>
      <c r="F449" s="270" t="s">
        <v>336</v>
      </c>
      <c r="G449" s="271" t="s">
        <v>133</v>
      </c>
      <c r="H449" s="272">
        <v>17.826000000000001</v>
      </c>
      <c r="I449" s="273"/>
      <c r="J449" s="274">
        <f>ROUND(I449*H449,2)</f>
        <v>0</v>
      </c>
      <c r="K449" s="270" t="s">
        <v>134</v>
      </c>
      <c r="L449" s="275"/>
      <c r="M449" s="276" t="s">
        <v>19</v>
      </c>
      <c r="N449" s="277" t="s">
        <v>43</v>
      </c>
      <c r="O449" s="86"/>
      <c r="P449" s="215">
        <f>O449*H449</f>
        <v>0</v>
      </c>
      <c r="Q449" s="215">
        <v>0.0041000000000000003</v>
      </c>
      <c r="R449" s="215">
        <f>Q449*H449</f>
        <v>0.073086600000000002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321</v>
      </c>
      <c r="AT449" s="217" t="s">
        <v>318</v>
      </c>
      <c r="AU449" s="217" t="s">
        <v>82</v>
      </c>
      <c r="AY449" s="19" t="s">
        <v>127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80</v>
      </c>
      <c r="BK449" s="218">
        <f>ROUND(I449*H449,2)</f>
        <v>0</v>
      </c>
      <c r="BL449" s="19" t="s">
        <v>286</v>
      </c>
      <c r="BM449" s="217" t="s">
        <v>337</v>
      </c>
    </row>
    <row r="450" s="14" customFormat="1">
      <c r="A450" s="14"/>
      <c r="B450" s="235"/>
      <c r="C450" s="236"/>
      <c r="D450" s="226" t="s">
        <v>139</v>
      </c>
      <c r="E450" s="237" t="s">
        <v>19</v>
      </c>
      <c r="F450" s="238" t="s">
        <v>338</v>
      </c>
      <c r="G450" s="236"/>
      <c r="H450" s="239">
        <v>17.826000000000001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139</v>
      </c>
      <c r="AU450" s="245" t="s">
        <v>82</v>
      </c>
      <c r="AV450" s="14" t="s">
        <v>82</v>
      </c>
      <c r="AW450" s="14" t="s">
        <v>33</v>
      </c>
      <c r="AX450" s="14" t="s">
        <v>80</v>
      </c>
      <c r="AY450" s="245" t="s">
        <v>127</v>
      </c>
    </row>
    <row r="451" s="2" customFormat="1" ht="33" customHeight="1">
      <c r="A451" s="40"/>
      <c r="B451" s="41"/>
      <c r="C451" s="206" t="s">
        <v>339</v>
      </c>
      <c r="D451" s="206" t="s">
        <v>130</v>
      </c>
      <c r="E451" s="207" t="s">
        <v>340</v>
      </c>
      <c r="F451" s="208" t="s">
        <v>341</v>
      </c>
      <c r="G451" s="209" t="s">
        <v>133</v>
      </c>
      <c r="H451" s="210">
        <v>16.350999999999999</v>
      </c>
      <c r="I451" s="211"/>
      <c r="J451" s="212">
        <f>ROUND(I451*H451,2)</f>
        <v>0</v>
      </c>
      <c r="K451" s="208" t="s">
        <v>134</v>
      </c>
      <c r="L451" s="46"/>
      <c r="M451" s="213" t="s">
        <v>19</v>
      </c>
      <c r="N451" s="214" t="s">
        <v>43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286</v>
      </c>
      <c r="AT451" s="217" t="s">
        <v>130</v>
      </c>
      <c r="AU451" s="217" t="s">
        <v>82</v>
      </c>
      <c r="AY451" s="19" t="s">
        <v>127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80</v>
      </c>
      <c r="BK451" s="218">
        <f>ROUND(I451*H451,2)</f>
        <v>0</v>
      </c>
      <c r="BL451" s="19" t="s">
        <v>286</v>
      </c>
      <c r="BM451" s="217" t="s">
        <v>342</v>
      </c>
    </row>
    <row r="452" s="2" customFormat="1">
      <c r="A452" s="40"/>
      <c r="B452" s="41"/>
      <c r="C452" s="42"/>
      <c r="D452" s="219" t="s">
        <v>137</v>
      </c>
      <c r="E452" s="42"/>
      <c r="F452" s="220" t="s">
        <v>343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137</v>
      </c>
      <c r="AU452" s="19" t="s">
        <v>82</v>
      </c>
    </row>
    <row r="453" s="13" customFormat="1">
      <c r="A453" s="13"/>
      <c r="B453" s="224"/>
      <c r="C453" s="225"/>
      <c r="D453" s="226" t="s">
        <v>139</v>
      </c>
      <c r="E453" s="227" t="s">
        <v>19</v>
      </c>
      <c r="F453" s="228" t="s">
        <v>196</v>
      </c>
      <c r="G453" s="225"/>
      <c r="H453" s="227" t="s">
        <v>19</v>
      </c>
      <c r="I453" s="229"/>
      <c r="J453" s="225"/>
      <c r="K453" s="225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139</v>
      </c>
      <c r="AU453" s="234" t="s">
        <v>82</v>
      </c>
      <c r="AV453" s="13" t="s">
        <v>80</v>
      </c>
      <c r="AW453" s="13" t="s">
        <v>33</v>
      </c>
      <c r="AX453" s="13" t="s">
        <v>72</v>
      </c>
      <c r="AY453" s="234" t="s">
        <v>127</v>
      </c>
    </row>
    <row r="454" s="14" customFormat="1">
      <c r="A454" s="14"/>
      <c r="B454" s="235"/>
      <c r="C454" s="236"/>
      <c r="D454" s="226" t="s">
        <v>139</v>
      </c>
      <c r="E454" s="237" t="s">
        <v>19</v>
      </c>
      <c r="F454" s="238" t="s">
        <v>197</v>
      </c>
      <c r="G454" s="236"/>
      <c r="H454" s="239">
        <v>1.093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139</v>
      </c>
      <c r="AU454" s="245" t="s">
        <v>82</v>
      </c>
      <c r="AV454" s="14" t="s">
        <v>82</v>
      </c>
      <c r="AW454" s="14" t="s">
        <v>33</v>
      </c>
      <c r="AX454" s="14" t="s">
        <v>72</v>
      </c>
      <c r="AY454" s="245" t="s">
        <v>127</v>
      </c>
    </row>
    <row r="455" s="14" customFormat="1">
      <c r="A455" s="14"/>
      <c r="B455" s="235"/>
      <c r="C455" s="236"/>
      <c r="D455" s="226" t="s">
        <v>139</v>
      </c>
      <c r="E455" s="237" t="s">
        <v>19</v>
      </c>
      <c r="F455" s="238" t="s">
        <v>198</v>
      </c>
      <c r="G455" s="236"/>
      <c r="H455" s="239">
        <v>1.0349999999999999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139</v>
      </c>
      <c r="AU455" s="245" t="s">
        <v>82</v>
      </c>
      <c r="AV455" s="14" t="s">
        <v>82</v>
      </c>
      <c r="AW455" s="14" t="s">
        <v>33</v>
      </c>
      <c r="AX455" s="14" t="s">
        <v>72</v>
      </c>
      <c r="AY455" s="245" t="s">
        <v>127</v>
      </c>
    </row>
    <row r="456" s="14" customFormat="1">
      <c r="A456" s="14"/>
      <c r="B456" s="235"/>
      <c r="C456" s="236"/>
      <c r="D456" s="226" t="s">
        <v>139</v>
      </c>
      <c r="E456" s="237" t="s">
        <v>19</v>
      </c>
      <c r="F456" s="238" t="s">
        <v>199</v>
      </c>
      <c r="G456" s="236"/>
      <c r="H456" s="239">
        <v>1.1160000000000001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139</v>
      </c>
      <c r="AU456" s="245" t="s">
        <v>82</v>
      </c>
      <c r="AV456" s="14" t="s">
        <v>82</v>
      </c>
      <c r="AW456" s="14" t="s">
        <v>33</v>
      </c>
      <c r="AX456" s="14" t="s">
        <v>72</v>
      </c>
      <c r="AY456" s="245" t="s">
        <v>127</v>
      </c>
    </row>
    <row r="457" s="14" customFormat="1">
      <c r="A457" s="14"/>
      <c r="B457" s="235"/>
      <c r="C457" s="236"/>
      <c r="D457" s="226" t="s">
        <v>139</v>
      </c>
      <c r="E457" s="237" t="s">
        <v>19</v>
      </c>
      <c r="F457" s="238" t="s">
        <v>200</v>
      </c>
      <c r="G457" s="236"/>
      <c r="H457" s="239">
        <v>1.0349999999999999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139</v>
      </c>
      <c r="AU457" s="245" t="s">
        <v>82</v>
      </c>
      <c r="AV457" s="14" t="s">
        <v>82</v>
      </c>
      <c r="AW457" s="14" t="s">
        <v>33</v>
      </c>
      <c r="AX457" s="14" t="s">
        <v>72</v>
      </c>
      <c r="AY457" s="245" t="s">
        <v>127</v>
      </c>
    </row>
    <row r="458" s="14" customFormat="1">
      <c r="A458" s="14"/>
      <c r="B458" s="235"/>
      <c r="C458" s="236"/>
      <c r="D458" s="226" t="s">
        <v>139</v>
      </c>
      <c r="E458" s="237" t="s">
        <v>19</v>
      </c>
      <c r="F458" s="238" t="s">
        <v>201</v>
      </c>
      <c r="G458" s="236"/>
      <c r="H458" s="239">
        <v>1.1160000000000001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139</v>
      </c>
      <c r="AU458" s="245" t="s">
        <v>82</v>
      </c>
      <c r="AV458" s="14" t="s">
        <v>82</v>
      </c>
      <c r="AW458" s="14" t="s">
        <v>33</v>
      </c>
      <c r="AX458" s="14" t="s">
        <v>72</v>
      </c>
      <c r="AY458" s="245" t="s">
        <v>127</v>
      </c>
    </row>
    <row r="459" s="14" customFormat="1">
      <c r="A459" s="14"/>
      <c r="B459" s="235"/>
      <c r="C459" s="236"/>
      <c r="D459" s="226" t="s">
        <v>139</v>
      </c>
      <c r="E459" s="237" t="s">
        <v>19</v>
      </c>
      <c r="F459" s="238" t="s">
        <v>202</v>
      </c>
      <c r="G459" s="236"/>
      <c r="H459" s="239">
        <v>0.90000000000000002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5" t="s">
        <v>139</v>
      </c>
      <c r="AU459" s="245" t="s">
        <v>82</v>
      </c>
      <c r="AV459" s="14" t="s">
        <v>82</v>
      </c>
      <c r="AW459" s="14" t="s">
        <v>33</v>
      </c>
      <c r="AX459" s="14" t="s">
        <v>72</v>
      </c>
      <c r="AY459" s="245" t="s">
        <v>127</v>
      </c>
    </row>
    <row r="460" s="14" customFormat="1">
      <c r="A460" s="14"/>
      <c r="B460" s="235"/>
      <c r="C460" s="236"/>
      <c r="D460" s="226" t="s">
        <v>139</v>
      </c>
      <c r="E460" s="237" t="s">
        <v>19</v>
      </c>
      <c r="F460" s="238" t="s">
        <v>203</v>
      </c>
      <c r="G460" s="236"/>
      <c r="H460" s="239">
        <v>1.375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139</v>
      </c>
      <c r="AU460" s="245" t="s">
        <v>82</v>
      </c>
      <c r="AV460" s="14" t="s">
        <v>82</v>
      </c>
      <c r="AW460" s="14" t="s">
        <v>33</v>
      </c>
      <c r="AX460" s="14" t="s">
        <v>72</v>
      </c>
      <c r="AY460" s="245" t="s">
        <v>127</v>
      </c>
    </row>
    <row r="461" s="14" customFormat="1">
      <c r="A461" s="14"/>
      <c r="B461" s="235"/>
      <c r="C461" s="236"/>
      <c r="D461" s="226" t="s">
        <v>139</v>
      </c>
      <c r="E461" s="237" t="s">
        <v>19</v>
      </c>
      <c r="F461" s="238" t="s">
        <v>204</v>
      </c>
      <c r="G461" s="236"/>
      <c r="H461" s="239">
        <v>1.169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139</v>
      </c>
      <c r="AU461" s="245" t="s">
        <v>82</v>
      </c>
      <c r="AV461" s="14" t="s">
        <v>82</v>
      </c>
      <c r="AW461" s="14" t="s">
        <v>33</v>
      </c>
      <c r="AX461" s="14" t="s">
        <v>72</v>
      </c>
      <c r="AY461" s="245" t="s">
        <v>127</v>
      </c>
    </row>
    <row r="462" s="14" customFormat="1">
      <c r="A462" s="14"/>
      <c r="B462" s="235"/>
      <c r="C462" s="236"/>
      <c r="D462" s="226" t="s">
        <v>139</v>
      </c>
      <c r="E462" s="237" t="s">
        <v>19</v>
      </c>
      <c r="F462" s="238" t="s">
        <v>205</v>
      </c>
      <c r="G462" s="236"/>
      <c r="H462" s="239">
        <v>1.26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139</v>
      </c>
      <c r="AU462" s="245" t="s">
        <v>82</v>
      </c>
      <c r="AV462" s="14" t="s">
        <v>82</v>
      </c>
      <c r="AW462" s="14" t="s">
        <v>33</v>
      </c>
      <c r="AX462" s="14" t="s">
        <v>72</v>
      </c>
      <c r="AY462" s="245" t="s">
        <v>127</v>
      </c>
    </row>
    <row r="463" s="14" customFormat="1">
      <c r="A463" s="14"/>
      <c r="B463" s="235"/>
      <c r="C463" s="236"/>
      <c r="D463" s="226" t="s">
        <v>139</v>
      </c>
      <c r="E463" s="237" t="s">
        <v>19</v>
      </c>
      <c r="F463" s="238" t="s">
        <v>206</v>
      </c>
      <c r="G463" s="236"/>
      <c r="H463" s="239">
        <v>0.85499999999999998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139</v>
      </c>
      <c r="AU463" s="245" t="s">
        <v>82</v>
      </c>
      <c r="AV463" s="14" t="s">
        <v>82</v>
      </c>
      <c r="AW463" s="14" t="s">
        <v>33</v>
      </c>
      <c r="AX463" s="14" t="s">
        <v>72</v>
      </c>
      <c r="AY463" s="245" t="s">
        <v>127</v>
      </c>
    </row>
    <row r="464" s="14" customFormat="1">
      <c r="A464" s="14"/>
      <c r="B464" s="235"/>
      <c r="C464" s="236"/>
      <c r="D464" s="226" t="s">
        <v>139</v>
      </c>
      <c r="E464" s="237" t="s">
        <v>19</v>
      </c>
      <c r="F464" s="238" t="s">
        <v>207</v>
      </c>
      <c r="G464" s="236"/>
      <c r="H464" s="239">
        <v>5.3970000000000002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5" t="s">
        <v>139</v>
      </c>
      <c r="AU464" s="245" t="s">
        <v>82</v>
      </c>
      <c r="AV464" s="14" t="s">
        <v>82</v>
      </c>
      <c r="AW464" s="14" t="s">
        <v>33</v>
      </c>
      <c r="AX464" s="14" t="s">
        <v>72</v>
      </c>
      <c r="AY464" s="245" t="s">
        <v>127</v>
      </c>
    </row>
    <row r="465" s="16" customFormat="1">
      <c r="A465" s="16"/>
      <c r="B465" s="257"/>
      <c r="C465" s="258"/>
      <c r="D465" s="226" t="s">
        <v>139</v>
      </c>
      <c r="E465" s="259" t="s">
        <v>19</v>
      </c>
      <c r="F465" s="260" t="s">
        <v>181</v>
      </c>
      <c r="G465" s="258"/>
      <c r="H465" s="261">
        <v>16.350999999999999</v>
      </c>
      <c r="I465" s="262"/>
      <c r="J465" s="258"/>
      <c r="K465" s="258"/>
      <c r="L465" s="263"/>
      <c r="M465" s="264"/>
      <c r="N465" s="265"/>
      <c r="O465" s="265"/>
      <c r="P465" s="265"/>
      <c r="Q465" s="265"/>
      <c r="R465" s="265"/>
      <c r="S465" s="265"/>
      <c r="T465" s="26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67" t="s">
        <v>139</v>
      </c>
      <c r="AU465" s="267" t="s">
        <v>82</v>
      </c>
      <c r="AV465" s="16" t="s">
        <v>135</v>
      </c>
      <c r="AW465" s="16" t="s">
        <v>33</v>
      </c>
      <c r="AX465" s="16" t="s">
        <v>80</v>
      </c>
      <c r="AY465" s="267" t="s">
        <v>127</v>
      </c>
    </row>
    <row r="466" s="2" customFormat="1" ht="16.5" customHeight="1">
      <c r="A466" s="40"/>
      <c r="B466" s="41"/>
      <c r="C466" s="268" t="s">
        <v>344</v>
      </c>
      <c r="D466" s="268" t="s">
        <v>318</v>
      </c>
      <c r="E466" s="269" t="s">
        <v>345</v>
      </c>
      <c r="F466" s="270" t="s">
        <v>346</v>
      </c>
      <c r="G466" s="271" t="s">
        <v>347</v>
      </c>
      <c r="H466" s="272">
        <v>4.577</v>
      </c>
      <c r="I466" s="273"/>
      <c r="J466" s="274">
        <f>ROUND(I466*H466,2)</f>
        <v>0</v>
      </c>
      <c r="K466" s="270" t="s">
        <v>134</v>
      </c>
      <c r="L466" s="275"/>
      <c r="M466" s="276" t="s">
        <v>19</v>
      </c>
      <c r="N466" s="277" t="s">
        <v>43</v>
      </c>
      <c r="O466" s="86"/>
      <c r="P466" s="215">
        <f>O466*H466</f>
        <v>0</v>
      </c>
      <c r="Q466" s="215">
        <v>0.001</v>
      </c>
      <c r="R466" s="215">
        <f>Q466*H466</f>
        <v>0.0045770000000000003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321</v>
      </c>
      <c r="AT466" s="217" t="s">
        <v>318</v>
      </c>
      <c r="AU466" s="217" t="s">
        <v>82</v>
      </c>
      <c r="AY466" s="19" t="s">
        <v>127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286</v>
      </c>
      <c r="BM466" s="217" t="s">
        <v>348</v>
      </c>
    </row>
    <row r="467" s="14" customFormat="1">
      <c r="A467" s="14"/>
      <c r="B467" s="235"/>
      <c r="C467" s="236"/>
      <c r="D467" s="226" t="s">
        <v>139</v>
      </c>
      <c r="E467" s="237" t="s">
        <v>19</v>
      </c>
      <c r="F467" s="238" t="s">
        <v>349</v>
      </c>
      <c r="G467" s="236"/>
      <c r="H467" s="239">
        <v>4.577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139</v>
      </c>
      <c r="AU467" s="245" t="s">
        <v>82</v>
      </c>
      <c r="AV467" s="14" t="s">
        <v>82</v>
      </c>
      <c r="AW467" s="14" t="s">
        <v>33</v>
      </c>
      <c r="AX467" s="14" t="s">
        <v>80</v>
      </c>
      <c r="AY467" s="245" t="s">
        <v>127</v>
      </c>
    </row>
    <row r="468" s="2" customFormat="1" ht="49.05" customHeight="1">
      <c r="A468" s="40"/>
      <c r="B468" s="41"/>
      <c r="C468" s="206" t="s">
        <v>350</v>
      </c>
      <c r="D468" s="206" t="s">
        <v>130</v>
      </c>
      <c r="E468" s="207" t="s">
        <v>351</v>
      </c>
      <c r="F468" s="208" t="s">
        <v>352</v>
      </c>
      <c r="G468" s="209" t="s">
        <v>222</v>
      </c>
      <c r="H468" s="210">
        <v>0.089999999999999997</v>
      </c>
      <c r="I468" s="211"/>
      <c r="J468" s="212">
        <f>ROUND(I468*H468,2)</f>
        <v>0</v>
      </c>
      <c r="K468" s="208" t="s">
        <v>134</v>
      </c>
      <c r="L468" s="46"/>
      <c r="M468" s="213" t="s">
        <v>19</v>
      </c>
      <c r="N468" s="214" t="s">
        <v>43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286</v>
      </c>
      <c r="AT468" s="217" t="s">
        <v>130</v>
      </c>
      <c r="AU468" s="217" t="s">
        <v>82</v>
      </c>
      <c r="AY468" s="19" t="s">
        <v>127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80</v>
      </c>
      <c r="BK468" s="218">
        <f>ROUND(I468*H468,2)</f>
        <v>0</v>
      </c>
      <c r="BL468" s="19" t="s">
        <v>286</v>
      </c>
      <c r="BM468" s="217" t="s">
        <v>353</v>
      </c>
    </row>
    <row r="469" s="2" customFormat="1">
      <c r="A469" s="40"/>
      <c r="B469" s="41"/>
      <c r="C469" s="42"/>
      <c r="D469" s="219" t="s">
        <v>137</v>
      </c>
      <c r="E469" s="42"/>
      <c r="F469" s="220" t="s">
        <v>354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137</v>
      </c>
      <c r="AU469" s="19" t="s">
        <v>82</v>
      </c>
    </row>
    <row r="470" s="12" customFormat="1" ht="22.8" customHeight="1">
      <c r="A470" s="12"/>
      <c r="B470" s="190"/>
      <c r="C470" s="191"/>
      <c r="D470" s="192" t="s">
        <v>71</v>
      </c>
      <c r="E470" s="204" t="s">
        <v>355</v>
      </c>
      <c r="F470" s="204" t="s">
        <v>356</v>
      </c>
      <c r="G470" s="191"/>
      <c r="H470" s="191"/>
      <c r="I470" s="194"/>
      <c r="J470" s="205">
        <f>BK470</f>
        <v>0</v>
      </c>
      <c r="K470" s="191"/>
      <c r="L470" s="196"/>
      <c r="M470" s="197"/>
      <c r="N470" s="198"/>
      <c r="O470" s="198"/>
      <c r="P470" s="199">
        <f>SUM(P471:P494)</f>
        <v>0</v>
      </c>
      <c r="Q470" s="198"/>
      <c r="R470" s="199">
        <f>SUM(R471:R494)</f>
        <v>0.023687199999999999</v>
      </c>
      <c r="S470" s="198"/>
      <c r="T470" s="200">
        <f>SUM(T471:T494)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1" t="s">
        <v>82</v>
      </c>
      <c r="AT470" s="202" t="s">
        <v>71</v>
      </c>
      <c r="AU470" s="202" t="s">
        <v>80</v>
      </c>
      <c r="AY470" s="201" t="s">
        <v>127</v>
      </c>
      <c r="BK470" s="203">
        <f>SUM(BK471:BK494)</f>
        <v>0</v>
      </c>
    </row>
    <row r="471" s="2" customFormat="1" ht="37.8" customHeight="1">
      <c r="A471" s="40"/>
      <c r="B471" s="41"/>
      <c r="C471" s="206" t="s">
        <v>357</v>
      </c>
      <c r="D471" s="206" t="s">
        <v>130</v>
      </c>
      <c r="E471" s="207" t="s">
        <v>358</v>
      </c>
      <c r="F471" s="208" t="s">
        <v>359</v>
      </c>
      <c r="G471" s="209" t="s">
        <v>133</v>
      </c>
      <c r="H471" s="210">
        <v>17.475999999999999</v>
      </c>
      <c r="I471" s="211"/>
      <c r="J471" s="212">
        <f>ROUND(I471*H471,2)</f>
        <v>0</v>
      </c>
      <c r="K471" s="208" t="s">
        <v>134</v>
      </c>
      <c r="L471" s="46"/>
      <c r="M471" s="213" t="s">
        <v>19</v>
      </c>
      <c r="N471" s="214" t="s">
        <v>43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286</v>
      </c>
      <c r="AT471" s="217" t="s">
        <v>130</v>
      </c>
      <c r="AU471" s="217" t="s">
        <v>82</v>
      </c>
      <c r="AY471" s="19" t="s">
        <v>127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80</v>
      </c>
      <c r="BK471" s="218">
        <f>ROUND(I471*H471,2)</f>
        <v>0</v>
      </c>
      <c r="BL471" s="19" t="s">
        <v>286</v>
      </c>
      <c r="BM471" s="217" t="s">
        <v>360</v>
      </c>
    </row>
    <row r="472" s="2" customFormat="1">
      <c r="A472" s="40"/>
      <c r="B472" s="41"/>
      <c r="C472" s="42"/>
      <c r="D472" s="219" t="s">
        <v>137</v>
      </c>
      <c r="E472" s="42"/>
      <c r="F472" s="220" t="s">
        <v>361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137</v>
      </c>
      <c r="AU472" s="19" t="s">
        <v>82</v>
      </c>
    </row>
    <row r="473" s="13" customFormat="1">
      <c r="A473" s="13"/>
      <c r="B473" s="224"/>
      <c r="C473" s="225"/>
      <c r="D473" s="226" t="s">
        <v>139</v>
      </c>
      <c r="E473" s="227" t="s">
        <v>19</v>
      </c>
      <c r="F473" s="228" t="s">
        <v>196</v>
      </c>
      <c r="G473" s="225"/>
      <c r="H473" s="227" t="s">
        <v>19</v>
      </c>
      <c r="I473" s="229"/>
      <c r="J473" s="225"/>
      <c r="K473" s="225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139</v>
      </c>
      <c r="AU473" s="234" t="s">
        <v>82</v>
      </c>
      <c r="AV473" s="13" t="s">
        <v>80</v>
      </c>
      <c r="AW473" s="13" t="s">
        <v>33</v>
      </c>
      <c r="AX473" s="13" t="s">
        <v>72</v>
      </c>
      <c r="AY473" s="234" t="s">
        <v>127</v>
      </c>
    </row>
    <row r="474" s="14" customFormat="1">
      <c r="A474" s="14"/>
      <c r="B474" s="235"/>
      <c r="C474" s="236"/>
      <c r="D474" s="226" t="s">
        <v>139</v>
      </c>
      <c r="E474" s="237" t="s">
        <v>19</v>
      </c>
      <c r="F474" s="238" t="s">
        <v>197</v>
      </c>
      <c r="G474" s="236"/>
      <c r="H474" s="239">
        <v>1.093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139</v>
      </c>
      <c r="AU474" s="245" t="s">
        <v>82</v>
      </c>
      <c r="AV474" s="14" t="s">
        <v>82</v>
      </c>
      <c r="AW474" s="14" t="s">
        <v>33</v>
      </c>
      <c r="AX474" s="14" t="s">
        <v>72</v>
      </c>
      <c r="AY474" s="245" t="s">
        <v>127</v>
      </c>
    </row>
    <row r="475" s="14" customFormat="1">
      <c r="A475" s="14"/>
      <c r="B475" s="235"/>
      <c r="C475" s="236"/>
      <c r="D475" s="226" t="s">
        <v>139</v>
      </c>
      <c r="E475" s="237" t="s">
        <v>19</v>
      </c>
      <c r="F475" s="238" t="s">
        <v>198</v>
      </c>
      <c r="G475" s="236"/>
      <c r="H475" s="239">
        <v>1.0349999999999999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139</v>
      </c>
      <c r="AU475" s="245" t="s">
        <v>82</v>
      </c>
      <c r="AV475" s="14" t="s">
        <v>82</v>
      </c>
      <c r="AW475" s="14" t="s">
        <v>33</v>
      </c>
      <c r="AX475" s="14" t="s">
        <v>72</v>
      </c>
      <c r="AY475" s="245" t="s">
        <v>127</v>
      </c>
    </row>
    <row r="476" s="14" customFormat="1">
      <c r="A476" s="14"/>
      <c r="B476" s="235"/>
      <c r="C476" s="236"/>
      <c r="D476" s="226" t="s">
        <v>139</v>
      </c>
      <c r="E476" s="237" t="s">
        <v>19</v>
      </c>
      <c r="F476" s="238" t="s">
        <v>199</v>
      </c>
      <c r="G476" s="236"/>
      <c r="H476" s="239">
        <v>1.1160000000000001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139</v>
      </c>
      <c r="AU476" s="245" t="s">
        <v>82</v>
      </c>
      <c r="AV476" s="14" t="s">
        <v>82</v>
      </c>
      <c r="AW476" s="14" t="s">
        <v>33</v>
      </c>
      <c r="AX476" s="14" t="s">
        <v>72</v>
      </c>
      <c r="AY476" s="245" t="s">
        <v>127</v>
      </c>
    </row>
    <row r="477" s="14" customFormat="1">
      <c r="A477" s="14"/>
      <c r="B477" s="235"/>
      <c r="C477" s="236"/>
      <c r="D477" s="226" t="s">
        <v>139</v>
      </c>
      <c r="E477" s="237" t="s">
        <v>19</v>
      </c>
      <c r="F477" s="238" t="s">
        <v>200</v>
      </c>
      <c r="G477" s="236"/>
      <c r="H477" s="239">
        <v>1.0349999999999999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139</v>
      </c>
      <c r="AU477" s="245" t="s">
        <v>82</v>
      </c>
      <c r="AV477" s="14" t="s">
        <v>82</v>
      </c>
      <c r="AW477" s="14" t="s">
        <v>33</v>
      </c>
      <c r="AX477" s="14" t="s">
        <v>72</v>
      </c>
      <c r="AY477" s="245" t="s">
        <v>127</v>
      </c>
    </row>
    <row r="478" s="14" customFormat="1">
      <c r="A478" s="14"/>
      <c r="B478" s="235"/>
      <c r="C478" s="236"/>
      <c r="D478" s="226" t="s">
        <v>139</v>
      </c>
      <c r="E478" s="237" t="s">
        <v>19</v>
      </c>
      <c r="F478" s="238" t="s">
        <v>201</v>
      </c>
      <c r="G478" s="236"/>
      <c r="H478" s="239">
        <v>1.1160000000000001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139</v>
      </c>
      <c r="AU478" s="245" t="s">
        <v>82</v>
      </c>
      <c r="AV478" s="14" t="s">
        <v>82</v>
      </c>
      <c r="AW478" s="14" t="s">
        <v>33</v>
      </c>
      <c r="AX478" s="14" t="s">
        <v>72</v>
      </c>
      <c r="AY478" s="245" t="s">
        <v>127</v>
      </c>
    </row>
    <row r="479" s="14" customFormat="1">
      <c r="A479" s="14"/>
      <c r="B479" s="235"/>
      <c r="C479" s="236"/>
      <c r="D479" s="226" t="s">
        <v>139</v>
      </c>
      <c r="E479" s="237" t="s">
        <v>19</v>
      </c>
      <c r="F479" s="238" t="s">
        <v>202</v>
      </c>
      <c r="G479" s="236"/>
      <c r="H479" s="239">
        <v>0.90000000000000002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139</v>
      </c>
      <c r="AU479" s="245" t="s">
        <v>82</v>
      </c>
      <c r="AV479" s="14" t="s">
        <v>82</v>
      </c>
      <c r="AW479" s="14" t="s">
        <v>33</v>
      </c>
      <c r="AX479" s="14" t="s">
        <v>72</v>
      </c>
      <c r="AY479" s="245" t="s">
        <v>127</v>
      </c>
    </row>
    <row r="480" s="14" customFormat="1">
      <c r="A480" s="14"/>
      <c r="B480" s="235"/>
      <c r="C480" s="236"/>
      <c r="D480" s="226" t="s">
        <v>139</v>
      </c>
      <c r="E480" s="237" t="s">
        <v>19</v>
      </c>
      <c r="F480" s="238" t="s">
        <v>203</v>
      </c>
      <c r="G480" s="236"/>
      <c r="H480" s="239">
        <v>1.375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139</v>
      </c>
      <c r="AU480" s="245" t="s">
        <v>82</v>
      </c>
      <c r="AV480" s="14" t="s">
        <v>82</v>
      </c>
      <c r="AW480" s="14" t="s">
        <v>33</v>
      </c>
      <c r="AX480" s="14" t="s">
        <v>72</v>
      </c>
      <c r="AY480" s="245" t="s">
        <v>127</v>
      </c>
    </row>
    <row r="481" s="14" customFormat="1">
      <c r="A481" s="14"/>
      <c r="B481" s="235"/>
      <c r="C481" s="236"/>
      <c r="D481" s="226" t="s">
        <v>139</v>
      </c>
      <c r="E481" s="237" t="s">
        <v>19</v>
      </c>
      <c r="F481" s="238" t="s">
        <v>204</v>
      </c>
      <c r="G481" s="236"/>
      <c r="H481" s="239">
        <v>1.169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139</v>
      </c>
      <c r="AU481" s="245" t="s">
        <v>82</v>
      </c>
      <c r="AV481" s="14" t="s">
        <v>82</v>
      </c>
      <c r="AW481" s="14" t="s">
        <v>33</v>
      </c>
      <c r="AX481" s="14" t="s">
        <v>72</v>
      </c>
      <c r="AY481" s="245" t="s">
        <v>127</v>
      </c>
    </row>
    <row r="482" s="14" customFormat="1">
      <c r="A482" s="14"/>
      <c r="B482" s="235"/>
      <c r="C482" s="236"/>
      <c r="D482" s="226" t="s">
        <v>139</v>
      </c>
      <c r="E482" s="237" t="s">
        <v>19</v>
      </c>
      <c r="F482" s="238" t="s">
        <v>205</v>
      </c>
      <c r="G482" s="236"/>
      <c r="H482" s="239">
        <v>1.26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139</v>
      </c>
      <c r="AU482" s="245" t="s">
        <v>82</v>
      </c>
      <c r="AV482" s="14" t="s">
        <v>82</v>
      </c>
      <c r="AW482" s="14" t="s">
        <v>33</v>
      </c>
      <c r="AX482" s="14" t="s">
        <v>72</v>
      </c>
      <c r="AY482" s="245" t="s">
        <v>127</v>
      </c>
    </row>
    <row r="483" s="14" customFormat="1">
      <c r="A483" s="14"/>
      <c r="B483" s="235"/>
      <c r="C483" s="236"/>
      <c r="D483" s="226" t="s">
        <v>139</v>
      </c>
      <c r="E483" s="237" t="s">
        <v>19</v>
      </c>
      <c r="F483" s="238" t="s">
        <v>206</v>
      </c>
      <c r="G483" s="236"/>
      <c r="H483" s="239">
        <v>0.85499999999999998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139</v>
      </c>
      <c r="AU483" s="245" t="s">
        <v>82</v>
      </c>
      <c r="AV483" s="14" t="s">
        <v>82</v>
      </c>
      <c r="AW483" s="14" t="s">
        <v>33</v>
      </c>
      <c r="AX483" s="14" t="s">
        <v>72</v>
      </c>
      <c r="AY483" s="245" t="s">
        <v>127</v>
      </c>
    </row>
    <row r="484" s="14" customFormat="1">
      <c r="A484" s="14"/>
      <c r="B484" s="235"/>
      <c r="C484" s="236"/>
      <c r="D484" s="226" t="s">
        <v>139</v>
      </c>
      <c r="E484" s="237" t="s">
        <v>19</v>
      </c>
      <c r="F484" s="238" t="s">
        <v>207</v>
      </c>
      <c r="G484" s="236"/>
      <c r="H484" s="239">
        <v>5.3970000000000002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139</v>
      </c>
      <c r="AU484" s="245" t="s">
        <v>82</v>
      </c>
      <c r="AV484" s="14" t="s">
        <v>82</v>
      </c>
      <c r="AW484" s="14" t="s">
        <v>33</v>
      </c>
      <c r="AX484" s="14" t="s">
        <v>72</v>
      </c>
      <c r="AY484" s="245" t="s">
        <v>127</v>
      </c>
    </row>
    <row r="485" s="15" customFormat="1">
      <c r="A485" s="15"/>
      <c r="B485" s="246"/>
      <c r="C485" s="247"/>
      <c r="D485" s="226" t="s">
        <v>139</v>
      </c>
      <c r="E485" s="248" t="s">
        <v>19</v>
      </c>
      <c r="F485" s="249" t="s">
        <v>157</v>
      </c>
      <c r="G485" s="247"/>
      <c r="H485" s="250">
        <v>16.350999999999999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139</v>
      </c>
      <c r="AU485" s="256" t="s">
        <v>82</v>
      </c>
      <c r="AV485" s="15" t="s">
        <v>158</v>
      </c>
      <c r="AW485" s="15" t="s">
        <v>33</v>
      </c>
      <c r="AX485" s="15" t="s">
        <v>72</v>
      </c>
      <c r="AY485" s="256" t="s">
        <v>127</v>
      </c>
    </row>
    <row r="486" s="14" customFormat="1">
      <c r="A486" s="14"/>
      <c r="B486" s="235"/>
      <c r="C486" s="236"/>
      <c r="D486" s="226" t="s">
        <v>139</v>
      </c>
      <c r="E486" s="237" t="s">
        <v>19</v>
      </c>
      <c r="F486" s="238" t="s">
        <v>208</v>
      </c>
      <c r="G486" s="236"/>
      <c r="H486" s="239">
        <v>1.125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139</v>
      </c>
      <c r="AU486" s="245" t="s">
        <v>82</v>
      </c>
      <c r="AV486" s="14" t="s">
        <v>82</v>
      </c>
      <c r="AW486" s="14" t="s">
        <v>33</v>
      </c>
      <c r="AX486" s="14" t="s">
        <v>72</v>
      </c>
      <c r="AY486" s="245" t="s">
        <v>127</v>
      </c>
    </row>
    <row r="487" s="15" customFormat="1">
      <c r="A487" s="15"/>
      <c r="B487" s="246"/>
      <c r="C487" s="247"/>
      <c r="D487" s="226" t="s">
        <v>139</v>
      </c>
      <c r="E487" s="248" t="s">
        <v>19</v>
      </c>
      <c r="F487" s="249" t="s">
        <v>162</v>
      </c>
      <c r="G487" s="247"/>
      <c r="H487" s="250">
        <v>1.125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6" t="s">
        <v>139</v>
      </c>
      <c r="AU487" s="256" t="s">
        <v>82</v>
      </c>
      <c r="AV487" s="15" t="s">
        <v>158</v>
      </c>
      <c r="AW487" s="15" t="s">
        <v>33</v>
      </c>
      <c r="AX487" s="15" t="s">
        <v>72</v>
      </c>
      <c r="AY487" s="256" t="s">
        <v>127</v>
      </c>
    </row>
    <row r="488" s="16" customFormat="1">
      <c r="A488" s="16"/>
      <c r="B488" s="257"/>
      <c r="C488" s="258"/>
      <c r="D488" s="226" t="s">
        <v>139</v>
      </c>
      <c r="E488" s="259" t="s">
        <v>19</v>
      </c>
      <c r="F488" s="260" t="s">
        <v>181</v>
      </c>
      <c r="G488" s="258"/>
      <c r="H488" s="261">
        <v>17.475999999999999</v>
      </c>
      <c r="I488" s="262"/>
      <c r="J488" s="258"/>
      <c r="K488" s="258"/>
      <c r="L488" s="263"/>
      <c r="M488" s="264"/>
      <c r="N488" s="265"/>
      <c r="O488" s="265"/>
      <c r="P488" s="265"/>
      <c r="Q488" s="265"/>
      <c r="R488" s="265"/>
      <c r="S488" s="265"/>
      <c r="T488" s="26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67" t="s">
        <v>139</v>
      </c>
      <c r="AU488" s="267" t="s">
        <v>82</v>
      </c>
      <c r="AV488" s="16" t="s">
        <v>135</v>
      </c>
      <c r="AW488" s="16" t="s">
        <v>33</v>
      </c>
      <c r="AX488" s="16" t="s">
        <v>80</v>
      </c>
      <c r="AY488" s="267" t="s">
        <v>127</v>
      </c>
    </row>
    <row r="489" s="2" customFormat="1" ht="24.15" customHeight="1">
      <c r="A489" s="40"/>
      <c r="B489" s="41"/>
      <c r="C489" s="268" t="s">
        <v>362</v>
      </c>
      <c r="D489" s="268" t="s">
        <v>318</v>
      </c>
      <c r="E489" s="269" t="s">
        <v>363</v>
      </c>
      <c r="F489" s="270" t="s">
        <v>364</v>
      </c>
      <c r="G489" s="271" t="s">
        <v>133</v>
      </c>
      <c r="H489" s="272">
        <v>17.826000000000001</v>
      </c>
      <c r="I489" s="273"/>
      <c r="J489" s="274">
        <f>ROUND(I489*H489,2)</f>
        <v>0</v>
      </c>
      <c r="K489" s="270" t="s">
        <v>134</v>
      </c>
      <c r="L489" s="275"/>
      <c r="M489" s="276" t="s">
        <v>19</v>
      </c>
      <c r="N489" s="277" t="s">
        <v>43</v>
      </c>
      <c r="O489" s="86"/>
      <c r="P489" s="215">
        <f>O489*H489</f>
        <v>0</v>
      </c>
      <c r="Q489" s="215">
        <v>0.0011999999999999999</v>
      </c>
      <c r="R489" s="215">
        <f>Q489*H489</f>
        <v>0.021391199999999999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321</v>
      </c>
      <c r="AT489" s="217" t="s">
        <v>318</v>
      </c>
      <c r="AU489" s="217" t="s">
        <v>82</v>
      </c>
      <c r="AY489" s="19" t="s">
        <v>127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286</v>
      </c>
      <c r="BM489" s="217" t="s">
        <v>365</v>
      </c>
    </row>
    <row r="490" s="14" customFormat="1">
      <c r="A490" s="14"/>
      <c r="B490" s="235"/>
      <c r="C490" s="236"/>
      <c r="D490" s="226" t="s">
        <v>139</v>
      </c>
      <c r="E490" s="237" t="s">
        <v>19</v>
      </c>
      <c r="F490" s="238" t="s">
        <v>366</v>
      </c>
      <c r="G490" s="236"/>
      <c r="H490" s="239">
        <v>17.826000000000001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5" t="s">
        <v>139</v>
      </c>
      <c r="AU490" s="245" t="s">
        <v>82</v>
      </c>
      <c r="AV490" s="14" t="s">
        <v>82</v>
      </c>
      <c r="AW490" s="14" t="s">
        <v>33</v>
      </c>
      <c r="AX490" s="14" t="s">
        <v>80</v>
      </c>
      <c r="AY490" s="245" t="s">
        <v>127</v>
      </c>
    </row>
    <row r="491" s="2" customFormat="1" ht="33" customHeight="1">
      <c r="A491" s="40"/>
      <c r="B491" s="41"/>
      <c r="C491" s="268" t="s">
        <v>367</v>
      </c>
      <c r="D491" s="268" t="s">
        <v>318</v>
      </c>
      <c r="E491" s="269" t="s">
        <v>368</v>
      </c>
      <c r="F491" s="270" t="s">
        <v>369</v>
      </c>
      <c r="G491" s="271" t="s">
        <v>133</v>
      </c>
      <c r="H491" s="272">
        <v>1.1479999999999999</v>
      </c>
      <c r="I491" s="273"/>
      <c r="J491" s="274">
        <f>ROUND(I491*H491,2)</f>
        <v>0</v>
      </c>
      <c r="K491" s="270" t="s">
        <v>134</v>
      </c>
      <c r="L491" s="275"/>
      <c r="M491" s="276" t="s">
        <v>19</v>
      </c>
      <c r="N491" s="277" t="s">
        <v>43</v>
      </c>
      <c r="O491" s="86"/>
      <c r="P491" s="215">
        <f>O491*H491</f>
        <v>0</v>
      </c>
      <c r="Q491" s="215">
        <v>0.002</v>
      </c>
      <c r="R491" s="215">
        <f>Q491*H491</f>
        <v>0.0022959999999999999</v>
      </c>
      <c r="S491" s="215">
        <v>0</v>
      </c>
      <c r="T491" s="21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321</v>
      </c>
      <c r="AT491" s="217" t="s">
        <v>318</v>
      </c>
      <c r="AU491" s="217" t="s">
        <v>82</v>
      </c>
      <c r="AY491" s="19" t="s">
        <v>127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80</v>
      </c>
      <c r="BK491" s="218">
        <f>ROUND(I491*H491,2)</f>
        <v>0</v>
      </c>
      <c r="BL491" s="19" t="s">
        <v>286</v>
      </c>
      <c r="BM491" s="217" t="s">
        <v>370</v>
      </c>
    </row>
    <row r="492" s="14" customFormat="1">
      <c r="A492" s="14"/>
      <c r="B492" s="235"/>
      <c r="C492" s="236"/>
      <c r="D492" s="226" t="s">
        <v>139</v>
      </c>
      <c r="E492" s="237" t="s">
        <v>19</v>
      </c>
      <c r="F492" s="238" t="s">
        <v>371</v>
      </c>
      <c r="G492" s="236"/>
      <c r="H492" s="239">
        <v>1.1479999999999999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139</v>
      </c>
      <c r="AU492" s="245" t="s">
        <v>82</v>
      </c>
      <c r="AV492" s="14" t="s">
        <v>82</v>
      </c>
      <c r="AW492" s="14" t="s">
        <v>33</v>
      </c>
      <c r="AX492" s="14" t="s">
        <v>80</v>
      </c>
      <c r="AY492" s="245" t="s">
        <v>127</v>
      </c>
    </row>
    <row r="493" s="2" customFormat="1" ht="49.05" customHeight="1">
      <c r="A493" s="40"/>
      <c r="B493" s="41"/>
      <c r="C493" s="206" t="s">
        <v>372</v>
      </c>
      <c r="D493" s="206" t="s">
        <v>130</v>
      </c>
      <c r="E493" s="207" t="s">
        <v>373</v>
      </c>
      <c r="F493" s="208" t="s">
        <v>374</v>
      </c>
      <c r="G493" s="209" t="s">
        <v>222</v>
      </c>
      <c r="H493" s="210">
        <v>0.024</v>
      </c>
      <c r="I493" s="211"/>
      <c r="J493" s="212">
        <f>ROUND(I493*H493,2)</f>
        <v>0</v>
      </c>
      <c r="K493" s="208" t="s">
        <v>134</v>
      </c>
      <c r="L493" s="46"/>
      <c r="M493" s="213" t="s">
        <v>19</v>
      </c>
      <c r="N493" s="214" t="s">
        <v>43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286</v>
      </c>
      <c r="AT493" s="217" t="s">
        <v>130</v>
      </c>
      <c r="AU493" s="217" t="s">
        <v>82</v>
      </c>
      <c r="AY493" s="19" t="s">
        <v>127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80</v>
      </c>
      <c r="BK493" s="218">
        <f>ROUND(I493*H493,2)</f>
        <v>0</v>
      </c>
      <c r="BL493" s="19" t="s">
        <v>286</v>
      </c>
      <c r="BM493" s="217" t="s">
        <v>375</v>
      </c>
    </row>
    <row r="494" s="2" customFormat="1">
      <c r="A494" s="40"/>
      <c r="B494" s="41"/>
      <c r="C494" s="42"/>
      <c r="D494" s="219" t="s">
        <v>137</v>
      </c>
      <c r="E494" s="42"/>
      <c r="F494" s="220" t="s">
        <v>376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137</v>
      </c>
      <c r="AU494" s="19" t="s">
        <v>82</v>
      </c>
    </row>
    <row r="495" s="12" customFormat="1" ht="22.8" customHeight="1">
      <c r="A495" s="12"/>
      <c r="B495" s="190"/>
      <c r="C495" s="191"/>
      <c r="D495" s="192" t="s">
        <v>71</v>
      </c>
      <c r="E495" s="204" t="s">
        <v>377</v>
      </c>
      <c r="F495" s="204" t="s">
        <v>378</v>
      </c>
      <c r="G495" s="191"/>
      <c r="H495" s="191"/>
      <c r="I495" s="194"/>
      <c r="J495" s="205">
        <f>BK495</f>
        <v>0</v>
      </c>
      <c r="K495" s="191"/>
      <c r="L495" s="196"/>
      <c r="M495" s="197"/>
      <c r="N495" s="198"/>
      <c r="O495" s="198"/>
      <c r="P495" s="199">
        <f>SUM(P496:P512)</f>
        <v>0</v>
      </c>
      <c r="Q495" s="198"/>
      <c r="R495" s="199">
        <f>SUM(R496:R512)</f>
        <v>0.017159999999999998</v>
      </c>
      <c r="S495" s="198"/>
      <c r="T495" s="200">
        <f>SUM(T496:T512)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1" t="s">
        <v>82</v>
      </c>
      <c r="AT495" s="202" t="s">
        <v>71</v>
      </c>
      <c r="AU495" s="202" t="s">
        <v>80</v>
      </c>
      <c r="AY495" s="201" t="s">
        <v>127</v>
      </c>
      <c r="BK495" s="203">
        <f>SUM(BK496:BK512)</f>
        <v>0</v>
      </c>
    </row>
    <row r="496" s="2" customFormat="1" ht="16.5" customHeight="1">
      <c r="A496" s="40"/>
      <c r="B496" s="41"/>
      <c r="C496" s="206" t="s">
        <v>321</v>
      </c>
      <c r="D496" s="206" t="s">
        <v>130</v>
      </c>
      <c r="E496" s="207" t="s">
        <v>379</v>
      </c>
      <c r="F496" s="208" t="s">
        <v>380</v>
      </c>
      <c r="G496" s="209" t="s">
        <v>381</v>
      </c>
      <c r="H496" s="210">
        <v>5</v>
      </c>
      <c r="I496" s="211"/>
      <c r="J496" s="212">
        <f>ROUND(I496*H496,2)</f>
        <v>0</v>
      </c>
      <c r="K496" s="208" t="s">
        <v>19</v>
      </c>
      <c r="L496" s="46"/>
      <c r="M496" s="213" t="s">
        <v>19</v>
      </c>
      <c r="N496" s="214" t="s">
        <v>43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286</v>
      </c>
      <c r="AT496" s="217" t="s">
        <v>130</v>
      </c>
      <c r="AU496" s="217" t="s">
        <v>82</v>
      </c>
      <c r="AY496" s="19" t="s">
        <v>127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80</v>
      </c>
      <c r="BK496" s="218">
        <f>ROUND(I496*H496,2)</f>
        <v>0</v>
      </c>
      <c r="BL496" s="19" t="s">
        <v>286</v>
      </c>
      <c r="BM496" s="217" t="s">
        <v>382</v>
      </c>
    </row>
    <row r="497" s="14" customFormat="1">
      <c r="A497" s="14"/>
      <c r="B497" s="235"/>
      <c r="C497" s="236"/>
      <c r="D497" s="226" t="s">
        <v>139</v>
      </c>
      <c r="E497" s="237" t="s">
        <v>19</v>
      </c>
      <c r="F497" s="238" t="s">
        <v>383</v>
      </c>
      <c r="G497" s="236"/>
      <c r="H497" s="239">
        <v>5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139</v>
      </c>
      <c r="AU497" s="245" t="s">
        <v>82</v>
      </c>
      <c r="AV497" s="14" t="s">
        <v>82</v>
      </c>
      <c r="AW497" s="14" t="s">
        <v>33</v>
      </c>
      <c r="AX497" s="14" t="s">
        <v>80</v>
      </c>
      <c r="AY497" s="245" t="s">
        <v>127</v>
      </c>
    </row>
    <row r="498" s="2" customFormat="1" ht="16.5" customHeight="1">
      <c r="A498" s="40"/>
      <c r="B498" s="41"/>
      <c r="C498" s="206" t="s">
        <v>384</v>
      </c>
      <c r="D498" s="206" t="s">
        <v>130</v>
      </c>
      <c r="E498" s="207" t="s">
        <v>385</v>
      </c>
      <c r="F498" s="208" t="s">
        <v>386</v>
      </c>
      <c r="G498" s="209" t="s">
        <v>381</v>
      </c>
      <c r="H498" s="210">
        <v>14</v>
      </c>
      <c r="I498" s="211"/>
      <c r="J498" s="212">
        <f>ROUND(I498*H498,2)</f>
        <v>0</v>
      </c>
      <c r="K498" s="208" t="s">
        <v>19</v>
      </c>
      <c r="L498" s="46"/>
      <c r="M498" s="213" t="s">
        <v>19</v>
      </c>
      <c r="N498" s="214" t="s">
        <v>43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286</v>
      </c>
      <c r="AT498" s="217" t="s">
        <v>130</v>
      </c>
      <c r="AU498" s="217" t="s">
        <v>82</v>
      </c>
      <c r="AY498" s="19" t="s">
        <v>127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286</v>
      </c>
      <c r="BM498" s="217" t="s">
        <v>387</v>
      </c>
    </row>
    <row r="499" s="14" customFormat="1">
      <c r="A499" s="14"/>
      <c r="B499" s="235"/>
      <c r="C499" s="236"/>
      <c r="D499" s="226" t="s">
        <v>139</v>
      </c>
      <c r="E499" s="237" t="s">
        <v>19</v>
      </c>
      <c r="F499" s="238" t="s">
        <v>388</v>
      </c>
      <c r="G499" s="236"/>
      <c r="H499" s="239">
        <v>14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139</v>
      </c>
      <c r="AU499" s="245" t="s">
        <v>82</v>
      </c>
      <c r="AV499" s="14" t="s">
        <v>82</v>
      </c>
      <c r="AW499" s="14" t="s">
        <v>33</v>
      </c>
      <c r="AX499" s="14" t="s">
        <v>80</v>
      </c>
      <c r="AY499" s="245" t="s">
        <v>127</v>
      </c>
    </row>
    <row r="500" s="2" customFormat="1" ht="16.5" customHeight="1">
      <c r="A500" s="40"/>
      <c r="B500" s="41"/>
      <c r="C500" s="206" t="s">
        <v>389</v>
      </c>
      <c r="D500" s="206" t="s">
        <v>130</v>
      </c>
      <c r="E500" s="207" t="s">
        <v>390</v>
      </c>
      <c r="F500" s="208" t="s">
        <v>391</v>
      </c>
      <c r="G500" s="209" t="s">
        <v>381</v>
      </c>
      <c r="H500" s="210">
        <v>7</v>
      </c>
      <c r="I500" s="211"/>
      <c r="J500" s="212">
        <f>ROUND(I500*H500,2)</f>
        <v>0</v>
      </c>
      <c r="K500" s="208" t="s">
        <v>19</v>
      </c>
      <c r="L500" s="46"/>
      <c r="M500" s="213" t="s">
        <v>19</v>
      </c>
      <c r="N500" s="214" t="s">
        <v>43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286</v>
      </c>
      <c r="AT500" s="217" t="s">
        <v>130</v>
      </c>
      <c r="AU500" s="217" t="s">
        <v>82</v>
      </c>
      <c r="AY500" s="19" t="s">
        <v>127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80</v>
      </c>
      <c r="BK500" s="218">
        <f>ROUND(I500*H500,2)</f>
        <v>0</v>
      </c>
      <c r="BL500" s="19" t="s">
        <v>286</v>
      </c>
      <c r="BM500" s="217" t="s">
        <v>392</v>
      </c>
    </row>
    <row r="501" s="14" customFormat="1">
      <c r="A501" s="14"/>
      <c r="B501" s="235"/>
      <c r="C501" s="236"/>
      <c r="D501" s="226" t="s">
        <v>139</v>
      </c>
      <c r="E501" s="237" t="s">
        <v>19</v>
      </c>
      <c r="F501" s="238" t="s">
        <v>393</v>
      </c>
      <c r="G501" s="236"/>
      <c r="H501" s="239">
        <v>7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139</v>
      </c>
      <c r="AU501" s="245" t="s">
        <v>82</v>
      </c>
      <c r="AV501" s="14" t="s">
        <v>82</v>
      </c>
      <c r="AW501" s="14" t="s">
        <v>33</v>
      </c>
      <c r="AX501" s="14" t="s">
        <v>80</v>
      </c>
      <c r="AY501" s="245" t="s">
        <v>127</v>
      </c>
    </row>
    <row r="502" s="2" customFormat="1" ht="24.15" customHeight="1">
      <c r="A502" s="40"/>
      <c r="B502" s="41"/>
      <c r="C502" s="206" t="s">
        <v>394</v>
      </c>
      <c r="D502" s="206" t="s">
        <v>130</v>
      </c>
      <c r="E502" s="207" t="s">
        <v>395</v>
      </c>
      <c r="F502" s="208" t="s">
        <v>396</v>
      </c>
      <c r="G502" s="209" t="s">
        <v>397</v>
      </c>
      <c r="H502" s="210">
        <v>14</v>
      </c>
      <c r="I502" s="211"/>
      <c r="J502" s="212">
        <f>ROUND(I502*H502,2)</f>
        <v>0</v>
      </c>
      <c r="K502" s="208" t="s">
        <v>134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0.00051999999999999995</v>
      </c>
      <c r="R502" s="215">
        <f>Q502*H502</f>
        <v>0.0072799999999999991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286</v>
      </c>
      <c r="AT502" s="217" t="s">
        <v>130</v>
      </c>
      <c r="AU502" s="217" t="s">
        <v>82</v>
      </c>
      <c r="AY502" s="19" t="s">
        <v>127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286</v>
      </c>
      <c r="BM502" s="217" t="s">
        <v>398</v>
      </c>
    </row>
    <row r="503" s="2" customFormat="1">
      <c r="A503" s="40"/>
      <c r="B503" s="41"/>
      <c r="C503" s="42"/>
      <c r="D503" s="219" t="s">
        <v>137</v>
      </c>
      <c r="E503" s="42"/>
      <c r="F503" s="220" t="s">
        <v>399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137</v>
      </c>
      <c r="AU503" s="19" t="s">
        <v>82</v>
      </c>
    </row>
    <row r="504" s="14" customFormat="1">
      <c r="A504" s="14"/>
      <c r="B504" s="235"/>
      <c r="C504" s="236"/>
      <c r="D504" s="226" t="s">
        <v>139</v>
      </c>
      <c r="E504" s="237" t="s">
        <v>19</v>
      </c>
      <c r="F504" s="238" t="s">
        <v>388</v>
      </c>
      <c r="G504" s="236"/>
      <c r="H504" s="239">
        <v>14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139</v>
      </c>
      <c r="AU504" s="245" t="s">
        <v>82</v>
      </c>
      <c r="AV504" s="14" t="s">
        <v>82</v>
      </c>
      <c r="AW504" s="14" t="s">
        <v>33</v>
      </c>
      <c r="AX504" s="14" t="s">
        <v>80</v>
      </c>
      <c r="AY504" s="245" t="s">
        <v>127</v>
      </c>
    </row>
    <row r="505" s="2" customFormat="1" ht="24.15" customHeight="1">
      <c r="A505" s="40"/>
      <c r="B505" s="41"/>
      <c r="C505" s="206" t="s">
        <v>400</v>
      </c>
      <c r="D505" s="206" t="s">
        <v>130</v>
      </c>
      <c r="E505" s="207" t="s">
        <v>401</v>
      </c>
      <c r="F505" s="208" t="s">
        <v>402</v>
      </c>
      <c r="G505" s="209" t="s">
        <v>397</v>
      </c>
      <c r="H505" s="210">
        <v>5</v>
      </c>
      <c r="I505" s="211"/>
      <c r="J505" s="212">
        <f>ROUND(I505*H505,2)</f>
        <v>0</v>
      </c>
      <c r="K505" s="208" t="s">
        <v>134</v>
      </c>
      <c r="L505" s="46"/>
      <c r="M505" s="213" t="s">
        <v>19</v>
      </c>
      <c r="N505" s="214" t="s">
        <v>43</v>
      </c>
      <c r="O505" s="86"/>
      <c r="P505" s="215">
        <f>O505*H505</f>
        <v>0</v>
      </c>
      <c r="Q505" s="215">
        <v>0.00051999999999999995</v>
      </c>
      <c r="R505" s="215">
        <f>Q505*H505</f>
        <v>0.0025999999999999999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286</v>
      </c>
      <c r="AT505" s="217" t="s">
        <v>130</v>
      </c>
      <c r="AU505" s="217" t="s">
        <v>82</v>
      </c>
      <c r="AY505" s="19" t="s">
        <v>127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80</v>
      </c>
      <c r="BK505" s="218">
        <f>ROUND(I505*H505,2)</f>
        <v>0</v>
      </c>
      <c r="BL505" s="19" t="s">
        <v>286</v>
      </c>
      <c r="BM505" s="217" t="s">
        <v>403</v>
      </c>
    </row>
    <row r="506" s="2" customFormat="1">
      <c r="A506" s="40"/>
      <c r="B506" s="41"/>
      <c r="C506" s="42"/>
      <c r="D506" s="219" t="s">
        <v>137</v>
      </c>
      <c r="E506" s="42"/>
      <c r="F506" s="220" t="s">
        <v>404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137</v>
      </c>
      <c r="AU506" s="19" t="s">
        <v>82</v>
      </c>
    </row>
    <row r="507" s="14" customFormat="1">
      <c r="A507" s="14"/>
      <c r="B507" s="235"/>
      <c r="C507" s="236"/>
      <c r="D507" s="226" t="s">
        <v>139</v>
      </c>
      <c r="E507" s="237" t="s">
        <v>19</v>
      </c>
      <c r="F507" s="238" t="s">
        <v>383</v>
      </c>
      <c r="G507" s="236"/>
      <c r="H507" s="239">
        <v>5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139</v>
      </c>
      <c r="AU507" s="245" t="s">
        <v>82</v>
      </c>
      <c r="AV507" s="14" t="s">
        <v>82</v>
      </c>
      <c r="AW507" s="14" t="s">
        <v>33</v>
      </c>
      <c r="AX507" s="14" t="s">
        <v>80</v>
      </c>
      <c r="AY507" s="245" t="s">
        <v>127</v>
      </c>
    </row>
    <row r="508" s="2" customFormat="1" ht="24.15" customHeight="1">
      <c r="A508" s="40"/>
      <c r="B508" s="41"/>
      <c r="C508" s="206" t="s">
        <v>405</v>
      </c>
      <c r="D508" s="206" t="s">
        <v>130</v>
      </c>
      <c r="E508" s="207" t="s">
        <v>406</v>
      </c>
      <c r="F508" s="208" t="s">
        <v>407</v>
      </c>
      <c r="G508" s="209" t="s">
        <v>397</v>
      </c>
      <c r="H508" s="210">
        <v>14</v>
      </c>
      <c r="I508" s="211"/>
      <c r="J508" s="212">
        <f>ROUND(I508*H508,2)</f>
        <v>0</v>
      </c>
      <c r="K508" s="208" t="s">
        <v>134</v>
      </c>
      <c r="L508" s="46"/>
      <c r="M508" s="213" t="s">
        <v>19</v>
      </c>
      <c r="N508" s="214" t="s">
        <v>43</v>
      </c>
      <c r="O508" s="86"/>
      <c r="P508" s="215">
        <f>O508*H508</f>
        <v>0</v>
      </c>
      <c r="Q508" s="215">
        <v>0.00051999999999999995</v>
      </c>
      <c r="R508" s="215">
        <f>Q508*H508</f>
        <v>0.0072799999999999991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286</v>
      </c>
      <c r="AT508" s="217" t="s">
        <v>130</v>
      </c>
      <c r="AU508" s="217" t="s">
        <v>82</v>
      </c>
      <c r="AY508" s="19" t="s">
        <v>127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80</v>
      </c>
      <c r="BK508" s="218">
        <f>ROUND(I508*H508,2)</f>
        <v>0</v>
      </c>
      <c r="BL508" s="19" t="s">
        <v>286</v>
      </c>
      <c r="BM508" s="217" t="s">
        <v>408</v>
      </c>
    </row>
    <row r="509" s="2" customFormat="1">
      <c r="A509" s="40"/>
      <c r="B509" s="41"/>
      <c r="C509" s="42"/>
      <c r="D509" s="219" t="s">
        <v>137</v>
      </c>
      <c r="E509" s="42"/>
      <c r="F509" s="220" t="s">
        <v>409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137</v>
      </c>
      <c r="AU509" s="19" t="s">
        <v>82</v>
      </c>
    </row>
    <row r="510" s="14" customFormat="1">
      <c r="A510" s="14"/>
      <c r="B510" s="235"/>
      <c r="C510" s="236"/>
      <c r="D510" s="226" t="s">
        <v>139</v>
      </c>
      <c r="E510" s="237" t="s">
        <v>19</v>
      </c>
      <c r="F510" s="238" t="s">
        <v>388</v>
      </c>
      <c r="G510" s="236"/>
      <c r="H510" s="239">
        <v>14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139</v>
      </c>
      <c r="AU510" s="245" t="s">
        <v>82</v>
      </c>
      <c r="AV510" s="14" t="s">
        <v>82</v>
      </c>
      <c r="AW510" s="14" t="s">
        <v>33</v>
      </c>
      <c r="AX510" s="14" t="s">
        <v>80</v>
      </c>
      <c r="AY510" s="245" t="s">
        <v>127</v>
      </c>
    </row>
    <row r="511" s="2" customFormat="1" ht="44.25" customHeight="1">
      <c r="A511" s="40"/>
      <c r="B511" s="41"/>
      <c r="C511" s="206" t="s">
        <v>410</v>
      </c>
      <c r="D511" s="206" t="s">
        <v>130</v>
      </c>
      <c r="E511" s="207" t="s">
        <v>411</v>
      </c>
      <c r="F511" s="208" t="s">
        <v>412</v>
      </c>
      <c r="G511" s="209" t="s">
        <v>413</v>
      </c>
      <c r="H511" s="278"/>
      <c r="I511" s="211"/>
      <c r="J511" s="212">
        <f>ROUND(I511*H511,2)</f>
        <v>0</v>
      </c>
      <c r="K511" s="208" t="s">
        <v>134</v>
      </c>
      <c r="L511" s="46"/>
      <c r="M511" s="213" t="s">
        <v>19</v>
      </c>
      <c r="N511" s="214" t="s">
        <v>43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286</v>
      </c>
      <c r="AT511" s="217" t="s">
        <v>130</v>
      </c>
      <c r="AU511" s="217" t="s">
        <v>82</v>
      </c>
      <c r="AY511" s="19" t="s">
        <v>127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80</v>
      </c>
      <c r="BK511" s="218">
        <f>ROUND(I511*H511,2)</f>
        <v>0</v>
      </c>
      <c r="BL511" s="19" t="s">
        <v>286</v>
      </c>
      <c r="BM511" s="217" t="s">
        <v>414</v>
      </c>
    </row>
    <row r="512" s="2" customFormat="1">
      <c r="A512" s="40"/>
      <c r="B512" s="41"/>
      <c r="C512" s="42"/>
      <c r="D512" s="219" t="s">
        <v>137</v>
      </c>
      <c r="E512" s="42"/>
      <c r="F512" s="220" t="s">
        <v>415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137</v>
      </c>
      <c r="AU512" s="19" t="s">
        <v>82</v>
      </c>
    </row>
    <row r="513" s="12" customFormat="1" ht="22.8" customHeight="1">
      <c r="A513" s="12"/>
      <c r="B513" s="190"/>
      <c r="C513" s="191"/>
      <c r="D513" s="192" t="s">
        <v>71</v>
      </c>
      <c r="E513" s="204" t="s">
        <v>416</v>
      </c>
      <c r="F513" s="204" t="s">
        <v>417</v>
      </c>
      <c r="G513" s="191"/>
      <c r="H513" s="191"/>
      <c r="I513" s="194"/>
      <c r="J513" s="205">
        <f>BK513</f>
        <v>0</v>
      </c>
      <c r="K513" s="191"/>
      <c r="L513" s="196"/>
      <c r="M513" s="197"/>
      <c r="N513" s="198"/>
      <c r="O513" s="198"/>
      <c r="P513" s="199">
        <f>SUM(P514:P566)</f>
        <v>0</v>
      </c>
      <c r="Q513" s="198"/>
      <c r="R513" s="199">
        <f>SUM(R514:R566)</f>
        <v>1.5944512499999999</v>
      </c>
      <c r="S513" s="198"/>
      <c r="T513" s="200">
        <f>SUM(T514:T566)</f>
        <v>1.1458200000000001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1" t="s">
        <v>82</v>
      </c>
      <c r="AT513" s="202" t="s">
        <v>71</v>
      </c>
      <c r="AU513" s="202" t="s">
        <v>80</v>
      </c>
      <c r="AY513" s="201" t="s">
        <v>127</v>
      </c>
      <c r="BK513" s="203">
        <f>SUM(BK514:BK566)</f>
        <v>0</v>
      </c>
    </row>
    <row r="514" s="2" customFormat="1" ht="62.7" customHeight="1">
      <c r="A514" s="40"/>
      <c r="B514" s="41"/>
      <c r="C514" s="206" t="s">
        <v>418</v>
      </c>
      <c r="D514" s="206" t="s">
        <v>130</v>
      </c>
      <c r="E514" s="207" t="s">
        <v>419</v>
      </c>
      <c r="F514" s="208" t="s">
        <v>420</v>
      </c>
      <c r="G514" s="209" t="s">
        <v>133</v>
      </c>
      <c r="H514" s="210">
        <v>5.625</v>
      </c>
      <c r="I514" s="211"/>
      <c r="J514" s="212">
        <f>ROUND(I514*H514,2)</f>
        <v>0</v>
      </c>
      <c r="K514" s="208" t="s">
        <v>134</v>
      </c>
      <c r="L514" s="46"/>
      <c r="M514" s="213" t="s">
        <v>19</v>
      </c>
      <c r="N514" s="214" t="s">
        <v>43</v>
      </c>
      <c r="O514" s="86"/>
      <c r="P514" s="215">
        <f>O514*H514</f>
        <v>0</v>
      </c>
      <c r="Q514" s="215">
        <v>0.02963</v>
      </c>
      <c r="R514" s="215">
        <f>Q514*H514</f>
        <v>0.16666875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286</v>
      </c>
      <c r="AT514" s="217" t="s">
        <v>130</v>
      </c>
      <c r="AU514" s="217" t="s">
        <v>82</v>
      </c>
      <c r="AY514" s="19" t="s">
        <v>127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80</v>
      </c>
      <c r="BK514" s="218">
        <f>ROUND(I514*H514,2)</f>
        <v>0</v>
      </c>
      <c r="BL514" s="19" t="s">
        <v>286</v>
      </c>
      <c r="BM514" s="217" t="s">
        <v>421</v>
      </c>
    </row>
    <row r="515" s="2" customFormat="1">
      <c r="A515" s="40"/>
      <c r="B515" s="41"/>
      <c r="C515" s="42"/>
      <c r="D515" s="219" t="s">
        <v>137</v>
      </c>
      <c r="E515" s="42"/>
      <c r="F515" s="220" t="s">
        <v>422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137</v>
      </c>
      <c r="AU515" s="19" t="s">
        <v>82</v>
      </c>
    </row>
    <row r="516" s="14" customFormat="1">
      <c r="A516" s="14"/>
      <c r="B516" s="235"/>
      <c r="C516" s="236"/>
      <c r="D516" s="226" t="s">
        <v>139</v>
      </c>
      <c r="E516" s="237" t="s">
        <v>19</v>
      </c>
      <c r="F516" s="238" t="s">
        <v>423</v>
      </c>
      <c r="G516" s="236"/>
      <c r="H516" s="239">
        <v>1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139</v>
      </c>
      <c r="AU516" s="245" t="s">
        <v>82</v>
      </c>
      <c r="AV516" s="14" t="s">
        <v>82</v>
      </c>
      <c r="AW516" s="14" t="s">
        <v>33</v>
      </c>
      <c r="AX516" s="14" t="s">
        <v>72</v>
      </c>
      <c r="AY516" s="245" t="s">
        <v>127</v>
      </c>
    </row>
    <row r="517" s="14" customFormat="1">
      <c r="A517" s="14"/>
      <c r="B517" s="235"/>
      <c r="C517" s="236"/>
      <c r="D517" s="226" t="s">
        <v>139</v>
      </c>
      <c r="E517" s="237" t="s">
        <v>19</v>
      </c>
      <c r="F517" s="238" t="s">
        <v>424</v>
      </c>
      <c r="G517" s="236"/>
      <c r="H517" s="239">
        <v>1</v>
      </c>
      <c r="I517" s="240"/>
      <c r="J517" s="236"/>
      <c r="K517" s="236"/>
      <c r="L517" s="241"/>
      <c r="M517" s="242"/>
      <c r="N517" s="243"/>
      <c r="O517" s="243"/>
      <c r="P517" s="243"/>
      <c r="Q517" s="243"/>
      <c r="R517" s="243"/>
      <c r="S517" s="243"/>
      <c r="T517" s="24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5" t="s">
        <v>139</v>
      </c>
      <c r="AU517" s="245" t="s">
        <v>82</v>
      </c>
      <c r="AV517" s="14" t="s">
        <v>82</v>
      </c>
      <c r="AW517" s="14" t="s">
        <v>33</v>
      </c>
      <c r="AX517" s="14" t="s">
        <v>72</v>
      </c>
      <c r="AY517" s="245" t="s">
        <v>127</v>
      </c>
    </row>
    <row r="518" s="14" customFormat="1">
      <c r="A518" s="14"/>
      <c r="B518" s="235"/>
      <c r="C518" s="236"/>
      <c r="D518" s="226" t="s">
        <v>139</v>
      </c>
      <c r="E518" s="237" t="s">
        <v>19</v>
      </c>
      <c r="F518" s="238" t="s">
        <v>425</v>
      </c>
      <c r="G518" s="236"/>
      <c r="H518" s="239">
        <v>1.25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139</v>
      </c>
      <c r="AU518" s="245" t="s">
        <v>82</v>
      </c>
      <c r="AV518" s="14" t="s">
        <v>82</v>
      </c>
      <c r="AW518" s="14" t="s">
        <v>33</v>
      </c>
      <c r="AX518" s="14" t="s">
        <v>72</v>
      </c>
      <c r="AY518" s="245" t="s">
        <v>127</v>
      </c>
    </row>
    <row r="519" s="14" customFormat="1">
      <c r="A519" s="14"/>
      <c r="B519" s="235"/>
      <c r="C519" s="236"/>
      <c r="D519" s="226" t="s">
        <v>139</v>
      </c>
      <c r="E519" s="237" t="s">
        <v>19</v>
      </c>
      <c r="F519" s="238" t="s">
        <v>426</v>
      </c>
      <c r="G519" s="236"/>
      <c r="H519" s="239">
        <v>1.25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139</v>
      </c>
      <c r="AU519" s="245" t="s">
        <v>82</v>
      </c>
      <c r="AV519" s="14" t="s">
        <v>82</v>
      </c>
      <c r="AW519" s="14" t="s">
        <v>33</v>
      </c>
      <c r="AX519" s="14" t="s">
        <v>72</v>
      </c>
      <c r="AY519" s="245" t="s">
        <v>127</v>
      </c>
    </row>
    <row r="520" s="14" customFormat="1">
      <c r="A520" s="14"/>
      <c r="B520" s="235"/>
      <c r="C520" s="236"/>
      <c r="D520" s="226" t="s">
        <v>139</v>
      </c>
      <c r="E520" s="237" t="s">
        <v>19</v>
      </c>
      <c r="F520" s="238" t="s">
        <v>427</v>
      </c>
      <c r="G520" s="236"/>
      <c r="H520" s="239">
        <v>1.125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5" t="s">
        <v>139</v>
      </c>
      <c r="AU520" s="245" t="s">
        <v>82</v>
      </c>
      <c r="AV520" s="14" t="s">
        <v>82</v>
      </c>
      <c r="AW520" s="14" t="s">
        <v>33</v>
      </c>
      <c r="AX520" s="14" t="s">
        <v>72</v>
      </c>
      <c r="AY520" s="245" t="s">
        <v>127</v>
      </c>
    </row>
    <row r="521" s="16" customFormat="1">
      <c r="A521" s="16"/>
      <c r="B521" s="257"/>
      <c r="C521" s="258"/>
      <c r="D521" s="226" t="s">
        <v>139</v>
      </c>
      <c r="E521" s="259" t="s">
        <v>19</v>
      </c>
      <c r="F521" s="260" t="s">
        <v>181</v>
      </c>
      <c r="G521" s="258"/>
      <c r="H521" s="261">
        <v>5.625</v>
      </c>
      <c r="I521" s="262"/>
      <c r="J521" s="258"/>
      <c r="K521" s="258"/>
      <c r="L521" s="263"/>
      <c r="M521" s="264"/>
      <c r="N521" s="265"/>
      <c r="O521" s="265"/>
      <c r="P521" s="265"/>
      <c r="Q521" s="265"/>
      <c r="R521" s="265"/>
      <c r="S521" s="265"/>
      <c r="T521" s="26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67" t="s">
        <v>139</v>
      </c>
      <c r="AU521" s="267" t="s">
        <v>82</v>
      </c>
      <c r="AV521" s="16" t="s">
        <v>135</v>
      </c>
      <c r="AW521" s="16" t="s">
        <v>33</v>
      </c>
      <c r="AX521" s="16" t="s">
        <v>80</v>
      </c>
      <c r="AY521" s="267" t="s">
        <v>127</v>
      </c>
    </row>
    <row r="522" s="2" customFormat="1" ht="44.25" customHeight="1">
      <c r="A522" s="40"/>
      <c r="B522" s="41"/>
      <c r="C522" s="206" t="s">
        <v>428</v>
      </c>
      <c r="D522" s="206" t="s">
        <v>130</v>
      </c>
      <c r="E522" s="207" t="s">
        <v>429</v>
      </c>
      <c r="F522" s="208" t="s">
        <v>430</v>
      </c>
      <c r="G522" s="209" t="s">
        <v>133</v>
      </c>
      <c r="H522" s="210">
        <v>5.625</v>
      </c>
      <c r="I522" s="211"/>
      <c r="J522" s="212">
        <f>ROUND(I522*H522,2)</f>
        <v>0</v>
      </c>
      <c r="K522" s="208" t="s">
        <v>134</v>
      </c>
      <c r="L522" s="46"/>
      <c r="M522" s="213" t="s">
        <v>19</v>
      </c>
      <c r="N522" s="214" t="s">
        <v>43</v>
      </c>
      <c r="O522" s="86"/>
      <c r="P522" s="215">
        <f>O522*H522</f>
        <v>0</v>
      </c>
      <c r="Q522" s="215">
        <v>0.00010000000000000001</v>
      </c>
      <c r="R522" s="215">
        <f>Q522*H522</f>
        <v>0.00056250000000000007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286</v>
      </c>
      <c r="AT522" s="217" t="s">
        <v>130</v>
      </c>
      <c r="AU522" s="217" t="s">
        <v>82</v>
      </c>
      <c r="AY522" s="19" t="s">
        <v>127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80</v>
      </c>
      <c r="BK522" s="218">
        <f>ROUND(I522*H522,2)</f>
        <v>0</v>
      </c>
      <c r="BL522" s="19" t="s">
        <v>286</v>
      </c>
      <c r="BM522" s="217" t="s">
        <v>431</v>
      </c>
    </row>
    <row r="523" s="2" customFormat="1">
      <c r="A523" s="40"/>
      <c r="B523" s="41"/>
      <c r="C523" s="42"/>
      <c r="D523" s="219" t="s">
        <v>137</v>
      </c>
      <c r="E523" s="42"/>
      <c r="F523" s="220" t="s">
        <v>432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137</v>
      </c>
      <c r="AU523" s="19" t="s">
        <v>82</v>
      </c>
    </row>
    <row r="524" s="2" customFormat="1" ht="55.5" customHeight="1">
      <c r="A524" s="40"/>
      <c r="B524" s="41"/>
      <c r="C524" s="206" t="s">
        <v>433</v>
      </c>
      <c r="D524" s="206" t="s">
        <v>130</v>
      </c>
      <c r="E524" s="207" t="s">
        <v>434</v>
      </c>
      <c r="F524" s="208" t="s">
        <v>435</v>
      </c>
      <c r="G524" s="209" t="s">
        <v>133</v>
      </c>
      <c r="H524" s="210">
        <v>79.920000000000002</v>
      </c>
      <c r="I524" s="211"/>
      <c r="J524" s="212">
        <f>ROUND(I524*H524,2)</f>
        <v>0</v>
      </c>
      <c r="K524" s="208" t="s">
        <v>134</v>
      </c>
      <c r="L524" s="46"/>
      <c r="M524" s="213" t="s">
        <v>19</v>
      </c>
      <c r="N524" s="214" t="s">
        <v>43</v>
      </c>
      <c r="O524" s="86"/>
      <c r="P524" s="215">
        <f>O524*H524</f>
        <v>0</v>
      </c>
      <c r="Q524" s="215">
        <v>0.01385</v>
      </c>
      <c r="R524" s="215">
        <f>Q524*H524</f>
        <v>1.106892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286</v>
      </c>
      <c r="AT524" s="217" t="s">
        <v>130</v>
      </c>
      <c r="AU524" s="217" t="s">
        <v>82</v>
      </c>
      <c r="AY524" s="19" t="s">
        <v>127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80</v>
      </c>
      <c r="BK524" s="218">
        <f>ROUND(I524*H524,2)</f>
        <v>0</v>
      </c>
      <c r="BL524" s="19" t="s">
        <v>286</v>
      </c>
      <c r="BM524" s="217" t="s">
        <v>436</v>
      </c>
    </row>
    <row r="525" s="2" customFormat="1">
      <c r="A525" s="40"/>
      <c r="B525" s="41"/>
      <c r="C525" s="42"/>
      <c r="D525" s="219" t="s">
        <v>137</v>
      </c>
      <c r="E525" s="42"/>
      <c r="F525" s="220" t="s">
        <v>437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137</v>
      </c>
      <c r="AU525" s="19" t="s">
        <v>82</v>
      </c>
    </row>
    <row r="526" s="13" customFormat="1">
      <c r="A526" s="13"/>
      <c r="B526" s="224"/>
      <c r="C526" s="225"/>
      <c r="D526" s="226" t="s">
        <v>139</v>
      </c>
      <c r="E526" s="227" t="s">
        <v>19</v>
      </c>
      <c r="F526" s="228" t="s">
        <v>438</v>
      </c>
      <c r="G526" s="225"/>
      <c r="H526" s="227" t="s">
        <v>19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139</v>
      </c>
      <c r="AU526" s="234" t="s">
        <v>82</v>
      </c>
      <c r="AV526" s="13" t="s">
        <v>80</v>
      </c>
      <c r="AW526" s="13" t="s">
        <v>33</v>
      </c>
      <c r="AX526" s="13" t="s">
        <v>72</v>
      </c>
      <c r="AY526" s="234" t="s">
        <v>127</v>
      </c>
    </row>
    <row r="527" s="14" customFormat="1">
      <c r="A527" s="14"/>
      <c r="B527" s="235"/>
      <c r="C527" s="236"/>
      <c r="D527" s="226" t="s">
        <v>139</v>
      </c>
      <c r="E527" s="237" t="s">
        <v>19</v>
      </c>
      <c r="F527" s="238" t="s">
        <v>251</v>
      </c>
      <c r="G527" s="236"/>
      <c r="H527" s="239">
        <v>79.920000000000002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5" t="s">
        <v>139</v>
      </c>
      <c r="AU527" s="245" t="s">
        <v>82</v>
      </c>
      <c r="AV527" s="14" t="s">
        <v>82</v>
      </c>
      <c r="AW527" s="14" t="s">
        <v>33</v>
      </c>
      <c r="AX527" s="14" t="s">
        <v>80</v>
      </c>
      <c r="AY527" s="245" t="s">
        <v>127</v>
      </c>
    </row>
    <row r="528" s="2" customFormat="1" ht="37.8" customHeight="1">
      <c r="A528" s="40"/>
      <c r="B528" s="41"/>
      <c r="C528" s="206" t="s">
        <v>439</v>
      </c>
      <c r="D528" s="206" t="s">
        <v>130</v>
      </c>
      <c r="E528" s="207" t="s">
        <v>440</v>
      </c>
      <c r="F528" s="208" t="s">
        <v>441</v>
      </c>
      <c r="G528" s="209" t="s">
        <v>133</v>
      </c>
      <c r="H528" s="210">
        <v>79.920000000000002</v>
      </c>
      <c r="I528" s="211"/>
      <c r="J528" s="212">
        <f>ROUND(I528*H528,2)</f>
        <v>0</v>
      </c>
      <c r="K528" s="208" t="s">
        <v>134</v>
      </c>
      <c r="L528" s="46"/>
      <c r="M528" s="213" t="s">
        <v>19</v>
      </c>
      <c r="N528" s="214" t="s">
        <v>43</v>
      </c>
      <c r="O528" s="86"/>
      <c r="P528" s="215">
        <f>O528*H528</f>
        <v>0</v>
      </c>
      <c r="Q528" s="215">
        <v>0.00010000000000000001</v>
      </c>
      <c r="R528" s="215">
        <f>Q528*H528</f>
        <v>0.0079920000000000008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286</v>
      </c>
      <c r="AT528" s="217" t="s">
        <v>130</v>
      </c>
      <c r="AU528" s="217" t="s">
        <v>82</v>
      </c>
      <c r="AY528" s="19" t="s">
        <v>127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80</v>
      </c>
      <c r="BK528" s="218">
        <f>ROUND(I528*H528,2)</f>
        <v>0</v>
      </c>
      <c r="BL528" s="19" t="s">
        <v>286</v>
      </c>
      <c r="BM528" s="217" t="s">
        <v>442</v>
      </c>
    </row>
    <row r="529" s="2" customFormat="1">
      <c r="A529" s="40"/>
      <c r="B529" s="41"/>
      <c r="C529" s="42"/>
      <c r="D529" s="219" t="s">
        <v>137</v>
      </c>
      <c r="E529" s="42"/>
      <c r="F529" s="220" t="s">
        <v>443</v>
      </c>
      <c r="G529" s="42"/>
      <c r="H529" s="42"/>
      <c r="I529" s="221"/>
      <c r="J529" s="42"/>
      <c r="K529" s="42"/>
      <c r="L529" s="46"/>
      <c r="M529" s="222"/>
      <c r="N529" s="22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137</v>
      </c>
      <c r="AU529" s="19" t="s">
        <v>82</v>
      </c>
    </row>
    <row r="530" s="13" customFormat="1">
      <c r="A530" s="13"/>
      <c r="B530" s="224"/>
      <c r="C530" s="225"/>
      <c r="D530" s="226" t="s">
        <v>139</v>
      </c>
      <c r="E530" s="227" t="s">
        <v>19</v>
      </c>
      <c r="F530" s="228" t="s">
        <v>438</v>
      </c>
      <c r="G530" s="225"/>
      <c r="H530" s="227" t="s">
        <v>19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139</v>
      </c>
      <c r="AU530" s="234" t="s">
        <v>82</v>
      </c>
      <c r="AV530" s="13" t="s">
        <v>80</v>
      </c>
      <c r="AW530" s="13" t="s">
        <v>33</v>
      </c>
      <c r="AX530" s="13" t="s">
        <v>72</v>
      </c>
      <c r="AY530" s="234" t="s">
        <v>127</v>
      </c>
    </row>
    <row r="531" s="14" customFormat="1">
      <c r="A531" s="14"/>
      <c r="B531" s="235"/>
      <c r="C531" s="236"/>
      <c r="D531" s="226" t="s">
        <v>139</v>
      </c>
      <c r="E531" s="237" t="s">
        <v>19</v>
      </c>
      <c r="F531" s="238" t="s">
        <v>251</v>
      </c>
      <c r="G531" s="236"/>
      <c r="H531" s="239">
        <v>79.920000000000002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139</v>
      </c>
      <c r="AU531" s="245" t="s">
        <v>82</v>
      </c>
      <c r="AV531" s="14" t="s">
        <v>82</v>
      </c>
      <c r="AW531" s="14" t="s">
        <v>33</v>
      </c>
      <c r="AX531" s="14" t="s">
        <v>80</v>
      </c>
      <c r="AY531" s="245" t="s">
        <v>127</v>
      </c>
    </row>
    <row r="532" s="2" customFormat="1" ht="24.15" customHeight="1">
      <c r="A532" s="40"/>
      <c r="B532" s="41"/>
      <c r="C532" s="206" t="s">
        <v>444</v>
      </c>
      <c r="D532" s="206" t="s">
        <v>130</v>
      </c>
      <c r="E532" s="207" t="s">
        <v>445</v>
      </c>
      <c r="F532" s="208" t="s">
        <v>446</v>
      </c>
      <c r="G532" s="209" t="s">
        <v>133</v>
      </c>
      <c r="H532" s="210">
        <v>79.920000000000002</v>
      </c>
      <c r="I532" s="211"/>
      <c r="J532" s="212">
        <f>ROUND(I532*H532,2)</f>
        <v>0</v>
      </c>
      <c r="K532" s="208" t="s">
        <v>134</v>
      </c>
      <c r="L532" s="46"/>
      <c r="M532" s="213" t="s">
        <v>19</v>
      </c>
      <c r="N532" s="214" t="s">
        <v>43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0.010999999999999999</v>
      </c>
      <c r="T532" s="216">
        <f>S532*H532</f>
        <v>0.87912000000000001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286</v>
      </c>
      <c r="AT532" s="217" t="s">
        <v>130</v>
      </c>
      <c r="AU532" s="217" t="s">
        <v>82</v>
      </c>
      <c r="AY532" s="19" t="s">
        <v>127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80</v>
      </c>
      <c r="BK532" s="218">
        <f>ROUND(I532*H532,2)</f>
        <v>0</v>
      </c>
      <c r="BL532" s="19" t="s">
        <v>286</v>
      </c>
      <c r="BM532" s="217" t="s">
        <v>447</v>
      </c>
    </row>
    <row r="533" s="2" customFormat="1">
      <c r="A533" s="40"/>
      <c r="B533" s="41"/>
      <c r="C533" s="42"/>
      <c r="D533" s="219" t="s">
        <v>137</v>
      </c>
      <c r="E533" s="42"/>
      <c r="F533" s="220" t="s">
        <v>448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137</v>
      </c>
      <c r="AU533" s="19" t="s">
        <v>82</v>
      </c>
    </row>
    <row r="534" s="13" customFormat="1">
      <c r="A534" s="13"/>
      <c r="B534" s="224"/>
      <c r="C534" s="225"/>
      <c r="D534" s="226" t="s">
        <v>139</v>
      </c>
      <c r="E534" s="227" t="s">
        <v>19</v>
      </c>
      <c r="F534" s="228" t="s">
        <v>438</v>
      </c>
      <c r="G534" s="225"/>
      <c r="H534" s="227" t="s">
        <v>19</v>
      </c>
      <c r="I534" s="229"/>
      <c r="J534" s="225"/>
      <c r="K534" s="225"/>
      <c r="L534" s="230"/>
      <c r="M534" s="231"/>
      <c r="N534" s="232"/>
      <c r="O534" s="232"/>
      <c r="P534" s="232"/>
      <c r="Q534" s="232"/>
      <c r="R534" s="232"/>
      <c r="S534" s="232"/>
      <c r="T534" s="23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4" t="s">
        <v>139</v>
      </c>
      <c r="AU534" s="234" t="s">
        <v>82</v>
      </c>
      <c r="AV534" s="13" t="s">
        <v>80</v>
      </c>
      <c r="AW534" s="13" t="s">
        <v>33</v>
      </c>
      <c r="AX534" s="13" t="s">
        <v>72</v>
      </c>
      <c r="AY534" s="234" t="s">
        <v>127</v>
      </c>
    </row>
    <row r="535" s="14" customFormat="1">
      <c r="A535" s="14"/>
      <c r="B535" s="235"/>
      <c r="C535" s="236"/>
      <c r="D535" s="226" t="s">
        <v>139</v>
      </c>
      <c r="E535" s="237" t="s">
        <v>19</v>
      </c>
      <c r="F535" s="238" t="s">
        <v>251</v>
      </c>
      <c r="G535" s="236"/>
      <c r="H535" s="239">
        <v>79.920000000000002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5" t="s">
        <v>139</v>
      </c>
      <c r="AU535" s="245" t="s">
        <v>82</v>
      </c>
      <c r="AV535" s="14" t="s">
        <v>82</v>
      </c>
      <c r="AW535" s="14" t="s">
        <v>33</v>
      </c>
      <c r="AX535" s="14" t="s">
        <v>80</v>
      </c>
      <c r="AY535" s="245" t="s">
        <v>127</v>
      </c>
    </row>
    <row r="536" s="2" customFormat="1" ht="49.05" customHeight="1">
      <c r="A536" s="40"/>
      <c r="B536" s="41"/>
      <c r="C536" s="206" t="s">
        <v>449</v>
      </c>
      <c r="D536" s="206" t="s">
        <v>130</v>
      </c>
      <c r="E536" s="207" t="s">
        <v>450</v>
      </c>
      <c r="F536" s="208" t="s">
        <v>451</v>
      </c>
      <c r="G536" s="209" t="s">
        <v>452</v>
      </c>
      <c r="H536" s="210">
        <v>0.90000000000000002</v>
      </c>
      <c r="I536" s="211"/>
      <c r="J536" s="212">
        <f>ROUND(I536*H536,2)</f>
        <v>0</v>
      </c>
      <c r="K536" s="208" t="s">
        <v>134</v>
      </c>
      <c r="L536" s="46"/>
      <c r="M536" s="213" t="s">
        <v>19</v>
      </c>
      <c r="N536" s="214" t="s">
        <v>43</v>
      </c>
      <c r="O536" s="86"/>
      <c r="P536" s="215">
        <f>O536*H536</f>
        <v>0</v>
      </c>
      <c r="Q536" s="215">
        <v>0.01</v>
      </c>
      <c r="R536" s="215">
        <f>Q536*H536</f>
        <v>0.0090000000000000011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286</v>
      </c>
      <c r="AT536" s="217" t="s">
        <v>130</v>
      </c>
      <c r="AU536" s="217" t="s">
        <v>82</v>
      </c>
      <c r="AY536" s="19" t="s">
        <v>127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80</v>
      </c>
      <c r="BK536" s="218">
        <f>ROUND(I536*H536,2)</f>
        <v>0</v>
      </c>
      <c r="BL536" s="19" t="s">
        <v>286</v>
      </c>
      <c r="BM536" s="217" t="s">
        <v>453</v>
      </c>
    </row>
    <row r="537" s="2" customFormat="1">
      <c r="A537" s="40"/>
      <c r="B537" s="41"/>
      <c r="C537" s="42"/>
      <c r="D537" s="219" t="s">
        <v>137</v>
      </c>
      <c r="E537" s="42"/>
      <c r="F537" s="220" t="s">
        <v>454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137</v>
      </c>
      <c r="AU537" s="19" t="s">
        <v>82</v>
      </c>
    </row>
    <row r="538" s="13" customFormat="1">
      <c r="A538" s="13"/>
      <c r="B538" s="224"/>
      <c r="C538" s="225"/>
      <c r="D538" s="226" t="s">
        <v>139</v>
      </c>
      <c r="E538" s="227" t="s">
        <v>19</v>
      </c>
      <c r="F538" s="228" t="s">
        <v>455</v>
      </c>
      <c r="G538" s="225"/>
      <c r="H538" s="227" t="s">
        <v>19</v>
      </c>
      <c r="I538" s="229"/>
      <c r="J538" s="225"/>
      <c r="K538" s="225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139</v>
      </c>
      <c r="AU538" s="234" t="s">
        <v>82</v>
      </c>
      <c r="AV538" s="13" t="s">
        <v>80</v>
      </c>
      <c r="AW538" s="13" t="s">
        <v>33</v>
      </c>
      <c r="AX538" s="13" t="s">
        <v>72</v>
      </c>
      <c r="AY538" s="234" t="s">
        <v>127</v>
      </c>
    </row>
    <row r="539" s="14" customFormat="1">
      <c r="A539" s="14"/>
      <c r="B539" s="235"/>
      <c r="C539" s="236"/>
      <c r="D539" s="226" t="s">
        <v>139</v>
      </c>
      <c r="E539" s="237" t="s">
        <v>19</v>
      </c>
      <c r="F539" s="238" t="s">
        <v>456</v>
      </c>
      <c r="G539" s="236"/>
      <c r="H539" s="239">
        <v>0.90000000000000002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5" t="s">
        <v>139</v>
      </c>
      <c r="AU539" s="245" t="s">
        <v>82</v>
      </c>
      <c r="AV539" s="14" t="s">
        <v>82</v>
      </c>
      <c r="AW539" s="14" t="s">
        <v>33</v>
      </c>
      <c r="AX539" s="14" t="s">
        <v>80</v>
      </c>
      <c r="AY539" s="245" t="s">
        <v>127</v>
      </c>
    </row>
    <row r="540" s="2" customFormat="1" ht="55.5" customHeight="1">
      <c r="A540" s="40"/>
      <c r="B540" s="41"/>
      <c r="C540" s="206" t="s">
        <v>457</v>
      </c>
      <c r="D540" s="206" t="s">
        <v>130</v>
      </c>
      <c r="E540" s="207" t="s">
        <v>458</v>
      </c>
      <c r="F540" s="208" t="s">
        <v>459</v>
      </c>
      <c r="G540" s="209" t="s">
        <v>452</v>
      </c>
      <c r="H540" s="210">
        <v>14.1</v>
      </c>
      <c r="I540" s="211"/>
      <c r="J540" s="212">
        <f>ROUND(I540*H540,2)</f>
        <v>0</v>
      </c>
      <c r="K540" s="208" t="s">
        <v>134</v>
      </c>
      <c r="L540" s="46"/>
      <c r="M540" s="213" t="s">
        <v>19</v>
      </c>
      <c r="N540" s="214" t="s">
        <v>43</v>
      </c>
      <c r="O540" s="86"/>
      <c r="P540" s="215">
        <f>O540*H540</f>
        <v>0</v>
      </c>
      <c r="Q540" s="215">
        <v>0.01874</v>
      </c>
      <c r="R540" s="215">
        <f>Q540*H540</f>
        <v>0.26423399999999997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286</v>
      </c>
      <c r="AT540" s="217" t="s">
        <v>130</v>
      </c>
      <c r="AU540" s="217" t="s">
        <v>82</v>
      </c>
      <c r="AY540" s="19" t="s">
        <v>127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80</v>
      </c>
      <c r="BK540" s="218">
        <f>ROUND(I540*H540,2)</f>
        <v>0</v>
      </c>
      <c r="BL540" s="19" t="s">
        <v>286</v>
      </c>
      <c r="BM540" s="217" t="s">
        <v>460</v>
      </c>
    </row>
    <row r="541" s="2" customFormat="1">
      <c r="A541" s="40"/>
      <c r="B541" s="41"/>
      <c r="C541" s="42"/>
      <c r="D541" s="219" t="s">
        <v>137</v>
      </c>
      <c r="E541" s="42"/>
      <c r="F541" s="220" t="s">
        <v>461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137</v>
      </c>
      <c r="AU541" s="19" t="s">
        <v>82</v>
      </c>
    </row>
    <row r="542" s="13" customFormat="1">
      <c r="A542" s="13"/>
      <c r="B542" s="224"/>
      <c r="C542" s="225"/>
      <c r="D542" s="226" t="s">
        <v>139</v>
      </c>
      <c r="E542" s="227" t="s">
        <v>19</v>
      </c>
      <c r="F542" s="228" t="s">
        <v>462</v>
      </c>
      <c r="G542" s="225"/>
      <c r="H542" s="227" t="s">
        <v>19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139</v>
      </c>
      <c r="AU542" s="234" t="s">
        <v>82</v>
      </c>
      <c r="AV542" s="13" t="s">
        <v>80</v>
      </c>
      <c r="AW542" s="13" t="s">
        <v>33</v>
      </c>
      <c r="AX542" s="13" t="s">
        <v>72</v>
      </c>
      <c r="AY542" s="234" t="s">
        <v>127</v>
      </c>
    </row>
    <row r="543" s="14" customFormat="1">
      <c r="A543" s="14"/>
      <c r="B543" s="235"/>
      <c r="C543" s="236"/>
      <c r="D543" s="226" t="s">
        <v>139</v>
      </c>
      <c r="E543" s="237" t="s">
        <v>19</v>
      </c>
      <c r="F543" s="238" t="s">
        <v>463</v>
      </c>
      <c r="G543" s="236"/>
      <c r="H543" s="239">
        <v>2.7000000000000002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139</v>
      </c>
      <c r="AU543" s="245" t="s">
        <v>82</v>
      </c>
      <c r="AV543" s="14" t="s">
        <v>82</v>
      </c>
      <c r="AW543" s="14" t="s">
        <v>33</v>
      </c>
      <c r="AX543" s="14" t="s">
        <v>72</v>
      </c>
      <c r="AY543" s="245" t="s">
        <v>127</v>
      </c>
    </row>
    <row r="544" s="14" customFormat="1">
      <c r="A544" s="14"/>
      <c r="B544" s="235"/>
      <c r="C544" s="236"/>
      <c r="D544" s="226" t="s">
        <v>139</v>
      </c>
      <c r="E544" s="237" t="s">
        <v>19</v>
      </c>
      <c r="F544" s="238" t="s">
        <v>464</v>
      </c>
      <c r="G544" s="236"/>
      <c r="H544" s="239">
        <v>2.7000000000000002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5" t="s">
        <v>139</v>
      </c>
      <c r="AU544" s="245" t="s">
        <v>82</v>
      </c>
      <c r="AV544" s="14" t="s">
        <v>82</v>
      </c>
      <c r="AW544" s="14" t="s">
        <v>33</v>
      </c>
      <c r="AX544" s="14" t="s">
        <v>72</v>
      </c>
      <c r="AY544" s="245" t="s">
        <v>127</v>
      </c>
    </row>
    <row r="545" s="14" customFormat="1">
      <c r="A545" s="14"/>
      <c r="B545" s="235"/>
      <c r="C545" s="236"/>
      <c r="D545" s="226" t="s">
        <v>139</v>
      </c>
      <c r="E545" s="237" t="s">
        <v>19</v>
      </c>
      <c r="F545" s="238" t="s">
        <v>465</v>
      </c>
      <c r="G545" s="236"/>
      <c r="H545" s="239">
        <v>4.3499999999999996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139</v>
      </c>
      <c r="AU545" s="245" t="s">
        <v>82</v>
      </c>
      <c r="AV545" s="14" t="s">
        <v>82</v>
      </c>
      <c r="AW545" s="14" t="s">
        <v>33</v>
      </c>
      <c r="AX545" s="14" t="s">
        <v>72</v>
      </c>
      <c r="AY545" s="245" t="s">
        <v>127</v>
      </c>
    </row>
    <row r="546" s="14" customFormat="1">
      <c r="A546" s="14"/>
      <c r="B546" s="235"/>
      <c r="C546" s="236"/>
      <c r="D546" s="226" t="s">
        <v>139</v>
      </c>
      <c r="E546" s="237" t="s">
        <v>19</v>
      </c>
      <c r="F546" s="238" t="s">
        <v>466</v>
      </c>
      <c r="G546" s="236"/>
      <c r="H546" s="239">
        <v>4.3499999999999996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139</v>
      </c>
      <c r="AU546" s="245" t="s">
        <v>82</v>
      </c>
      <c r="AV546" s="14" t="s">
        <v>82</v>
      </c>
      <c r="AW546" s="14" t="s">
        <v>33</v>
      </c>
      <c r="AX546" s="14" t="s">
        <v>72</v>
      </c>
      <c r="AY546" s="245" t="s">
        <v>127</v>
      </c>
    </row>
    <row r="547" s="16" customFormat="1">
      <c r="A547" s="16"/>
      <c r="B547" s="257"/>
      <c r="C547" s="258"/>
      <c r="D547" s="226" t="s">
        <v>139</v>
      </c>
      <c r="E547" s="259" t="s">
        <v>19</v>
      </c>
      <c r="F547" s="260" t="s">
        <v>181</v>
      </c>
      <c r="G547" s="258"/>
      <c r="H547" s="261">
        <v>14.1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67" t="s">
        <v>139</v>
      </c>
      <c r="AU547" s="267" t="s">
        <v>82</v>
      </c>
      <c r="AV547" s="16" t="s">
        <v>135</v>
      </c>
      <c r="AW547" s="16" t="s">
        <v>33</v>
      </c>
      <c r="AX547" s="16" t="s">
        <v>80</v>
      </c>
      <c r="AY547" s="267" t="s">
        <v>127</v>
      </c>
    </row>
    <row r="548" s="2" customFormat="1" ht="55.5" customHeight="1">
      <c r="A548" s="40"/>
      <c r="B548" s="41"/>
      <c r="C548" s="206" t="s">
        <v>467</v>
      </c>
      <c r="D548" s="206" t="s">
        <v>130</v>
      </c>
      <c r="E548" s="207" t="s">
        <v>468</v>
      </c>
      <c r="F548" s="208" t="s">
        <v>469</v>
      </c>
      <c r="G548" s="209" t="s">
        <v>452</v>
      </c>
      <c r="H548" s="210">
        <v>1.3999999999999999</v>
      </c>
      <c r="I548" s="211"/>
      <c r="J548" s="212">
        <f>ROUND(I548*H548,2)</f>
        <v>0</v>
      </c>
      <c r="K548" s="208" t="s">
        <v>134</v>
      </c>
      <c r="L548" s="46"/>
      <c r="M548" s="213" t="s">
        <v>19</v>
      </c>
      <c r="N548" s="214" t="s">
        <v>43</v>
      </c>
      <c r="O548" s="86"/>
      <c r="P548" s="215">
        <f>O548*H548</f>
        <v>0</v>
      </c>
      <c r="Q548" s="215">
        <v>0.02793</v>
      </c>
      <c r="R548" s="215">
        <f>Q548*H548</f>
        <v>0.039101999999999998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286</v>
      </c>
      <c r="AT548" s="217" t="s">
        <v>130</v>
      </c>
      <c r="AU548" s="217" t="s">
        <v>82</v>
      </c>
      <c r="AY548" s="19" t="s">
        <v>127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80</v>
      </c>
      <c r="BK548" s="218">
        <f>ROUND(I548*H548,2)</f>
        <v>0</v>
      </c>
      <c r="BL548" s="19" t="s">
        <v>286</v>
      </c>
      <c r="BM548" s="217" t="s">
        <v>470</v>
      </c>
    </row>
    <row r="549" s="2" customFormat="1">
      <c r="A549" s="40"/>
      <c r="B549" s="41"/>
      <c r="C549" s="42"/>
      <c r="D549" s="219" t="s">
        <v>137</v>
      </c>
      <c r="E549" s="42"/>
      <c r="F549" s="220" t="s">
        <v>471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137</v>
      </c>
      <c r="AU549" s="19" t="s">
        <v>82</v>
      </c>
    </row>
    <row r="550" s="13" customFormat="1">
      <c r="A550" s="13"/>
      <c r="B550" s="224"/>
      <c r="C550" s="225"/>
      <c r="D550" s="226" t="s">
        <v>139</v>
      </c>
      <c r="E550" s="227" t="s">
        <v>19</v>
      </c>
      <c r="F550" s="228" t="s">
        <v>472</v>
      </c>
      <c r="G550" s="225"/>
      <c r="H550" s="227" t="s">
        <v>19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139</v>
      </c>
      <c r="AU550" s="234" t="s">
        <v>82</v>
      </c>
      <c r="AV550" s="13" t="s">
        <v>80</v>
      </c>
      <c r="AW550" s="13" t="s">
        <v>33</v>
      </c>
      <c r="AX550" s="13" t="s">
        <v>72</v>
      </c>
      <c r="AY550" s="234" t="s">
        <v>127</v>
      </c>
    </row>
    <row r="551" s="14" customFormat="1">
      <c r="A551" s="14"/>
      <c r="B551" s="235"/>
      <c r="C551" s="236"/>
      <c r="D551" s="226" t="s">
        <v>139</v>
      </c>
      <c r="E551" s="237" t="s">
        <v>19</v>
      </c>
      <c r="F551" s="238" t="s">
        <v>473</v>
      </c>
      <c r="G551" s="236"/>
      <c r="H551" s="239">
        <v>1.3999999999999999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139</v>
      </c>
      <c r="AU551" s="245" t="s">
        <v>82</v>
      </c>
      <c r="AV551" s="14" t="s">
        <v>82</v>
      </c>
      <c r="AW551" s="14" t="s">
        <v>33</v>
      </c>
      <c r="AX551" s="14" t="s">
        <v>80</v>
      </c>
      <c r="AY551" s="245" t="s">
        <v>127</v>
      </c>
    </row>
    <row r="552" s="2" customFormat="1" ht="24.15" customHeight="1">
      <c r="A552" s="40"/>
      <c r="B552" s="41"/>
      <c r="C552" s="206" t="s">
        <v>474</v>
      </c>
      <c r="D552" s="206" t="s">
        <v>130</v>
      </c>
      <c r="E552" s="207" t="s">
        <v>475</v>
      </c>
      <c r="F552" s="208" t="s">
        <v>476</v>
      </c>
      <c r="G552" s="209" t="s">
        <v>133</v>
      </c>
      <c r="H552" s="210">
        <v>0.35999999999999999</v>
      </c>
      <c r="I552" s="211"/>
      <c r="J552" s="212">
        <f>ROUND(I552*H552,2)</f>
        <v>0</v>
      </c>
      <c r="K552" s="208" t="s">
        <v>19</v>
      </c>
      <c r="L552" s="46"/>
      <c r="M552" s="213" t="s">
        <v>19</v>
      </c>
      <c r="N552" s="214" t="s">
        <v>43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0.03175</v>
      </c>
      <c r="T552" s="216">
        <f>S552*H552</f>
        <v>0.011429999999999999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286</v>
      </c>
      <c r="AT552" s="217" t="s">
        <v>130</v>
      </c>
      <c r="AU552" s="217" t="s">
        <v>82</v>
      </c>
      <c r="AY552" s="19" t="s">
        <v>127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80</v>
      </c>
      <c r="BK552" s="218">
        <f>ROUND(I552*H552,2)</f>
        <v>0</v>
      </c>
      <c r="BL552" s="19" t="s">
        <v>286</v>
      </c>
      <c r="BM552" s="217" t="s">
        <v>477</v>
      </c>
    </row>
    <row r="553" s="13" customFormat="1">
      <c r="A553" s="13"/>
      <c r="B553" s="224"/>
      <c r="C553" s="225"/>
      <c r="D553" s="226" t="s">
        <v>139</v>
      </c>
      <c r="E553" s="227" t="s">
        <v>19</v>
      </c>
      <c r="F553" s="228" t="s">
        <v>455</v>
      </c>
      <c r="G553" s="225"/>
      <c r="H553" s="227" t="s">
        <v>19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139</v>
      </c>
      <c r="AU553" s="234" t="s">
        <v>82</v>
      </c>
      <c r="AV553" s="13" t="s">
        <v>80</v>
      </c>
      <c r="AW553" s="13" t="s">
        <v>33</v>
      </c>
      <c r="AX553" s="13" t="s">
        <v>72</v>
      </c>
      <c r="AY553" s="234" t="s">
        <v>127</v>
      </c>
    </row>
    <row r="554" s="14" customFormat="1">
      <c r="A554" s="14"/>
      <c r="B554" s="235"/>
      <c r="C554" s="236"/>
      <c r="D554" s="226" t="s">
        <v>139</v>
      </c>
      <c r="E554" s="237" t="s">
        <v>19</v>
      </c>
      <c r="F554" s="238" t="s">
        <v>478</v>
      </c>
      <c r="G554" s="236"/>
      <c r="H554" s="239">
        <v>0.35999999999999999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139</v>
      </c>
      <c r="AU554" s="245" t="s">
        <v>82</v>
      </c>
      <c r="AV554" s="14" t="s">
        <v>82</v>
      </c>
      <c r="AW554" s="14" t="s">
        <v>33</v>
      </c>
      <c r="AX554" s="14" t="s">
        <v>80</v>
      </c>
      <c r="AY554" s="245" t="s">
        <v>127</v>
      </c>
    </row>
    <row r="555" s="2" customFormat="1" ht="24.15" customHeight="1">
      <c r="A555" s="40"/>
      <c r="B555" s="41"/>
      <c r="C555" s="206" t="s">
        <v>479</v>
      </c>
      <c r="D555" s="206" t="s">
        <v>130</v>
      </c>
      <c r="E555" s="207" t="s">
        <v>480</v>
      </c>
      <c r="F555" s="208" t="s">
        <v>481</v>
      </c>
      <c r="G555" s="209" t="s">
        <v>133</v>
      </c>
      <c r="H555" s="210">
        <v>6.7800000000000002</v>
      </c>
      <c r="I555" s="211"/>
      <c r="J555" s="212">
        <f>ROUND(I555*H555,2)</f>
        <v>0</v>
      </c>
      <c r="K555" s="208" t="s">
        <v>19</v>
      </c>
      <c r="L555" s="46"/>
      <c r="M555" s="213" t="s">
        <v>19</v>
      </c>
      <c r="N555" s="214" t="s">
        <v>43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0.03175</v>
      </c>
      <c r="T555" s="216">
        <f>S555*H555</f>
        <v>0.21526500000000001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286</v>
      </c>
      <c r="AT555" s="217" t="s">
        <v>130</v>
      </c>
      <c r="AU555" s="217" t="s">
        <v>82</v>
      </c>
      <c r="AY555" s="19" t="s">
        <v>127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286</v>
      </c>
      <c r="BM555" s="217" t="s">
        <v>482</v>
      </c>
    </row>
    <row r="556" s="13" customFormat="1">
      <c r="A556" s="13"/>
      <c r="B556" s="224"/>
      <c r="C556" s="225"/>
      <c r="D556" s="226" t="s">
        <v>139</v>
      </c>
      <c r="E556" s="227" t="s">
        <v>19</v>
      </c>
      <c r="F556" s="228" t="s">
        <v>462</v>
      </c>
      <c r="G556" s="225"/>
      <c r="H556" s="227" t="s">
        <v>19</v>
      </c>
      <c r="I556" s="229"/>
      <c r="J556" s="225"/>
      <c r="K556" s="225"/>
      <c r="L556" s="230"/>
      <c r="M556" s="231"/>
      <c r="N556" s="232"/>
      <c r="O556" s="232"/>
      <c r="P556" s="232"/>
      <c r="Q556" s="232"/>
      <c r="R556" s="232"/>
      <c r="S556" s="232"/>
      <c r="T556" s="23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4" t="s">
        <v>139</v>
      </c>
      <c r="AU556" s="234" t="s">
        <v>82</v>
      </c>
      <c r="AV556" s="13" t="s">
        <v>80</v>
      </c>
      <c r="AW556" s="13" t="s">
        <v>33</v>
      </c>
      <c r="AX556" s="13" t="s">
        <v>72</v>
      </c>
      <c r="AY556" s="234" t="s">
        <v>127</v>
      </c>
    </row>
    <row r="557" s="14" customFormat="1">
      <c r="A557" s="14"/>
      <c r="B557" s="235"/>
      <c r="C557" s="236"/>
      <c r="D557" s="226" t="s">
        <v>139</v>
      </c>
      <c r="E557" s="237" t="s">
        <v>19</v>
      </c>
      <c r="F557" s="238" t="s">
        <v>483</v>
      </c>
      <c r="G557" s="236"/>
      <c r="H557" s="239">
        <v>1.3500000000000001</v>
      </c>
      <c r="I557" s="240"/>
      <c r="J557" s="236"/>
      <c r="K557" s="236"/>
      <c r="L557" s="241"/>
      <c r="M557" s="242"/>
      <c r="N557" s="243"/>
      <c r="O557" s="243"/>
      <c r="P557" s="243"/>
      <c r="Q557" s="243"/>
      <c r="R557" s="243"/>
      <c r="S557" s="243"/>
      <c r="T557" s="24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5" t="s">
        <v>139</v>
      </c>
      <c r="AU557" s="245" t="s">
        <v>82</v>
      </c>
      <c r="AV557" s="14" t="s">
        <v>82</v>
      </c>
      <c r="AW557" s="14" t="s">
        <v>33</v>
      </c>
      <c r="AX557" s="14" t="s">
        <v>72</v>
      </c>
      <c r="AY557" s="245" t="s">
        <v>127</v>
      </c>
    </row>
    <row r="558" s="14" customFormat="1">
      <c r="A558" s="14"/>
      <c r="B558" s="235"/>
      <c r="C558" s="236"/>
      <c r="D558" s="226" t="s">
        <v>139</v>
      </c>
      <c r="E558" s="237" t="s">
        <v>19</v>
      </c>
      <c r="F558" s="238" t="s">
        <v>484</v>
      </c>
      <c r="G558" s="236"/>
      <c r="H558" s="239">
        <v>1.0800000000000001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139</v>
      </c>
      <c r="AU558" s="245" t="s">
        <v>82</v>
      </c>
      <c r="AV558" s="14" t="s">
        <v>82</v>
      </c>
      <c r="AW558" s="14" t="s">
        <v>33</v>
      </c>
      <c r="AX558" s="14" t="s">
        <v>72</v>
      </c>
      <c r="AY558" s="245" t="s">
        <v>127</v>
      </c>
    </row>
    <row r="559" s="14" customFormat="1">
      <c r="A559" s="14"/>
      <c r="B559" s="235"/>
      <c r="C559" s="236"/>
      <c r="D559" s="226" t="s">
        <v>139</v>
      </c>
      <c r="E559" s="237" t="s">
        <v>19</v>
      </c>
      <c r="F559" s="238" t="s">
        <v>485</v>
      </c>
      <c r="G559" s="236"/>
      <c r="H559" s="239">
        <v>2.1749999999999998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139</v>
      </c>
      <c r="AU559" s="245" t="s">
        <v>82</v>
      </c>
      <c r="AV559" s="14" t="s">
        <v>82</v>
      </c>
      <c r="AW559" s="14" t="s">
        <v>33</v>
      </c>
      <c r="AX559" s="14" t="s">
        <v>72</v>
      </c>
      <c r="AY559" s="245" t="s">
        <v>127</v>
      </c>
    </row>
    <row r="560" s="14" customFormat="1">
      <c r="A560" s="14"/>
      <c r="B560" s="235"/>
      <c r="C560" s="236"/>
      <c r="D560" s="226" t="s">
        <v>139</v>
      </c>
      <c r="E560" s="237" t="s">
        <v>19</v>
      </c>
      <c r="F560" s="238" t="s">
        <v>486</v>
      </c>
      <c r="G560" s="236"/>
      <c r="H560" s="239">
        <v>2.1749999999999998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139</v>
      </c>
      <c r="AU560" s="245" t="s">
        <v>82</v>
      </c>
      <c r="AV560" s="14" t="s">
        <v>82</v>
      </c>
      <c r="AW560" s="14" t="s">
        <v>33</v>
      </c>
      <c r="AX560" s="14" t="s">
        <v>72</v>
      </c>
      <c r="AY560" s="245" t="s">
        <v>127</v>
      </c>
    </row>
    <row r="561" s="16" customFormat="1">
      <c r="A561" s="16"/>
      <c r="B561" s="257"/>
      <c r="C561" s="258"/>
      <c r="D561" s="226" t="s">
        <v>139</v>
      </c>
      <c r="E561" s="259" t="s">
        <v>19</v>
      </c>
      <c r="F561" s="260" t="s">
        <v>181</v>
      </c>
      <c r="G561" s="258"/>
      <c r="H561" s="261">
        <v>6.7800000000000002</v>
      </c>
      <c r="I561" s="262"/>
      <c r="J561" s="258"/>
      <c r="K561" s="258"/>
      <c r="L561" s="263"/>
      <c r="M561" s="264"/>
      <c r="N561" s="265"/>
      <c r="O561" s="265"/>
      <c r="P561" s="265"/>
      <c r="Q561" s="265"/>
      <c r="R561" s="265"/>
      <c r="S561" s="265"/>
      <c r="T561" s="26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67" t="s">
        <v>139</v>
      </c>
      <c r="AU561" s="267" t="s">
        <v>82</v>
      </c>
      <c r="AV561" s="16" t="s">
        <v>135</v>
      </c>
      <c r="AW561" s="16" t="s">
        <v>33</v>
      </c>
      <c r="AX561" s="16" t="s">
        <v>80</v>
      </c>
      <c r="AY561" s="267" t="s">
        <v>127</v>
      </c>
    </row>
    <row r="562" s="2" customFormat="1" ht="24.15" customHeight="1">
      <c r="A562" s="40"/>
      <c r="B562" s="41"/>
      <c r="C562" s="206" t="s">
        <v>487</v>
      </c>
      <c r="D562" s="206" t="s">
        <v>130</v>
      </c>
      <c r="E562" s="207" t="s">
        <v>488</v>
      </c>
      <c r="F562" s="208" t="s">
        <v>489</v>
      </c>
      <c r="G562" s="209" t="s">
        <v>133</v>
      </c>
      <c r="H562" s="210">
        <v>1.26</v>
      </c>
      <c r="I562" s="211"/>
      <c r="J562" s="212">
        <f>ROUND(I562*H562,2)</f>
        <v>0</v>
      </c>
      <c r="K562" s="208" t="s">
        <v>19</v>
      </c>
      <c r="L562" s="46"/>
      <c r="M562" s="213" t="s">
        <v>19</v>
      </c>
      <c r="N562" s="214" t="s">
        <v>43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0.03175</v>
      </c>
      <c r="T562" s="216">
        <f>S562*H562</f>
        <v>0.040004999999999999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286</v>
      </c>
      <c r="AT562" s="217" t="s">
        <v>130</v>
      </c>
      <c r="AU562" s="217" t="s">
        <v>82</v>
      </c>
      <c r="AY562" s="19" t="s">
        <v>127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80</v>
      </c>
      <c r="BK562" s="218">
        <f>ROUND(I562*H562,2)</f>
        <v>0</v>
      </c>
      <c r="BL562" s="19" t="s">
        <v>286</v>
      </c>
      <c r="BM562" s="217" t="s">
        <v>490</v>
      </c>
    </row>
    <row r="563" s="13" customFormat="1">
      <c r="A563" s="13"/>
      <c r="B563" s="224"/>
      <c r="C563" s="225"/>
      <c r="D563" s="226" t="s">
        <v>139</v>
      </c>
      <c r="E563" s="227" t="s">
        <v>19</v>
      </c>
      <c r="F563" s="228" t="s">
        <v>472</v>
      </c>
      <c r="G563" s="225"/>
      <c r="H563" s="227" t="s">
        <v>19</v>
      </c>
      <c r="I563" s="229"/>
      <c r="J563" s="225"/>
      <c r="K563" s="225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139</v>
      </c>
      <c r="AU563" s="234" t="s">
        <v>82</v>
      </c>
      <c r="AV563" s="13" t="s">
        <v>80</v>
      </c>
      <c r="AW563" s="13" t="s">
        <v>33</v>
      </c>
      <c r="AX563" s="13" t="s">
        <v>72</v>
      </c>
      <c r="AY563" s="234" t="s">
        <v>127</v>
      </c>
    </row>
    <row r="564" s="14" customFormat="1">
      <c r="A564" s="14"/>
      <c r="B564" s="235"/>
      <c r="C564" s="236"/>
      <c r="D564" s="226" t="s">
        <v>139</v>
      </c>
      <c r="E564" s="237" t="s">
        <v>19</v>
      </c>
      <c r="F564" s="238" t="s">
        <v>491</v>
      </c>
      <c r="G564" s="236"/>
      <c r="H564" s="239">
        <v>1.26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5" t="s">
        <v>139</v>
      </c>
      <c r="AU564" s="245" t="s">
        <v>82</v>
      </c>
      <c r="AV564" s="14" t="s">
        <v>82</v>
      </c>
      <c r="AW564" s="14" t="s">
        <v>33</v>
      </c>
      <c r="AX564" s="14" t="s">
        <v>80</v>
      </c>
      <c r="AY564" s="245" t="s">
        <v>127</v>
      </c>
    </row>
    <row r="565" s="2" customFormat="1" ht="66.75" customHeight="1">
      <c r="A565" s="40"/>
      <c r="B565" s="41"/>
      <c r="C565" s="206" t="s">
        <v>492</v>
      </c>
      <c r="D565" s="206" t="s">
        <v>130</v>
      </c>
      <c r="E565" s="207" t="s">
        <v>493</v>
      </c>
      <c r="F565" s="208" t="s">
        <v>494</v>
      </c>
      <c r="G565" s="209" t="s">
        <v>222</v>
      </c>
      <c r="H565" s="210">
        <v>1.5940000000000001</v>
      </c>
      <c r="I565" s="211"/>
      <c r="J565" s="212">
        <f>ROUND(I565*H565,2)</f>
        <v>0</v>
      </c>
      <c r="K565" s="208" t="s">
        <v>134</v>
      </c>
      <c r="L565" s="46"/>
      <c r="M565" s="213" t="s">
        <v>19</v>
      </c>
      <c r="N565" s="214" t="s">
        <v>43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286</v>
      </c>
      <c r="AT565" s="217" t="s">
        <v>130</v>
      </c>
      <c r="AU565" s="217" t="s">
        <v>82</v>
      </c>
      <c r="AY565" s="19" t="s">
        <v>127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9" t="s">
        <v>80</v>
      </c>
      <c r="BK565" s="218">
        <f>ROUND(I565*H565,2)</f>
        <v>0</v>
      </c>
      <c r="BL565" s="19" t="s">
        <v>286</v>
      </c>
      <c r="BM565" s="217" t="s">
        <v>495</v>
      </c>
    </row>
    <row r="566" s="2" customFormat="1">
      <c r="A566" s="40"/>
      <c r="B566" s="41"/>
      <c r="C566" s="42"/>
      <c r="D566" s="219" t="s">
        <v>137</v>
      </c>
      <c r="E566" s="42"/>
      <c r="F566" s="220" t="s">
        <v>496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137</v>
      </c>
      <c r="AU566" s="19" t="s">
        <v>82</v>
      </c>
    </row>
    <row r="567" s="12" customFormat="1" ht="22.8" customHeight="1">
      <c r="A567" s="12"/>
      <c r="B567" s="190"/>
      <c r="C567" s="191"/>
      <c r="D567" s="192" t="s">
        <v>71</v>
      </c>
      <c r="E567" s="204" t="s">
        <v>497</v>
      </c>
      <c r="F567" s="204" t="s">
        <v>498</v>
      </c>
      <c r="G567" s="191"/>
      <c r="H567" s="191"/>
      <c r="I567" s="194"/>
      <c r="J567" s="205">
        <f>BK567</f>
        <v>0</v>
      </c>
      <c r="K567" s="191"/>
      <c r="L567" s="196"/>
      <c r="M567" s="197"/>
      <c r="N567" s="198"/>
      <c r="O567" s="198"/>
      <c r="P567" s="199">
        <f>SUM(P568:P610)</f>
        <v>0</v>
      </c>
      <c r="Q567" s="198"/>
      <c r="R567" s="199">
        <f>SUM(R568:R610)</f>
        <v>0.54405000000000003</v>
      </c>
      <c r="S567" s="198"/>
      <c r="T567" s="200">
        <f>SUM(T568:T610)</f>
        <v>0.61199999999999999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1" t="s">
        <v>82</v>
      </c>
      <c r="AT567" s="202" t="s">
        <v>71</v>
      </c>
      <c r="AU567" s="202" t="s">
        <v>80</v>
      </c>
      <c r="AY567" s="201" t="s">
        <v>127</v>
      </c>
      <c r="BK567" s="203">
        <f>SUM(BK568:BK610)</f>
        <v>0</v>
      </c>
    </row>
    <row r="568" s="2" customFormat="1" ht="16.5" customHeight="1">
      <c r="A568" s="40"/>
      <c r="B568" s="41"/>
      <c r="C568" s="206" t="s">
        <v>499</v>
      </c>
      <c r="D568" s="206" t="s">
        <v>130</v>
      </c>
      <c r="E568" s="207" t="s">
        <v>500</v>
      </c>
      <c r="F568" s="208" t="s">
        <v>501</v>
      </c>
      <c r="G568" s="209" t="s">
        <v>381</v>
      </c>
      <c r="H568" s="210">
        <v>2</v>
      </c>
      <c r="I568" s="211"/>
      <c r="J568" s="212">
        <f>ROUND(I568*H568,2)</f>
        <v>0</v>
      </c>
      <c r="K568" s="208" t="s">
        <v>19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0.17399999999999999</v>
      </c>
      <c r="R568" s="215">
        <f>Q568*H568</f>
        <v>0.34799999999999998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286</v>
      </c>
      <c r="AT568" s="217" t="s">
        <v>130</v>
      </c>
      <c r="AU568" s="217" t="s">
        <v>82</v>
      </c>
      <c r="AY568" s="19" t="s">
        <v>127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286</v>
      </c>
      <c r="BM568" s="217" t="s">
        <v>502</v>
      </c>
    </row>
    <row r="569" s="13" customFormat="1">
      <c r="A569" s="13"/>
      <c r="B569" s="224"/>
      <c r="C569" s="225"/>
      <c r="D569" s="226" t="s">
        <v>139</v>
      </c>
      <c r="E569" s="227" t="s">
        <v>19</v>
      </c>
      <c r="F569" s="228" t="s">
        <v>503</v>
      </c>
      <c r="G569" s="225"/>
      <c r="H569" s="227" t="s">
        <v>19</v>
      </c>
      <c r="I569" s="229"/>
      <c r="J569" s="225"/>
      <c r="K569" s="225"/>
      <c r="L569" s="230"/>
      <c r="M569" s="231"/>
      <c r="N569" s="232"/>
      <c r="O569" s="232"/>
      <c r="P569" s="232"/>
      <c r="Q569" s="232"/>
      <c r="R569" s="232"/>
      <c r="S569" s="232"/>
      <c r="T569" s="23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4" t="s">
        <v>139</v>
      </c>
      <c r="AU569" s="234" t="s">
        <v>82</v>
      </c>
      <c r="AV569" s="13" t="s">
        <v>80</v>
      </c>
      <c r="AW569" s="13" t="s">
        <v>33</v>
      </c>
      <c r="AX569" s="13" t="s">
        <v>72</v>
      </c>
      <c r="AY569" s="234" t="s">
        <v>127</v>
      </c>
    </row>
    <row r="570" s="14" customFormat="1">
      <c r="A570" s="14"/>
      <c r="B570" s="235"/>
      <c r="C570" s="236"/>
      <c r="D570" s="226" t="s">
        <v>139</v>
      </c>
      <c r="E570" s="237" t="s">
        <v>19</v>
      </c>
      <c r="F570" s="238" t="s">
        <v>504</v>
      </c>
      <c r="G570" s="236"/>
      <c r="H570" s="239">
        <v>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139</v>
      </c>
      <c r="AU570" s="245" t="s">
        <v>82</v>
      </c>
      <c r="AV570" s="14" t="s">
        <v>82</v>
      </c>
      <c r="AW570" s="14" t="s">
        <v>33</v>
      </c>
      <c r="AX570" s="14" t="s">
        <v>72</v>
      </c>
      <c r="AY570" s="245" t="s">
        <v>127</v>
      </c>
    </row>
    <row r="571" s="15" customFormat="1">
      <c r="A571" s="15"/>
      <c r="B571" s="246"/>
      <c r="C571" s="247"/>
      <c r="D571" s="226" t="s">
        <v>139</v>
      </c>
      <c r="E571" s="248" t="s">
        <v>19</v>
      </c>
      <c r="F571" s="249" t="s">
        <v>157</v>
      </c>
      <c r="G571" s="247"/>
      <c r="H571" s="250">
        <v>1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139</v>
      </c>
      <c r="AU571" s="256" t="s">
        <v>82</v>
      </c>
      <c r="AV571" s="15" t="s">
        <v>158</v>
      </c>
      <c r="AW571" s="15" t="s">
        <v>33</v>
      </c>
      <c r="AX571" s="15" t="s">
        <v>72</v>
      </c>
      <c r="AY571" s="256" t="s">
        <v>127</v>
      </c>
    </row>
    <row r="572" s="14" customFormat="1">
      <c r="A572" s="14"/>
      <c r="B572" s="235"/>
      <c r="C572" s="236"/>
      <c r="D572" s="226" t="s">
        <v>139</v>
      </c>
      <c r="E572" s="237" t="s">
        <v>19</v>
      </c>
      <c r="F572" s="238" t="s">
        <v>505</v>
      </c>
      <c r="G572" s="236"/>
      <c r="H572" s="239">
        <v>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5" t="s">
        <v>139</v>
      </c>
      <c r="AU572" s="245" t="s">
        <v>82</v>
      </c>
      <c r="AV572" s="14" t="s">
        <v>82</v>
      </c>
      <c r="AW572" s="14" t="s">
        <v>33</v>
      </c>
      <c r="AX572" s="14" t="s">
        <v>72</v>
      </c>
      <c r="AY572" s="245" t="s">
        <v>127</v>
      </c>
    </row>
    <row r="573" s="15" customFormat="1">
      <c r="A573" s="15"/>
      <c r="B573" s="246"/>
      <c r="C573" s="247"/>
      <c r="D573" s="226" t="s">
        <v>139</v>
      </c>
      <c r="E573" s="248" t="s">
        <v>19</v>
      </c>
      <c r="F573" s="249" t="s">
        <v>162</v>
      </c>
      <c r="G573" s="247"/>
      <c r="H573" s="250">
        <v>1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6" t="s">
        <v>139</v>
      </c>
      <c r="AU573" s="256" t="s">
        <v>82</v>
      </c>
      <c r="AV573" s="15" t="s">
        <v>158</v>
      </c>
      <c r="AW573" s="15" t="s">
        <v>33</v>
      </c>
      <c r="AX573" s="15" t="s">
        <v>72</v>
      </c>
      <c r="AY573" s="256" t="s">
        <v>127</v>
      </c>
    </row>
    <row r="574" s="16" customFormat="1">
      <c r="A574" s="16"/>
      <c r="B574" s="257"/>
      <c r="C574" s="258"/>
      <c r="D574" s="226" t="s">
        <v>139</v>
      </c>
      <c r="E574" s="259" t="s">
        <v>19</v>
      </c>
      <c r="F574" s="260" t="s">
        <v>181</v>
      </c>
      <c r="G574" s="258"/>
      <c r="H574" s="261">
        <v>2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67" t="s">
        <v>139</v>
      </c>
      <c r="AU574" s="267" t="s">
        <v>82</v>
      </c>
      <c r="AV574" s="16" t="s">
        <v>135</v>
      </c>
      <c r="AW574" s="16" t="s">
        <v>33</v>
      </c>
      <c r="AX574" s="16" t="s">
        <v>80</v>
      </c>
      <c r="AY574" s="267" t="s">
        <v>127</v>
      </c>
    </row>
    <row r="575" s="2" customFormat="1" ht="37.8" customHeight="1">
      <c r="A575" s="40"/>
      <c r="B575" s="41"/>
      <c r="C575" s="206" t="s">
        <v>506</v>
      </c>
      <c r="D575" s="206" t="s">
        <v>130</v>
      </c>
      <c r="E575" s="207" t="s">
        <v>507</v>
      </c>
      <c r="F575" s="208" t="s">
        <v>508</v>
      </c>
      <c r="G575" s="209" t="s">
        <v>509</v>
      </c>
      <c r="H575" s="210">
        <v>11</v>
      </c>
      <c r="I575" s="211"/>
      <c r="J575" s="212">
        <f>ROUND(I575*H575,2)</f>
        <v>0</v>
      </c>
      <c r="K575" s="208" t="s">
        <v>134</v>
      </c>
      <c r="L575" s="46"/>
      <c r="M575" s="213" t="s">
        <v>19</v>
      </c>
      <c r="N575" s="214" t="s">
        <v>43</v>
      </c>
      <c r="O575" s="86"/>
      <c r="P575" s="215">
        <f>O575*H575</f>
        <v>0</v>
      </c>
      <c r="Q575" s="215">
        <v>0</v>
      </c>
      <c r="R575" s="215">
        <f>Q575*H575</f>
        <v>0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286</v>
      </c>
      <c r="AT575" s="217" t="s">
        <v>130</v>
      </c>
      <c r="AU575" s="217" t="s">
        <v>82</v>
      </c>
      <c r="AY575" s="19" t="s">
        <v>127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80</v>
      </c>
      <c r="BK575" s="218">
        <f>ROUND(I575*H575,2)</f>
        <v>0</v>
      </c>
      <c r="BL575" s="19" t="s">
        <v>286</v>
      </c>
      <c r="BM575" s="217" t="s">
        <v>510</v>
      </c>
    </row>
    <row r="576" s="2" customFormat="1">
      <c r="A576" s="40"/>
      <c r="B576" s="41"/>
      <c r="C576" s="42"/>
      <c r="D576" s="219" t="s">
        <v>137</v>
      </c>
      <c r="E576" s="42"/>
      <c r="F576" s="220" t="s">
        <v>511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137</v>
      </c>
      <c r="AU576" s="19" t="s">
        <v>82</v>
      </c>
    </row>
    <row r="577" s="14" customFormat="1">
      <c r="A577" s="14"/>
      <c r="B577" s="235"/>
      <c r="C577" s="236"/>
      <c r="D577" s="226" t="s">
        <v>139</v>
      </c>
      <c r="E577" s="237" t="s">
        <v>19</v>
      </c>
      <c r="F577" s="238" t="s">
        <v>512</v>
      </c>
      <c r="G577" s="236"/>
      <c r="H577" s="239">
        <v>11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139</v>
      </c>
      <c r="AU577" s="245" t="s">
        <v>82</v>
      </c>
      <c r="AV577" s="14" t="s">
        <v>82</v>
      </c>
      <c r="AW577" s="14" t="s">
        <v>33</v>
      </c>
      <c r="AX577" s="14" t="s">
        <v>80</v>
      </c>
      <c r="AY577" s="245" t="s">
        <v>127</v>
      </c>
    </row>
    <row r="578" s="2" customFormat="1" ht="24.15" customHeight="1">
      <c r="A578" s="40"/>
      <c r="B578" s="41"/>
      <c r="C578" s="268" t="s">
        <v>513</v>
      </c>
      <c r="D578" s="268" t="s">
        <v>318</v>
      </c>
      <c r="E578" s="269" t="s">
        <v>514</v>
      </c>
      <c r="F578" s="270" t="s">
        <v>515</v>
      </c>
      <c r="G578" s="271" t="s">
        <v>509</v>
      </c>
      <c r="H578" s="272">
        <v>10</v>
      </c>
      <c r="I578" s="273"/>
      <c r="J578" s="274">
        <f>ROUND(I578*H578,2)</f>
        <v>0</v>
      </c>
      <c r="K578" s="270" t="s">
        <v>134</v>
      </c>
      <c r="L578" s="275"/>
      <c r="M578" s="276" t="s">
        <v>19</v>
      </c>
      <c r="N578" s="277" t="s">
        <v>43</v>
      </c>
      <c r="O578" s="86"/>
      <c r="P578" s="215">
        <f>O578*H578</f>
        <v>0</v>
      </c>
      <c r="Q578" s="215">
        <v>0.012999999999999999</v>
      </c>
      <c r="R578" s="215">
        <f>Q578*H578</f>
        <v>0.13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321</v>
      </c>
      <c r="AT578" s="217" t="s">
        <v>318</v>
      </c>
      <c r="AU578" s="217" t="s">
        <v>82</v>
      </c>
      <c r="AY578" s="19" t="s">
        <v>127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9" t="s">
        <v>80</v>
      </c>
      <c r="BK578" s="218">
        <f>ROUND(I578*H578,2)</f>
        <v>0</v>
      </c>
      <c r="BL578" s="19" t="s">
        <v>286</v>
      </c>
      <c r="BM578" s="217" t="s">
        <v>516</v>
      </c>
    </row>
    <row r="579" s="14" customFormat="1">
      <c r="A579" s="14"/>
      <c r="B579" s="235"/>
      <c r="C579" s="236"/>
      <c r="D579" s="226" t="s">
        <v>139</v>
      </c>
      <c r="E579" s="237" t="s">
        <v>19</v>
      </c>
      <c r="F579" s="238" t="s">
        <v>517</v>
      </c>
      <c r="G579" s="236"/>
      <c r="H579" s="239">
        <v>10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5" t="s">
        <v>139</v>
      </c>
      <c r="AU579" s="245" t="s">
        <v>82</v>
      </c>
      <c r="AV579" s="14" t="s">
        <v>82</v>
      </c>
      <c r="AW579" s="14" t="s">
        <v>33</v>
      </c>
      <c r="AX579" s="14" t="s">
        <v>80</v>
      </c>
      <c r="AY579" s="245" t="s">
        <v>127</v>
      </c>
    </row>
    <row r="580" s="2" customFormat="1" ht="24.15" customHeight="1">
      <c r="A580" s="40"/>
      <c r="B580" s="41"/>
      <c r="C580" s="268" t="s">
        <v>518</v>
      </c>
      <c r="D580" s="268" t="s">
        <v>318</v>
      </c>
      <c r="E580" s="269" t="s">
        <v>519</v>
      </c>
      <c r="F580" s="270" t="s">
        <v>520</v>
      </c>
      <c r="G580" s="271" t="s">
        <v>509</v>
      </c>
      <c r="H580" s="272">
        <v>1</v>
      </c>
      <c r="I580" s="273"/>
      <c r="J580" s="274">
        <f>ROUND(I580*H580,2)</f>
        <v>0</v>
      </c>
      <c r="K580" s="270" t="s">
        <v>134</v>
      </c>
      <c r="L580" s="275"/>
      <c r="M580" s="276" t="s">
        <v>19</v>
      </c>
      <c r="N580" s="277" t="s">
        <v>43</v>
      </c>
      <c r="O580" s="86"/>
      <c r="P580" s="215">
        <f>O580*H580</f>
        <v>0</v>
      </c>
      <c r="Q580" s="215">
        <v>0.016</v>
      </c>
      <c r="R580" s="215">
        <f>Q580*H580</f>
        <v>0.016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321</v>
      </c>
      <c r="AT580" s="217" t="s">
        <v>318</v>
      </c>
      <c r="AU580" s="217" t="s">
        <v>82</v>
      </c>
      <c r="AY580" s="19" t="s">
        <v>127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80</v>
      </c>
      <c r="BK580" s="218">
        <f>ROUND(I580*H580,2)</f>
        <v>0</v>
      </c>
      <c r="BL580" s="19" t="s">
        <v>286</v>
      </c>
      <c r="BM580" s="217" t="s">
        <v>521</v>
      </c>
    </row>
    <row r="581" s="2" customFormat="1" ht="24.15" customHeight="1">
      <c r="A581" s="40"/>
      <c r="B581" s="41"/>
      <c r="C581" s="206" t="s">
        <v>522</v>
      </c>
      <c r="D581" s="206" t="s">
        <v>130</v>
      </c>
      <c r="E581" s="207" t="s">
        <v>523</v>
      </c>
      <c r="F581" s="208" t="s">
        <v>524</v>
      </c>
      <c r="G581" s="209" t="s">
        <v>509</v>
      </c>
      <c r="H581" s="210">
        <v>11</v>
      </c>
      <c r="I581" s="211"/>
      <c r="J581" s="212">
        <f>ROUND(I581*H581,2)</f>
        <v>0</v>
      </c>
      <c r="K581" s="208" t="s">
        <v>134</v>
      </c>
      <c r="L581" s="46"/>
      <c r="M581" s="213" t="s">
        <v>19</v>
      </c>
      <c r="N581" s="214" t="s">
        <v>43</v>
      </c>
      <c r="O581" s="86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286</v>
      </c>
      <c r="AT581" s="217" t="s">
        <v>130</v>
      </c>
      <c r="AU581" s="217" t="s">
        <v>82</v>
      </c>
      <c r="AY581" s="19" t="s">
        <v>127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9" t="s">
        <v>80</v>
      </c>
      <c r="BK581" s="218">
        <f>ROUND(I581*H581,2)</f>
        <v>0</v>
      </c>
      <c r="BL581" s="19" t="s">
        <v>286</v>
      </c>
      <c r="BM581" s="217" t="s">
        <v>525</v>
      </c>
    </row>
    <row r="582" s="2" customFormat="1">
      <c r="A582" s="40"/>
      <c r="B582" s="41"/>
      <c r="C582" s="42"/>
      <c r="D582" s="219" t="s">
        <v>137</v>
      </c>
      <c r="E582" s="42"/>
      <c r="F582" s="220" t="s">
        <v>526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137</v>
      </c>
      <c r="AU582" s="19" t="s">
        <v>82</v>
      </c>
    </row>
    <row r="583" s="14" customFormat="1">
      <c r="A583" s="14"/>
      <c r="B583" s="235"/>
      <c r="C583" s="236"/>
      <c r="D583" s="226" t="s">
        <v>139</v>
      </c>
      <c r="E583" s="237" t="s">
        <v>19</v>
      </c>
      <c r="F583" s="238" t="s">
        <v>257</v>
      </c>
      <c r="G583" s="236"/>
      <c r="H583" s="239">
        <v>11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5" t="s">
        <v>139</v>
      </c>
      <c r="AU583" s="245" t="s">
        <v>82</v>
      </c>
      <c r="AV583" s="14" t="s">
        <v>82</v>
      </c>
      <c r="AW583" s="14" t="s">
        <v>33</v>
      </c>
      <c r="AX583" s="14" t="s">
        <v>80</v>
      </c>
      <c r="AY583" s="245" t="s">
        <v>127</v>
      </c>
    </row>
    <row r="584" s="2" customFormat="1" ht="24.15" customHeight="1">
      <c r="A584" s="40"/>
      <c r="B584" s="41"/>
      <c r="C584" s="268" t="s">
        <v>527</v>
      </c>
      <c r="D584" s="268" t="s">
        <v>318</v>
      </c>
      <c r="E584" s="269" t="s">
        <v>528</v>
      </c>
      <c r="F584" s="270" t="s">
        <v>529</v>
      </c>
      <c r="G584" s="271" t="s">
        <v>509</v>
      </c>
      <c r="H584" s="272">
        <v>5</v>
      </c>
      <c r="I584" s="273"/>
      <c r="J584" s="274">
        <f>ROUND(I584*H584,2)</f>
        <v>0</v>
      </c>
      <c r="K584" s="270" t="s">
        <v>134</v>
      </c>
      <c r="L584" s="275"/>
      <c r="M584" s="276" t="s">
        <v>19</v>
      </c>
      <c r="N584" s="277" t="s">
        <v>43</v>
      </c>
      <c r="O584" s="86"/>
      <c r="P584" s="215">
        <f>O584*H584</f>
        <v>0</v>
      </c>
      <c r="Q584" s="215">
        <v>0.00014999999999999999</v>
      </c>
      <c r="R584" s="215">
        <f>Q584*H584</f>
        <v>0.00074999999999999991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321</v>
      </c>
      <c r="AT584" s="217" t="s">
        <v>318</v>
      </c>
      <c r="AU584" s="217" t="s">
        <v>82</v>
      </c>
      <c r="AY584" s="19" t="s">
        <v>127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80</v>
      </c>
      <c r="BK584" s="218">
        <f>ROUND(I584*H584,2)</f>
        <v>0</v>
      </c>
      <c r="BL584" s="19" t="s">
        <v>286</v>
      </c>
      <c r="BM584" s="217" t="s">
        <v>530</v>
      </c>
    </row>
    <row r="585" s="14" customFormat="1">
      <c r="A585" s="14"/>
      <c r="B585" s="235"/>
      <c r="C585" s="236"/>
      <c r="D585" s="226" t="s">
        <v>139</v>
      </c>
      <c r="E585" s="237" t="s">
        <v>19</v>
      </c>
      <c r="F585" s="238" t="s">
        <v>531</v>
      </c>
      <c r="G585" s="236"/>
      <c r="H585" s="239">
        <v>3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139</v>
      </c>
      <c r="AU585" s="245" t="s">
        <v>82</v>
      </c>
      <c r="AV585" s="14" t="s">
        <v>82</v>
      </c>
      <c r="AW585" s="14" t="s">
        <v>33</v>
      </c>
      <c r="AX585" s="14" t="s">
        <v>72</v>
      </c>
      <c r="AY585" s="245" t="s">
        <v>127</v>
      </c>
    </row>
    <row r="586" s="14" customFormat="1">
      <c r="A586" s="14"/>
      <c r="B586" s="235"/>
      <c r="C586" s="236"/>
      <c r="D586" s="226" t="s">
        <v>139</v>
      </c>
      <c r="E586" s="237" t="s">
        <v>19</v>
      </c>
      <c r="F586" s="238" t="s">
        <v>532</v>
      </c>
      <c r="G586" s="236"/>
      <c r="H586" s="239">
        <v>2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139</v>
      </c>
      <c r="AU586" s="245" t="s">
        <v>82</v>
      </c>
      <c r="AV586" s="14" t="s">
        <v>82</v>
      </c>
      <c r="AW586" s="14" t="s">
        <v>33</v>
      </c>
      <c r="AX586" s="14" t="s">
        <v>72</v>
      </c>
      <c r="AY586" s="245" t="s">
        <v>127</v>
      </c>
    </row>
    <row r="587" s="16" customFormat="1">
      <c r="A587" s="16"/>
      <c r="B587" s="257"/>
      <c r="C587" s="258"/>
      <c r="D587" s="226" t="s">
        <v>139</v>
      </c>
      <c r="E587" s="259" t="s">
        <v>19</v>
      </c>
      <c r="F587" s="260" t="s">
        <v>181</v>
      </c>
      <c r="G587" s="258"/>
      <c r="H587" s="261">
        <v>5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67" t="s">
        <v>139</v>
      </c>
      <c r="AU587" s="267" t="s">
        <v>82</v>
      </c>
      <c r="AV587" s="16" t="s">
        <v>135</v>
      </c>
      <c r="AW587" s="16" t="s">
        <v>33</v>
      </c>
      <c r="AX587" s="16" t="s">
        <v>80</v>
      </c>
      <c r="AY587" s="267" t="s">
        <v>127</v>
      </c>
    </row>
    <row r="588" s="2" customFormat="1" ht="24.15" customHeight="1">
      <c r="A588" s="40"/>
      <c r="B588" s="41"/>
      <c r="C588" s="268" t="s">
        <v>533</v>
      </c>
      <c r="D588" s="268" t="s">
        <v>318</v>
      </c>
      <c r="E588" s="269" t="s">
        <v>534</v>
      </c>
      <c r="F588" s="270" t="s">
        <v>535</v>
      </c>
      <c r="G588" s="271" t="s">
        <v>509</v>
      </c>
      <c r="H588" s="272">
        <v>6</v>
      </c>
      <c r="I588" s="273"/>
      <c r="J588" s="274">
        <f>ROUND(I588*H588,2)</f>
        <v>0</v>
      </c>
      <c r="K588" s="270" t="s">
        <v>134</v>
      </c>
      <c r="L588" s="275"/>
      <c r="M588" s="276" t="s">
        <v>19</v>
      </c>
      <c r="N588" s="277" t="s">
        <v>43</v>
      </c>
      <c r="O588" s="86"/>
      <c r="P588" s="215">
        <f>O588*H588</f>
        <v>0</v>
      </c>
      <c r="Q588" s="215">
        <v>0.00014999999999999999</v>
      </c>
      <c r="R588" s="215">
        <f>Q588*H588</f>
        <v>0.00089999999999999998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321</v>
      </c>
      <c r="AT588" s="217" t="s">
        <v>318</v>
      </c>
      <c r="AU588" s="217" t="s">
        <v>82</v>
      </c>
      <c r="AY588" s="19" t="s">
        <v>127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80</v>
      </c>
      <c r="BK588" s="218">
        <f>ROUND(I588*H588,2)</f>
        <v>0</v>
      </c>
      <c r="BL588" s="19" t="s">
        <v>286</v>
      </c>
      <c r="BM588" s="217" t="s">
        <v>536</v>
      </c>
    </row>
    <row r="589" s="14" customFormat="1">
      <c r="A589" s="14"/>
      <c r="B589" s="235"/>
      <c r="C589" s="236"/>
      <c r="D589" s="226" t="s">
        <v>139</v>
      </c>
      <c r="E589" s="237" t="s">
        <v>19</v>
      </c>
      <c r="F589" s="238" t="s">
        <v>537</v>
      </c>
      <c r="G589" s="236"/>
      <c r="H589" s="239">
        <v>6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5" t="s">
        <v>139</v>
      </c>
      <c r="AU589" s="245" t="s">
        <v>82</v>
      </c>
      <c r="AV589" s="14" t="s">
        <v>82</v>
      </c>
      <c r="AW589" s="14" t="s">
        <v>33</v>
      </c>
      <c r="AX589" s="14" t="s">
        <v>80</v>
      </c>
      <c r="AY589" s="245" t="s">
        <v>127</v>
      </c>
    </row>
    <row r="590" s="2" customFormat="1" ht="24.15" customHeight="1">
      <c r="A590" s="40"/>
      <c r="B590" s="41"/>
      <c r="C590" s="206" t="s">
        <v>538</v>
      </c>
      <c r="D590" s="206" t="s">
        <v>130</v>
      </c>
      <c r="E590" s="207" t="s">
        <v>539</v>
      </c>
      <c r="F590" s="208" t="s">
        <v>540</v>
      </c>
      <c r="G590" s="209" t="s">
        <v>509</v>
      </c>
      <c r="H590" s="210">
        <v>22</v>
      </c>
      <c r="I590" s="211"/>
      <c r="J590" s="212">
        <f>ROUND(I590*H590,2)</f>
        <v>0</v>
      </c>
      <c r="K590" s="208" t="s">
        <v>134</v>
      </c>
      <c r="L590" s="46"/>
      <c r="M590" s="213" t="s">
        <v>19</v>
      </c>
      <c r="N590" s="214" t="s">
        <v>43</v>
      </c>
      <c r="O590" s="86"/>
      <c r="P590" s="215">
        <f>O590*H590</f>
        <v>0</v>
      </c>
      <c r="Q590" s="215">
        <v>0</v>
      </c>
      <c r="R590" s="215">
        <f>Q590*H590</f>
        <v>0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286</v>
      </c>
      <c r="AT590" s="217" t="s">
        <v>130</v>
      </c>
      <c r="AU590" s="217" t="s">
        <v>82</v>
      </c>
      <c r="AY590" s="19" t="s">
        <v>127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80</v>
      </c>
      <c r="BK590" s="218">
        <f>ROUND(I590*H590,2)</f>
        <v>0</v>
      </c>
      <c r="BL590" s="19" t="s">
        <v>286</v>
      </c>
      <c r="BM590" s="217" t="s">
        <v>541</v>
      </c>
    </row>
    <row r="591" s="2" customFormat="1">
      <c r="A591" s="40"/>
      <c r="B591" s="41"/>
      <c r="C591" s="42"/>
      <c r="D591" s="219" t="s">
        <v>137</v>
      </c>
      <c r="E591" s="42"/>
      <c r="F591" s="220" t="s">
        <v>542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137</v>
      </c>
      <c r="AU591" s="19" t="s">
        <v>82</v>
      </c>
    </row>
    <row r="592" s="14" customFormat="1">
      <c r="A592" s="14"/>
      <c r="B592" s="235"/>
      <c r="C592" s="236"/>
      <c r="D592" s="226" t="s">
        <v>139</v>
      </c>
      <c r="E592" s="237" t="s">
        <v>19</v>
      </c>
      <c r="F592" s="238" t="s">
        <v>543</v>
      </c>
      <c r="G592" s="236"/>
      <c r="H592" s="239">
        <v>22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5" t="s">
        <v>139</v>
      </c>
      <c r="AU592" s="245" t="s">
        <v>82</v>
      </c>
      <c r="AV592" s="14" t="s">
        <v>82</v>
      </c>
      <c r="AW592" s="14" t="s">
        <v>33</v>
      </c>
      <c r="AX592" s="14" t="s">
        <v>80</v>
      </c>
      <c r="AY592" s="245" t="s">
        <v>127</v>
      </c>
    </row>
    <row r="593" s="2" customFormat="1" ht="16.5" customHeight="1">
      <c r="A593" s="40"/>
      <c r="B593" s="41"/>
      <c r="C593" s="268" t="s">
        <v>544</v>
      </c>
      <c r="D593" s="268" t="s">
        <v>318</v>
      </c>
      <c r="E593" s="269" t="s">
        <v>545</v>
      </c>
      <c r="F593" s="270" t="s">
        <v>546</v>
      </c>
      <c r="G593" s="271" t="s">
        <v>509</v>
      </c>
      <c r="H593" s="272">
        <v>10</v>
      </c>
      <c r="I593" s="273"/>
      <c r="J593" s="274">
        <f>ROUND(I593*H593,2)</f>
        <v>0</v>
      </c>
      <c r="K593" s="270" t="s">
        <v>134</v>
      </c>
      <c r="L593" s="275"/>
      <c r="M593" s="276" t="s">
        <v>19</v>
      </c>
      <c r="N593" s="277" t="s">
        <v>43</v>
      </c>
      <c r="O593" s="86"/>
      <c r="P593" s="215">
        <f>O593*H593</f>
        <v>0</v>
      </c>
      <c r="Q593" s="215">
        <v>0.0022000000000000001</v>
      </c>
      <c r="R593" s="215">
        <f>Q593*H593</f>
        <v>0.022000000000000002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321</v>
      </c>
      <c r="AT593" s="217" t="s">
        <v>318</v>
      </c>
      <c r="AU593" s="217" t="s">
        <v>82</v>
      </c>
      <c r="AY593" s="19" t="s">
        <v>127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80</v>
      </c>
      <c r="BK593" s="218">
        <f>ROUND(I593*H593,2)</f>
        <v>0</v>
      </c>
      <c r="BL593" s="19" t="s">
        <v>286</v>
      </c>
      <c r="BM593" s="217" t="s">
        <v>547</v>
      </c>
    </row>
    <row r="594" s="14" customFormat="1">
      <c r="A594" s="14"/>
      <c r="B594" s="235"/>
      <c r="C594" s="236"/>
      <c r="D594" s="226" t="s">
        <v>139</v>
      </c>
      <c r="E594" s="237" t="s">
        <v>19</v>
      </c>
      <c r="F594" s="238" t="s">
        <v>548</v>
      </c>
      <c r="G594" s="236"/>
      <c r="H594" s="239">
        <v>6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5" t="s">
        <v>139</v>
      </c>
      <c r="AU594" s="245" t="s">
        <v>82</v>
      </c>
      <c r="AV594" s="14" t="s">
        <v>82</v>
      </c>
      <c r="AW594" s="14" t="s">
        <v>33</v>
      </c>
      <c r="AX594" s="14" t="s">
        <v>72</v>
      </c>
      <c r="AY594" s="245" t="s">
        <v>127</v>
      </c>
    </row>
    <row r="595" s="14" customFormat="1">
      <c r="A595" s="14"/>
      <c r="B595" s="235"/>
      <c r="C595" s="236"/>
      <c r="D595" s="226" t="s">
        <v>139</v>
      </c>
      <c r="E595" s="237" t="s">
        <v>19</v>
      </c>
      <c r="F595" s="238" t="s">
        <v>549</v>
      </c>
      <c r="G595" s="236"/>
      <c r="H595" s="239">
        <v>4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139</v>
      </c>
      <c r="AU595" s="245" t="s">
        <v>82</v>
      </c>
      <c r="AV595" s="14" t="s">
        <v>82</v>
      </c>
      <c r="AW595" s="14" t="s">
        <v>33</v>
      </c>
      <c r="AX595" s="14" t="s">
        <v>72</v>
      </c>
      <c r="AY595" s="245" t="s">
        <v>127</v>
      </c>
    </row>
    <row r="596" s="16" customFormat="1">
      <c r="A596" s="16"/>
      <c r="B596" s="257"/>
      <c r="C596" s="258"/>
      <c r="D596" s="226" t="s">
        <v>139</v>
      </c>
      <c r="E596" s="259" t="s">
        <v>19</v>
      </c>
      <c r="F596" s="260" t="s">
        <v>181</v>
      </c>
      <c r="G596" s="258"/>
      <c r="H596" s="261">
        <v>10</v>
      </c>
      <c r="I596" s="262"/>
      <c r="J596" s="258"/>
      <c r="K596" s="258"/>
      <c r="L596" s="263"/>
      <c r="M596" s="264"/>
      <c r="N596" s="265"/>
      <c r="O596" s="265"/>
      <c r="P596" s="265"/>
      <c r="Q596" s="265"/>
      <c r="R596" s="265"/>
      <c r="S596" s="265"/>
      <c r="T596" s="26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67" t="s">
        <v>139</v>
      </c>
      <c r="AU596" s="267" t="s">
        <v>82</v>
      </c>
      <c r="AV596" s="16" t="s">
        <v>135</v>
      </c>
      <c r="AW596" s="16" t="s">
        <v>33</v>
      </c>
      <c r="AX596" s="16" t="s">
        <v>80</v>
      </c>
      <c r="AY596" s="267" t="s">
        <v>127</v>
      </c>
    </row>
    <row r="597" s="2" customFormat="1" ht="16.5" customHeight="1">
      <c r="A597" s="40"/>
      <c r="B597" s="41"/>
      <c r="C597" s="268" t="s">
        <v>550</v>
      </c>
      <c r="D597" s="268" t="s">
        <v>318</v>
      </c>
      <c r="E597" s="269" t="s">
        <v>551</v>
      </c>
      <c r="F597" s="270" t="s">
        <v>552</v>
      </c>
      <c r="G597" s="271" t="s">
        <v>509</v>
      </c>
      <c r="H597" s="272">
        <v>12</v>
      </c>
      <c r="I597" s="273"/>
      <c r="J597" s="274">
        <f>ROUND(I597*H597,2)</f>
        <v>0</v>
      </c>
      <c r="K597" s="270" t="s">
        <v>134</v>
      </c>
      <c r="L597" s="275"/>
      <c r="M597" s="276" t="s">
        <v>19</v>
      </c>
      <c r="N597" s="277" t="s">
        <v>43</v>
      </c>
      <c r="O597" s="86"/>
      <c r="P597" s="215">
        <f>O597*H597</f>
        <v>0</v>
      </c>
      <c r="Q597" s="215">
        <v>0.0022000000000000001</v>
      </c>
      <c r="R597" s="215">
        <f>Q597*H597</f>
        <v>0.0264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321</v>
      </c>
      <c r="AT597" s="217" t="s">
        <v>318</v>
      </c>
      <c r="AU597" s="217" t="s">
        <v>82</v>
      </c>
      <c r="AY597" s="19" t="s">
        <v>127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80</v>
      </c>
      <c r="BK597" s="218">
        <f>ROUND(I597*H597,2)</f>
        <v>0</v>
      </c>
      <c r="BL597" s="19" t="s">
        <v>286</v>
      </c>
      <c r="BM597" s="217" t="s">
        <v>553</v>
      </c>
    </row>
    <row r="598" s="14" customFormat="1">
      <c r="A598" s="14"/>
      <c r="B598" s="235"/>
      <c r="C598" s="236"/>
      <c r="D598" s="226" t="s">
        <v>139</v>
      </c>
      <c r="E598" s="237" t="s">
        <v>19</v>
      </c>
      <c r="F598" s="238" t="s">
        <v>554</v>
      </c>
      <c r="G598" s="236"/>
      <c r="H598" s="239">
        <v>12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139</v>
      </c>
      <c r="AU598" s="245" t="s">
        <v>82</v>
      </c>
      <c r="AV598" s="14" t="s">
        <v>82</v>
      </c>
      <c r="AW598" s="14" t="s">
        <v>33</v>
      </c>
      <c r="AX598" s="14" t="s">
        <v>80</v>
      </c>
      <c r="AY598" s="245" t="s">
        <v>127</v>
      </c>
    </row>
    <row r="599" s="2" customFormat="1" ht="24.15" customHeight="1">
      <c r="A599" s="40"/>
      <c r="B599" s="41"/>
      <c r="C599" s="206" t="s">
        <v>555</v>
      </c>
      <c r="D599" s="206" t="s">
        <v>130</v>
      </c>
      <c r="E599" s="207" t="s">
        <v>556</v>
      </c>
      <c r="F599" s="208" t="s">
        <v>557</v>
      </c>
      <c r="G599" s="209" t="s">
        <v>509</v>
      </c>
      <c r="H599" s="210">
        <v>11</v>
      </c>
      <c r="I599" s="211"/>
      <c r="J599" s="212">
        <f>ROUND(I599*H599,2)</f>
        <v>0</v>
      </c>
      <c r="K599" s="208" t="s">
        <v>134</v>
      </c>
      <c r="L599" s="46"/>
      <c r="M599" s="213" t="s">
        <v>19</v>
      </c>
      <c r="N599" s="214" t="s">
        <v>43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0.024</v>
      </c>
      <c r="T599" s="216">
        <f>S599*H599</f>
        <v>0.26400000000000001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286</v>
      </c>
      <c r="AT599" s="217" t="s">
        <v>130</v>
      </c>
      <c r="AU599" s="217" t="s">
        <v>82</v>
      </c>
      <c r="AY599" s="19" t="s">
        <v>127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80</v>
      </c>
      <c r="BK599" s="218">
        <f>ROUND(I599*H599,2)</f>
        <v>0</v>
      </c>
      <c r="BL599" s="19" t="s">
        <v>286</v>
      </c>
      <c r="BM599" s="217" t="s">
        <v>558</v>
      </c>
    </row>
    <row r="600" s="2" customFormat="1">
      <c r="A600" s="40"/>
      <c r="B600" s="41"/>
      <c r="C600" s="42"/>
      <c r="D600" s="219" t="s">
        <v>137</v>
      </c>
      <c r="E600" s="42"/>
      <c r="F600" s="220" t="s">
        <v>559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137</v>
      </c>
      <c r="AU600" s="19" t="s">
        <v>82</v>
      </c>
    </row>
    <row r="601" s="14" customFormat="1">
      <c r="A601" s="14"/>
      <c r="B601" s="235"/>
      <c r="C601" s="236"/>
      <c r="D601" s="226" t="s">
        <v>139</v>
      </c>
      <c r="E601" s="237" t="s">
        <v>19</v>
      </c>
      <c r="F601" s="238" t="s">
        <v>512</v>
      </c>
      <c r="G601" s="236"/>
      <c r="H601" s="239">
        <v>11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139</v>
      </c>
      <c r="AU601" s="245" t="s">
        <v>82</v>
      </c>
      <c r="AV601" s="14" t="s">
        <v>82</v>
      </c>
      <c r="AW601" s="14" t="s">
        <v>33</v>
      </c>
      <c r="AX601" s="14" t="s">
        <v>80</v>
      </c>
      <c r="AY601" s="245" t="s">
        <v>127</v>
      </c>
    </row>
    <row r="602" s="2" customFormat="1" ht="24.15" customHeight="1">
      <c r="A602" s="40"/>
      <c r="B602" s="41"/>
      <c r="C602" s="206" t="s">
        <v>560</v>
      </c>
      <c r="D602" s="206" t="s">
        <v>130</v>
      </c>
      <c r="E602" s="207" t="s">
        <v>561</v>
      </c>
      <c r="F602" s="208" t="s">
        <v>562</v>
      </c>
      <c r="G602" s="209" t="s">
        <v>509</v>
      </c>
      <c r="H602" s="210">
        <v>2</v>
      </c>
      <c r="I602" s="211"/>
      <c r="J602" s="212">
        <f>ROUND(I602*H602,2)</f>
        <v>0</v>
      </c>
      <c r="K602" s="208" t="s">
        <v>19</v>
      </c>
      <c r="L602" s="46"/>
      <c r="M602" s="213" t="s">
        <v>19</v>
      </c>
      <c r="N602" s="214" t="s">
        <v>43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0.17399999999999999</v>
      </c>
      <c r="T602" s="216">
        <f>S602*H602</f>
        <v>0.34799999999999998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286</v>
      </c>
      <c r="AT602" s="217" t="s">
        <v>130</v>
      </c>
      <c r="AU602" s="217" t="s">
        <v>82</v>
      </c>
      <c r="AY602" s="19" t="s">
        <v>127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80</v>
      </c>
      <c r="BK602" s="218">
        <f>ROUND(I602*H602,2)</f>
        <v>0</v>
      </c>
      <c r="BL602" s="19" t="s">
        <v>286</v>
      </c>
      <c r="BM602" s="217" t="s">
        <v>563</v>
      </c>
    </row>
    <row r="603" s="13" customFormat="1">
      <c r="A603" s="13"/>
      <c r="B603" s="224"/>
      <c r="C603" s="225"/>
      <c r="D603" s="226" t="s">
        <v>139</v>
      </c>
      <c r="E603" s="227" t="s">
        <v>19</v>
      </c>
      <c r="F603" s="228" t="s">
        <v>503</v>
      </c>
      <c r="G603" s="225"/>
      <c r="H603" s="227" t="s">
        <v>19</v>
      </c>
      <c r="I603" s="229"/>
      <c r="J603" s="225"/>
      <c r="K603" s="225"/>
      <c r="L603" s="230"/>
      <c r="M603" s="231"/>
      <c r="N603" s="232"/>
      <c r="O603" s="232"/>
      <c r="P603" s="232"/>
      <c r="Q603" s="232"/>
      <c r="R603" s="232"/>
      <c r="S603" s="232"/>
      <c r="T603" s="23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4" t="s">
        <v>139</v>
      </c>
      <c r="AU603" s="234" t="s">
        <v>82</v>
      </c>
      <c r="AV603" s="13" t="s">
        <v>80</v>
      </c>
      <c r="AW603" s="13" t="s">
        <v>33</v>
      </c>
      <c r="AX603" s="13" t="s">
        <v>72</v>
      </c>
      <c r="AY603" s="234" t="s">
        <v>127</v>
      </c>
    </row>
    <row r="604" s="14" customFormat="1">
      <c r="A604" s="14"/>
      <c r="B604" s="235"/>
      <c r="C604" s="236"/>
      <c r="D604" s="226" t="s">
        <v>139</v>
      </c>
      <c r="E604" s="237" t="s">
        <v>19</v>
      </c>
      <c r="F604" s="238" t="s">
        <v>504</v>
      </c>
      <c r="G604" s="236"/>
      <c r="H604" s="239">
        <v>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139</v>
      </c>
      <c r="AU604" s="245" t="s">
        <v>82</v>
      </c>
      <c r="AV604" s="14" t="s">
        <v>82</v>
      </c>
      <c r="AW604" s="14" t="s">
        <v>33</v>
      </c>
      <c r="AX604" s="14" t="s">
        <v>72</v>
      </c>
      <c r="AY604" s="245" t="s">
        <v>127</v>
      </c>
    </row>
    <row r="605" s="15" customFormat="1">
      <c r="A605" s="15"/>
      <c r="B605" s="246"/>
      <c r="C605" s="247"/>
      <c r="D605" s="226" t="s">
        <v>139</v>
      </c>
      <c r="E605" s="248" t="s">
        <v>19</v>
      </c>
      <c r="F605" s="249" t="s">
        <v>157</v>
      </c>
      <c r="G605" s="247"/>
      <c r="H605" s="250">
        <v>1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139</v>
      </c>
      <c r="AU605" s="256" t="s">
        <v>82</v>
      </c>
      <c r="AV605" s="15" t="s">
        <v>158</v>
      </c>
      <c r="AW605" s="15" t="s">
        <v>33</v>
      </c>
      <c r="AX605" s="15" t="s">
        <v>72</v>
      </c>
      <c r="AY605" s="256" t="s">
        <v>127</v>
      </c>
    </row>
    <row r="606" s="14" customFormat="1">
      <c r="A606" s="14"/>
      <c r="B606" s="235"/>
      <c r="C606" s="236"/>
      <c r="D606" s="226" t="s">
        <v>139</v>
      </c>
      <c r="E606" s="237" t="s">
        <v>19</v>
      </c>
      <c r="F606" s="238" t="s">
        <v>505</v>
      </c>
      <c r="G606" s="236"/>
      <c r="H606" s="239">
        <v>1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139</v>
      </c>
      <c r="AU606" s="245" t="s">
        <v>82</v>
      </c>
      <c r="AV606" s="14" t="s">
        <v>82</v>
      </c>
      <c r="AW606" s="14" t="s">
        <v>33</v>
      </c>
      <c r="AX606" s="14" t="s">
        <v>72</v>
      </c>
      <c r="AY606" s="245" t="s">
        <v>127</v>
      </c>
    </row>
    <row r="607" s="15" customFormat="1">
      <c r="A607" s="15"/>
      <c r="B607" s="246"/>
      <c r="C607" s="247"/>
      <c r="D607" s="226" t="s">
        <v>139</v>
      </c>
      <c r="E607" s="248" t="s">
        <v>19</v>
      </c>
      <c r="F607" s="249" t="s">
        <v>162</v>
      </c>
      <c r="G607" s="247"/>
      <c r="H607" s="250">
        <v>1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6" t="s">
        <v>139</v>
      </c>
      <c r="AU607" s="256" t="s">
        <v>82</v>
      </c>
      <c r="AV607" s="15" t="s">
        <v>158</v>
      </c>
      <c r="AW607" s="15" t="s">
        <v>33</v>
      </c>
      <c r="AX607" s="15" t="s">
        <v>72</v>
      </c>
      <c r="AY607" s="256" t="s">
        <v>127</v>
      </c>
    </row>
    <row r="608" s="16" customFormat="1">
      <c r="A608" s="16"/>
      <c r="B608" s="257"/>
      <c r="C608" s="258"/>
      <c r="D608" s="226" t="s">
        <v>139</v>
      </c>
      <c r="E608" s="259" t="s">
        <v>564</v>
      </c>
      <c r="F608" s="260" t="s">
        <v>181</v>
      </c>
      <c r="G608" s="258"/>
      <c r="H608" s="261">
        <v>2</v>
      </c>
      <c r="I608" s="262"/>
      <c r="J608" s="258"/>
      <c r="K608" s="258"/>
      <c r="L608" s="263"/>
      <c r="M608" s="264"/>
      <c r="N608" s="265"/>
      <c r="O608" s="265"/>
      <c r="P608" s="265"/>
      <c r="Q608" s="265"/>
      <c r="R608" s="265"/>
      <c r="S608" s="265"/>
      <c r="T608" s="26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67" t="s">
        <v>139</v>
      </c>
      <c r="AU608" s="267" t="s">
        <v>82</v>
      </c>
      <c r="AV608" s="16" t="s">
        <v>135</v>
      </c>
      <c r="AW608" s="16" t="s">
        <v>33</v>
      </c>
      <c r="AX608" s="16" t="s">
        <v>80</v>
      </c>
      <c r="AY608" s="267" t="s">
        <v>127</v>
      </c>
    </row>
    <row r="609" s="2" customFormat="1" ht="49.05" customHeight="1">
      <c r="A609" s="40"/>
      <c r="B609" s="41"/>
      <c r="C609" s="206" t="s">
        <v>565</v>
      </c>
      <c r="D609" s="206" t="s">
        <v>130</v>
      </c>
      <c r="E609" s="207" t="s">
        <v>566</v>
      </c>
      <c r="F609" s="208" t="s">
        <v>567</v>
      </c>
      <c r="G609" s="209" t="s">
        <v>222</v>
      </c>
      <c r="H609" s="210">
        <v>0.54400000000000004</v>
      </c>
      <c r="I609" s="211"/>
      <c r="J609" s="212">
        <f>ROUND(I609*H609,2)</f>
        <v>0</v>
      </c>
      <c r="K609" s="208" t="s">
        <v>134</v>
      </c>
      <c r="L609" s="46"/>
      <c r="M609" s="213" t="s">
        <v>19</v>
      </c>
      <c r="N609" s="214" t="s">
        <v>43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286</v>
      </c>
      <c r="AT609" s="217" t="s">
        <v>130</v>
      </c>
      <c r="AU609" s="217" t="s">
        <v>82</v>
      </c>
      <c r="AY609" s="19" t="s">
        <v>127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80</v>
      </c>
      <c r="BK609" s="218">
        <f>ROUND(I609*H609,2)</f>
        <v>0</v>
      </c>
      <c r="BL609" s="19" t="s">
        <v>286</v>
      </c>
      <c r="BM609" s="217" t="s">
        <v>568</v>
      </c>
    </row>
    <row r="610" s="2" customFormat="1">
      <c r="A610" s="40"/>
      <c r="B610" s="41"/>
      <c r="C610" s="42"/>
      <c r="D610" s="219" t="s">
        <v>137</v>
      </c>
      <c r="E610" s="42"/>
      <c r="F610" s="220" t="s">
        <v>569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137</v>
      </c>
      <c r="AU610" s="19" t="s">
        <v>82</v>
      </c>
    </row>
    <row r="611" s="12" customFormat="1" ht="22.8" customHeight="1">
      <c r="A611" s="12"/>
      <c r="B611" s="190"/>
      <c r="C611" s="191"/>
      <c r="D611" s="192" t="s">
        <v>71</v>
      </c>
      <c r="E611" s="204" t="s">
        <v>570</v>
      </c>
      <c r="F611" s="204" t="s">
        <v>571</v>
      </c>
      <c r="G611" s="191"/>
      <c r="H611" s="191"/>
      <c r="I611" s="194"/>
      <c r="J611" s="205">
        <f>BK611</f>
        <v>0</v>
      </c>
      <c r="K611" s="191"/>
      <c r="L611" s="196"/>
      <c r="M611" s="197"/>
      <c r="N611" s="198"/>
      <c r="O611" s="198"/>
      <c r="P611" s="199">
        <f>SUM(P612:P668)</f>
        <v>0</v>
      </c>
      <c r="Q611" s="198"/>
      <c r="R611" s="199">
        <f>SUM(R612:R668)</f>
        <v>0.48951043999999994</v>
      </c>
      <c r="S611" s="198"/>
      <c r="T611" s="200">
        <f>SUM(T612:T668)</f>
        <v>1.4534789199999998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1" t="s">
        <v>82</v>
      </c>
      <c r="AT611" s="202" t="s">
        <v>71</v>
      </c>
      <c r="AU611" s="202" t="s">
        <v>80</v>
      </c>
      <c r="AY611" s="201" t="s">
        <v>127</v>
      </c>
      <c r="BK611" s="203">
        <f>SUM(BK612:BK668)</f>
        <v>0</v>
      </c>
    </row>
    <row r="612" s="2" customFormat="1" ht="24.15" customHeight="1">
      <c r="A612" s="40"/>
      <c r="B612" s="41"/>
      <c r="C612" s="206" t="s">
        <v>572</v>
      </c>
      <c r="D612" s="206" t="s">
        <v>130</v>
      </c>
      <c r="E612" s="207" t="s">
        <v>573</v>
      </c>
      <c r="F612" s="208" t="s">
        <v>574</v>
      </c>
      <c r="G612" s="209" t="s">
        <v>133</v>
      </c>
      <c r="H612" s="210">
        <v>17.475999999999999</v>
      </c>
      <c r="I612" s="211"/>
      <c r="J612" s="212">
        <f>ROUND(I612*H612,2)</f>
        <v>0</v>
      </c>
      <c r="K612" s="208" t="s">
        <v>134</v>
      </c>
      <c r="L612" s="46"/>
      <c r="M612" s="213" t="s">
        <v>19</v>
      </c>
      <c r="N612" s="214" t="s">
        <v>43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0.083169999999999994</v>
      </c>
      <c r="T612" s="216">
        <f>S612*H612</f>
        <v>1.4534789199999998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286</v>
      </c>
      <c r="AT612" s="217" t="s">
        <v>130</v>
      </c>
      <c r="AU612" s="217" t="s">
        <v>82</v>
      </c>
      <c r="AY612" s="19" t="s">
        <v>127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80</v>
      </c>
      <c r="BK612" s="218">
        <f>ROUND(I612*H612,2)</f>
        <v>0</v>
      </c>
      <c r="BL612" s="19" t="s">
        <v>286</v>
      </c>
      <c r="BM612" s="217" t="s">
        <v>575</v>
      </c>
    </row>
    <row r="613" s="2" customFormat="1">
      <c r="A613" s="40"/>
      <c r="B613" s="41"/>
      <c r="C613" s="42"/>
      <c r="D613" s="219" t="s">
        <v>137</v>
      </c>
      <c r="E613" s="42"/>
      <c r="F613" s="220" t="s">
        <v>576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137</v>
      </c>
      <c r="AU613" s="19" t="s">
        <v>82</v>
      </c>
    </row>
    <row r="614" s="13" customFormat="1">
      <c r="A614" s="13"/>
      <c r="B614" s="224"/>
      <c r="C614" s="225"/>
      <c r="D614" s="226" t="s">
        <v>139</v>
      </c>
      <c r="E614" s="227" t="s">
        <v>19</v>
      </c>
      <c r="F614" s="228" t="s">
        <v>196</v>
      </c>
      <c r="G614" s="225"/>
      <c r="H614" s="227" t="s">
        <v>19</v>
      </c>
      <c r="I614" s="229"/>
      <c r="J614" s="225"/>
      <c r="K614" s="225"/>
      <c r="L614" s="230"/>
      <c r="M614" s="231"/>
      <c r="N614" s="232"/>
      <c r="O614" s="232"/>
      <c r="P614" s="232"/>
      <c r="Q614" s="232"/>
      <c r="R614" s="232"/>
      <c r="S614" s="232"/>
      <c r="T614" s="23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4" t="s">
        <v>139</v>
      </c>
      <c r="AU614" s="234" t="s">
        <v>82</v>
      </c>
      <c r="AV614" s="13" t="s">
        <v>80</v>
      </c>
      <c r="AW614" s="13" t="s">
        <v>33</v>
      </c>
      <c r="AX614" s="13" t="s">
        <v>72</v>
      </c>
      <c r="AY614" s="234" t="s">
        <v>127</v>
      </c>
    </row>
    <row r="615" s="14" customFormat="1">
      <c r="A615" s="14"/>
      <c r="B615" s="235"/>
      <c r="C615" s="236"/>
      <c r="D615" s="226" t="s">
        <v>139</v>
      </c>
      <c r="E615" s="237" t="s">
        <v>19</v>
      </c>
      <c r="F615" s="238" t="s">
        <v>197</v>
      </c>
      <c r="G615" s="236"/>
      <c r="H615" s="239">
        <v>1.093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5" t="s">
        <v>139</v>
      </c>
      <c r="AU615" s="245" t="s">
        <v>82</v>
      </c>
      <c r="AV615" s="14" t="s">
        <v>82</v>
      </c>
      <c r="AW615" s="14" t="s">
        <v>33</v>
      </c>
      <c r="AX615" s="14" t="s">
        <v>72</v>
      </c>
      <c r="AY615" s="245" t="s">
        <v>127</v>
      </c>
    </row>
    <row r="616" s="14" customFormat="1">
      <c r="A616" s="14"/>
      <c r="B616" s="235"/>
      <c r="C616" s="236"/>
      <c r="D616" s="226" t="s">
        <v>139</v>
      </c>
      <c r="E616" s="237" t="s">
        <v>19</v>
      </c>
      <c r="F616" s="238" t="s">
        <v>198</v>
      </c>
      <c r="G616" s="236"/>
      <c r="H616" s="239">
        <v>1.0349999999999999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5" t="s">
        <v>139</v>
      </c>
      <c r="AU616" s="245" t="s">
        <v>82</v>
      </c>
      <c r="AV616" s="14" t="s">
        <v>82</v>
      </c>
      <c r="AW616" s="14" t="s">
        <v>33</v>
      </c>
      <c r="AX616" s="14" t="s">
        <v>72</v>
      </c>
      <c r="AY616" s="245" t="s">
        <v>127</v>
      </c>
    </row>
    <row r="617" s="14" customFormat="1">
      <c r="A617" s="14"/>
      <c r="B617" s="235"/>
      <c r="C617" s="236"/>
      <c r="D617" s="226" t="s">
        <v>139</v>
      </c>
      <c r="E617" s="237" t="s">
        <v>19</v>
      </c>
      <c r="F617" s="238" t="s">
        <v>199</v>
      </c>
      <c r="G617" s="236"/>
      <c r="H617" s="239">
        <v>1.1160000000000001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139</v>
      </c>
      <c r="AU617" s="245" t="s">
        <v>82</v>
      </c>
      <c r="AV617" s="14" t="s">
        <v>82</v>
      </c>
      <c r="AW617" s="14" t="s">
        <v>33</v>
      </c>
      <c r="AX617" s="14" t="s">
        <v>72</v>
      </c>
      <c r="AY617" s="245" t="s">
        <v>127</v>
      </c>
    </row>
    <row r="618" s="14" customFormat="1">
      <c r="A618" s="14"/>
      <c r="B618" s="235"/>
      <c r="C618" s="236"/>
      <c r="D618" s="226" t="s">
        <v>139</v>
      </c>
      <c r="E618" s="237" t="s">
        <v>19</v>
      </c>
      <c r="F618" s="238" t="s">
        <v>200</v>
      </c>
      <c r="G618" s="236"/>
      <c r="H618" s="239">
        <v>1.0349999999999999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5" t="s">
        <v>139</v>
      </c>
      <c r="AU618" s="245" t="s">
        <v>82</v>
      </c>
      <c r="AV618" s="14" t="s">
        <v>82</v>
      </c>
      <c r="AW618" s="14" t="s">
        <v>33</v>
      </c>
      <c r="AX618" s="14" t="s">
        <v>72</v>
      </c>
      <c r="AY618" s="245" t="s">
        <v>127</v>
      </c>
    </row>
    <row r="619" s="14" customFormat="1">
      <c r="A619" s="14"/>
      <c r="B619" s="235"/>
      <c r="C619" s="236"/>
      <c r="D619" s="226" t="s">
        <v>139</v>
      </c>
      <c r="E619" s="237" t="s">
        <v>19</v>
      </c>
      <c r="F619" s="238" t="s">
        <v>201</v>
      </c>
      <c r="G619" s="236"/>
      <c r="H619" s="239">
        <v>1.1160000000000001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5" t="s">
        <v>139</v>
      </c>
      <c r="AU619" s="245" t="s">
        <v>82</v>
      </c>
      <c r="AV619" s="14" t="s">
        <v>82</v>
      </c>
      <c r="AW619" s="14" t="s">
        <v>33</v>
      </c>
      <c r="AX619" s="14" t="s">
        <v>72</v>
      </c>
      <c r="AY619" s="245" t="s">
        <v>127</v>
      </c>
    </row>
    <row r="620" s="14" customFormat="1">
      <c r="A620" s="14"/>
      <c r="B620" s="235"/>
      <c r="C620" s="236"/>
      <c r="D620" s="226" t="s">
        <v>139</v>
      </c>
      <c r="E620" s="237" t="s">
        <v>19</v>
      </c>
      <c r="F620" s="238" t="s">
        <v>202</v>
      </c>
      <c r="G620" s="236"/>
      <c r="H620" s="239">
        <v>0.90000000000000002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5" t="s">
        <v>139</v>
      </c>
      <c r="AU620" s="245" t="s">
        <v>82</v>
      </c>
      <c r="AV620" s="14" t="s">
        <v>82</v>
      </c>
      <c r="AW620" s="14" t="s">
        <v>33</v>
      </c>
      <c r="AX620" s="14" t="s">
        <v>72</v>
      </c>
      <c r="AY620" s="245" t="s">
        <v>127</v>
      </c>
    </row>
    <row r="621" s="14" customFormat="1">
      <c r="A621" s="14"/>
      <c r="B621" s="235"/>
      <c r="C621" s="236"/>
      <c r="D621" s="226" t="s">
        <v>139</v>
      </c>
      <c r="E621" s="237" t="s">
        <v>19</v>
      </c>
      <c r="F621" s="238" t="s">
        <v>203</v>
      </c>
      <c r="G621" s="236"/>
      <c r="H621" s="239">
        <v>1.375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139</v>
      </c>
      <c r="AU621" s="245" t="s">
        <v>82</v>
      </c>
      <c r="AV621" s="14" t="s">
        <v>82</v>
      </c>
      <c r="AW621" s="14" t="s">
        <v>33</v>
      </c>
      <c r="AX621" s="14" t="s">
        <v>72</v>
      </c>
      <c r="AY621" s="245" t="s">
        <v>127</v>
      </c>
    </row>
    <row r="622" s="14" customFormat="1">
      <c r="A622" s="14"/>
      <c r="B622" s="235"/>
      <c r="C622" s="236"/>
      <c r="D622" s="226" t="s">
        <v>139</v>
      </c>
      <c r="E622" s="237" t="s">
        <v>19</v>
      </c>
      <c r="F622" s="238" t="s">
        <v>204</v>
      </c>
      <c r="G622" s="236"/>
      <c r="H622" s="239">
        <v>1.169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139</v>
      </c>
      <c r="AU622" s="245" t="s">
        <v>82</v>
      </c>
      <c r="AV622" s="14" t="s">
        <v>82</v>
      </c>
      <c r="AW622" s="14" t="s">
        <v>33</v>
      </c>
      <c r="AX622" s="14" t="s">
        <v>72</v>
      </c>
      <c r="AY622" s="245" t="s">
        <v>127</v>
      </c>
    </row>
    <row r="623" s="14" customFormat="1">
      <c r="A623" s="14"/>
      <c r="B623" s="235"/>
      <c r="C623" s="236"/>
      <c r="D623" s="226" t="s">
        <v>139</v>
      </c>
      <c r="E623" s="237" t="s">
        <v>19</v>
      </c>
      <c r="F623" s="238" t="s">
        <v>205</v>
      </c>
      <c r="G623" s="236"/>
      <c r="H623" s="239">
        <v>1.26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139</v>
      </c>
      <c r="AU623" s="245" t="s">
        <v>82</v>
      </c>
      <c r="AV623" s="14" t="s">
        <v>82</v>
      </c>
      <c r="AW623" s="14" t="s">
        <v>33</v>
      </c>
      <c r="AX623" s="14" t="s">
        <v>72</v>
      </c>
      <c r="AY623" s="245" t="s">
        <v>127</v>
      </c>
    </row>
    <row r="624" s="14" customFormat="1">
      <c r="A624" s="14"/>
      <c r="B624" s="235"/>
      <c r="C624" s="236"/>
      <c r="D624" s="226" t="s">
        <v>139</v>
      </c>
      <c r="E624" s="237" t="s">
        <v>19</v>
      </c>
      <c r="F624" s="238" t="s">
        <v>206</v>
      </c>
      <c r="G624" s="236"/>
      <c r="H624" s="239">
        <v>0.85499999999999998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5" t="s">
        <v>139</v>
      </c>
      <c r="AU624" s="245" t="s">
        <v>82</v>
      </c>
      <c r="AV624" s="14" t="s">
        <v>82</v>
      </c>
      <c r="AW624" s="14" t="s">
        <v>33</v>
      </c>
      <c r="AX624" s="14" t="s">
        <v>72</v>
      </c>
      <c r="AY624" s="245" t="s">
        <v>127</v>
      </c>
    </row>
    <row r="625" s="14" customFormat="1">
      <c r="A625" s="14"/>
      <c r="B625" s="235"/>
      <c r="C625" s="236"/>
      <c r="D625" s="226" t="s">
        <v>139</v>
      </c>
      <c r="E625" s="237" t="s">
        <v>19</v>
      </c>
      <c r="F625" s="238" t="s">
        <v>207</v>
      </c>
      <c r="G625" s="236"/>
      <c r="H625" s="239">
        <v>5.3970000000000002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5" t="s">
        <v>139</v>
      </c>
      <c r="AU625" s="245" t="s">
        <v>82</v>
      </c>
      <c r="AV625" s="14" t="s">
        <v>82</v>
      </c>
      <c r="AW625" s="14" t="s">
        <v>33</v>
      </c>
      <c r="AX625" s="14" t="s">
        <v>72</v>
      </c>
      <c r="AY625" s="245" t="s">
        <v>127</v>
      </c>
    </row>
    <row r="626" s="15" customFormat="1">
      <c r="A626" s="15"/>
      <c r="B626" s="246"/>
      <c r="C626" s="247"/>
      <c r="D626" s="226" t="s">
        <v>139</v>
      </c>
      <c r="E626" s="248" t="s">
        <v>19</v>
      </c>
      <c r="F626" s="249" t="s">
        <v>157</v>
      </c>
      <c r="G626" s="247"/>
      <c r="H626" s="250">
        <v>16.350999999999999</v>
      </c>
      <c r="I626" s="251"/>
      <c r="J626" s="247"/>
      <c r="K626" s="247"/>
      <c r="L626" s="252"/>
      <c r="M626" s="253"/>
      <c r="N626" s="254"/>
      <c r="O626" s="254"/>
      <c r="P626" s="254"/>
      <c r="Q626" s="254"/>
      <c r="R626" s="254"/>
      <c r="S626" s="254"/>
      <c r="T626" s="25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6" t="s">
        <v>139</v>
      </c>
      <c r="AU626" s="256" t="s">
        <v>82</v>
      </c>
      <c r="AV626" s="15" t="s">
        <v>158</v>
      </c>
      <c r="AW626" s="15" t="s">
        <v>33</v>
      </c>
      <c r="AX626" s="15" t="s">
        <v>72</v>
      </c>
      <c r="AY626" s="256" t="s">
        <v>127</v>
      </c>
    </row>
    <row r="627" s="14" customFormat="1">
      <c r="A627" s="14"/>
      <c r="B627" s="235"/>
      <c r="C627" s="236"/>
      <c r="D627" s="226" t="s">
        <v>139</v>
      </c>
      <c r="E627" s="237" t="s">
        <v>19</v>
      </c>
      <c r="F627" s="238" t="s">
        <v>208</v>
      </c>
      <c r="G627" s="236"/>
      <c r="H627" s="239">
        <v>1.125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5" t="s">
        <v>139</v>
      </c>
      <c r="AU627" s="245" t="s">
        <v>82</v>
      </c>
      <c r="AV627" s="14" t="s">
        <v>82</v>
      </c>
      <c r="AW627" s="14" t="s">
        <v>33</v>
      </c>
      <c r="AX627" s="14" t="s">
        <v>72</v>
      </c>
      <c r="AY627" s="245" t="s">
        <v>127</v>
      </c>
    </row>
    <row r="628" s="15" customFormat="1">
      <c r="A628" s="15"/>
      <c r="B628" s="246"/>
      <c r="C628" s="247"/>
      <c r="D628" s="226" t="s">
        <v>139</v>
      </c>
      <c r="E628" s="248" t="s">
        <v>19</v>
      </c>
      <c r="F628" s="249" t="s">
        <v>162</v>
      </c>
      <c r="G628" s="247"/>
      <c r="H628" s="250">
        <v>1.125</v>
      </c>
      <c r="I628" s="251"/>
      <c r="J628" s="247"/>
      <c r="K628" s="247"/>
      <c r="L628" s="252"/>
      <c r="M628" s="253"/>
      <c r="N628" s="254"/>
      <c r="O628" s="254"/>
      <c r="P628" s="254"/>
      <c r="Q628" s="254"/>
      <c r="R628" s="254"/>
      <c r="S628" s="254"/>
      <c r="T628" s="25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6" t="s">
        <v>139</v>
      </c>
      <c r="AU628" s="256" t="s">
        <v>82</v>
      </c>
      <c r="AV628" s="15" t="s">
        <v>158</v>
      </c>
      <c r="AW628" s="15" t="s">
        <v>33</v>
      </c>
      <c r="AX628" s="15" t="s">
        <v>72</v>
      </c>
      <c r="AY628" s="256" t="s">
        <v>127</v>
      </c>
    </row>
    <row r="629" s="16" customFormat="1">
      <c r="A629" s="16"/>
      <c r="B629" s="257"/>
      <c r="C629" s="258"/>
      <c r="D629" s="226" t="s">
        <v>139</v>
      </c>
      <c r="E629" s="259" t="s">
        <v>577</v>
      </c>
      <c r="F629" s="260" t="s">
        <v>181</v>
      </c>
      <c r="G629" s="258"/>
      <c r="H629" s="261">
        <v>17.475999999999999</v>
      </c>
      <c r="I629" s="262"/>
      <c r="J629" s="258"/>
      <c r="K629" s="258"/>
      <c r="L629" s="263"/>
      <c r="M629" s="264"/>
      <c r="N629" s="265"/>
      <c r="O629" s="265"/>
      <c r="P629" s="265"/>
      <c r="Q629" s="265"/>
      <c r="R629" s="265"/>
      <c r="S629" s="265"/>
      <c r="T629" s="26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67" t="s">
        <v>139</v>
      </c>
      <c r="AU629" s="267" t="s">
        <v>82</v>
      </c>
      <c r="AV629" s="16" t="s">
        <v>135</v>
      </c>
      <c r="AW629" s="16" t="s">
        <v>33</v>
      </c>
      <c r="AX629" s="16" t="s">
        <v>80</v>
      </c>
      <c r="AY629" s="267" t="s">
        <v>127</v>
      </c>
    </row>
    <row r="630" s="2" customFormat="1" ht="49.05" customHeight="1">
      <c r="A630" s="40"/>
      <c r="B630" s="41"/>
      <c r="C630" s="206" t="s">
        <v>578</v>
      </c>
      <c r="D630" s="206" t="s">
        <v>130</v>
      </c>
      <c r="E630" s="207" t="s">
        <v>579</v>
      </c>
      <c r="F630" s="208" t="s">
        <v>580</v>
      </c>
      <c r="G630" s="209" t="s">
        <v>133</v>
      </c>
      <c r="H630" s="210">
        <v>17.475999999999999</v>
      </c>
      <c r="I630" s="211"/>
      <c r="J630" s="212">
        <f>ROUND(I630*H630,2)</f>
        <v>0</v>
      </c>
      <c r="K630" s="208" t="s">
        <v>134</v>
      </c>
      <c r="L630" s="46"/>
      <c r="M630" s="213" t="s">
        <v>19</v>
      </c>
      <c r="N630" s="214" t="s">
        <v>43</v>
      </c>
      <c r="O630" s="86"/>
      <c r="P630" s="215">
        <f>O630*H630</f>
        <v>0</v>
      </c>
      <c r="Q630" s="215">
        <v>0.0068900000000000003</v>
      </c>
      <c r="R630" s="215">
        <f>Q630*H630</f>
        <v>0.12040964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286</v>
      </c>
      <c r="AT630" s="217" t="s">
        <v>130</v>
      </c>
      <c r="AU630" s="217" t="s">
        <v>82</v>
      </c>
      <c r="AY630" s="19" t="s">
        <v>127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80</v>
      </c>
      <c r="BK630" s="218">
        <f>ROUND(I630*H630,2)</f>
        <v>0</v>
      </c>
      <c r="BL630" s="19" t="s">
        <v>286</v>
      </c>
      <c r="BM630" s="217" t="s">
        <v>581</v>
      </c>
    </row>
    <row r="631" s="2" customFormat="1">
      <c r="A631" s="40"/>
      <c r="B631" s="41"/>
      <c r="C631" s="42"/>
      <c r="D631" s="219" t="s">
        <v>137</v>
      </c>
      <c r="E631" s="42"/>
      <c r="F631" s="220" t="s">
        <v>582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137</v>
      </c>
      <c r="AU631" s="19" t="s">
        <v>82</v>
      </c>
    </row>
    <row r="632" s="13" customFormat="1">
      <c r="A632" s="13"/>
      <c r="B632" s="224"/>
      <c r="C632" s="225"/>
      <c r="D632" s="226" t="s">
        <v>139</v>
      </c>
      <c r="E632" s="227" t="s">
        <v>19</v>
      </c>
      <c r="F632" s="228" t="s">
        <v>196</v>
      </c>
      <c r="G632" s="225"/>
      <c r="H632" s="227" t="s">
        <v>19</v>
      </c>
      <c r="I632" s="229"/>
      <c r="J632" s="225"/>
      <c r="K632" s="225"/>
      <c r="L632" s="230"/>
      <c r="M632" s="231"/>
      <c r="N632" s="232"/>
      <c r="O632" s="232"/>
      <c r="P632" s="232"/>
      <c r="Q632" s="232"/>
      <c r="R632" s="232"/>
      <c r="S632" s="232"/>
      <c r="T632" s="23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4" t="s">
        <v>139</v>
      </c>
      <c r="AU632" s="234" t="s">
        <v>82</v>
      </c>
      <c r="AV632" s="13" t="s">
        <v>80</v>
      </c>
      <c r="AW632" s="13" t="s">
        <v>33</v>
      </c>
      <c r="AX632" s="13" t="s">
        <v>72</v>
      </c>
      <c r="AY632" s="234" t="s">
        <v>127</v>
      </c>
    </row>
    <row r="633" s="14" customFormat="1">
      <c r="A633" s="14"/>
      <c r="B633" s="235"/>
      <c r="C633" s="236"/>
      <c r="D633" s="226" t="s">
        <v>139</v>
      </c>
      <c r="E633" s="237" t="s">
        <v>19</v>
      </c>
      <c r="F633" s="238" t="s">
        <v>197</v>
      </c>
      <c r="G633" s="236"/>
      <c r="H633" s="239">
        <v>1.093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5" t="s">
        <v>139</v>
      </c>
      <c r="AU633" s="245" t="s">
        <v>82</v>
      </c>
      <c r="AV633" s="14" t="s">
        <v>82</v>
      </c>
      <c r="AW633" s="14" t="s">
        <v>33</v>
      </c>
      <c r="AX633" s="14" t="s">
        <v>72</v>
      </c>
      <c r="AY633" s="245" t="s">
        <v>127</v>
      </c>
    </row>
    <row r="634" s="14" customFormat="1">
      <c r="A634" s="14"/>
      <c r="B634" s="235"/>
      <c r="C634" s="236"/>
      <c r="D634" s="226" t="s">
        <v>139</v>
      </c>
      <c r="E634" s="237" t="s">
        <v>19</v>
      </c>
      <c r="F634" s="238" t="s">
        <v>198</v>
      </c>
      <c r="G634" s="236"/>
      <c r="H634" s="239">
        <v>1.0349999999999999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5" t="s">
        <v>139</v>
      </c>
      <c r="AU634" s="245" t="s">
        <v>82</v>
      </c>
      <c r="AV634" s="14" t="s">
        <v>82</v>
      </c>
      <c r="AW634" s="14" t="s">
        <v>33</v>
      </c>
      <c r="AX634" s="14" t="s">
        <v>72</v>
      </c>
      <c r="AY634" s="245" t="s">
        <v>127</v>
      </c>
    </row>
    <row r="635" s="14" customFormat="1">
      <c r="A635" s="14"/>
      <c r="B635" s="235"/>
      <c r="C635" s="236"/>
      <c r="D635" s="226" t="s">
        <v>139</v>
      </c>
      <c r="E635" s="237" t="s">
        <v>19</v>
      </c>
      <c r="F635" s="238" t="s">
        <v>199</v>
      </c>
      <c r="G635" s="236"/>
      <c r="H635" s="239">
        <v>1.1160000000000001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139</v>
      </c>
      <c r="AU635" s="245" t="s">
        <v>82</v>
      </c>
      <c r="AV635" s="14" t="s">
        <v>82</v>
      </c>
      <c r="AW635" s="14" t="s">
        <v>33</v>
      </c>
      <c r="AX635" s="14" t="s">
        <v>72</v>
      </c>
      <c r="AY635" s="245" t="s">
        <v>127</v>
      </c>
    </row>
    <row r="636" s="14" customFormat="1">
      <c r="A636" s="14"/>
      <c r="B636" s="235"/>
      <c r="C636" s="236"/>
      <c r="D636" s="226" t="s">
        <v>139</v>
      </c>
      <c r="E636" s="237" t="s">
        <v>19</v>
      </c>
      <c r="F636" s="238" t="s">
        <v>200</v>
      </c>
      <c r="G636" s="236"/>
      <c r="H636" s="239">
        <v>1.0349999999999999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5" t="s">
        <v>139</v>
      </c>
      <c r="AU636" s="245" t="s">
        <v>82</v>
      </c>
      <c r="AV636" s="14" t="s">
        <v>82</v>
      </c>
      <c r="AW636" s="14" t="s">
        <v>33</v>
      </c>
      <c r="AX636" s="14" t="s">
        <v>72</v>
      </c>
      <c r="AY636" s="245" t="s">
        <v>127</v>
      </c>
    </row>
    <row r="637" s="14" customFormat="1">
      <c r="A637" s="14"/>
      <c r="B637" s="235"/>
      <c r="C637" s="236"/>
      <c r="D637" s="226" t="s">
        <v>139</v>
      </c>
      <c r="E637" s="237" t="s">
        <v>19</v>
      </c>
      <c r="F637" s="238" t="s">
        <v>201</v>
      </c>
      <c r="G637" s="236"/>
      <c r="H637" s="239">
        <v>1.1160000000000001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5" t="s">
        <v>139</v>
      </c>
      <c r="AU637" s="245" t="s">
        <v>82</v>
      </c>
      <c r="AV637" s="14" t="s">
        <v>82</v>
      </c>
      <c r="AW637" s="14" t="s">
        <v>33</v>
      </c>
      <c r="AX637" s="14" t="s">
        <v>72</v>
      </c>
      <c r="AY637" s="245" t="s">
        <v>127</v>
      </c>
    </row>
    <row r="638" s="14" customFormat="1">
      <c r="A638" s="14"/>
      <c r="B638" s="235"/>
      <c r="C638" s="236"/>
      <c r="D638" s="226" t="s">
        <v>139</v>
      </c>
      <c r="E638" s="237" t="s">
        <v>19</v>
      </c>
      <c r="F638" s="238" t="s">
        <v>202</v>
      </c>
      <c r="G638" s="236"/>
      <c r="H638" s="239">
        <v>0.90000000000000002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5" t="s">
        <v>139</v>
      </c>
      <c r="AU638" s="245" t="s">
        <v>82</v>
      </c>
      <c r="AV638" s="14" t="s">
        <v>82</v>
      </c>
      <c r="AW638" s="14" t="s">
        <v>33</v>
      </c>
      <c r="AX638" s="14" t="s">
        <v>72</v>
      </c>
      <c r="AY638" s="245" t="s">
        <v>127</v>
      </c>
    </row>
    <row r="639" s="14" customFormat="1">
      <c r="A639" s="14"/>
      <c r="B639" s="235"/>
      <c r="C639" s="236"/>
      <c r="D639" s="226" t="s">
        <v>139</v>
      </c>
      <c r="E639" s="237" t="s">
        <v>19</v>
      </c>
      <c r="F639" s="238" t="s">
        <v>203</v>
      </c>
      <c r="G639" s="236"/>
      <c r="H639" s="239">
        <v>1.375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139</v>
      </c>
      <c r="AU639" s="245" t="s">
        <v>82</v>
      </c>
      <c r="AV639" s="14" t="s">
        <v>82</v>
      </c>
      <c r="AW639" s="14" t="s">
        <v>33</v>
      </c>
      <c r="AX639" s="14" t="s">
        <v>72</v>
      </c>
      <c r="AY639" s="245" t="s">
        <v>127</v>
      </c>
    </row>
    <row r="640" s="14" customFormat="1">
      <c r="A640" s="14"/>
      <c r="B640" s="235"/>
      <c r="C640" s="236"/>
      <c r="D640" s="226" t="s">
        <v>139</v>
      </c>
      <c r="E640" s="237" t="s">
        <v>19</v>
      </c>
      <c r="F640" s="238" t="s">
        <v>204</v>
      </c>
      <c r="G640" s="236"/>
      <c r="H640" s="239">
        <v>1.169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5" t="s">
        <v>139</v>
      </c>
      <c r="AU640" s="245" t="s">
        <v>82</v>
      </c>
      <c r="AV640" s="14" t="s">
        <v>82</v>
      </c>
      <c r="AW640" s="14" t="s">
        <v>33</v>
      </c>
      <c r="AX640" s="14" t="s">
        <v>72</v>
      </c>
      <c r="AY640" s="245" t="s">
        <v>127</v>
      </c>
    </row>
    <row r="641" s="14" customFormat="1">
      <c r="A641" s="14"/>
      <c r="B641" s="235"/>
      <c r="C641" s="236"/>
      <c r="D641" s="226" t="s">
        <v>139</v>
      </c>
      <c r="E641" s="237" t="s">
        <v>19</v>
      </c>
      <c r="F641" s="238" t="s">
        <v>205</v>
      </c>
      <c r="G641" s="236"/>
      <c r="H641" s="239">
        <v>1.26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139</v>
      </c>
      <c r="AU641" s="245" t="s">
        <v>82</v>
      </c>
      <c r="AV641" s="14" t="s">
        <v>82</v>
      </c>
      <c r="AW641" s="14" t="s">
        <v>33</v>
      </c>
      <c r="AX641" s="14" t="s">
        <v>72</v>
      </c>
      <c r="AY641" s="245" t="s">
        <v>127</v>
      </c>
    </row>
    <row r="642" s="14" customFormat="1">
      <c r="A642" s="14"/>
      <c r="B642" s="235"/>
      <c r="C642" s="236"/>
      <c r="D642" s="226" t="s">
        <v>139</v>
      </c>
      <c r="E642" s="237" t="s">
        <v>19</v>
      </c>
      <c r="F642" s="238" t="s">
        <v>206</v>
      </c>
      <c r="G642" s="236"/>
      <c r="H642" s="239">
        <v>0.85499999999999998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139</v>
      </c>
      <c r="AU642" s="245" t="s">
        <v>82</v>
      </c>
      <c r="AV642" s="14" t="s">
        <v>82</v>
      </c>
      <c r="AW642" s="14" t="s">
        <v>33</v>
      </c>
      <c r="AX642" s="14" t="s">
        <v>72</v>
      </c>
      <c r="AY642" s="245" t="s">
        <v>127</v>
      </c>
    </row>
    <row r="643" s="14" customFormat="1">
      <c r="A643" s="14"/>
      <c r="B643" s="235"/>
      <c r="C643" s="236"/>
      <c r="D643" s="226" t="s">
        <v>139</v>
      </c>
      <c r="E643" s="237" t="s">
        <v>19</v>
      </c>
      <c r="F643" s="238" t="s">
        <v>207</v>
      </c>
      <c r="G643" s="236"/>
      <c r="H643" s="239">
        <v>5.3970000000000002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139</v>
      </c>
      <c r="AU643" s="245" t="s">
        <v>82</v>
      </c>
      <c r="AV643" s="14" t="s">
        <v>82</v>
      </c>
      <c r="AW643" s="14" t="s">
        <v>33</v>
      </c>
      <c r="AX643" s="14" t="s">
        <v>72</v>
      </c>
      <c r="AY643" s="245" t="s">
        <v>127</v>
      </c>
    </row>
    <row r="644" s="15" customFormat="1">
      <c r="A644" s="15"/>
      <c r="B644" s="246"/>
      <c r="C644" s="247"/>
      <c r="D644" s="226" t="s">
        <v>139</v>
      </c>
      <c r="E644" s="248" t="s">
        <v>19</v>
      </c>
      <c r="F644" s="249" t="s">
        <v>157</v>
      </c>
      <c r="G644" s="247"/>
      <c r="H644" s="250">
        <v>16.350999999999999</v>
      </c>
      <c r="I644" s="251"/>
      <c r="J644" s="247"/>
      <c r="K644" s="247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139</v>
      </c>
      <c r="AU644" s="256" t="s">
        <v>82</v>
      </c>
      <c r="AV644" s="15" t="s">
        <v>158</v>
      </c>
      <c r="AW644" s="15" t="s">
        <v>33</v>
      </c>
      <c r="AX644" s="15" t="s">
        <v>72</v>
      </c>
      <c r="AY644" s="256" t="s">
        <v>127</v>
      </c>
    </row>
    <row r="645" s="14" customFormat="1">
      <c r="A645" s="14"/>
      <c r="B645" s="235"/>
      <c r="C645" s="236"/>
      <c r="D645" s="226" t="s">
        <v>139</v>
      </c>
      <c r="E645" s="237" t="s">
        <v>19</v>
      </c>
      <c r="F645" s="238" t="s">
        <v>208</v>
      </c>
      <c r="G645" s="236"/>
      <c r="H645" s="239">
        <v>1.125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139</v>
      </c>
      <c r="AU645" s="245" t="s">
        <v>82</v>
      </c>
      <c r="AV645" s="14" t="s">
        <v>82</v>
      </c>
      <c r="AW645" s="14" t="s">
        <v>33</v>
      </c>
      <c r="AX645" s="14" t="s">
        <v>72</v>
      </c>
      <c r="AY645" s="245" t="s">
        <v>127</v>
      </c>
    </row>
    <row r="646" s="15" customFormat="1">
      <c r="A646" s="15"/>
      <c r="B646" s="246"/>
      <c r="C646" s="247"/>
      <c r="D646" s="226" t="s">
        <v>139</v>
      </c>
      <c r="E646" s="248" t="s">
        <v>19</v>
      </c>
      <c r="F646" s="249" t="s">
        <v>162</v>
      </c>
      <c r="G646" s="247"/>
      <c r="H646" s="250">
        <v>1.125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139</v>
      </c>
      <c r="AU646" s="256" t="s">
        <v>82</v>
      </c>
      <c r="AV646" s="15" t="s">
        <v>158</v>
      </c>
      <c r="AW646" s="15" t="s">
        <v>33</v>
      </c>
      <c r="AX646" s="15" t="s">
        <v>72</v>
      </c>
      <c r="AY646" s="256" t="s">
        <v>127</v>
      </c>
    </row>
    <row r="647" s="16" customFormat="1">
      <c r="A647" s="16"/>
      <c r="B647" s="257"/>
      <c r="C647" s="258"/>
      <c r="D647" s="226" t="s">
        <v>139</v>
      </c>
      <c r="E647" s="259" t="s">
        <v>19</v>
      </c>
      <c r="F647" s="260" t="s">
        <v>181</v>
      </c>
      <c r="G647" s="258"/>
      <c r="H647" s="261">
        <v>17.475999999999999</v>
      </c>
      <c r="I647" s="262"/>
      <c r="J647" s="258"/>
      <c r="K647" s="258"/>
      <c r="L647" s="263"/>
      <c r="M647" s="264"/>
      <c r="N647" s="265"/>
      <c r="O647" s="265"/>
      <c r="P647" s="265"/>
      <c r="Q647" s="265"/>
      <c r="R647" s="265"/>
      <c r="S647" s="265"/>
      <c r="T647" s="26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67" t="s">
        <v>139</v>
      </c>
      <c r="AU647" s="267" t="s">
        <v>82</v>
      </c>
      <c r="AV647" s="16" t="s">
        <v>135</v>
      </c>
      <c r="AW647" s="16" t="s">
        <v>33</v>
      </c>
      <c r="AX647" s="16" t="s">
        <v>80</v>
      </c>
      <c r="AY647" s="267" t="s">
        <v>127</v>
      </c>
    </row>
    <row r="648" s="2" customFormat="1" ht="37.8" customHeight="1">
      <c r="A648" s="40"/>
      <c r="B648" s="41"/>
      <c r="C648" s="268" t="s">
        <v>583</v>
      </c>
      <c r="D648" s="268" t="s">
        <v>318</v>
      </c>
      <c r="E648" s="269" t="s">
        <v>584</v>
      </c>
      <c r="F648" s="270" t="s">
        <v>585</v>
      </c>
      <c r="G648" s="271" t="s">
        <v>133</v>
      </c>
      <c r="H648" s="272">
        <v>19.224</v>
      </c>
      <c r="I648" s="273"/>
      <c r="J648" s="274">
        <f>ROUND(I648*H648,2)</f>
        <v>0</v>
      </c>
      <c r="K648" s="270" t="s">
        <v>134</v>
      </c>
      <c r="L648" s="275"/>
      <c r="M648" s="276" t="s">
        <v>19</v>
      </c>
      <c r="N648" s="277" t="s">
        <v>43</v>
      </c>
      <c r="O648" s="86"/>
      <c r="P648" s="215">
        <f>O648*H648</f>
        <v>0</v>
      </c>
      <c r="Q648" s="215">
        <v>0.019199999999999998</v>
      </c>
      <c r="R648" s="215">
        <f>Q648*H648</f>
        <v>0.36910079999999995</v>
      </c>
      <c r="S648" s="215">
        <v>0</v>
      </c>
      <c r="T648" s="21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17" t="s">
        <v>321</v>
      </c>
      <c r="AT648" s="217" t="s">
        <v>318</v>
      </c>
      <c r="AU648" s="217" t="s">
        <v>82</v>
      </c>
      <c r="AY648" s="19" t="s">
        <v>127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9" t="s">
        <v>80</v>
      </c>
      <c r="BK648" s="218">
        <f>ROUND(I648*H648,2)</f>
        <v>0</v>
      </c>
      <c r="BL648" s="19" t="s">
        <v>286</v>
      </c>
      <c r="BM648" s="217" t="s">
        <v>586</v>
      </c>
    </row>
    <row r="649" s="14" customFormat="1">
      <c r="A649" s="14"/>
      <c r="B649" s="235"/>
      <c r="C649" s="236"/>
      <c r="D649" s="226" t="s">
        <v>139</v>
      </c>
      <c r="E649" s="236"/>
      <c r="F649" s="238" t="s">
        <v>587</v>
      </c>
      <c r="G649" s="236"/>
      <c r="H649" s="239">
        <v>19.224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139</v>
      </c>
      <c r="AU649" s="245" t="s">
        <v>82</v>
      </c>
      <c r="AV649" s="14" t="s">
        <v>82</v>
      </c>
      <c r="AW649" s="14" t="s">
        <v>4</v>
      </c>
      <c r="AX649" s="14" t="s">
        <v>80</v>
      </c>
      <c r="AY649" s="245" t="s">
        <v>127</v>
      </c>
    </row>
    <row r="650" s="2" customFormat="1" ht="37.8" customHeight="1">
      <c r="A650" s="40"/>
      <c r="B650" s="41"/>
      <c r="C650" s="206" t="s">
        <v>588</v>
      </c>
      <c r="D650" s="206" t="s">
        <v>130</v>
      </c>
      <c r="E650" s="207" t="s">
        <v>589</v>
      </c>
      <c r="F650" s="208" t="s">
        <v>590</v>
      </c>
      <c r="G650" s="209" t="s">
        <v>133</v>
      </c>
      <c r="H650" s="210">
        <v>12.079000000000001</v>
      </c>
      <c r="I650" s="211"/>
      <c r="J650" s="212">
        <f>ROUND(I650*H650,2)</f>
        <v>0</v>
      </c>
      <c r="K650" s="208" t="s">
        <v>134</v>
      </c>
      <c r="L650" s="46"/>
      <c r="M650" s="213" t="s">
        <v>19</v>
      </c>
      <c r="N650" s="214" t="s">
        <v>43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286</v>
      </c>
      <c r="AT650" s="217" t="s">
        <v>130</v>
      </c>
      <c r="AU650" s="217" t="s">
        <v>82</v>
      </c>
      <c r="AY650" s="19" t="s">
        <v>127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80</v>
      </c>
      <c r="BK650" s="218">
        <f>ROUND(I650*H650,2)</f>
        <v>0</v>
      </c>
      <c r="BL650" s="19" t="s">
        <v>286</v>
      </c>
      <c r="BM650" s="217" t="s">
        <v>591</v>
      </c>
    </row>
    <row r="651" s="2" customFormat="1">
      <c r="A651" s="40"/>
      <c r="B651" s="41"/>
      <c r="C651" s="42"/>
      <c r="D651" s="219" t="s">
        <v>137</v>
      </c>
      <c r="E651" s="42"/>
      <c r="F651" s="220" t="s">
        <v>592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137</v>
      </c>
      <c r="AU651" s="19" t="s">
        <v>82</v>
      </c>
    </row>
    <row r="652" s="13" customFormat="1">
      <c r="A652" s="13"/>
      <c r="B652" s="224"/>
      <c r="C652" s="225"/>
      <c r="D652" s="226" t="s">
        <v>139</v>
      </c>
      <c r="E652" s="227" t="s">
        <v>19</v>
      </c>
      <c r="F652" s="228" t="s">
        <v>196</v>
      </c>
      <c r="G652" s="225"/>
      <c r="H652" s="227" t="s">
        <v>19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4" t="s">
        <v>139</v>
      </c>
      <c r="AU652" s="234" t="s">
        <v>82</v>
      </c>
      <c r="AV652" s="13" t="s">
        <v>80</v>
      </c>
      <c r="AW652" s="13" t="s">
        <v>33</v>
      </c>
      <c r="AX652" s="13" t="s">
        <v>72</v>
      </c>
      <c r="AY652" s="234" t="s">
        <v>127</v>
      </c>
    </row>
    <row r="653" s="14" customFormat="1">
      <c r="A653" s="14"/>
      <c r="B653" s="235"/>
      <c r="C653" s="236"/>
      <c r="D653" s="226" t="s">
        <v>139</v>
      </c>
      <c r="E653" s="237" t="s">
        <v>19</v>
      </c>
      <c r="F653" s="238" t="s">
        <v>197</v>
      </c>
      <c r="G653" s="236"/>
      <c r="H653" s="239">
        <v>1.093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5" t="s">
        <v>139</v>
      </c>
      <c r="AU653" s="245" t="s">
        <v>82</v>
      </c>
      <c r="AV653" s="14" t="s">
        <v>82</v>
      </c>
      <c r="AW653" s="14" t="s">
        <v>33</v>
      </c>
      <c r="AX653" s="14" t="s">
        <v>72</v>
      </c>
      <c r="AY653" s="245" t="s">
        <v>127</v>
      </c>
    </row>
    <row r="654" s="14" customFormat="1">
      <c r="A654" s="14"/>
      <c r="B654" s="235"/>
      <c r="C654" s="236"/>
      <c r="D654" s="226" t="s">
        <v>139</v>
      </c>
      <c r="E654" s="237" t="s">
        <v>19</v>
      </c>
      <c r="F654" s="238" t="s">
        <v>198</v>
      </c>
      <c r="G654" s="236"/>
      <c r="H654" s="239">
        <v>1.0349999999999999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5" t="s">
        <v>139</v>
      </c>
      <c r="AU654" s="245" t="s">
        <v>82</v>
      </c>
      <c r="AV654" s="14" t="s">
        <v>82</v>
      </c>
      <c r="AW654" s="14" t="s">
        <v>33</v>
      </c>
      <c r="AX654" s="14" t="s">
        <v>72</v>
      </c>
      <c r="AY654" s="245" t="s">
        <v>127</v>
      </c>
    </row>
    <row r="655" s="14" customFormat="1">
      <c r="A655" s="14"/>
      <c r="B655" s="235"/>
      <c r="C655" s="236"/>
      <c r="D655" s="226" t="s">
        <v>139</v>
      </c>
      <c r="E655" s="237" t="s">
        <v>19</v>
      </c>
      <c r="F655" s="238" t="s">
        <v>199</v>
      </c>
      <c r="G655" s="236"/>
      <c r="H655" s="239">
        <v>1.1160000000000001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139</v>
      </c>
      <c r="AU655" s="245" t="s">
        <v>82</v>
      </c>
      <c r="AV655" s="14" t="s">
        <v>82</v>
      </c>
      <c r="AW655" s="14" t="s">
        <v>33</v>
      </c>
      <c r="AX655" s="14" t="s">
        <v>72</v>
      </c>
      <c r="AY655" s="245" t="s">
        <v>127</v>
      </c>
    </row>
    <row r="656" s="14" customFormat="1">
      <c r="A656" s="14"/>
      <c r="B656" s="235"/>
      <c r="C656" s="236"/>
      <c r="D656" s="226" t="s">
        <v>139</v>
      </c>
      <c r="E656" s="237" t="s">
        <v>19</v>
      </c>
      <c r="F656" s="238" t="s">
        <v>200</v>
      </c>
      <c r="G656" s="236"/>
      <c r="H656" s="239">
        <v>1.0349999999999999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5" t="s">
        <v>139</v>
      </c>
      <c r="AU656" s="245" t="s">
        <v>82</v>
      </c>
      <c r="AV656" s="14" t="s">
        <v>82</v>
      </c>
      <c r="AW656" s="14" t="s">
        <v>33</v>
      </c>
      <c r="AX656" s="14" t="s">
        <v>72</v>
      </c>
      <c r="AY656" s="245" t="s">
        <v>127</v>
      </c>
    </row>
    <row r="657" s="14" customFormat="1">
      <c r="A657" s="14"/>
      <c r="B657" s="235"/>
      <c r="C657" s="236"/>
      <c r="D657" s="226" t="s">
        <v>139</v>
      </c>
      <c r="E657" s="237" t="s">
        <v>19</v>
      </c>
      <c r="F657" s="238" t="s">
        <v>201</v>
      </c>
      <c r="G657" s="236"/>
      <c r="H657" s="239">
        <v>1.1160000000000001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139</v>
      </c>
      <c r="AU657" s="245" t="s">
        <v>82</v>
      </c>
      <c r="AV657" s="14" t="s">
        <v>82</v>
      </c>
      <c r="AW657" s="14" t="s">
        <v>33</v>
      </c>
      <c r="AX657" s="14" t="s">
        <v>72</v>
      </c>
      <c r="AY657" s="245" t="s">
        <v>127</v>
      </c>
    </row>
    <row r="658" s="14" customFormat="1">
      <c r="A658" s="14"/>
      <c r="B658" s="235"/>
      <c r="C658" s="236"/>
      <c r="D658" s="226" t="s">
        <v>139</v>
      </c>
      <c r="E658" s="237" t="s">
        <v>19</v>
      </c>
      <c r="F658" s="238" t="s">
        <v>202</v>
      </c>
      <c r="G658" s="236"/>
      <c r="H658" s="239">
        <v>0.90000000000000002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5" t="s">
        <v>139</v>
      </c>
      <c r="AU658" s="245" t="s">
        <v>82</v>
      </c>
      <c r="AV658" s="14" t="s">
        <v>82</v>
      </c>
      <c r="AW658" s="14" t="s">
        <v>33</v>
      </c>
      <c r="AX658" s="14" t="s">
        <v>72</v>
      </c>
      <c r="AY658" s="245" t="s">
        <v>127</v>
      </c>
    </row>
    <row r="659" s="14" customFormat="1">
      <c r="A659" s="14"/>
      <c r="B659" s="235"/>
      <c r="C659" s="236"/>
      <c r="D659" s="226" t="s">
        <v>139</v>
      </c>
      <c r="E659" s="237" t="s">
        <v>19</v>
      </c>
      <c r="F659" s="238" t="s">
        <v>203</v>
      </c>
      <c r="G659" s="236"/>
      <c r="H659" s="239">
        <v>1.375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5" t="s">
        <v>139</v>
      </c>
      <c r="AU659" s="245" t="s">
        <v>82</v>
      </c>
      <c r="AV659" s="14" t="s">
        <v>82</v>
      </c>
      <c r="AW659" s="14" t="s">
        <v>33</v>
      </c>
      <c r="AX659" s="14" t="s">
        <v>72</v>
      </c>
      <c r="AY659" s="245" t="s">
        <v>127</v>
      </c>
    </row>
    <row r="660" s="14" customFormat="1">
      <c r="A660" s="14"/>
      <c r="B660" s="235"/>
      <c r="C660" s="236"/>
      <c r="D660" s="226" t="s">
        <v>139</v>
      </c>
      <c r="E660" s="237" t="s">
        <v>19</v>
      </c>
      <c r="F660" s="238" t="s">
        <v>204</v>
      </c>
      <c r="G660" s="236"/>
      <c r="H660" s="239">
        <v>1.169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139</v>
      </c>
      <c r="AU660" s="245" t="s">
        <v>82</v>
      </c>
      <c r="AV660" s="14" t="s">
        <v>82</v>
      </c>
      <c r="AW660" s="14" t="s">
        <v>33</v>
      </c>
      <c r="AX660" s="14" t="s">
        <v>72</v>
      </c>
      <c r="AY660" s="245" t="s">
        <v>127</v>
      </c>
    </row>
    <row r="661" s="14" customFormat="1">
      <c r="A661" s="14"/>
      <c r="B661" s="235"/>
      <c r="C661" s="236"/>
      <c r="D661" s="226" t="s">
        <v>139</v>
      </c>
      <c r="E661" s="237" t="s">
        <v>19</v>
      </c>
      <c r="F661" s="238" t="s">
        <v>205</v>
      </c>
      <c r="G661" s="236"/>
      <c r="H661" s="239">
        <v>1.26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5" t="s">
        <v>139</v>
      </c>
      <c r="AU661" s="245" t="s">
        <v>82</v>
      </c>
      <c r="AV661" s="14" t="s">
        <v>82</v>
      </c>
      <c r="AW661" s="14" t="s">
        <v>33</v>
      </c>
      <c r="AX661" s="14" t="s">
        <v>72</v>
      </c>
      <c r="AY661" s="245" t="s">
        <v>127</v>
      </c>
    </row>
    <row r="662" s="14" customFormat="1">
      <c r="A662" s="14"/>
      <c r="B662" s="235"/>
      <c r="C662" s="236"/>
      <c r="D662" s="226" t="s">
        <v>139</v>
      </c>
      <c r="E662" s="237" t="s">
        <v>19</v>
      </c>
      <c r="F662" s="238" t="s">
        <v>206</v>
      </c>
      <c r="G662" s="236"/>
      <c r="H662" s="239">
        <v>0.85499999999999998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139</v>
      </c>
      <c r="AU662" s="245" t="s">
        <v>82</v>
      </c>
      <c r="AV662" s="14" t="s">
        <v>82</v>
      </c>
      <c r="AW662" s="14" t="s">
        <v>33</v>
      </c>
      <c r="AX662" s="14" t="s">
        <v>72</v>
      </c>
      <c r="AY662" s="245" t="s">
        <v>127</v>
      </c>
    </row>
    <row r="663" s="15" customFormat="1">
      <c r="A663" s="15"/>
      <c r="B663" s="246"/>
      <c r="C663" s="247"/>
      <c r="D663" s="226" t="s">
        <v>139</v>
      </c>
      <c r="E663" s="248" t="s">
        <v>19</v>
      </c>
      <c r="F663" s="249" t="s">
        <v>157</v>
      </c>
      <c r="G663" s="247"/>
      <c r="H663" s="250">
        <v>10.954000000000001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139</v>
      </c>
      <c r="AU663" s="256" t="s">
        <v>82</v>
      </c>
      <c r="AV663" s="15" t="s">
        <v>158</v>
      </c>
      <c r="AW663" s="15" t="s">
        <v>33</v>
      </c>
      <c r="AX663" s="15" t="s">
        <v>72</v>
      </c>
      <c r="AY663" s="256" t="s">
        <v>127</v>
      </c>
    </row>
    <row r="664" s="14" customFormat="1">
      <c r="A664" s="14"/>
      <c r="B664" s="235"/>
      <c r="C664" s="236"/>
      <c r="D664" s="226" t="s">
        <v>139</v>
      </c>
      <c r="E664" s="237" t="s">
        <v>19</v>
      </c>
      <c r="F664" s="238" t="s">
        <v>208</v>
      </c>
      <c r="G664" s="236"/>
      <c r="H664" s="239">
        <v>1.125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139</v>
      </c>
      <c r="AU664" s="245" t="s">
        <v>82</v>
      </c>
      <c r="AV664" s="14" t="s">
        <v>82</v>
      </c>
      <c r="AW664" s="14" t="s">
        <v>33</v>
      </c>
      <c r="AX664" s="14" t="s">
        <v>72</v>
      </c>
      <c r="AY664" s="245" t="s">
        <v>127</v>
      </c>
    </row>
    <row r="665" s="15" customFormat="1">
      <c r="A665" s="15"/>
      <c r="B665" s="246"/>
      <c r="C665" s="247"/>
      <c r="D665" s="226" t="s">
        <v>139</v>
      </c>
      <c r="E665" s="248" t="s">
        <v>19</v>
      </c>
      <c r="F665" s="249" t="s">
        <v>162</v>
      </c>
      <c r="G665" s="247"/>
      <c r="H665" s="250">
        <v>1.125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139</v>
      </c>
      <c r="AU665" s="256" t="s">
        <v>82</v>
      </c>
      <c r="AV665" s="15" t="s">
        <v>158</v>
      </c>
      <c r="AW665" s="15" t="s">
        <v>33</v>
      </c>
      <c r="AX665" s="15" t="s">
        <v>72</v>
      </c>
      <c r="AY665" s="256" t="s">
        <v>127</v>
      </c>
    </row>
    <row r="666" s="16" customFormat="1">
      <c r="A666" s="16"/>
      <c r="B666" s="257"/>
      <c r="C666" s="258"/>
      <c r="D666" s="226" t="s">
        <v>139</v>
      </c>
      <c r="E666" s="259" t="s">
        <v>19</v>
      </c>
      <c r="F666" s="260" t="s">
        <v>181</v>
      </c>
      <c r="G666" s="258"/>
      <c r="H666" s="261">
        <v>12.079000000000001</v>
      </c>
      <c r="I666" s="262"/>
      <c r="J666" s="258"/>
      <c r="K666" s="258"/>
      <c r="L666" s="263"/>
      <c r="M666" s="264"/>
      <c r="N666" s="265"/>
      <c r="O666" s="265"/>
      <c r="P666" s="265"/>
      <c r="Q666" s="265"/>
      <c r="R666" s="265"/>
      <c r="S666" s="265"/>
      <c r="T666" s="26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67" t="s">
        <v>139</v>
      </c>
      <c r="AU666" s="267" t="s">
        <v>82</v>
      </c>
      <c r="AV666" s="16" t="s">
        <v>135</v>
      </c>
      <c r="AW666" s="16" t="s">
        <v>33</v>
      </c>
      <c r="AX666" s="16" t="s">
        <v>80</v>
      </c>
      <c r="AY666" s="267" t="s">
        <v>127</v>
      </c>
    </row>
    <row r="667" s="2" customFormat="1" ht="49.05" customHeight="1">
      <c r="A667" s="40"/>
      <c r="B667" s="41"/>
      <c r="C667" s="206" t="s">
        <v>593</v>
      </c>
      <c r="D667" s="206" t="s">
        <v>130</v>
      </c>
      <c r="E667" s="207" t="s">
        <v>594</v>
      </c>
      <c r="F667" s="208" t="s">
        <v>595</v>
      </c>
      <c r="G667" s="209" t="s">
        <v>222</v>
      </c>
      <c r="H667" s="210">
        <v>0.48999999999999999</v>
      </c>
      <c r="I667" s="211"/>
      <c r="J667" s="212">
        <f>ROUND(I667*H667,2)</f>
        <v>0</v>
      </c>
      <c r="K667" s="208" t="s">
        <v>134</v>
      </c>
      <c r="L667" s="46"/>
      <c r="M667" s="213" t="s">
        <v>19</v>
      </c>
      <c r="N667" s="214" t="s">
        <v>43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286</v>
      </c>
      <c r="AT667" s="217" t="s">
        <v>130</v>
      </c>
      <c r="AU667" s="217" t="s">
        <v>82</v>
      </c>
      <c r="AY667" s="19" t="s">
        <v>127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80</v>
      </c>
      <c r="BK667" s="218">
        <f>ROUND(I667*H667,2)</f>
        <v>0</v>
      </c>
      <c r="BL667" s="19" t="s">
        <v>286</v>
      </c>
      <c r="BM667" s="217" t="s">
        <v>596</v>
      </c>
    </row>
    <row r="668" s="2" customFormat="1">
      <c r="A668" s="40"/>
      <c r="B668" s="41"/>
      <c r="C668" s="42"/>
      <c r="D668" s="219" t="s">
        <v>137</v>
      </c>
      <c r="E668" s="42"/>
      <c r="F668" s="220" t="s">
        <v>597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137</v>
      </c>
      <c r="AU668" s="19" t="s">
        <v>82</v>
      </c>
    </row>
    <row r="669" s="12" customFormat="1" ht="22.8" customHeight="1">
      <c r="A669" s="12"/>
      <c r="B669" s="190"/>
      <c r="C669" s="191"/>
      <c r="D669" s="192" t="s">
        <v>71</v>
      </c>
      <c r="E669" s="204" t="s">
        <v>598</v>
      </c>
      <c r="F669" s="204" t="s">
        <v>599</v>
      </c>
      <c r="G669" s="191"/>
      <c r="H669" s="191"/>
      <c r="I669" s="194"/>
      <c r="J669" s="205">
        <f>BK669</f>
        <v>0</v>
      </c>
      <c r="K669" s="191"/>
      <c r="L669" s="196"/>
      <c r="M669" s="197"/>
      <c r="N669" s="198"/>
      <c r="O669" s="198"/>
      <c r="P669" s="199">
        <f>SUM(P670:P740)</f>
        <v>0</v>
      </c>
      <c r="Q669" s="198"/>
      <c r="R669" s="199">
        <f>SUM(R670:R740)</f>
        <v>3.4369855999999999</v>
      </c>
      <c r="S669" s="198"/>
      <c r="T669" s="200">
        <f>SUM(T670:T740)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1" t="s">
        <v>82</v>
      </c>
      <c r="AT669" s="202" t="s">
        <v>71</v>
      </c>
      <c r="AU669" s="202" t="s">
        <v>80</v>
      </c>
      <c r="AY669" s="201" t="s">
        <v>127</v>
      </c>
      <c r="BK669" s="203">
        <f>SUM(BK670:BK740)</f>
        <v>0</v>
      </c>
    </row>
    <row r="670" s="2" customFormat="1" ht="24.15" customHeight="1">
      <c r="A670" s="40"/>
      <c r="B670" s="41"/>
      <c r="C670" s="206" t="s">
        <v>600</v>
      </c>
      <c r="D670" s="206" t="s">
        <v>130</v>
      </c>
      <c r="E670" s="207" t="s">
        <v>601</v>
      </c>
      <c r="F670" s="208" t="s">
        <v>602</v>
      </c>
      <c r="G670" s="209" t="s">
        <v>133</v>
      </c>
      <c r="H670" s="210">
        <v>171.13999999999999</v>
      </c>
      <c r="I670" s="211"/>
      <c r="J670" s="212">
        <f>ROUND(I670*H670,2)</f>
        <v>0</v>
      </c>
      <c r="K670" s="208" t="s">
        <v>134</v>
      </c>
      <c r="L670" s="46"/>
      <c r="M670" s="213" t="s">
        <v>19</v>
      </c>
      <c r="N670" s="214" t="s">
        <v>43</v>
      </c>
      <c r="O670" s="86"/>
      <c r="P670" s="215">
        <f>O670*H670</f>
        <v>0</v>
      </c>
      <c r="Q670" s="215">
        <v>0.00029999999999999997</v>
      </c>
      <c r="R670" s="215">
        <f>Q670*H670</f>
        <v>0.051341999999999992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286</v>
      </c>
      <c r="AT670" s="217" t="s">
        <v>130</v>
      </c>
      <c r="AU670" s="217" t="s">
        <v>82</v>
      </c>
      <c r="AY670" s="19" t="s">
        <v>127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9" t="s">
        <v>80</v>
      </c>
      <c r="BK670" s="218">
        <f>ROUND(I670*H670,2)</f>
        <v>0</v>
      </c>
      <c r="BL670" s="19" t="s">
        <v>286</v>
      </c>
      <c r="BM670" s="217" t="s">
        <v>603</v>
      </c>
    </row>
    <row r="671" s="2" customFormat="1">
      <c r="A671" s="40"/>
      <c r="B671" s="41"/>
      <c r="C671" s="42"/>
      <c r="D671" s="219" t="s">
        <v>137</v>
      </c>
      <c r="E671" s="42"/>
      <c r="F671" s="220" t="s">
        <v>604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137</v>
      </c>
      <c r="AU671" s="19" t="s">
        <v>82</v>
      </c>
    </row>
    <row r="672" s="13" customFormat="1">
      <c r="A672" s="13"/>
      <c r="B672" s="224"/>
      <c r="C672" s="225"/>
      <c r="D672" s="226" t="s">
        <v>139</v>
      </c>
      <c r="E672" s="227" t="s">
        <v>19</v>
      </c>
      <c r="F672" s="228" t="s">
        <v>186</v>
      </c>
      <c r="G672" s="225"/>
      <c r="H672" s="227" t="s">
        <v>19</v>
      </c>
      <c r="I672" s="229"/>
      <c r="J672" s="225"/>
      <c r="K672" s="225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139</v>
      </c>
      <c r="AU672" s="234" t="s">
        <v>82</v>
      </c>
      <c r="AV672" s="13" t="s">
        <v>80</v>
      </c>
      <c r="AW672" s="13" t="s">
        <v>33</v>
      </c>
      <c r="AX672" s="13" t="s">
        <v>72</v>
      </c>
      <c r="AY672" s="234" t="s">
        <v>127</v>
      </c>
    </row>
    <row r="673" s="14" customFormat="1">
      <c r="A673" s="14"/>
      <c r="B673" s="235"/>
      <c r="C673" s="236"/>
      <c r="D673" s="226" t="s">
        <v>139</v>
      </c>
      <c r="E673" s="237" t="s">
        <v>19</v>
      </c>
      <c r="F673" s="238" t="s">
        <v>141</v>
      </c>
      <c r="G673" s="236"/>
      <c r="H673" s="239">
        <v>10.9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139</v>
      </c>
      <c r="AU673" s="245" t="s">
        <v>82</v>
      </c>
      <c r="AV673" s="14" t="s">
        <v>82</v>
      </c>
      <c r="AW673" s="14" t="s">
        <v>33</v>
      </c>
      <c r="AX673" s="14" t="s">
        <v>72</v>
      </c>
      <c r="AY673" s="245" t="s">
        <v>127</v>
      </c>
    </row>
    <row r="674" s="14" customFormat="1">
      <c r="A674" s="14"/>
      <c r="B674" s="235"/>
      <c r="C674" s="236"/>
      <c r="D674" s="226" t="s">
        <v>139</v>
      </c>
      <c r="E674" s="237" t="s">
        <v>19</v>
      </c>
      <c r="F674" s="238" t="s">
        <v>142</v>
      </c>
      <c r="G674" s="236"/>
      <c r="H674" s="239">
        <v>8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5" t="s">
        <v>139</v>
      </c>
      <c r="AU674" s="245" t="s">
        <v>82</v>
      </c>
      <c r="AV674" s="14" t="s">
        <v>82</v>
      </c>
      <c r="AW674" s="14" t="s">
        <v>33</v>
      </c>
      <c r="AX674" s="14" t="s">
        <v>72</v>
      </c>
      <c r="AY674" s="245" t="s">
        <v>127</v>
      </c>
    </row>
    <row r="675" s="14" customFormat="1">
      <c r="A675" s="14"/>
      <c r="B675" s="235"/>
      <c r="C675" s="236"/>
      <c r="D675" s="226" t="s">
        <v>139</v>
      </c>
      <c r="E675" s="237" t="s">
        <v>19</v>
      </c>
      <c r="F675" s="238" t="s">
        <v>143</v>
      </c>
      <c r="G675" s="236"/>
      <c r="H675" s="239">
        <v>3.7000000000000002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5" t="s">
        <v>139</v>
      </c>
      <c r="AU675" s="245" t="s">
        <v>82</v>
      </c>
      <c r="AV675" s="14" t="s">
        <v>82</v>
      </c>
      <c r="AW675" s="14" t="s">
        <v>33</v>
      </c>
      <c r="AX675" s="14" t="s">
        <v>72</v>
      </c>
      <c r="AY675" s="245" t="s">
        <v>127</v>
      </c>
    </row>
    <row r="676" s="14" customFormat="1">
      <c r="A676" s="14"/>
      <c r="B676" s="235"/>
      <c r="C676" s="236"/>
      <c r="D676" s="226" t="s">
        <v>139</v>
      </c>
      <c r="E676" s="237" t="s">
        <v>19</v>
      </c>
      <c r="F676" s="238" t="s">
        <v>144</v>
      </c>
      <c r="G676" s="236"/>
      <c r="H676" s="239">
        <v>8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139</v>
      </c>
      <c r="AU676" s="245" t="s">
        <v>82</v>
      </c>
      <c r="AV676" s="14" t="s">
        <v>82</v>
      </c>
      <c r="AW676" s="14" t="s">
        <v>33</v>
      </c>
      <c r="AX676" s="14" t="s">
        <v>72</v>
      </c>
      <c r="AY676" s="245" t="s">
        <v>127</v>
      </c>
    </row>
    <row r="677" s="14" customFormat="1">
      <c r="A677" s="14"/>
      <c r="B677" s="235"/>
      <c r="C677" s="236"/>
      <c r="D677" s="226" t="s">
        <v>139</v>
      </c>
      <c r="E677" s="237" t="s">
        <v>19</v>
      </c>
      <c r="F677" s="238" t="s">
        <v>145</v>
      </c>
      <c r="G677" s="236"/>
      <c r="H677" s="239">
        <v>11.9</v>
      </c>
      <c r="I677" s="240"/>
      <c r="J677" s="236"/>
      <c r="K677" s="236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139</v>
      </c>
      <c r="AU677" s="245" t="s">
        <v>82</v>
      </c>
      <c r="AV677" s="14" t="s">
        <v>82</v>
      </c>
      <c r="AW677" s="14" t="s">
        <v>33</v>
      </c>
      <c r="AX677" s="14" t="s">
        <v>72</v>
      </c>
      <c r="AY677" s="245" t="s">
        <v>127</v>
      </c>
    </row>
    <row r="678" s="14" customFormat="1">
      <c r="A678" s="14"/>
      <c r="B678" s="235"/>
      <c r="C678" s="236"/>
      <c r="D678" s="226" t="s">
        <v>139</v>
      </c>
      <c r="E678" s="237" t="s">
        <v>19</v>
      </c>
      <c r="F678" s="238" t="s">
        <v>146</v>
      </c>
      <c r="G678" s="236"/>
      <c r="H678" s="239">
        <v>11.199999999999999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5" t="s">
        <v>139</v>
      </c>
      <c r="AU678" s="245" t="s">
        <v>82</v>
      </c>
      <c r="AV678" s="14" t="s">
        <v>82</v>
      </c>
      <c r="AW678" s="14" t="s">
        <v>33</v>
      </c>
      <c r="AX678" s="14" t="s">
        <v>72</v>
      </c>
      <c r="AY678" s="245" t="s">
        <v>127</v>
      </c>
    </row>
    <row r="679" s="14" customFormat="1">
      <c r="A679" s="14"/>
      <c r="B679" s="235"/>
      <c r="C679" s="236"/>
      <c r="D679" s="226" t="s">
        <v>139</v>
      </c>
      <c r="E679" s="237" t="s">
        <v>19</v>
      </c>
      <c r="F679" s="238" t="s">
        <v>147</v>
      </c>
      <c r="G679" s="236"/>
      <c r="H679" s="239">
        <v>14</v>
      </c>
      <c r="I679" s="240"/>
      <c r="J679" s="236"/>
      <c r="K679" s="236"/>
      <c r="L679" s="241"/>
      <c r="M679" s="242"/>
      <c r="N679" s="243"/>
      <c r="O679" s="243"/>
      <c r="P679" s="243"/>
      <c r="Q679" s="243"/>
      <c r="R679" s="243"/>
      <c r="S679" s="243"/>
      <c r="T679" s="24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5" t="s">
        <v>139</v>
      </c>
      <c r="AU679" s="245" t="s">
        <v>82</v>
      </c>
      <c r="AV679" s="14" t="s">
        <v>82</v>
      </c>
      <c r="AW679" s="14" t="s">
        <v>33</v>
      </c>
      <c r="AX679" s="14" t="s">
        <v>72</v>
      </c>
      <c r="AY679" s="245" t="s">
        <v>127</v>
      </c>
    </row>
    <row r="680" s="14" customFormat="1">
      <c r="A680" s="14"/>
      <c r="B680" s="235"/>
      <c r="C680" s="236"/>
      <c r="D680" s="226" t="s">
        <v>139</v>
      </c>
      <c r="E680" s="237" t="s">
        <v>19</v>
      </c>
      <c r="F680" s="238" t="s">
        <v>148</v>
      </c>
      <c r="G680" s="236"/>
      <c r="H680" s="239">
        <v>14.560000000000001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139</v>
      </c>
      <c r="AU680" s="245" t="s">
        <v>82</v>
      </c>
      <c r="AV680" s="14" t="s">
        <v>82</v>
      </c>
      <c r="AW680" s="14" t="s">
        <v>33</v>
      </c>
      <c r="AX680" s="14" t="s">
        <v>72</v>
      </c>
      <c r="AY680" s="245" t="s">
        <v>127</v>
      </c>
    </row>
    <row r="681" s="14" customFormat="1">
      <c r="A681" s="14"/>
      <c r="B681" s="235"/>
      <c r="C681" s="236"/>
      <c r="D681" s="226" t="s">
        <v>139</v>
      </c>
      <c r="E681" s="237" t="s">
        <v>19</v>
      </c>
      <c r="F681" s="238" t="s">
        <v>149</v>
      </c>
      <c r="G681" s="236"/>
      <c r="H681" s="239">
        <v>9.9000000000000004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139</v>
      </c>
      <c r="AU681" s="245" t="s">
        <v>82</v>
      </c>
      <c r="AV681" s="14" t="s">
        <v>82</v>
      </c>
      <c r="AW681" s="14" t="s">
        <v>33</v>
      </c>
      <c r="AX681" s="14" t="s">
        <v>72</v>
      </c>
      <c r="AY681" s="245" t="s">
        <v>127</v>
      </c>
    </row>
    <row r="682" s="14" customFormat="1">
      <c r="A682" s="14"/>
      <c r="B682" s="235"/>
      <c r="C682" s="236"/>
      <c r="D682" s="226" t="s">
        <v>139</v>
      </c>
      <c r="E682" s="237" t="s">
        <v>19</v>
      </c>
      <c r="F682" s="238" t="s">
        <v>150</v>
      </c>
      <c r="G682" s="236"/>
      <c r="H682" s="239">
        <v>4.2000000000000002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139</v>
      </c>
      <c r="AU682" s="245" t="s">
        <v>82</v>
      </c>
      <c r="AV682" s="14" t="s">
        <v>82</v>
      </c>
      <c r="AW682" s="14" t="s">
        <v>33</v>
      </c>
      <c r="AX682" s="14" t="s">
        <v>72</v>
      </c>
      <c r="AY682" s="245" t="s">
        <v>127</v>
      </c>
    </row>
    <row r="683" s="14" customFormat="1">
      <c r="A683" s="14"/>
      <c r="B683" s="235"/>
      <c r="C683" s="236"/>
      <c r="D683" s="226" t="s">
        <v>139</v>
      </c>
      <c r="E683" s="237" t="s">
        <v>19</v>
      </c>
      <c r="F683" s="238" t="s">
        <v>151</v>
      </c>
      <c r="G683" s="236"/>
      <c r="H683" s="239">
        <v>3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139</v>
      </c>
      <c r="AU683" s="245" t="s">
        <v>82</v>
      </c>
      <c r="AV683" s="14" t="s">
        <v>82</v>
      </c>
      <c r="AW683" s="14" t="s">
        <v>33</v>
      </c>
      <c r="AX683" s="14" t="s">
        <v>72</v>
      </c>
      <c r="AY683" s="245" t="s">
        <v>127</v>
      </c>
    </row>
    <row r="684" s="14" customFormat="1">
      <c r="A684" s="14"/>
      <c r="B684" s="235"/>
      <c r="C684" s="236"/>
      <c r="D684" s="226" t="s">
        <v>139</v>
      </c>
      <c r="E684" s="237" t="s">
        <v>19</v>
      </c>
      <c r="F684" s="238" t="s">
        <v>152</v>
      </c>
      <c r="G684" s="236"/>
      <c r="H684" s="239">
        <v>8.3000000000000007</v>
      </c>
      <c r="I684" s="240"/>
      <c r="J684" s="236"/>
      <c r="K684" s="236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139</v>
      </c>
      <c r="AU684" s="245" t="s">
        <v>82</v>
      </c>
      <c r="AV684" s="14" t="s">
        <v>82</v>
      </c>
      <c r="AW684" s="14" t="s">
        <v>33</v>
      </c>
      <c r="AX684" s="14" t="s">
        <v>72</v>
      </c>
      <c r="AY684" s="245" t="s">
        <v>127</v>
      </c>
    </row>
    <row r="685" s="14" customFormat="1">
      <c r="A685" s="14"/>
      <c r="B685" s="235"/>
      <c r="C685" s="236"/>
      <c r="D685" s="226" t="s">
        <v>139</v>
      </c>
      <c r="E685" s="237" t="s">
        <v>19</v>
      </c>
      <c r="F685" s="238" t="s">
        <v>153</v>
      </c>
      <c r="G685" s="236"/>
      <c r="H685" s="239">
        <v>7.7000000000000002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5" t="s">
        <v>139</v>
      </c>
      <c r="AU685" s="245" t="s">
        <v>82</v>
      </c>
      <c r="AV685" s="14" t="s">
        <v>82</v>
      </c>
      <c r="AW685" s="14" t="s">
        <v>33</v>
      </c>
      <c r="AX685" s="14" t="s">
        <v>72</v>
      </c>
      <c r="AY685" s="245" t="s">
        <v>127</v>
      </c>
    </row>
    <row r="686" s="14" customFormat="1">
      <c r="A686" s="14"/>
      <c r="B686" s="235"/>
      <c r="C686" s="236"/>
      <c r="D686" s="226" t="s">
        <v>139</v>
      </c>
      <c r="E686" s="237" t="s">
        <v>19</v>
      </c>
      <c r="F686" s="238" t="s">
        <v>154</v>
      </c>
      <c r="G686" s="236"/>
      <c r="H686" s="239">
        <v>6.7999999999999998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5" t="s">
        <v>139</v>
      </c>
      <c r="AU686" s="245" t="s">
        <v>82</v>
      </c>
      <c r="AV686" s="14" t="s">
        <v>82</v>
      </c>
      <c r="AW686" s="14" t="s">
        <v>33</v>
      </c>
      <c r="AX686" s="14" t="s">
        <v>72</v>
      </c>
      <c r="AY686" s="245" t="s">
        <v>127</v>
      </c>
    </row>
    <row r="687" s="14" customFormat="1">
      <c r="A687" s="14"/>
      <c r="B687" s="235"/>
      <c r="C687" s="236"/>
      <c r="D687" s="226" t="s">
        <v>139</v>
      </c>
      <c r="E687" s="237" t="s">
        <v>19</v>
      </c>
      <c r="F687" s="238" t="s">
        <v>155</v>
      </c>
      <c r="G687" s="236"/>
      <c r="H687" s="239">
        <v>6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5" t="s">
        <v>139</v>
      </c>
      <c r="AU687" s="245" t="s">
        <v>82</v>
      </c>
      <c r="AV687" s="14" t="s">
        <v>82</v>
      </c>
      <c r="AW687" s="14" t="s">
        <v>33</v>
      </c>
      <c r="AX687" s="14" t="s">
        <v>72</v>
      </c>
      <c r="AY687" s="245" t="s">
        <v>127</v>
      </c>
    </row>
    <row r="688" s="14" customFormat="1">
      <c r="A688" s="14"/>
      <c r="B688" s="235"/>
      <c r="C688" s="236"/>
      <c r="D688" s="226" t="s">
        <v>139</v>
      </c>
      <c r="E688" s="237" t="s">
        <v>19</v>
      </c>
      <c r="F688" s="238" t="s">
        <v>156</v>
      </c>
      <c r="G688" s="236"/>
      <c r="H688" s="239">
        <v>4.2000000000000002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139</v>
      </c>
      <c r="AU688" s="245" t="s">
        <v>82</v>
      </c>
      <c r="AV688" s="14" t="s">
        <v>82</v>
      </c>
      <c r="AW688" s="14" t="s">
        <v>33</v>
      </c>
      <c r="AX688" s="14" t="s">
        <v>72</v>
      </c>
      <c r="AY688" s="245" t="s">
        <v>127</v>
      </c>
    </row>
    <row r="689" s="15" customFormat="1">
      <c r="A689" s="15"/>
      <c r="B689" s="246"/>
      <c r="C689" s="247"/>
      <c r="D689" s="226" t="s">
        <v>139</v>
      </c>
      <c r="E689" s="248" t="s">
        <v>19</v>
      </c>
      <c r="F689" s="249" t="s">
        <v>157</v>
      </c>
      <c r="G689" s="247"/>
      <c r="H689" s="250">
        <v>132.36000000000001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139</v>
      </c>
      <c r="AU689" s="256" t="s">
        <v>82</v>
      </c>
      <c r="AV689" s="15" t="s">
        <v>158</v>
      </c>
      <c r="AW689" s="15" t="s">
        <v>33</v>
      </c>
      <c r="AX689" s="15" t="s">
        <v>72</v>
      </c>
      <c r="AY689" s="256" t="s">
        <v>127</v>
      </c>
    </row>
    <row r="690" s="14" customFormat="1">
      <c r="A690" s="14"/>
      <c r="B690" s="235"/>
      <c r="C690" s="236"/>
      <c r="D690" s="226" t="s">
        <v>139</v>
      </c>
      <c r="E690" s="237" t="s">
        <v>19</v>
      </c>
      <c r="F690" s="238" t="s">
        <v>159</v>
      </c>
      <c r="G690" s="236"/>
      <c r="H690" s="239">
        <v>15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5" t="s">
        <v>139</v>
      </c>
      <c r="AU690" s="245" t="s">
        <v>82</v>
      </c>
      <c r="AV690" s="14" t="s">
        <v>82</v>
      </c>
      <c r="AW690" s="14" t="s">
        <v>33</v>
      </c>
      <c r="AX690" s="14" t="s">
        <v>72</v>
      </c>
      <c r="AY690" s="245" t="s">
        <v>127</v>
      </c>
    </row>
    <row r="691" s="14" customFormat="1">
      <c r="A691" s="14"/>
      <c r="B691" s="235"/>
      <c r="C691" s="236"/>
      <c r="D691" s="226" t="s">
        <v>139</v>
      </c>
      <c r="E691" s="237" t="s">
        <v>19</v>
      </c>
      <c r="F691" s="238" t="s">
        <v>160</v>
      </c>
      <c r="G691" s="236"/>
      <c r="H691" s="239">
        <v>8.9800000000000004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139</v>
      </c>
      <c r="AU691" s="245" t="s">
        <v>82</v>
      </c>
      <c r="AV691" s="14" t="s">
        <v>82</v>
      </c>
      <c r="AW691" s="14" t="s">
        <v>33</v>
      </c>
      <c r="AX691" s="14" t="s">
        <v>72</v>
      </c>
      <c r="AY691" s="245" t="s">
        <v>127</v>
      </c>
    </row>
    <row r="692" s="14" customFormat="1">
      <c r="A692" s="14"/>
      <c r="B692" s="235"/>
      <c r="C692" s="236"/>
      <c r="D692" s="226" t="s">
        <v>139</v>
      </c>
      <c r="E692" s="237" t="s">
        <v>19</v>
      </c>
      <c r="F692" s="238" t="s">
        <v>161</v>
      </c>
      <c r="G692" s="236"/>
      <c r="H692" s="239">
        <v>14.800000000000001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5" t="s">
        <v>139</v>
      </c>
      <c r="AU692" s="245" t="s">
        <v>82</v>
      </c>
      <c r="AV692" s="14" t="s">
        <v>82</v>
      </c>
      <c r="AW692" s="14" t="s">
        <v>33</v>
      </c>
      <c r="AX692" s="14" t="s">
        <v>72</v>
      </c>
      <c r="AY692" s="245" t="s">
        <v>127</v>
      </c>
    </row>
    <row r="693" s="15" customFormat="1">
      <c r="A693" s="15"/>
      <c r="B693" s="246"/>
      <c r="C693" s="247"/>
      <c r="D693" s="226" t="s">
        <v>139</v>
      </c>
      <c r="E693" s="248" t="s">
        <v>19</v>
      </c>
      <c r="F693" s="249" t="s">
        <v>162</v>
      </c>
      <c r="G693" s="247"/>
      <c r="H693" s="250">
        <v>38.780000000000001</v>
      </c>
      <c r="I693" s="251"/>
      <c r="J693" s="247"/>
      <c r="K693" s="247"/>
      <c r="L693" s="252"/>
      <c r="M693" s="253"/>
      <c r="N693" s="254"/>
      <c r="O693" s="254"/>
      <c r="P693" s="254"/>
      <c r="Q693" s="254"/>
      <c r="R693" s="254"/>
      <c r="S693" s="254"/>
      <c r="T693" s="25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6" t="s">
        <v>139</v>
      </c>
      <c r="AU693" s="256" t="s">
        <v>82</v>
      </c>
      <c r="AV693" s="15" t="s">
        <v>158</v>
      </c>
      <c r="AW693" s="15" t="s">
        <v>33</v>
      </c>
      <c r="AX693" s="15" t="s">
        <v>72</v>
      </c>
      <c r="AY693" s="256" t="s">
        <v>127</v>
      </c>
    </row>
    <row r="694" s="16" customFormat="1">
      <c r="A694" s="16"/>
      <c r="B694" s="257"/>
      <c r="C694" s="258"/>
      <c r="D694" s="226" t="s">
        <v>139</v>
      </c>
      <c r="E694" s="259" t="s">
        <v>19</v>
      </c>
      <c r="F694" s="260" t="s">
        <v>181</v>
      </c>
      <c r="G694" s="258"/>
      <c r="H694" s="261">
        <v>171.13999999999999</v>
      </c>
      <c r="I694" s="262"/>
      <c r="J694" s="258"/>
      <c r="K694" s="258"/>
      <c r="L694" s="263"/>
      <c r="M694" s="264"/>
      <c r="N694" s="265"/>
      <c r="O694" s="265"/>
      <c r="P694" s="265"/>
      <c r="Q694" s="265"/>
      <c r="R694" s="265"/>
      <c r="S694" s="265"/>
      <c r="T694" s="26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67" t="s">
        <v>139</v>
      </c>
      <c r="AU694" s="267" t="s">
        <v>82</v>
      </c>
      <c r="AV694" s="16" t="s">
        <v>135</v>
      </c>
      <c r="AW694" s="16" t="s">
        <v>33</v>
      </c>
      <c r="AX694" s="16" t="s">
        <v>80</v>
      </c>
      <c r="AY694" s="267" t="s">
        <v>127</v>
      </c>
    </row>
    <row r="695" s="2" customFormat="1" ht="37.8" customHeight="1">
      <c r="A695" s="40"/>
      <c r="B695" s="41"/>
      <c r="C695" s="206" t="s">
        <v>605</v>
      </c>
      <c r="D695" s="206" t="s">
        <v>130</v>
      </c>
      <c r="E695" s="207" t="s">
        <v>606</v>
      </c>
      <c r="F695" s="208" t="s">
        <v>607</v>
      </c>
      <c r="G695" s="209" t="s">
        <v>133</v>
      </c>
      <c r="H695" s="210">
        <v>171.13999999999999</v>
      </c>
      <c r="I695" s="211"/>
      <c r="J695" s="212">
        <f>ROUND(I695*H695,2)</f>
        <v>0</v>
      </c>
      <c r="K695" s="208" t="s">
        <v>134</v>
      </c>
      <c r="L695" s="46"/>
      <c r="M695" s="213" t="s">
        <v>19</v>
      </c>
      <c r="N695" s="214" t="s">
        <v>43</v>
      </c>
      <c r="O695" s="86"/>
      <c r="P695" s="215">
        <f>O695*H695</f>
        <v>0</v>
      </c>
      <c r="Q695" s="215">
        <v>0.0051999999999999998</v>
      </c>
      <c r="R695" s="215">
        <f>Q695*H695</f>
        <v>0.88992799999999994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286</v>
      </c>
      <c r="AT695" s="217" t="s">
        <v>130</v>
      </c>
      <c r="AU695" s="217" t="s">
        <v>82</v>
      </c>
      <c r="AY695" s="19" t="s">
        <v>127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80</v>
      </c>
      <c r="BK695" s="218">
        <f>ROUND(I695*H695,2)</f>
        <v>0</v>
      </c>
      <c r="BL695" s="19" t="s">
        <v>286</v>
      </c>
      <c r="BM695" s="217" t="s">
        <v>608</v>
      </c>
    </row>
    <row r="696" s="2" customFormat="1">
      <c r="A696" s="40"/>
      <c r="B696" s="41"/>
      <c r="C696" s="42"/>
      <c r="D696" s="219" t="s">
        <v>137</v>
      </c>
      <c r="E696" s="42"/>
      <c r="F696" s="220" t="s">
        <v>609</v>
      </c>
      <c r="G696" s="42"/>
      <c r="H696" s="42"/>
      <c r="I696" s="221"/>
      <c r="J696" s="42"/>
      <c r="K696" s="42"/>
      <c r="L696" s="46"/>
      <c r="M696" s="222"/>
      <c r="N696" s="22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137</v>
      </c>
      <c r="AU696" s="19" t="s">
        <v>82</v>
      </c>
    </row>
    <row r="697" s="13" customFormat="1">
      <c r="A697" s="13"/>
      <c r="B697" s="224"/>
      <c r="C697" s="225"/>
      <c r="D697" s="226" t="s">
        <v>139</v>
      </c>
      <c r="E697" s="227" t="s">
        <v>19</v>
      </c>
      <c r="F697" s="228" t="s">
        <v>186</v>
      </c>
      <c r="G697" s="225"/>
      <c r="H697" s="227" t="s">
        <v>19</v>
      </c>
      <c r="I697" s="229"/>
      <c r="J697" s="225"/>
      <c r="K697" s="225"/>
      <c r="L697" s="230"/>
      <c r="M697" s="231"/>
      <c r="N697" s="232"/>
      <c r="O697" s="232"/>
      <c r="P697" s="232"/>
      <c r="Q697" s="232"/>
      <c r="R697" s="232"/>
      <c r="S697" s="232"/>
      <c r="T697" s="23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4" t="s">
        <v>139</v>
      </c>
      <c r="AU697" s="234" t="s">
        <v>82</v>
      </c>
      <c r="AV697" s="13" t="s">
        <v>80</v>
      </c>
      <c r="AW697" s="13" t="s">
        <v>33</v>
      </c>
      <c r="AX697" s="13" t="s">
        <v>72</v>
      </c>
      <c r="AY697" s="234" t="s">
        <v>127</v>
      </c>
    </row>
    <row r="698" s="14" customFormat="1">
      <c r="A698" s="14"/>
      <c r="B698" s="235"/>
      <c r="C698" s="236"/>
      <c r="D698" s="226" t="s">
        <v>139</v>
      </c>
      <c r="E698" s="237" t="s">
        <v>19</v>
      </c>
      <c r="F698" s="238" t="s">
        <v>141</v>
      </c>
      <c r="G698" s="236"/>
      <c r="H698" s="239">
        <v>10.9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139</v>
      </c>
      <c r="AU698" s="245" t="s">
        <v>82</v>
      </c>
      <c r="AV698" s="14" t="s">
        <v>82</v>
      </c>
      <c r="AW698" s="14" t="s">
        <v>33</v>
      </c>
      <c r="AX698" s="14" t="s">
        <v>72</v>
      </c>
      <c r="AY698" s="245" t="s">
        <v>127</v>
      </c>
    </row>
    <row r="699" s="14" customFormat="1">
      <c r="A699" s="14"/>
      <c r="B699" s="235"/>
      <c r="C699" s="236"/>
      <c r="D699" s="226" t="s">
        <v>139</v>
      </c>
      <c r="E699" s="237" t="s">
        <v>19</v>
      </c>
      <c r="F699" s="238" t="s">
        <v>142</v>
      </c>
      <c r="G699" s="236"/>
      <c r="H699" s="239">
        <v>8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139</v>
      </c>
      <c r="AU699" s="245" t="s">
        <v>82</v>
      </c>
      <c r="AV699" s="14" t="s">
        <v>82</v>
      </c>
      <c r="AW699" s="14" t="s">
        <v>33</v>
      </c>
      <c r="AX699" s="14" t="s">
        <v>72</v>
      </c>
      <c r="AY699" s="245" t="s">
        <v>127</v>
      </c>
    </row>
    <row r="700" s="14" customFormat="1">
      <c r="A700" s="14"/>
      <c r="B700" s="235"/>
      <c r="C700" s="236"/>
      <c r="D700" s="226" t="s">
        <v>139</v>
      </c>
      <c r="E700" s="237" t="s">
        <v>19</v>
      </c>
      <c r="F700" s="238" t="s">
        <v>143</v>
      </c>
      <c r="G700" s="236"/>
      <c r="H700" s="239">
        <v>3.7000000000000002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139</v>
      </c>
      <c r="AU700" s="245" t="s">
        <v>82</v>
      </c>
      <c r="AV700" s="14" t="s">
        <v>82</v>
      </c>
      <c r="AW700" s="14" t="s">
        <v>33</v>
      </c>
      <c r="AX700" s="14" t="s">
        <v>72</v>
      </c>
      <c r="AY700" s="245" t="s">
        <v>127</v>
      </c>
    </row>
    <row r="701" s="14" customFormat="1">
      <c r="A701" s="14"/>
      <c r="B701" s="235"/>
      <c r="C701" s="236"/>
      <c r="D701" s="226" t="s">
        <v>139</v>
      </c>
      <c r="E701" s="237" t="s">
        <v>19</v>
      </c>
      <c r="F701" s="238" t="s">
        <v>144</v>
      </c>
      <c r="G701" s="236"/>
      <c r="H701" s="239">
        <v>8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139</v>
      </c>
      <c r="AU701" s="245" t="s">
        <v>82</v>
      </c>
      <c r="AV701" s="14" t="s">
        <v>82</v>
      </c>
      <c r="AW701" s="14" t="s">
        <v>33</v>
      </c>
      <c r="AX701" s="14" t="s">
        <v>72</v>
      </c>
      <c r="AY701" s="245" t="s">
        <v>127</v>
      </c>
    </row>
    <row r="702" s="14" customFormat="1">
      <c r="A702" s="14"/>
      <c r="B702" s="235"/>
      <c r="C702" s="236"/>
      <c r="D702" s="226" t="s">
        <v>139</v>
      </c>
      <c r="E702" s="237" t="s">
        <v>19</v>
      </c>
      <c r="F702" s="238" t="s">
        <v>145</v>
      </c>
      <c r="G702" s="236"/>
      <c r="H702" s="239">
        <v>11.9</v>
      </c>
      <c r="I702" s="240"/>
      <c r="J702" s="236"/>
      <c r="K702" s="236"/>
      <c r="L702" s="241"/>
      <c r="M702" s="242"/>
      <c r="N702" s="243"/>
      <c r="O702" s="243"/>
      <c r="P702" s="243"/>
      <c r="Q702" s="243"/>
      <c r="R702" s="243"/>
      <c r="S702" s="243"/>
      <c r="T702" s="24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5" t="s">
        <v>139</v>
      </c>
      <c r="AU702" s="245" t="s">
        <v>82</v>
      </c>
      <c r="AV702" s="14" t="s">
        <v>82</v>
      </c>
      <c r="AW702" s="14" t="s">
        <v>33</v>
      </c>
      <c r="AX702" s="14" t="s">
        <v>72</v>
      </c>
      <c r="AY702" s="245" t="s">
        <v>127</v>
      </c>
    </row>
    <row r="703" s="14" customFormat="1">
      <c r="A703" s="14"/>
      <c r="B703" s="235"/>
      <c r="C703" s="236"/>
      <c r="D703" s="226" t="s">
        <v>139</v>
      </c>
      <c r="E703" s="237" t="s">
        <v>19</v>
      </c>
      <c r="F703" s="238" t="s">
        <v>146</v>
      </c>
      <c r="G703" s="236"/>
      <c r="H703" s="239">
        <v>11.199999999999999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5" t="s">
        <v>139</v>
      </c>
      <c r="AU703" s="245" t="s">
        <v>82</v>
      </c>
      <c r="AV703" s="14" t="s">
        <v>82</v>
      </c>
      <c r="AW703" s="14" t="s">
        <v>33</v>
      </c>
      <c r="AX703" s="14" t="s">
        <v>72</v>
      </c>
      <c r="AY703" s="245" t="s">
        <v>127</v>
      </c>
    </row>
    <row r="704" s="14" customFormat="1">
      <c r="A704" s="14"/>
      <c r="B704" s="235"/>
      <c r="C704" s="236"/>
      <c r="D704" s="226" t="s">
        <v>139</v>
      </c>
      <c r="E704" s="237" t="s">
        <v>19</v>
      </c>
      <c r="F704" s="238" t="s">
        <v>147</v>
      </c>
      <c r="G704" s="236"/>
      <c r="H704" s="239">
        <v>14</v>
      </c>
      <c r="I704" s="240"/>
      <c r="J704" s="236"/>
      <c r="K704" s="236"/>
      <c r="L704" s="241"/>
      <c r="M704" s="242"/>
      <c r="N704" s="243"/>
      <c r="O704" s="243"/>
      <c r="P704" s="243"/>
      <c r="Q704" s="243"/>
      <c r="R704" s="243"/>
      <c r="S704" s="243"/>
      <c r="T704" s="24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5" t="s">
        <v>139</v>
      </c>
      <c r="AU704" s="245" t="s">
        <v>82</v>
      </c>
      <c r="AV704" s="14" t="s">
        <v>82</v>
      </c>
      <c r="AW704" s="14" t="s">
        <v>33</v>
      </c>
      <c r="AX704" s="14" t="s">
        <v>72</v>
      </c>
      <c r="AY704" s="245" t="s">
        <v>127</v>
      </c>
    </row>
    <row r="705" s="14" customFormat="1">
      <c r="A705" s="14"/>
      <c r="B705" s="235"/>
      <c r="C705" s="236"/>
      <c r="D705" s="226" t="s">
        <v>139</v>
      </c>
      <c r="E705" s="237" t="s">
        <v>19</v>
      </c>
      <c r="F705" s="238" t="s">
        <v>148</v>
      </c>
      <c r="G705" s="236"/>
      <c r="H705" s="239">
        <v>14.560000000000001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5" t="s">
        <v>139</v>
      </c>
      <c r="AU705" s="245" t="s">
        <v>82</v>
      </c>
      <c r="AV705" s="14" t="s">
        <v>82</v>
      </c>
      <c r="AW705" s="14" t="s">
        <v>33</v>
      </c>
      <c r="AX705" s="14" t="s">
        <v>72</v>
      </c>
      <c r="AY705" s="245" t="s">
        <v>127</v>
      </c>
    </row>
    <row r="706" s="14" customFormat="1">
      <c r="A706" s="14"/>
      <c r="B706" s="235"/>
      <c r="C706" s="236"/>
      <c r="D706" s="226" t="s">
        <v>139</v>
      </c>
      <c r="E706" s="237" t="s">
        <v>19</v>
      </c>
      <c r="F706" s="238" t="s">
        <v>149</v>
      </c>
      <c r="G706" s="236"/>
      <c r="H706" s="239">
        <v>9.9000000000000004</v>
      </c>
      <c r="I706" s="240"/>
      <c r="J706" s="236"/>
      <c r="K706" s="236"/>
      <c r="L706" s="241"/>
      <c r="M706" s="242"/>
      <c r="N706" s="243"/>
      <c r="O706" s="243"/>
      <c r="P706" s="243"/>
      <c r="Q706" s="243"/>
      <c r="R706" s="243"/>
      <c r="S706" s="243"/>
      <c r="T706" s="24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5" t="s">
        <v>139</v>
      </c>
      <c r="AU706" s="245" t="s">
        <v>82</v>
      </c>
      <c r="AV706" s="14" t="s">
        <v>82</v>
      </c>
      <c r="AW706" s="14" t="s">
        <v>33</v>
      </c>
      <c r="AX706" s="14" t="s">
        <v>72</v>
      </c>
      <c r="AY706" s="245" t="s">
        <v>127</v>
      </c>
    </row>
    <row r="707" s="14" customFormat="1">
      <c r="A707" s="14"/>
      <c r="B707" s="235"/>
      <c r="C707" s="236"/>
      <c r="D707" s="226" t="s">
        <v>139</v>
      </c>
      <c r="E707" s="237" t="s">
        <v>19</v>
      </c>
      <c r="F707" s="238" t="s">
        <v>150</v>
      </c>
      <c r="G707" s="236"/>
      <c r="H707" s="239">
        <v>4.2000000000000002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5" t="s">
        <v>139</v>
      </c>
      <c r="AU707" s="245" t="s">
        <v>82</v>
      </c>
      <c r="AV707" s="14" t="s">
        <v>82</v>
      </c>
      <c r="AW707" s="14" t="s">
        <v>33</v>
      </c>
      <c r="AX707" s="14" t="s">
        <v>72</v>
      </c>
      <c r="AY707" s="245" t="s">
        <v>127</v>
      </c>
    </row>
    <row r="708" s="14" customFormat="1">
      <c r="A708" s="14"/>
      <c r="B708" s="235"/>
      <c r="C708" s="236"/>
      <c r="D708" s="226" t="s">
        <v>139</v>
      </c>
      <c r="E708" s="237" t="s">
        <v>19</v>
      </c>
      <c r="F708" s="238" t="s">
        <v>151</v>
      </c>
      <c r="G708" s="236"/>
      <c r="H708" s="239">
        <v>3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5" t="s">
        <v>139</v>
      </c>
      <c r="AU708" s="245" t="s">
        <v>82</v>
      </c>
      <c r="AV708" s="14" t="s">
        <v>82</v>
      </c>
      <c r="AW708" s="14" t="s">
        <v>33</v>
      </c>
      <c r="AX708" s="14" t="s">
        <v>72</v>
      </c>
      <c r="AY708" s="245" t="s">
        <v>127</v>
      </c>
    </row>
    <row r="709" s="14" customFormat="1">
      <c r="A709" s="14"/>
      <c r="B709" s="235"/>
      <c r="C709" s="236"/>
      <c r="D709" s="226" t="s">
        <v>139</v>
      </c>
      <c r="E709" s="237" t="s">
        <v>19</v>
      </c>
      <c r="F709" s="238" t="s">
        <v>152</v>
      </c>
      <c r="G709" s="236"/>
      <c r="H709" s="239">
        <v>8.3000000000000007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5" t="s">
        <v>139</v>
      </c>
      <c r="AU709" s="245" t="s">
        <v>82</v>
      </c>
      <c r="AV709" s="14" t="s">
        <v>82</v>
      </c>
      <c r="AW709" s="14" t="s">
        <v>33</v>
      </c>
      <c r="AX709" s="14" t="s">
        <v>72</v>
      </c>
      <c r="AY709" s="245" t="s">
        <v>127</v>
      </c>
    </row>
    <row r="710" s="14" customFormat="1">
      <c r="A710" s="14"/>
      <c r="B710" s="235"/>
      <c r="C710" s="236"/>
      <c r="D710" s="226" t="s">
        <v>139</v>
      </c>
      <c r="E710" s="237" t="s">
        <v>19</v>
      </c>
      <c r="F710" s="238" t="s">
        <v>153</v>
      </c>
      <c r="G710" s="236"/>
      <c r="H710" s="239">
        <v>7.7000000000000002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139</v>
      </c>
      <c r="AU710" s="245" t="s">
        <v>82</v>
      </c>
      <c r="AV710" s="14" t="s">
        <v>82</v>
      </c>
      <c r="AW710" s="14" t="s">
        <v>33</v>
      </c>
      <c r="AX710" s="14" t="s">
        <v>72</v>
      </c>
      <c r="AY710" s="245" t="s">
        <v>127</v>
      </c>
    </row>
    <row r="711" s="14" customFormat="1">
      <c r="A711" s="14"/>
      <c r="B711" s="235"/>
      <c r="C711" s="236"/>
      <c r="D711" s="226" t="s">
        <v>139</v>
      </c>
      <c r="E711" s="237" t="s">
        <v>19</v>
      </c>
      <c r="F711" s="238" t="s">
        <v>154</v>
      </c>
      <c r="G711" s="236"/>
      <c r="H711" s="239">
        <v>6.7999999999999998</v>
      </c>
      <c r="I711" s="240"/>
      <c r="J711" s="236"/>
      <c r="K711" s="236"/>
      <c r="L711" s="241"/>
      <c r="M711" s="242"/>
      <c r="N711" s="243"/>
      <c r="O711" s="243"/>
      <c r="P711" s="243"/>
      <c r="Q711" s="243"/>
      <c r="R711" s="243"/>
      <c r="S711" s="243"/>
      <c r="T711" s="24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5" t="s">
        <v>139</v>
      </c>
      <c r="AU711" s="245" t="s">
        <v>82</v>
      </c>
      <c r="AV711" s="14" t="s">
        <v>82</v>
      </c>
      <c r="AW711" s="14" t="s">
        <v>33</v>
      </c>
      <c r="AX711" s="14" t="s">
        <v>72</v>
      </c>
      <c r="AY711" s="245" t="s">
        <v>127</v>
      </c>
    </row>
    <row r="712" s="14" customFormat="1">
      <c r="A712" s="14"/>
      <c r="B712" s="235"/>
      <c r="C712" s="236"/>
      <c r="D712" s="226" t="s">
        <v>139</v>
      </c>
      <c r="E712" s="237" t="s">
        <v>19</v>
      </c>
      <c r="F712" s="238" t="s">
        <v>155</v>
      </c>
      <c r="G712" s="236"/>
      <c r="H712" s="239">
        <v>6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5" t="s">
        <v>139</v>
      </c>
      <c r="AU712" s="245" t="s">
        <v>82</v>
      </c>
      <c r="AV712" s="14" t="s">
        <v>82</v>
      </c>
      <c r="AW712" s="14" t="s">
        <v>33</v>
      </c>
      <c r="AX712" s="14" t="s">
        <v>72</v>
      </c>
      <c r="AY712" s="245" t="s">
        <v>127</v>
      </c>
    </row>
    <row r="713" s="14" customFormat="1">
      <c r="A713" s="14"/>
      <c r="B713" s="235"/>
      <c r="C713" s="236"/>
      <c r="D713" s="226" t="s">
        <v>139</v>
      </c>
      <c r="E713" s="237" t="s">
        <v>19</v>
      </c>
      <c r="F713" s="238" t="s">
        <v>156</v>
      </c>
      <c r="G713" s="236"/>
      <c r="H713" s="239">
        <v>4.2000000000000002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5" t="s">
        <v>139</v>
      </c>
      <c r="AU713" s="245" t="s">
        <v>82</v>
      </c>
      <c r="AV713" s="14" t="s">
        <v>82</v>
      </c>
      <c r="AW713" s="14" t="s">
        <v>33</v>
      </c>
      <c r="AX713" s="14" t="s">
        <v>72</v>
      </c>
      <c r="AY713" s="245" t="s">
        <v>127</v>
      </c>
    </row>
    <row r="714" s="15" customFormat="1">
      <c r="A714" s="15"/>
      <c r="B714" s="246"/>
      <c r="C714" s="247"/>
      <c r="D714" s="226" t="s">
        <v>139</v>
      </c>
      <c r="E714" s="248" t="s">
        <v>19</v>
      </c>
      <c r="F714" s="249" t="s">
        <v>157</v>
      </c>
      <c r="G714" s="247"/>
      <c r="H714" s="250">
        <v>132.36000000000001</v>
      </c>
      <c r="I714" s="251"/>
      <c r="J714" s="247"/>
      <c r="K714" s="247"/>
      <c r="L714" s="252"/>
      <c r="M714" s="253"/>
      <c r="N714" s="254"/>
      <c r="O714" s="254"/>
      <c r="P714" s="254"/>
      <c r="Q714" s="254"/>
      <c r="R714" s="254"/>
      <c r="S714" s="254"/>
      <c r="T714" s="25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6" t="s">
        <v>139</v>
      </c>
      <c r="AU714" s="256" t="s">
        <v>82</v>
      </c>
      <c r="AV714" s="15" t="s">
        <v>158</v>
      </c>
      <c r="AW714" s="15" t="s">
        <v>33</v>
      </c>
      <c r="AX714" s="15" t="s">
        <v>72</v>
      </c>
      <c r="AY714" s="256" t="s">
        <v>127</v>
      </c>
    </row>
    <row r="715" s="14" customFormat="1">
      <c r="A715" s="14"/>
      <c r="B715" s="235"/>
      <c r="C715" s="236"/>
      <c r="D715" s="226" t="s">
        <v>139</v>
      </c>
      <c r="E715" s="237" t="s">
        <v>19</v>
      </c>
      <c r="F715" s="238" t="s">
        <v>159</v>
      </c>
      <c r="G715" s="236"/>
      <c r="H715" s="239">
        <v>15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139</v>
      </c>
      <c r="AU715" s="245" t="s">
        <v>82</v>
      </c>
      <c r="AV715" s="14" t="s">
        <v>82</v>
      </c>
      <c r="AW715" s="14" t="s">
        <v>33</v>
      </c>
      <c r="AX715" s="14" t="s">
        <v>72</v>
      </c>
      <c r="AY715" s="245" t="s">
        <v>127</v>
      </c>
    </row>
    <row r="716" s="14" customFormat="1">
      <c r="A716" s="14"/>
      <c r="B716" s="235"/>
      <c r="C716" s="236"/>
      <c r="D716" s="226" t="s">
        <v>139</v>
      </c>
      <c r="E716" s="237" t="s">
        <v>19</v>
      </c>
      <c r="F716" s="238" t="s">
        <v>160</v>
      </c>
      <c r="G716" s="236"/>
      <c r="H716" s="239">
        <v>8.9800000000000004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139</v>
      </c>
      <c r="AU716" s="245" t="s">
        <v>82</v>
      </c>
      <c r="AV716" s="14" t="s">
        <v>82</v>
      </c>
      <c r="AW716" s="14" t="s">
        <v>33</v>
      </c>
      <c r="AX716" s="14" t="s">
        <v>72</v>
      </c>
      <c r="AY716" s="245" t="s">
        <v>127</v>
      </c>
    </row>
    <row r="717" s="14" customFormat="1">
      <c r="A717" s="14"/>
      <c r="B717" s="235"/>
      <c r="C717" s="236"/>
      <c r="D717" s="226" t="s">
        <v>139</v>
      </c>
      <c r="E717" s="237" t="s">
        <v>19</v>
      </c>
      <c r="F717" s="238" t="s">
        <v>161</v>
      </c>
      <c r="G717" s="236"/>
      <c r="H717" s="239">
        <v>14.800000000000001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139</v>
      </c>
      <c r="AU717" s="245" t="s">
        <v>82</v>
      </c>
      <c r="AV717" s="14" t="s">
        <v>82</v>
      </c>
      <c r="AW717" s="14" t="s">
        <v>33</v>
      </c>
      <c r="AX717" s="14" t="s">
        <v>72</v>
      </c>
      <c r="AY717" s="245" t="s">
        <v>127</v>
      </c>
    </row>
    <row r="718" s="15" customFormat="1">
      <c r="A718" s="15"/>
      <c r="B718" s="246"/>
      <c r="C718" s="247"/>
      <c r="D718" s="226" t="s">
        <v>139</v>
      </c>
      <c r="E718" s="248" t="s">
        <v>19</v>
      </c>
      <c r="F718" s="249" t="s">
        <v>162</v>
      </c>
      <c r="G718" s="247"/>
      <c r="H718" s="250">
        <v>38.780000000000001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139</v>
      </c>
      <c r="AU718" s="256" t="s">
        <v>82</v>
      </c>
      <c r="AV718" s="15" t="s">
        <v>158</v>
      </c>
      <c r="AW718" s="15" t="s">
        <v>33</v>
      </c>
      <c r="AX718" s="15" t="s">
        <v>72</v>
      </c>
      <c r="AY718" s="256" t="s">
        <v>127</v>
      </c>
    </row>
    <row r="719" s="16" customFormat="1">
      <c r="A719" s="16"/>
      <c r="B719" s="257"/>
      <c r="C719" s="258"/>
      <c r="D719" s="226" t="s">
        <v>139</v>
      </c>
      <c r="E719" s="259" t="s">
        <v>19</v>
      </c>
      <c r="F719" s="260" t="s">
        <v>181</v>
      </c>
      <c r="G719" s="258"/>
      <c r="H719" s="261">
        <v>171.13999999999999</v>
      </c>
      <c r="I719" s="262"/>
      <c r="J719" s="258"/>
      <c r="K719" s="258"/>
      <c r="L719" s="263"/>
      <c r="M719" s="264"/>
      <c r="N719" s="265"/>
      <c r="O719" s="265"/>
      <c r="P719" s="265"/>
      <c r="Q719" s="265"/>
      <c r="R719" s="265"/>
      <c r="S719" s="265"/>
      <c r="T719" s="26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67" t="s">
        <v>139</v>
      </c>
      <c r="AU719" s="267" t="s">
        <v>82</v>
      </c>
      <c r="AV719" s="16" t="s">
        <v>135</v>
      </c>
      <c r="AW719" s="16" t="s">
        <v>33</v>
      </c>
      <c r="AX719" s="16" t="s">
        <v>80</v>
      </c>
      <c r="AY719" s="267" t="s">
        <v>127</v>
      </c>
    </row>
    <row r="720" s="2" customFormat="1" ht="16.5" customHeight="1">
      <c r="A720" s="40"/>
      <c r="B720" s="41"/>
      <c r="C720" s="268" t="s">
        <v>610</v>
      </c>
      <c r="D720" s="268" t="s">
        <v>318</v>
      </c>
      <c r="E720" s="269" t="s">
        <v>611</v>
      </c>
      <c r="F720" s="270" t="s">
        <v>612</v>
      </c>
      <c r="G720" s="271" t="s">
        <v>133</v>
      </c>
      <c r="H720" s="272">
        <v>188.25399999999999</v>
      </c>
      <c r="I720" s="273"/>
      <c r="J720" s="274">
        <f>ROUND(I720*H720,2)</f>
        <v>0</v>
      </c>
      <c r="K720" s="270" t="s">
        <v>134</v>
      </c>
      <c r="L720" s="275"/>
      <c r="M720" s="276" t="s">
        <v>19</v>
      </c>
      <c r="N720" s="277" t="s">
        <v>43</v>
      </c>
      <c r="O720" s="86"/>
      <c r="P720" s="215">
        <f>O720*H720</f>
        <v>0</v>
      </c>
      <c r="Q720" s="215">
        <v>0.0126</v>
      </c>
      <c r="R720" s="215">
        <f>Q720*H720</f>
        <v>2.3720004000000001</v>
      </c>
      <c r="S720" s="215">
        <v>0</v>
      </c>
      <c r="T720" s="216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17" t="s">
        <v>321</v>
      </c>
      <c r="AT720" s="217" t="s">
        <v>318</v>
      </c>
      <c r="AU720" s="217" t="s">
        <v>82</v>
      </c>
      <c r="AY720" s="19" t="s">
        <v>127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80</v>
      </c>
      <c r="BK720" s="218">
        <f>ROUND(I720*H720,2)</f>
        <v>0</v>
      </c>
      <c r="BL720" s="19" t="s">
        <v>286</v>
      </c>
      <c r="BM720" s="217" t="s">
        <v>613</v>
      </c>
    </row>
    <row r="721" s="14" customFormat="1">
      <c r="A721" s="14"/>
      <c r="B721" s="235"/>
      <c r="C721" s="236"/>
      <c r="D721" s="226" t="s">
        <v>139</v>
      </c>
      <c r="E721" s="237" t="s">
        <v>19</v>
      </c>
      <c r="F721" s="238" t="s">
        <v>614</v>
      </c>
      <c r="G721" s="236"/>
      <c r="H721" s="239">
        <v>188.25399999999999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5" t="s">
        <v>139</v>
      </c>
      <c r="AU721" s="245" t="s">
        <v>82</v>
      </c>
      <c r="AV721" s="14" t="s">
        <v>82</v>
      </c>
      <c r="AW721" s="14" t="s">
        <v>33</v>
      </c>
      <c r="AX721" s="14" t="s">
        <v>80</v>
      </c>
      <c r="AY721" s="245" t="s">
        <v>127</v>
      </c>
    </row>
    <row r="722" s="2" customFormat="1" ht="24.15" customHeight="1">
      <c r="A722" s="40"/>
      <c r="B722" s="41"/>
      <c r="C722" s="206" t="s">
        <v>615</v>
      </c>
      <c r="D722" s="206" t="s">
        <v>130</v>
      </c>
      <c r="E722" s="207" t="s">
        <v>616</v>
      </c>
      <c r="F722" s="208" t="s">
        <v>617</v>
      </c>
      <c r="G722" s="209" t="s">
        <v>133</v>
      </c>
      <c r="H722" s="210">
        <v>5.04</v>
      </c>
      <c r="I722" s="211"/>
      <c r="J722" s="212">
        <f>ROUND(I722*H722,2)</f>
        <v>0</v>
      </c>
      <c r="K722" s="208" t="s">
        <v>134</v>
      </c>
      <c r="L722" s="46"/>
      <c r="M722" s="213" t="s">
        <v>19</v>
      </c>
      <c r="N722" s="214" t="s">
        <v>43</v>
      </c>
      <c r="O722" s="86"/>
      <c r="P722" s="215">
        <f>O722*H722</f>
        <v>0</v>
      </c>
      <c r="Q722" s="215">
        <v>0.00063000000000000003</v>
      </c>
      <c r="R722" s="215">
        <f>Q722*H722</f>
        <v>0.0031752</v>
      </c>
      <c r="S722" s="215">
        <v>0</v>
      </c>
      <c r="T722" s="216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17" t="s">
        <v>286</v>
      </c>
      <c r="AT722" s="217" t="s">
        <v>130</v>
      </c>
      <c r="AU722" s="217" t="s">
        <v>82</v>
      </c>
      <c r="AY722" s="19" t="s">
        <v>127</v>
      </c>
      <c r="BE722" s="218">
        <f>IF(N722="základní",J722,0)</f>
        <v>0</v>
      </c>
      <c r="BF722" s="218">
        <f>IF(N722="snížená",J722,0)</f>
        <v>0</v>
      </c>
      <c r="BG722" s="218">
        <f>IF(N722="zákl. přenesená",J722,0)</f>
        <v>0</v>
      </c>
      <c r="BH722" s="218">
        <f>IF(N722="sníž. přenesená",J722,0)</f>
        <v>0</v>
      </c>
      <c r="BI722" s="218">
        <f>IF(N722="nulová",J722,0)</f>
        <v>0</v>
      </c>
      <c r="BJ722" s="19" t="s">
        <v>80</v>
      </c>
      <c r="BK722" s="218">
        <f>ROUND(I722*H722,2)</f>
        <v>0</v>
      </c>
      <c r="BL722" s="19" t="s">
        <v>286</v>
      </c>
      <c r="BM722" s="217" t="s">
        <v>618</v>
      </c>
    </row>
    <row r="723" s="2" customFormat="1">
      <c r="A723" s="40"/>
      <c r="B723" s="41"/>
      <c r="C723" s="42"/>
      <c r="D723" s="219" t="s">
        <v>137</v>
      </c>
      <c r="E723" s="42"/>
      <c r="F723" s="220" t="s">
        <v>619</v>
      </c>
      <c r="G723" s="42"/>
      <c r="H723" s="42"/>
      <c r="I723" s="221"/>
      <c r="J723" s="42"/>
      <c r="K723" s="42"/>
      <c r="L723" s="46"/>
      <c r="M723" s="222"/>
      <c r="N723" s="223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137</v>
      </c>
      <c r="AU723" s="19" t="s">
        <v>82</v>
      </c>
    </row>
    <row r="724" s="14" customFormat="1">
      <c r="A724" s="14"/>
      <c r="B724" s="235"/>
      <c r="C724" s="236"/>
      <c r="D724" s="226" t="s">
        <v>139</v>
      </c>
      <c r="E724" s="237" t="s">
        <v>19</v>
      </c>
      <c r="F724" s="238" t="s">
        <v>620</v>
      </c>
      <c r="G724" s="236"/>
      <c r="H724" s="239">
        <v>0.35999999999999999</v>
      </c>
      <c r="I724" s="240"/>
      <c r="J724" s="236"/>
      <c r="K724" s="236"/>
      <c r="L724" s="241"/>
      <c r="M724" s="242"/>
      <c r="N724" s="243"/>
      <c r="O724" s="243"/>
      <c r="P724" s="243"/>
      <c r="Q724" s="243"/>
      <c r="R724" s="243"/>
      <c r="S724" s="243"/>
      <c r="T724" s="24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5" t="s">
        <v>139</v>
      </c>
      <c r="AU724" s="245" t="s">
        <v>82</v>
      </c>
      <c r="AV724" s="14" t="s">
        <v>82</v>
      </c>
      <c r="AW724" s="14" t="s">
        <v>33</v>
      </c>
      <c r="AX724" s="14" t="s">
        <v>72</v>
      </c>
      <c r="AY724" s="245" t="s">
        <v>127</v>
      </c>
    </row>
    <row r="725" s="14" customFormat="1">
      <c r="A725" s="14"/>
      <c r="B725" s="235"/>
      <c r="C725" s="236"/>
      <c r="D725" s="226" t="s">
        <v>139</v>
      </c>
      <c r="E725" s="237" t="s">
        <v>19</v>
      </c>
      <c r="F725" s="238" t="s">
        <v>621</v>
      </c>
      <c r="G725" s="236"/>
      <c r="H725" s="239">
        <v>0.35999999999999999</v>
      </c>
      <c r="I725" s="240"/>
      <c r="J725" s="236"/>
      <c r="K725" s="236"/>
      <c r="L725" s="241"/>
      <c r="M725" s="242"/>
      <c r="N725" s="243"/>
      <c r="O725" s="243"/>
      <c r="P725" s="243"/>
      <c r="Q725" s="243"/>
      <c r="R725" s="243"/>
      <c r="S725" s="243"/>
      <c r="T725" s="24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5" t="s">
        <v>139</v>
      </c>
      <c r="AU725" s="245" t="s">
        <v>82</v>
      </c>
      <c r="AV725" s="14" t="s">
        <v>82</v>
      </c>
      <c r="AW725" s="14" t="s">
        <v>33</v>
      </c>
      <c r="AX725" s="14" t="s">
        <v>72</v>
      </c>
      <c r="AY725" s="245" t="s">
        <v>127</v>
      </c>
    </row>
    <row r="726" s="14" customFormat="1">
      <c r="A726" s="14"/>
      <c r="B726" s="235"/>
      <c r="C726" s="236"/>
      <c r="D726" s="226" t="s">
        <v>139</v>
      </c>
      <c r="E726" s="237" t="s">
        <v>19</v>
      </c>
      <c r="F726" s="238" t="s">
        <v>622</v>
      </c>
      <c r="G726" s="236"/>
      <c r="H726" s="239">
        <v>1.44</v>
      </c>
      <c r="I726" s="240"/>
      <c r="J726" s="236"/>
      <c r="K726" s="236"/>
      <c r="L726" s="241"/>
      <c r="M726" s="242"/>
      <c r="N726" s="243"/>
      <c r="O726" s="243"/>
      <c r="P726" s="243"/>
      <c r="Q726" s="243"/>
      <c r="R726" s="243"/>
      <c r="S726" s="243"/>
      <c r="T726" s="24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5" t="s">
        <v>139</v>
      </c>
      <c r="AU726" s="245" t="s">
        <v>82</v>
      </c>
      <c r="AV726" s="14" t="s">
        <v>82</v>
      </c>
      <c r="AW726" s="14" t="s">
        <v>33</v>
      </c>
      <c r="AX726" s="14" t="s">
        <v>72</v>
      </c>
      <c r="AY726" s="245" t="s">
        <v>127</v>
      </c>
    </row>
    <row r="727" s="14" customFormat="1">
      <c r="A727" s="14"/>
      <c r="B727" s="235"/>
      <c r="C727" s="236"/>
      <c r="D727" s="226" t="s">
        <v>139</v>
      </c>
      <c r="E727" s="237" t="s">
        <v>19</v>
      </c>
      <c r="F727" s="238" t="s">
        <v>623</v>
      </c>
      <c r="G727" s="236"/>
      <c r="H727" s="239">
        <v>1.44</v>
      </c>
      <c r="I727" s="240"/>
      <c r="J727" s="236"/>
      <c r="K727" s="236"/>
      <c r="L727" s="241"/>
      <c r="M727" s="242"/>
      <c r="N727" s="243"/>
      <c r="O727" s="243"/>
      <c r="P727" s="243"/>
      <c r="Q727" s="243"/>
      <c r="R727" s="243"/>
      <c r="S727" s="243"/>
      <c r="T727" s="24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5" t="s">
        <v>139</v>
      </c>
      <c r="AU727" s="245" t="s">
        <v>82</v>
      </c>
      <c r="AV727" s="14" t="s">
        <v>82</v>
      </c>
      <c r="AW727" s="14" t="s">
        <v>33</v>
      </c>
      <c r="AX727" s="14" t="s">
        <v>72</v>
      </c>
      <c r="AY727" s="245" t="s">
        <v>127</v>
      </c>
    </row>
    <row r="728" s="14" customFormat="1">
      <c r="A728" s="14"/>
      <c r="B728" s="235"/>
      <c r="C728" s="236"/>
      <c r="D728" s="226" t="s">
        <v>139</v>
      </c>
      <c r="E728" s="237" t="s">
        <v>19</v>
      </c>
      <c r="F728" s="238" t="s">
        <v>624</v>
      </c>
      <c r="G728" s="236"/>
      <c r="H728" s="239">
        <v>0.35999999999999999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139</v>
      </c>
      <c r="AU728" s="245" t="s">
        <v>82</v>
      </c>
      <c r="AV728" s="14" t="s">
        <v>82</v>
      </c>
      <c r="AW728" s="14" t="s">
        <v>33</v>
      </c>
      <c r="AX728" s="14" t="s">
        <v>72</v>
      </c>
      <c r="AY728" s="245" t="s">
        <v>127</v>
      </c>
    </row>
    <row r="729" s="14" customFormat="1">
      <c r="A729" s="14"/>
      <c r="B729" s="235"/>
      <c r="C729" s="236"/>
      <c r="D729" s="226" t="s">
        <v>139</v>
      </c>
      <c r="E729" s="237" t="s">
        <v>19</v>
      </c>
      <c r="F729" s="238" t="s">
        <v>625</v>
      </c>
      <c r="G729" s="236"/>
      <c r="H729" s="239">
        <v>0.35999999999999999</v>
      </c>
      <c r="I729" s="240"/>
      <c r="J729" s="236"/>
      <c r="K729" s="236"/>
      <c r="L729" s="241"/>
      <c r="M729" s="242"/>
      <c r="N729" s="243"/>
      <c r="O729" s="243"/>
      <c r="P729" s="243"/>
      <c r="Q729" s="243"/>
      <c r="R729" s="243"/>
      <c r="S729" s="243"/>
      <c r="T729" s="24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5" t="s">
        <v>139</v>
      </c>
      <c r="AU729" s="245" t="s">
        <v>82</v>
      </c>
      <c r="AV729" s="14" t="s">
        <v>82</v>
      </c>
      <c r="AW729" s="14" t="s">
        <v>33</v>
      </c>
      <c r="AX729" s="14" t="s">
        <v>72</v>
      </c>
      <c r="AY729" s="245" t="s">
        <v>127</v>
      </c>
    </row>
    <row r="730" s="14" customFormat="1">
      <c r="A730" s="14"/>
      <c r="B730" s="235"/>
      <c r="C730" s="236"/>
      <c r="D730" s="226" t="s">
        <v>139</v>
      </c>
      <c r="E730" s="237" t="s">
        <v>19</v>
      </c>
      <c r="F730" s="238" t="s">
        <v>626</v>
      </c>
      <c r="G730" s="236"/>
      <c r="H730" s="239">
        <v>0.35999999999999999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139</v>
      </c>
      <c r="AU730" s="245" t="s">
        <v>82</v>
      </c>
      <c r="AV730" s="14" t="s">
        <v>82</v>
      </c>
      <c r="AW730" s="14" t="s">
        <v>33</v>
      </c>
      <c r="AX730" s="14" t="s">
        <v>72</v>
      </c>
      <c r="AY730" s="245" t="s">
        <v>127</v>
      </c>
    </row>
    <row r="731" s="14" customFormat="1">
      <c r="A731" s="14"/>
      <c r="B731" s="235"/>
      <c r="C731" s="236"/>
      <c r="D731" s="226" t="s">
        <v>139</v>
      </c>
      <c r="E731" s="237" t="s">
        <v>19</v>
      </c>
      <c r="F731" s="238" t="s">
        <v>627</v>
      </c>
      <c r="G731" s="236"/>
      <c r="H731" s="239">
        <v>0.35999999999999999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5" t="s">
        <v>139</v>
      </c>
      <c r="AU731" s="245" t="s">
        <v>82</v>
      </c>
      <c r="AV731" s="14" t="s">
        <v>82</v>
      </c>
      <c r="AW731" s="14" t="s">
        <v>33</v>
      </c>
      <c r="AX731" s="14" t="s">
        <v>72</v>
      </c>
      <c r="AY731" s="245" t="s">
        <v>127</v>
      </c>
    </row>
    <row r="732" s="16" customFormat="1">
      <c r="A732" s="16"/>
      <c r="B732" s="257"/>
      <c r="C732" s="258"/>
      <c r="D732" s="226" t="s">
        <v>139</v>
      </c>
      <c r="E732" s="259" t="s">
        <v>19</v>
      </c>
      <c r="F732" s="260" t="s">
        <v>181</v>
      </c>
      <c r="G732" s="258"/>
      <c r="H732" s="261">
        <v>5.04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67" t="s">
        <v>139</v>
      </c>
      <c r="AU732" s="267" t="s">
        <v>82</v>
      </c>
      <c r="AV732" s="16" t="s">
        <v>135</v>
      </c>
      <c r="AW732" s="16" t="s">
        <v>33</v>
      </c>
      <c r="AX732" s="16" t="s">
        <v>80</v>
      </c>
      <c r="AY732" s="267" t="s">
        <v>127</v>
      </c>
    </row>
    <row r="733" s="2" customFormat="1" ht="16.5" customHeight="1">
      <c r="A733" s="40"/>
      <c r="B733" s="41"/>
      <c r="C733" s="268" t="s">
        <v>628</v>
      </c>
      <c r="D733" s="268" t="s">
        <v>318</v>
      </c>
      <c r="E733" s="269" t="s">
        <v>629</v>
      </c>
      <c r="F733" s="270" t="s">
        <v>630</v>
      </c>
      <c r="G733" s="271" t="s">
        <v>133</v>
      </c>
      <c r="H733" s="272">
        <v>5.5439999999999996</v>
      </c>
      <c r="I733" s="273"/>
      <c r="J733" s="274">
        <f>ROUND(I733*H733,2)</f>
        <v>0</v>
      </c>
      <c r="K733" s="270" t="s">
        <v>134</v>
      </c>
      <c r="L733" s="275"/>
      <c r="M733" s="276" t="s">
        <v>19</v>
      </c>
      <c r="N733" s="277" t="s">
        <v>43</v>
      </c>
      <c r="O733" s="86"/>
      <c r="P733" s="215">
        <f>O733*H733</f>
        <v>0</v>
      </c>
      <c r="Q733" s="215">
        <v>0.01</v>
      </c>
      <c r="R733" s="215">
        <f>Q733*H733</f>
        <v>0.055439999999999996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321</v>
      </c>
      <c r="AT733" s="217" t="s">
        <v>318</v>
      </c>
      <c r="AU733" s="217" t="s">
        <v>82</v>
      </c>
      <c r="AY733" s="19" t="s">
        <v>127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80</v>
      </c>
      <c r="BK733" s="218">
        <f>ROUND(I733*H733,2)</f>
        <v>0</v>
      </c>
      <c r="BL733" s="19" t="s">
        <v>286</v>
      </c>
      <c r="BM733" s="217" t="s">
        <v>631</v>
      </c>
    </row>
    <row r="734" s="14" customFormat="1">
      <c r="A734" s="14"/>
      <c r="B734" s="235"/>
      <c r="C734" s="236"/>
      <c r="D734" s="226" t="s">
        <v>139</v>
      </c>
      <c r="E734" s="236"/>
      <c r="F734" s="238" t="s">
        <v>632</v>
      </c>
      <c r="G734" s="236"/>
      <c r="H734" s="239">
        <v>5.5439999999999996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139</v>
      </c>
      <c r="AU734" s="245" t="s">
        <v>82</v>
      </c>
      <c r="AV734" s="14" t="s">
        <v>82</v>
      </c>
      <c r="AW734" s="14" t="s">
        <v>4</v>
      </c>
      <c r="AX734" s="14" t="s">
        <v>80</v>
      </c>
      <c r="AY734" s="245" t="s">
        <v>127</v>
      </c>
    </row>
    <row r="735" s="2" customFormat="1" ht="24.15" customHeight="1">
      <c r="A735" s="40"/>
      <c r="B735" s="41"/>
      <c r="C735" s="206" t="s">
        <v>633</v>
      </c>
      <c r="D735" s="206" t="s">
        <v>130</v>
      </c>
      <c r="E735" s="207" t="s">
        <v>634</v>
      </c>
      <c r="F735" s="208" t="s">
        <v>635</v>
      </c>
      <c r="G735" s="209" t="s">
        <v>452</v>
      </c>
      <c r="H735" s="210">
        <v>90</v>
      </c>
      <c r="I735" s="211"/>
      <c r="J735" s="212">
        <f>ROUND(I735*H735,2)</f>
        <v>0</v>
      </c>
      <c r="K735" s="208" t="s">
        <v>19</v>
      </c>
      <c r="L735" s="46"/>
      <c r="M735" s="213" t="s">
        <v>19</v>
      </c>
      <c r="N735" s="214" t="s">
        <v>43</v>
      </c>
      <c r="O735" s="86"/>
      <c r="P735" s="215">
        <f>O735*H735</f>
        <v>0</v>
      </c>
      <c r="Q735" s="215">
        <v>0.00031</v>
      </c>
      <c r="R735" s="215">
        <f>Q735*H735</f>
        <v>0.027900000000000001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286</v>
      </c>
      <c r="AT735" s="217" t="s">
        <v>130</v>
      </c>
      <c r="AU735" s="217" t="s">
        <v>82</v>
      </c>
      <c r="AY735" s="19" t="s">
        <v>127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80</v>
      </c>
      <c r="BK735" s="218">
        <f>ROUND(I735*H735,2)</f>
        <v>0</v>
      </c>
      <c r="BL735" s="19" t="s">
        <v>286</v>
      </c>
      <c r="BM735" s="217" t="s">
        <v>636</v>
      </c>
    </row>
    <row r="736" s="14" customFormat="1">
      <c r="A736" s="14"/>
      <c r="B736" s="235"/>
      <c r="C736" s="236"/>
      <c r="D736" s="226" t="s">
        <v>139</v>
      </c>
      <c r="E736" s="237" t="s">
        <v>19</v>
      </c>
      <c r="F736" s="238" t="s">
        <v>637</v>
      </c>
      <c r="G736" s="236"/>
      <c r="H736" s="239">
        <v>90</v>
      </c>
      <c r="I736" s="240"/>
      <c r="J736" s="236"/>
      <c r="K736" s="236"/>
      <c r="L736" s="241"/>
      <c r="M736" s="242"/>
      <c r="N736" s="243"/>
      <c r="O736" s="243"/>
      <c r="P736" s="243"/>
      <c r="Q736" s="243"/>
      <c r="R736" s="243"/>
      <c r="S736" s="243"/>
      <c r="T736" s="24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5" t="s">
        <v>139</v>
      </c>
      <c r="AU736" s="245" t="s">
        <v>82</v>
      </c>
      <c r="AV736" s="14" t="s">
        <v>82</v>
      </c>
      <c r="AW736" s="14" t="s">
        <v>33</v>
      </c>
      <c r="AX736" s="14" t="s">
        <v>80</v>
      </c>
      <c r="AY736" s="245" t="s">
        <v>127</v>
      </c>
    </row>
    <row r="737" s="2" customFormat="1" ht="21.75" customHeight="1">
      <c r="A737" s="40"/>
      <c r="B737" s="41"/>
      <c r="C737" s="206" t="s">
        <v>638</v>
      </c>
      <c r="D737" s="206" t="s">
        <v>130</v>
      </c>
      <c r="E737" s="207" t="s">
        <v>639</v>
      </c>
      <c r="F737" s="208" t="s">
        <v>640</v>
      </c>
      <c r="G737" s="209" t="s">
        <v>452</v>
      </c>
      <c r="H737" s="210">
        <v>120</v>
      </c>
      <c r="I737" s="211"/>
      <c r="J737" s="212">
        <f>ROUND(I737*H737,2)</f>
        <v>0</v>
      </c>
      <c r="K737" s="208" t="s">
        <v>19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0.00031</v>
      </c>
      <c r="R737" s="215">
        <f>Q737*H737</f>
        <v>0.037199999999999997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286</v>
      </c>
      <c r="AT737" s="217" t="s">
        <v>130</v>
      </c>
      <c r="AU737" s="217" t="s">
        <v>82</v>
      </c>
      <c r="AY737" s="19" t="s">
        <v>127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286</v>
      </c>
      <c r="BM737" s="217" t="s">
        <v>641</v>
      </c>
    </row>
    <row r="738" s="14" customFormat="1">
      <c r="A738" s="14"/>
      <c r="B738" s="235"/>
      <c r="C738" s="236"/>
      <c r="D738" s="226" t="s">
        <v>139</v>
      </c>
      <c r="E738" s="237" t="s">
        <v>19</v>
      </c>
      <c r="F738" s="238" t="s">
        <v>642</v>
      </c>
      <c r="G738" s="236"/>
      <c r="H738" s="239">
        <v>120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139</v>
      </c>
      <c r="AU738" s="245" t="s">
        <v>82</v>
      </c>
      <c r="AV738" s="14" t="s">
        <v>82</v>
      </c>
      <c r="AW738" s="14" t="s">
        <v>33</v>
      </c>
      <c r="AX738" s="14" t="s">
        <v>80</v>
      </c>
      <c r="AY738" s="245" t="s">
        <v>127</v>
      </c>
    </row>
    <row r="739" s="2" customFormat="1" ht="49.05" customHeight="1">
      <c r="A739" s="40"/>
      <c r="B739" s="41"/>
      <c r="C739" s="206" t="s">
        <v>643</v>
      </c>
      <c r="D739" s="206" t="s">
        <v>130</v>
      </c>
      <c r="E739" s="207" t="s">
        <v>644</v>
      </c>
      <c r="F739" s="208" t="s">
        <v>645</v>
      </c>
      <c r="G739" s="209" t="s">
        <v>222</v>
      </c>
      <c r="H739" s="210">
        <v>3.4369999999999998</v>
      </c>
      <c r="I739" s="211"/>
      <c r="J739" s="212">
        <f>ROUND(I739*H739,2)</f>
        <v>0</v>
      </c>
      <c r="K739" s="208" t="s">
        <v>134</v>
      </c>
      <c r="L739" s="46"/>
      <c r="M739" s="213" t="s">
        <v>19</v>
      </c>
      <c r="N739" s="214" t="s">
        <v>43</v>
      </c>
      <c r="O739" s="86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7" t="s">
        <v>286</v>
      </c>
      <c r="AT739" s="217" t="s">
        <v>130</v>
      </c>
      <c r="AU739" s="217" t="s">
        <v>82</v>
      </c>
      <c r="AY739" s="19" t="s">
        <v>127</v>
      </c>
      <c r="BE739" s="218">
        <f>IF(N739="základní",J739,0)</f>
        <v>0</v>
      </c>
      <c r="BF739" s="218">
        <f>IF(N739="snížená",J739,0)</f>
        <v>0</v>
      </c>
      <c r="BG739" s="218">
        <f>IF(N739="zákl. přenesená",J739,0)</f>
        <v>0</v>
      </c>
      <c r="BH739" s="218">
        <f>IF(N739="sníž. přenesená",J739,0)</f>
        <v>0</v>
      </c>
      <c r="BI739" s="218">
        <f>IF(N739="nulová",J739,0)</f>
        <v>0</v>
      </c>
      <c r="BJ739" s="19" t="s">
        <v>80</v>
      </c>
      <c r="BK739" s="218">
        <f>ROUND(I739*H739,2)</f>
        <v>0</v>
      </c>
      <c r="BL739" s="19" t="s">
        <v>286</v>
      </c>
      <c r="BM739" s="217" t="s">
        <v>646</v>
      </c>
    </row>
    <row r="740" s="2" customFormat="1">
      <c r="A740" s="40"/>
      <c r="B740" s="41"/>
      <c r="C740" s="42"/>
      <c r="D740" s="219" t="s">
        <v>137</v>
      </c>
      <c r="E740" s="42"/>
      <c r="F740" s="220" t="s">
        <v>647</v>
      </c>
      <c r="G740" s="42"/>
      <c r="H740" s="42"/>
      <c r="I740" s="221"/>
      <c r="J740" s="42"/>
      <c r="K740" s="42"/>
      <c r="L740" s="46"/>
      <c r="M740" s="222"/>
      <c r="N740" s="22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137</v>
      </c>
      <c r="AU740" s="19" t="s">
        <v>82</v>
      </c>
    </row>
    <row r="741" s="12" customFormat="1" ht="22.8" customHeight="1">
      <c r="A741" s="12"/>
      <c r="B741" s="190"/>
      <c r="C741" s="191"/>
      <c r="D741" s="192" t="s">
        <v>71</v>
      </c>
      <c r="E741" s="204" t="s">
        <v>648</v>
      </c>
      <c r="F741" s="204" t="s">
        <v>649</v>
      </c>
      <c r="G741" s="191"/>
      <c r="H741" s="191"/>
      <c r="I741" s="194"/>
      <c r="J741" s="205">
        <f>BK741</f>
        <v>0</v>
      </c>
      <c r="K741" s="191"/>
      <c r="L741" s="196"/>
      <c r="M741" s="197"/>
      <c r="N741" s="198"/>
      <c r="O741" s="198"/>
      <c r="P741" s="199">
        <f>SUM(P742:P757)</f>
        <v>0</v>
      </c>
      <c r="Q741" s="198"/>
      <c r="R741" s="199">
        <f>SUM(R742:R757)</f>
        <v>0.0048690000000000001</v>
      </c>
      <c r="S741" s="198"/>
      <c r="T741" s="200">
        <f>SUM(T742:T757)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01" t="s">
        <v>82</v>
      </c>
      <c r="AT741" s="202" t="s">
        <v>71</v>
      </c>
      <c r="AU741" s="202" t="s">
        <v>80</v>
      </c>
      <c r="AY741" s="201" t="s">
        <v>127</v>
      </c>
      <c r="BK741" s="203">
        <f>SUM(BK742:BK757)</f>
        <v>0</v>
      </c>
    </row>
    <row r="742" s="2" customFormat="1" ht="37.8" customHeight="1">
      <c r="A742" s="40"/>
      <c r="B742" s="41"/>
      <c r="C742" s="206" t="s">
        <v>650</v>
      </c>
      <c r="D742" s="206" t="s">
        <v>130</v>
      </c>
      <c r="E742" s="207" t="s">
        <v>651</v>
      </c>
      <c r="F742" s="208" t="s">
        <v>652</v>
      </c>
      <c r="G742" s="209" t="s">
        <v>133</v>
      </c>
      <c r="H742" s="210">
        <v>10.82</v>
      </c>
      <c r="I742" s="211"/>
      <c r="J742" s="212">
        <f>ROUND(I742*H742,2)</f>
        <v>0</v>
      </c>
      <c r="K742" s="208" t="s">
        <v>134</v>
      </c>
      <c r="L742" s="46"/>
      <c r="M742" s="213" t="s">
        <v>19</v>
      </c>
      <c r="N742" s="214" t="s">
        <v>43</v>
      </c>
      <c r="O742" s="86"/>
      <c r="P742" s="215">
        <f>O742*H742</f>
        <v>0</v>
      </c>
      <c r="Q742" s="215">
        <v>6.9999999999999994E-05</v>
      </c>
      <c r="R742" s="215">
        <f>Q742*H742</f>
        <v>0.00075739999999999998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286</v>
      </c>
      <c r="AT742" s="217" t="s">
        <v>130</v>
      </c>
      <c r="AU742" s="217" t="s">
        <v>82</v>
      </c>
      <c r="AY742" s="19" t="s">
        <v>127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80</v>
      </c>
      <c r="BK742" s="218">
        <f>ROUND(I742*H742,2)</f>
        <v>0</v>
      </c>
      <c r="BL742" s="19" t="s">
        <v>286</v>
      </c>
      <c r="BM742" s="217" t="s">
        <v>653</v>
      </c>
    </row>
    <row r="743" s="2" customFormat="1">
      <c r="A743" s="40"/>
      <c r="B743" s="41"/>
      <c r="C743" s="42"/>
      <c r="D743" s="219" t="s">
        <v>137</v>
      </c>
      <c r="E743" s="42"/>
      <c r="F743" s="220" t="s">
        <v>654</v>
      </c>
      <c r="G743" s="42"/>
      <c r="H743" s="42"/>
      <c r="I743" s="221"/>
      <c r="J743" s="42"/>
      <c r="K743" s="42"/>
      <c r="L743" s="46"/>
      <c r="M743" s="222"/>
      <c r="N743" s="22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137</v>
      </c>
      <c r="AU743" s="19" t="s">
        <v>82</v>
      </c>
    </row>
    <row r="744" s="13" customFormat="1">
      <c r="A744" s="13"/>
      <c r="B744" s="224"/>
      <c r="C744" s="225"/>
      <c r="D744" s="226" t="s">
        <v>139</v>
      </c>
      <c r="E744" s="227" t="s">
        <v>19</v>
      </c>
      <c r="F744" s="228" t="s">
        <v>655</v>
      </c>
      <c r="G744" s="225"/>
      <c r="H744" s="227" t="s">
        <v>19</v>
      </c>
      <c r="I744" s="229"/>
      <c r="J744" s="225"/>
      <c r="K744" s="225"/>
      <c r="L744" s="230"/>
      <c r="M744" s="231"/>
      <c r="N744" s="232"/>
      <c r="O744" s="232"/>
      <c r="P744" s="232"/>
      <c r="Q744" s="232"/>
      <c r="R744" s="232"/>
      <c r="S744" s="232"/>
      <c r="T744" s="23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4" t="s">
        <v>139</v>
      </c>
      <c r="AU744" s="234" t="s">
        <v>82</v>
      </c>
      <c r="AV744" s="13" t="s">
        <v>80</v>
      </c>
      <c r="AW744" s="13" t="s">
        <v>33</v>
      </c>
      <c r="AX744" s="13" t="s">
        <v>72</v>
      </c>
      <c r="AY744" s="234" t="s">
        <v>127</v>
      </c>
    </row>
    <row r="745" s="14" customFormat="1">
      <c r="A745" s="14"/>
      <c r="B745" s="235"/>
      <c r="C745" s="236"/>
      <c r="D745" s="226" t="s">
        <v>139</v>
      </c>
      <c r="E745" s="237" t="s">
        <v>19</v>
      </c>
      <c r="F745" s="238" t="s">
        <v>656</v>
      </c>
      <c r="G745" s="236"/>
      <c r="H745" s="239">
        <v>10.82</v>
      </c>
      <c r="I745" s="240"/>
      <c r="J745" s="236"/>
      <c r="K745" s="236"/>
      <c r="L745" s="241"/>
      <c r="M745" s="242"/>
      <c r="N745" s="243"/>
      <c r="O745" s="243"/>
      <c r="P745" s="243"/>
      <c r="Q745" s="243"/>
      <c r="R745" s="243"/>
      <c r="S745" s="243"/>
      <c r="T745" s="24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5" t="s">
        <v>139</v>
      </c>
      <c r="AU745" s="245" t="s">
        <v>82</v>
      </c>
      <c r="AV745" s="14" t="s">
        <v>82</v>
      </c>
      <c r="AW745" s="14" t="s">
        <v>33</v>
      </c>
      <c r="AX745" s="14" t="s">
        <v>80</v>
      </c>
      <c r="AY745" s="245" t="s">
        <v>127</v>
      </c>
    </row>
    <row r="746" s="2" customFormat="1" ht="24.15" customHeight="1">
      <c r="A746" s="40"/>
      <c r="B746" s="41"/>
      <c r="C746" s="206" t="s">
        <v>657</v>
      </c>
      <c r="D746" s="206" t="s">
        <v>130</v>
      </c>
      <c r="E746" s="207" t="s">
        <v>658</v>
      </c>
      <c r="F746" s="208" t="s">
        <v>659</v>
      </c>
      <c r="G746" s="209" t="s">
        <v>133</v>
      </c>
      <c r="H746" s="210">
        <v>10.82</v>
      </c>
      <c r="I746" s="211"/>
      <c r="J746" s="212">
        <f>ROUND(I746*H746,2)</f>
        <v>0</v>
      </c>
      <c r="K746" s="208" t="s">
        <v>134</v>
      </c>
      <c r="L746" s="46"/>
      <c r="M746" s="213" t="s">
        <v>19</v>
      </c>
      <c r="N746" s="214" t="s">
        <v>43</v>
      </c>
      <c r="O746" s="86"/>
      <c r="P746" s="215">
        <f>O746*H746</f>
        <v>0</v>
      </c>
      <c r="Q746" s="215">
        <v>0.00013999999999999999</v>
      </c>
      <c r="R746" s="215">
        <f>Q746*H746</f>
        <v>0.0015148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286</v>
      </c>
      <c r="AT746" s="217" t="s">
        <v>130</v>
      </c>
      <c r="AU746" s="217" t="s">
        <v>82</v>
      </c>
      <c r="AY746" s="19" t="s">
        <v>127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80</v>
      </c>
      <c r="BK746" s="218">
        <f>ROUND(I746*H746,2)</f>
        <v>0</v>
      </c>
      <c r="BL746" s="19" t="s">
        <v>286</v>
      </c>
      <c r="BM746" s="217" t="s">
        <v>660</v>
      </c>
    </row>
    <row r="747" s="2" customFormat="1">
      <c r="A747" s="40"/>
      <c r="B747" s="41"/>
      <c r="C747" s="42"/>
      <c r="D747" s="219" t="s">
        <v>137</v>
      </c>
      <c r="E747" s="42"/>
      <c r="F747" s="220" t="s">
        <v>661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137</v>
      </c>
      <c r="AU747" s="19" t="s">
        <v>82</v>
      </c>
    </row>
    <row r="748" s="13" customFormat="1">
      <c r="A748" s="13"/>
      <c r="B748" s="224"/>
      <c r="C748" s="225"/>
      <c r="D748" s="226" t="s">
        <v>139</v>
      </c>
      <c r="E748" s="227" t="s">
        <v>19</v>
      </c>
      <c r="F748" s="228" t="s">
        <v>655</v>
      </c>
      <c r="G748" s="225"/>
      <c r="H748" s="227" t="s">
        <v>19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139</v>
      </c>
      <c r="AU748" s="234" t="s">
        <v>82</v>
      </c>
      <c r="AV748" s="13" t="s">
        <v>80</v>
      </c>
      <c r="AW748" s="13" t="s">
        <v>33</v>
      </c>
      <c r="AX748" s="13" t="s">
        <v>72</v>
      </c>
      <c r="AY748" s="234" t="s">
        <v>127</v>
      </c>
    </row>
    <row r="749" s="14" customFormat="1">
      <c r="A749" s="14"/>
      <c r="B749" s="235"/>
      <c r="C749" s="236"/>
      <c r="D749" s="226" t="s">
        <v>139</v>
      </c>
      <c r="E749" s="237" t="s">
        <v>19</v>
      </c>
      <c r="F749" s="238" t="s">
        <v>656</v>
      </c>
      <c r="G749" s="236"/>
      <c r="H749" s="239">
        <v>10.82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5" t="s">
        <v>139</v>
      </c>
      <c r="AU749" s="245" t="s">
        <v>82</v>
      </c>
      <c r="AV749" s="14" t="s">
        <v>82</v>
      </c>
      <c r="AW749" s="14" t="s">
        <v>33</v>
      </c>
      <c r="AX749" s="14" t="s">
        <v>80</v>
      </c>
      <c r="AY749" s="245" t="s">
        <v>127</v>
      </c>
    </row>
    <row r="750" s="2" customFormat="1" ht="24.15" customHeight="1">
      <c r="A750" s="40"/>
      <c r="B750" s="41"/>
      <c r="C750" s="206" t="s">
        <v>662</v>
      </c>
      <c r="D750" s="206" t="s">
        <v>130</v>
      </c>
      <c r="E750" s="207" t="s">
        <v>663</v>
      </c>
      <c r="F750" s="208" t="s">
        <v>664</v>
      </c>
      <c r="G750" s="209" t="s">
        <v>133</v>
      </c>
      <c r="H750" s="210">
        <v>10.82</v>
      </c>
      <c r="I750" s="211"/>
      <c r="J750" s="212">
        <f>ROUND(I750*H750,2)</f>
        <v>0</v>
      </c>
      <c r="K750" s="208" t="s">
        <v>134</v>
      </c>
      <c r="L750" s="46"/>
      <c r="M750" s="213" t="s">
        <v>19</v>
      </c>
      <c r="N750" s="214" t="s">
        <v>43</v>
      </c>
      <c r="O750" s="86"/>
      <c r="P750" s="215">
        <f>O750*H750</f>
        <v>0</v>
      </c>
      <c r="Q750" s="215">
        <v>0.00012</v>
      </c>
      <c r="R750" s="215">
        <f>Q750*H750</f>
        <v>0.0012984000000000001</v>
      </c>
      <c r="S750" s="215">
        <v>0</v>
      </c>
      <c r="T750" s="216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17" t="s">
        <v>286</v>
      </c>
      <c r="AT750" s="217" t="s">
        <v>130</v>
      </c>
      <c r="AU750" s="217" t="s">
        <v>82</v>
      </c>
      <c r="AY750" s="19" t="s">
        <v>127</v>
      </c>
      <c r="BE750" s="218">
        <f>IF(N750="základní",J750,0)</f>
        <v>0</v>
      </c>
      <c r="BF750" s="218">
        <f>IF(N750="snížená",J750,0)</f>
        <v>0</v>
      </c>
      <c r="BG750" s="218">
        <f>IF(N750="zákl. přenesená",J750,0)</f>
        <v>0</v>
      </c>
      <c r="BH750" s="218">
        <f>IF(N750="sníž. přenesená",J750,0)</f>
        <v>0</v>
      </c>
      <c r="BI750" s="218">
        <f>IF(N750="nulová",J750,0)</f>
        <v>0</v>
      </c>
      <c r="BJ750" s="19" t="s">
        <v>80</v>
      </c>
      <c r="BK750" s="218">
        <f>ROUND(I750*H750,2)</f>
        <v>0</v>
      </c>
      <c r="BL750" s="19" t="s">
        <v>286</v>
      </c>
      <c r="BM750" s="217" t="s">
        <v>665</v>
      </c>
    </row>
    <row r="751" s="2" customFormat="1">
      <c r="A751" s="40"/>
      <c r="B751" s="41"/>
      <c r="C751" s="42"/>
      <c r="D751" s="219" t="s">
        <v>137</v>
      </c>
      <c r="E751" s="42"/>
      <c r="F751" s="220" t="s">
        <v>666</v>
      </c>
      <c r="G751" s="42"/>
      <c r="H751" s="42"/>
      <c r="I751" s="221"/>
      <c r="J751" s="42"/>
      <c r="K751" s="42"/>
      <c r="L751" s="46"/>
      <c r="M751" s="222"/>
      <c r="N751" s="223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137</v>
      </c>
      <c r="AU751" s="19" t="s">
        <v>82</v>
      </c>
    </row>
    <row r="752" s="13" customFormat="1">
      <c r="A752" s="13"/>
      <c r="B752" s="224"/>
      <c r="C752" s="225"/>
      <c r="D752" s="226" t="s">
        <v>139</v>
      </c>
      <c r="E752" s="227" t="s">
        <v>19</v>
      </c>
      <c r="F752" s="228" t="s">
        <v>655</v>
      </c>
      <c r="G752" s="225"/>
      <c r="H752" s="227" t="s">
        <v>19</v>
      </c>
      <c r="I752" s="229"/>
      <c r="J752" s="225"/>
      <c r="K752" s="225"/>
      <c r="L752" s="230"/>
      <c r="M752" s="231"/>
      <c r="N752" s="232"/>
      <c r="O752" s="232"/>
      <c r="P752" s="232"/>
      <c r="Q752" s="232"/>
      <c r="R752" s="232"/>
      <c r="S752" s="232"/>
      <c r="T752" s="23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4" t="s">
        <v>139</v>
      </c>
      <c r="AU752" s="234" t="s">
        <v>82</v>
      </c>
      <c r="AV752" s="13" t="s">
        <v>80</v>
      </c>
      <c r="AW752" s="13" t="s">
        <v>33</v>
      </c>
      <c r="AX752" s="13" t="s">
        <v>72</v>
      </c>
      <c r="AY752" s="234" t="s">
        <v>127</v>
      </c>
    </row>
    <row r="753" s="14" customFormat="1">
      <c r="A753" s="14"/>
      <c r="B753" s="235"/>
      <c r="C753" s="236"/>
      <c r="D753" s="226" t="s">
        <v>139</v>
      </c>
      <c r="E753" s="237" t="s">
        <v>19</v>
      </c>
      <c r="F753" s="238" t="s">
        <v>656</v>
      </c>
      <c r="G753" s="236"/>
      <c r="H753" s="239">
        <v>10.82</v>
      </c>
      <c r="I753" s="240"/>
      <c r="J753" s="236"/>
      <c r="K753" s="236"/>
      <c r="L753" s="241"/>
      <c r="M753" s="242"/>
      <c r="N753" s="243"/>
      <c r="O753" s="243"/>
      <c r="P753" s="243"/>
      <c r="Q753" s="243"/>
      <c r="R753" s="243"/>
      <c r="S753" s="243"/>
      <c r="T753" s="24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5" t="s">
        <v>139</v>
      </c>
      <c r="AU753" s="245" t="s">
        <v>82</v>
      </c>
      <c r="AV753" s="14" t="s">
        <v>82</v>
      </c>
      <c r="AW753" s="14" t="s">
        <v>33</v>
      </c>
      <c r="AX753" s="14" t="s">
        <v>80</v>
      </c>
      <c r="AY753" s="245" t="s">
        <v>127</v>
      </c>
    </row>
    <row r="754" s="2" customFormat="1" ht="24.15" customHeight="1">
      <c r="A754" s="40"/>
      <c r="B754" s="41"/>
      <c r="C754" s="206" t="s">
        <v>667</v>
      </c>
      <c r="D754" s="206" t="s">
        <v>130</v>
      </c>
      <c r="E754" s="207" t="s">
        <v>668</v>
      </c>
      <c r="F754" s="208" t="s">
        <v>669</v>
      </c>
      <c r="G754" s="209" t="s">
        <v>133</v>
      </c>
      <c r="H754" s="210">
        <v>10.82</v>
      </c>
      <c r="I754" s="211"/>
      <c r="J754" s="212">
        <f>ROUND(I754*H754,2)</f>
        <v>0</v>
      </c>
      <c r="K754" s="208" t="s">
        <v>134</v>
      </c>
      <c r="L754" s="46"/>
      <c r="M754" s="213" t="s">
        <v>19</v>
      </c>
      <c r="N754" s="214" t="s">
        <v>43</v>
      </c>
      <c r="O754" s="86"/>
      <c r="P754" s="215">
        <f>O754*H754</f>
        <v>0</v>
      </c>
      <c r="Q754" s="215">
        <v>0.00012</v>
      </c>
      <c r="R754" s="215">
        <f>Q754*H754</f>
        <v>0.0012984000000000001</v>
      </c>
      <c r="S754" s="215">
        <v>0</v>
      </c>
      <c r="T754" s="21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7" t="s">
        <v>286</v>
      </c>
      <c r="AT754" s="217" t="s">
        <v>130</v>
      </c>
      <c r="AU754" s="217" t="s">
        <v>82</v>
      </c>
      <c r="AY754" s="19" t="s">
        <v>127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80</v>
      </c>
      <c r="BK754" s="218">
        <f>ROUND(I754*H754,2)</f>
        <v>0</v>
      </c>
      <c r="BL754" s="19" t="s">
        <v>286</v>
      </c>
      <c r="BM754" s="217" t="s">
        <v>670</v>
      </c>
    </row>
    <row r="755" s="2" customFormat="1">
      <c r="A755" s="40"/>
      <c r="B755" s="41"/>
      <c r="C755" s="42"/>
      <c r="D755" s="219" t="s">
        <v>137</v>
      </c>
      <c r="E755" s="42"/>
      <c r="F755" s="220" t="s">
        <v>671</v>
      </c>
      <c r="G755" s="42"/>
      <c r="H755" s="42"/>
      <c r="I755" s="221"/>
      <c r="J755" s="42"/>
      <c r="K755" s="42"/>
      <c r="L755" s="46"/>
      <c r="M755" s="222"/>
      <c r="N755" s="223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137</v>
      </c>
      <c r="AU755" s="19" t="s">
        <v>82</v>
      </c>
    </row>
    <row r="756" s="13" customFormat="1">
      <c r="A756" s="13"/>
      <c r="B756" s="224"/>
      <c r="C756" s="225"/>
      <c r="D756" s="226" t="s">
        <v>139</v>
      </c>
      <c r="E756" s="227" t="s">
        <v>19</v>
      </c>
      <c r="F756" s="228" t="s">
        <v>655</v>
      </c>
      <c r="G756" s="225"/>
      <c r="H756" s="227" t="s">
        <v>19</v>
      </c>
      <c r="I756" s="229"/>
      <c r="J756" s="225"/>
      <c r="K756" s="225"/>
      <c r="L756" s="230"/>
      <c r="M756" s="231"/>
      <c r="N756" s="232"/>
      <c r="O756" s="232"/>
      <c r="P756" s="232"/>
      <c r="Q756" s="232"/>
      <c r="R756" s="232"/>
      <c r="S756" s="232"/>
      <c r="T756" s="23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4" t="s">
        <v>139</v>
      </c>
      <c r="AU756" s="234" t="s">
        <v>82</v>
      </c>
      <c r="AV756" s="13" t="s">
        <v>80</v>
      </c>
      <c r="AW756" s="13" t="s">
        <v>33</v>
      </c>
      <c r="AX756" s="13" t="s">
        <v>72</v>
      </c>
      <c r="AY756" s="234" t="s">
        <v>127</v>
      </c>
    </row>
    <row r="757" s="14" customFormat="1">
      <c r="A757" s="14"/>
      <c r="B757" s="235"/>
      <c r="C757" s="236"/>
      <c r="D757" s="226" t="s">
        <v>139</v>
      </c>
      <c r="E757" s="237" t="s">
        <v>19</v>
      </c>
      <c r="F757" s="238" t="s">
        <v>656</v>
      </c>
      <c r="G757" s="236"/>
      <c r="H757" s="239">
        <v>10.82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5" t="s">
        <v>139</v>
      </c>
      <c r="AU757" s="245" t="s">
        <v>82</v>
      </c>
      <c r="AV757" s="14" t="s">
        <v>82</v>
      </c>
      <c r="AW757" s="14" t="s">
        <v>33</v>
      </c>
      <c r="AX757" s="14" t="s">
        <v>80</v>
      </c>
      <c r="AY757" s="245" t="s">
        <v>127</v>
      </c>
    </row>
    <row r="758" s="12" customFormat="1" ht="22.8" customHeight="1">
      <c r="A758" s="12"/>
      <c r="B758" s="190"/>
      <c r="C758" s="191"/>
      <c r="D758" s="192" t="s">
        <v>71</v>
      </c>
      <c r="E758" s="204" t="s">
        <v>672</v>
      </c>
      <c r="F758" s="204" t="s">
        <v>673</v>
      </c>
      <c r="G758" s="191"/>
      <c r="H758" s="191"/>
      <c r="I758" s="194"/>
      <c r="J758" s="205">
        <f>BK758</f>
        <v>0</v>
      </c>
      <c r="K758" s="191"/>
      <c r="L758" s="196"/>
      <c r="M758" s="197"/>
      <c r="N758" s="198"/>
      <c r="O758" s="198"/>
      <c r="P758" s="199">
        <f>SUM(P759:P951)</f>
        <v>0</v>
      </c>
      <c r="Q758" s="198"/>
      <c r="R758" s="199">
        <f>SUM(R759:R951)</f>
        <v>0.65457025999999996</v>
      </c>
      <c r="S758" s="198"/>
      <c r="T758" s="200">
        <f>SUM(T759:T951)</f>
        <v>0.13782879000000001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01" t="s">
        <v>82</v>
      </c>
      <c r="AT758" s="202" t="s">
        <v>71</v>
      </c>
      <c r="AU758" s="202" t="s">
        <v>80</v>
      </c>
      <c r="AY758" s="201" t="s">
        <v>127</v>
      </c>
      <c r="BK758" s="203">
        <f>SUM(BK759:BK951)</f>
        <v>0</v>
      </c>
    </row>
    <row r="759" s="2" customFormat="1" ht="16.5" customHeight="1">
      <c r="A759" s="40"/>
      <c r="B759" s="41"/>
      <c r="C759" s="206" t="s">
        <v>674</v>
      </c>
      <c r="D759" s="206" t="s">
        <v>130</v>
      </c>
      <c r="E759" s="207" t="s">
        <v>675</v>
      </c>
      <c r="F759" s="208" t="s">
        <v>676</v>
      </c>
      <c r="G759" s="209" t="s">
        <v>133</v>
      </c>
      <c r="H759" s="210">
        <v>444.60899999999998</v>
      </c>
      <c r="I759" s="211"/>
      <c r="J759" s="212">
        <f>ROUND(I759*H759,2)</f>
        <v>0</v>
      </c>
      <c r="K759" s="208" t="s">
        <v>134</v>
      </c>
      <c r="L759" s="46"/>
      <c r="M759" s="213" t="s">
        <v>19</v>
      </c>
      <c r="N759" s="214" t="s">
        <v>43</v>
      </c>
      <c r="O759" s="86"/>
      <c r="P759" s="215">
        <f>O759*H759</f>
        <v>0</v>
      </c>
      <c r="Q759" s="215">
        <v>0.001</v>
      </c>
      <c r="R759" s="215">
        <f>Q759*H759</f>
        <v>0.44460899999999998</v>
      </c>
      <c r="S759" s="215">
        <v>0.00031</v>
      </c>
      <c r="T759" s="216">
        <f>S759*H759</f>
        <v>0.13782879000000001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7" t="s">
        <v>286</v>
      </c>
      <c r="AT759" s="217" t="s">
        <v>130</v>
      </c>
      <c r="AU759" s="217" t="s">
        <v>82</v>
      </c>
      <c r="AY759" s="19" t="s">
        <v>127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80</v>
      </c>
      <c r="BK759" s="218">
        <f>ROUND(I759*H759,2)</f>
        <v>0</v>
      </c>
      <c r="BL759" s="19" t="s">
        <v>286</v>
      </c>
      <c r="BM759" s="217" t="s">
        <v>677</v>
      </c>
    </row>
    <row r="760" s="2" customFormat="1">
      <c r="A760" s="40"/>
      <c r="B760" s="41"/>
      <c r="C760" s="42"/>
      <c r="D760" s="219" t="s">
        <v>137</v>
      </c>
      <c r="E760" s="42"/>
      <c r="F760" s="220" t="s">
        <v>678</v>
      </c>
      <c r="G760" s="42"/>
      <c r="H760" s="42"/>
      <c r="I760" s="221"/>
      <c r="J760" s="42"/>
      <c r="K760" s="42"/>
      <c r="L760" s="46"/>
      <c r="M760" s="222"/>
      <c r="N760" s="22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137</v>
      </c>
      <c r="AU760" s="19" t="s">
        <v>82</v>
      </c>
    </row>
    <row r="761" s="13" customFormat="1">
      <c r="A761" s="13"/>
      <c r="B761" s="224"/>
      <c r="C761" s="225"/>
      <c r="D761" s="226" t="s">
        <v>139</v>
      </c>
      <c r="E761" s="227" t="s">
        <v>19</v>
      </c>
      <c r="F761" s="228" t="s">
        <v>679</v>
      </c>
      <c r="G761" s="225"/>
      <c r="H761" s="227" t="s">
        <v>19</v>
      </c>
      <c r="I761" s="229"/>
      <c r="J761" s="225"/>
      <c r="K761" s="225"/>
      <c r="L761" s="230"/>
      <c r="M761" s="231"/>
      <c r="N761" s="232"/>
      <c r="O761" s="232"/>
      <c r="P761" s="232"/>
      <c r="Q761" s="232"/>
      <c r="R761" s="232"/>
      <c r="S761" s="232"/>
      <c r="T761" s="23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4" t="s">
        <v>139</v>
      </c>
      <c r="AU761" s="234" t="s">
        <v>82</v>
      </c>
      <c r="AV761" s="13" t="s">
        <v>80</v>
      </c>
      <c r="AW761" s="13" t="s">
        <v>33</v>
      </c>
      <c r="AX761" s="13" t="s">
        <v>72</v>
      </c>
      <c r="AY761" s="234" t="s">
        <v>127</v>
      </c>
    </row>
    <row r="762" s="14" customFormat="1">
      <c r="A762" s="14"/>
      <c r="B762" s="235"/>
      <c r="C762" s="236"/>
      <c r="D762" s="226" t="s">
        <v>139</v>
      </c>
      <c r="E762" s="237" t="s">
        <v>19</v>
      </c>
      <c r="F762" s="238" t="s">
        <v>239</v>
      </c>
      <c r="G762" s="236"/>
      <c r="H762" s="239">
        <v>4.6680000000000001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5" t="s">
        <v>139</v>
      </c>
      <c r="AU762" s="245" t="s">
        <v>82</v>
      </c>
      <c r="AV762" s="14" t="s">
        <v>82</v>
      </c>
      <c r="AW762" s="14" t="s">
        <v>33</v>
      </c>
      <c r="AX762" s="14" t="s">
        <v>72</v>
      </c>
      <c r="AY762" s="245" t="s">
        <v>127</v>
      </c>
    </row>
    <row r="763" s="14" customFormat="1">
      <c r="A763" s="14"/>
      <c r="B763" s="235"/>
      <c r="C763" s="236"/>
      <c r="D763" s="226" t="s">
        <v>139</v>
      </c>
      <c r="E763" s="237" t="s">
        <v>19</v>
      </c>
      <c r="F763" s="238" t="s">
        <v>240</v>
      </c>
      <c r="G763" s="236"/>
      <c r="H763" s="239">
        <v>1.3500000000000001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5" t="s">
        <v>139</v>
      </c>
      <c r="AU763" s="245" t="s">
        <v>82</v>
      </c>
      <c r="AV763" s="14" t="s">
        <v>82</v>
      </c>
      <c r="AW763" s="14" t="s">
        <v>33</v>
      </c>
      <c r="AX763" s="14" t="s">
        <v>72</v>
      </c>
      <c r="AY763" s="245" t="s">
        <v>127</v>
      </c>
    </row>
    <row r="764" s="14" customFormat="1">
      <c r="A764" s="14"/>
      <c r="B764" s="235"/>
      <c r="C764" s="236"/>
      <c r="D764" s="226" t="s">
        <v>139</v>
      </c>
      <c r="E764" s="237" t="s">
        <v>19</v>
      </c>
      <c r="F764" s="238" t="s">
        <v>241</v>
      </c>
      <c r="G764" s="236"/>
      <c r="H764" s="239">
        <v>4.6680000000000001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5" t="s">
        <v>139</v>
      </c>
      <c r="AU764" s="245" t="s">
        <v>82</v>
      </c>
      <c r="AV764" s="14" t="s">
        <v>82</v>
      </c>
      <c r="AW764" s="14" t="s">
        <v>33</v>
      </c>
      <c r="AX764" s="14" t="s">
        <v>72</v>
      </c>
      <c r="AY764" s="245" t="s">
        <v>127</v>
      </c>
    </row>
    <row r="765" s="14" customFormat="1">
      <c r="A765" s="14"/>
      <c r="B765" s="235"/>
      <c r="C765" s="236"/>
      <c r="D765" s="226" t="s">
        <v>139</v>
      </c>
      <c r="E765" s="237" t="s">
        <v>19</v>
      </c>
      <c r="F765" s="238" t="s">
        <v>242</v>
      </c>
      <c r="G765" s="236"/>
      <c r="H765" s="239">
        <v>1.3500000000000001</v>
      </c>
      <c r="I765" s="240"/>
      <c r="J765" s="236"/>
      <c r="K765" s="236"/>
      <c r="L765" s="241"/>
      <c r="M765" s="242"/>
      <c r="N765" s="243"/>
      <c r="O765" s="243"/>
      <c r="P765" s="243"/>
      <c r="Q765" s="243"/>
      <c r="R765" s="243"/>
      <c r="S765" s="243"/>
      <c r="T765" s="24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5" t="s">
        <v>139</v>
      </c>
      <c r="AU765" s="245" t="s">
        <v>82</v>
      </c>
      <c r="AV765" s="14" t="s">
        <v>82</v>
      </c>
      <c r="AW765" s="14" t="s">
        <v>33</v>
      </c>
      <c r="AX765" s="14" t="s">
        <v>72</v>
      </c>
      <c r="AY765" s="245" t="s">
        <v>127</v>
      </c>
    </row>
    <row r="766" s="14" customFormat="1">
      <c r="A766" s="14"/>
      <c r="B766" s="235"/>
      <c r="C766" s="236"/>
      <c r="D766" s="226" t="s">
        <v>139</v>
      </c>
      <c r="E766" s="237" t="s">
        <v>19</v>
      </c>
      <c r="F766" s="238" t="s">
        <v>243</v>
      </c>
      <c r="G766" s="236"/>
      <c r="H766" s="239">
        <v>4.4000000000000004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5" t="s">
        <v>139</v>
      </c>
      <c r="AU766" s="245" t="s">
        <v>82</v>
      </c>
      <c r="AV766" s="14" t="s">
        <v>82</v>
      </c>
      <c r="AW766" s="14" t="s">
        <v>33</v>
      </c>
      <c r="AX766" s="14" t="s">
        <v>72</v>
      </c>
      <c r="AY766" s="245" t="s">
        <v>127</v>
      </c>
    </row>
    <row r="767" s="14" customFormat="1">
      <c r="A767" s="14"/>
      <c r="B767" s="235"/>
      <c r="C767" s="236"/>
      <c r="D767" s="226" t="s">
        <v>139</v>
      </c>
      <c r="E767" s="237" t="s">
        <v>19</v>
      </c>
      <c r="F767" s="238" t="s">
        <v>244</v>
      </c>
      <c r="G767" s="236"/>
      <c r="H767" s="239">
        <v>11.500999999999999</v>
      </c>
      <c r="I767" s="240"/>
      <c r="J767" s="236"/>
      <c r="K767" s="236"/>
      <c r="L767" s="241"/>
      <c r="M767" s="242"/>
      <c r="N767" s="243"/>
      <c r="O767" s="243"/>
      <c r="P767" s="243"/>
      <c r="Q767" s="243"/>
      <c r="R767" s="243"/>
      <c r="S767" s="243"/>
      <c r="T767" s="24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5" t="s">
        <v>139</v>
      </c>
      <c r="AU767" s="245" t="s">
        <v>82</v>
      </c>
      <c r="AV767" s="14" t="s">
        <v>82</v>
      </c>
      <c r="AW767" s="14" t="s">
        <v>33</v>
      </c>
      <c r="AX767" s="14" t="s">
        <v>72</v>
      </c>
      <c r="AY767" s="245" t="s">
        <v>127</v>
      </c>
    </row>
    <row r="768" s="14" customFormat="1">
      <c r="A768" s="14"/>
      <c r="B768" s="235"/>
      <c r="C768" s="236"/>
      <c r="D768" s="226" t="s">
        <v>139</v>
      </c>
      <c r="E768" s="237" t="s">
        <v>19</v>
      </c>
      <c r="F768" s="238" t="s">
        <v>198</v>
      </c>
      <c r="G768" s="236"/>
      <c r="H768" s="239">
        <v>1.0349999999999999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5" t="s">
        <v>139</v>
      </c>
      <c r="AU768" s="245" t="s">
        <v>82</v>
      </c>
      <c r="AV768" s="14" t="s">
        <v>82</v>
      </c>
      <c r="AW768" s="14" t="s">
        <v>33</v>
      </c>
      <c r="AX768" s="14" t="s">
        <v>72</v>
      </c>
      <c r="AY768" s="245" t="s">
        <v>127</v>
      </c>
    </row>
    <row r="769" s="14" customFormat="1">
      <c r="A769" s="14"/>
      <c r="B769" s="235"/>
      <c r="C769" s="236"/>
      <c r="D769" s="226" t="s">
        <v>139</v>
      </c>
      <c r="E769" s="237" t="s">
        <v>19</v>
      </c>
      <c r="F769" s="238" t="s">
        <v>199</v>
      </c>
      <c r="G769" s="236"/>
      <c r="H769" s="239">
        <v>1.1160000000000001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139</v>
      </c>
      <c r="AU769" s="245" t="s">
        <v>82</v>
      </c>
      <c r="AV769" s="14" t="s">
        <v>82</v>
      </c>
      <c r="AW769" s="14" t="s">
        <v>33</v>
      </c>
      <c r="AX769" s="14" t="s">
        <v>72</v>
      </c>
      <c r="AY769" s="245" t="s">
        <v>127</v>
      </c>
    </row>
    <row r="770" s="14" customFormat="1">
      <c r="A770" s="14"/>
      <c r="B770" s="235"/>
      <c r="C770" s="236"/>
      <c r="D770" s="226" t="s">
        <v>139</v>
      </c>
      <c r="E770" s="237" t="s">
        <v>19</v>
      </c>
      <c r="F770" s="238" t="s">
        <v>200</v>
      </c>
      <c r="G770" s="236"/>
      <c r="H770" s="239">
        <v>1.0349999999999999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5" t="s">
        <v>139</v>
      </c>
      <c r="AU770" s="245" t="s">
        <v>82</v>
      </c>
      <c r="AV770" s="14" t="s">
        <v>82</v>
      </c>
      <c r="AW770" s="14" t="s">
        <v>33</v>
      </c>
      <c r="AX770" s="14" t="s">
        <v>72</v>
      </c>
      <c r="AY770" s="245" t="s">
        <v>127</v>
      </c>
    </row>
    <row r="771" s="14" customFormat="1">
      <c r="A771" s="14"/>
      <c r="B771" s="235"/>
      <c r="C771" s="236"/>
      <c r="D771" s="226" t="s">
        <v>139</v>
      </c>
      <c r="E771" s="237" t="s">
        <v>19</v>
      </c>
      <c r="F771" s="238" t="s">
        <v>201</v>
      </c>
      <c r="G771" s="236"/>
      <c r="H771" s="239">
        <v>1.1160000000000001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5" t="s">
        <v>139</v>
      </c>
      <c r="AU771" s="245" t="s">
        <v>82</v>
      </c>
      <c r="AV771" s="14" t="s">
        <v>82</v>
      </c>
      <c r="AW771" s="14" t="s">
        <v>33</v>
      </c>
      <c r="AX771" s="14" t="s">
        <v>72</v>
      </c>
      <c r="AY771" s="245" t="s">
        <v>127</v>
      </c>
    </row>
    <row r="772" s="14" customFormat="1">
      <c r="A772" s="14"/>
      <c r="B772" s="235"/>
      <c r="C772" s="236"/>
      <c r="D772" s="226" t="s">
        <v>139</v>
      </c>
      <c r="E772" s="237" t="s">
        <v>19</v>
      </c>
      <c r="F772" s="238" t="s">
        <v>245</v>
      </c>
      <c r="G772" s="236"/>
      <c r="H772" s="239">
        <v>5.2800000000000002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5" t="s">
        <v>139</v>
      </c>
      <c r="AU772" s="245" t="s">
        <v>82</v>
      </c>
      <c r="AV772" s="14" t="s">
        <v>82</v>
      </c>
      <c r="AW772" s="14" t="s">
        <v>33</v>
      </c>
      <c r="AX772" s="14" t="s">
        <v>72</v>
      </c>
      <c r="AY772" s="245" t="s">
        <v>127</v>
      </c>
    </row>
    <row r="773" s="14" customFormat="1">
      <c r="A773" s="14"/>
      <c r="B773" s="235"/>
      <c r="C773" s="236"/>
      <c r="D773" s="226" t="s">
        <v>139</v>
      </c>
      <c r="E773" s="237" t="s">
        <v>19</v>
      </c>
      <c r="F773" s="238" t="s">
        <v>246</v>
      </c>
      <c r="G773" s="236"/>
      <c r="H773" s="239">
        <v>14.554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5" t="s">
        <v>139</v>
      </c>
      <c r="AU773" s="245" t="s">
        <v>82</v>
      </c>
      <c r="AV773" s="14" t="s">
        <v>82</v>
      </c>
      <c r="AW773" s="14" t="s">
        <v>33</v>
      </c>
      <c r="AX773" s="14" t="s">
        <v>72</v>
      </c>
      <c r="AY773" s="245" t="s">
        <v>127</v>
      </c>
    </row>
    <row r="774" s="14" customFormat="1">
      <c r="A774" s="14"/>
      <c r="B774" s="235"/>
      <c r="C774" s="236"/>
      <c r="D774" s="226" t="s">
        <v>139</v>
      </c>
      <c r="E774" s="237" t="s">
        <v>19</v>
      </c>
      <c r="F774" s="238" t="s">
        <v>202</v>
      </c>
      <c r="G774" s="236"/>
      <c r="H774" s="239">
        <v>0.90000000000000002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5" t="s">
        <v>139</v>
      </c>
      <c r="AU774" s="245" t="s">
        <v>82</v>
      </c>
      <c r="AV774" s="14" t="s">
        <v>82</v>
      </c>
      <c r="AW774" s="14" t="s">
        <v>33</v>
      </c>
      <c r="AX774" s="14" t="s">
        <v>72</v>
      </c>
      <c r="AY774" s="245" t="s">
        <v>127</v>
      </c>
    </row>
    <row r="775" s="14" customFormat="1">
      <c r="A775" s="14"/>
      <c r="B775" s="235"/>
      <c r="C775" s="236"/>
      <c r="D775" s="226" t="s">
        <v>139</v>
      </c>
      <c r="E775" s="237" t="s">
        <v>19</v>
      </c>
      <c r="F775" s="238" t="s">
        <v>203</v>
      </c>
      <c r="G775" s="236"/>
      <c r="H775" s="239">
        <v>1.375</v>
      </c>
      <c r="I775" s="240"/>
      <c r="J775" s="236"/>
      <c r="K775" s="236"/>
      <c r="L775" s="241"/>
      <c r="M775" s="242"/>
      <c r="N775" s="243"/>
      <c r="O775" s="243"/>
      <c r="P775" s="243"/>
      <c r="Q775" s="243"/>
      <c r="R775" s="243"/>
      <c r="S775" s="243"/>
      <c r="T775" s="24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5" t="s">
        <v>139</v>
      </c>
      <c r="AU775" s="245" t="s">
        <v>82</v>
      </c>
      <c r="AV775" s="14" t="s">
        <v>82</v>
      </c>
      <c r="AW775" s="14" t="s">
        <v>33</v>
      </c>
      <c r="AX775" s="14" t="s">
        <v>72</v>
      </c>
      <c r="AY775" s="245" t="s">
        <v>127</v>
      </c>
    </row>
    <row r="776" s="14" customFormat="1">
      <c r="A776" s="14"/>
      <c r="B776" s="235"/>
      <c r="C776" s="236"/>
      <c r="D776" s="226" t="s">
        <v>139</v>
      </c>
      <c r="E776" s="237" t="s">
        <v>19</v>
      </c>
      <c r="F776" s="238" t="s">
        <v>204</v>
      </c>
      <c r="G776" s="236"/>
      <c r="H776" s="239">
        <v>1.169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5" t="s">
        <v>139</v>
      </c>
      <c r="AU776" s="245" t="s">
        <v>82</v>
      </c>
      <c r="AV776" s="14" t="s">
        <v>82</v>
      </c>
      <c r="AW776" s="14" t="s">
        <v>33</v>
      </c>
      <c r="AX776" s="14" t="s">
        <v>72</v>
      </c>
      <c r="AY776" s="245" t="s">
        <v>127</v>
      </c>
    </row>
    <row r="777" s="14" customFormat="1">
      <c r="A777" s="14"/>
      <c r="B777" s="235"/>
      <c r="C777" s="236"/>
      <c r="D777" s="226" t="s">
        <v>139</v>
      </c>
      <c r="E777" s="237" t="s">
        <v>19</v>
      </c>
      <c r="F777" s="238" t="s">
        <v>205</v>
      </c>
      <c r="G777" s="236"/>
      <c r="H777" s="239">
        <v>1.26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139</v>
      </c>
      <c r="AU777" s="245" t="s">
        <v>82</v>
      </c>
      <c r="AV777" s="14" t="s">
        <v>82</v>
      </c>
      <c r="AW777" s="14" t="s">
        <v>33</v>
      </c>
      <c r="AX777" s="14" t="s">
        <v>72</v>
      </c>
      <c r="AY777" s="245" t="s">
        <v>127</v>
      </c>
    </row>
    <row r="778" s="14" customFormat="1">
      <c r="A778" s="14"/>
      <c r="B778" s="235"/>
      <c r="C778" s="236"/>
      <c r="D778" s="226" t="s">
        <v>139</v>
      </c>
      <c r="E778" s="237" t="s">
        <v>19</v>
      </c>
      <c r="F778" s="238" t="s">
        <v>206</v>
      </c>
      <c r="G778" s="236"/>
      <c r="H778" s="239">
        <v>0.85499999999999998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5" t="s">
        <v>139</v>
      </c>
      <c r="AU778" s="245" t="s">
        <v>82</v>
      </c>
      <c r="AV778" s="14" t="s">
        <v>82</v>
      </c>
      <c r="AW778" s="14" t="s">
        <v>33</v>
      </c>
      <c r="AX778" s="14" t="s">
        <v>72</v>
      </c>
      <c r="AY778" s="245" t="s">
        <v>127</v>
      </c>
    </row>
    <row r="779" s="14" customFormat="1">
      <c r="A779" s="14"/>
      <c r="B779" s="235"/>
      <c r="C779" s="236"/>
      <c r="D779" s="226" t="s">
        <v>139</v>
      </c>
      <c r="E779" s="237" t="s">
        <v>19</v>
      </c>
      <c r="F779" s="238" t="s">
        <v>207</v>
      </c>
      <c r="G779" s="236"/>
      <c r="H779" s="239">
        <v>5.3970000000000002</v>
      </c>
      <c r="I779" s="240"/>
      <c r="J779" s="236"/>
      <c r="K779" s="236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139</v>
      </c>
      <c r="AU779" s="245" t="s">
        <v>82</v>
      </c>
      <c r="AV779" s="14" t="s">
        <v>82</v>
      </c>
      <c r="AW779" s="14" t="s">
        <v>33</v>
      </c>
      <c r="AX779" s="14" t="s">
        <v>72</v>
      </c>
      <c r="AY779" s="245" t="s">
        <v>127</v>
      </c>
    </row>
    <row r="780" s="15" customFormat="1">
      <c r="A780" s="15"/>
      <c r="B780" s="246"/>
      <c r="C780" s="247"/>
      <c r="D780" s="226" t="s">
        <v>139</v>
      </c>
      <c r="E780" s="248" t="s">
        <v>19</v>
      </c>
      <c r="F780" s="249" t="s">
        <v>157</v>
      </c>
      <c r="G780" s="247"/>
      <c r="H780" s="250">
        <v>63.029000000000003</v>
      </c>
      <c r="I780" s="251"/>
      <c r="J780" s="247"/>
      <c r="K780" s="247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139</v>
      </c>
      <c r="AU780" s="256" t="s">
        <v>82</v>
      </c>
      <c r="AV780" s="15" t="s">
        <v>158</v>
      </c>
      <c r="AW780" s="15" t="s">
        <v>33</v>
      </c>
      <c r="AX780" s="15" t="s">
        <v>72</v>
      </c>
      <c r="AY780" s="256" t="s">
        <v>127</v>
      </c>
    </row>
    <row r="781" s="14" customFormat="1">
      <c r="A781" s="14"/>
      <c r="B781" s="235"/>
      <c r="C781" s="236"/>
      <c r="D781" s="226" t="s">
        <v>139</v>
      </c>
      <c r="E781" s="237" t="s">
        <v>19</v>
      </c>
      <c r="F781" s="238" t="s">
        <v>247</v>
      </c>
      <c r="G781" s="236"/>
      <c r="H781" s="239">
        <v>4.7699999999999996</v>
      </c>
      <c r="I781" s="240"/>
      <c r="J781" s="236"/>
      <c r="K781" s="236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139</v>
      </c>
      <c r="AU781" s="245" t="s">
        <v>82</v>
      </c>
      <c r="AV781" s="14" t="s">
        <v>82</v>
      </c>
      <c r="AW781" s="14" t="s">
        <v>33</v>
      </c>
      <c r="AX781" s="14" t="s">
        <v>72</v>
      </c>
      <c r="AY781" s="245" t="s">
        <v>127</v>
      </c>
    </row>
    <row r="782" s="14" customFormat="1">
      <c r="A782" s="14"/>
      <c r="B782" s="235"/>
      <c r="C782" s="236"/>
      <c r="D782" s="226" t="s">
        <v>139</v>
      </c>
      <c r="E782" s="237" t="s">
        <v>19</v>
      </c>
      <c r="F782" s="238" t="s">
        <v>248</v>
      </c>
      <c r="G782" s="236"/>
      <c r="H782" s="239">
        <v>20.218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5" t="s">
        <v>139</v>
      </c>
      <c r="AU782" s="245" t="s">
        <v>82</v>
      </c>
      <c r="AV782" s="14" t="s">
        <v>82</v>
      </c>
      <c r="AW782" s="14" t="s">
        <v>33</v>
      </c>
      <c r="AX782" s="14" t="s">
        <v>72</v>
      </c>
      <c r="AY782" s="245" t="s">
        <v>127</v>
      </c>
    </row>
    <row r="783" s="14" customFormat="1">
      <c r="A783" s="14"/>
      <c r="B783" s="235"/>
      <c r="C783" s="236"/>
      <c r="D783" s="226" t="s">
        <v>139</v>
      </c>
      <c r="E783" s="237" t="s">
        <v>19</v>
      </c>
      <c r="F783" s="238" t="s">
        <v>249</v>
      </c>
      <c r="G783" s="236"/>
      <c r="H783" s="239">
        <v>2.3660000000000001</v>
      </c>
      <c r="I783" s="240"/>
      <c r="J783" s="236"/>
      <c r="K783" s="236"/>
      <c r="L783" s="241"/>
      <c r="M783" s="242"/>
      <c r="N783" s="243"/>
      <c r="O783" s="243"/>
      <c r="P783" s="243"/>
      <c r="Q783" s="243"/>
      <c r="R783" s="243"/>
      <c r="S783" s="243"/>
      <c r="T783" s="24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5" t="s">
        <v>139</v>
      </c>
      <c r="AU783" s="245" t="s">
        <v>82</v>
      </c>
      <c r="AV783" s="14" t="s">
        <v>82</v>
      </c>
      <c r="AW783" s="14" t="s">
        <v>33</v>
      </c>
      <c r="AX783" s="14" t="s">
        <v>72</v>
      </c>
      <c r="AY783" s="245" t="s">
        <v>127</v>
      </c>
    </row>
    <row r="784" s="14" customFormat="1">
      <c r="A784" s="14"/>
      <c r="B784" s="235"/>
      <c r="C784" s="236"/>
      <c r="D784" s="226" t="s">
        <v>139</v>
      </c>
      <c r="E784" s="237" t="s">
        <v>19</v>
      </c>
      <c r="F784" s="238" t="s">
        <v>250</v>
      </c>
      <c r="G784" s="236"/>
      <c r="H784" s="239">
        <v>1.125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5" t="s">
        <v>139</v>
      </c>
      <c r="AU784" s="245" t="s">
        <v>82</v>
      </c>
      <c r="AV784" s="14" t="s">
        <v>82</v>
      </c>
      <c r="AW784" s="14" t="s">
        <v>33</v>
      </c>
      <c r="AX784" s="14" t="s">
        <v>72</v>
      </c>
      <c r="AY784" s="245" t="s">
        <v>127</v>
      </c>
    </row>
    <row r="785" s="14" customFormat="1">
      <c r="A785" s="14"/>
      <c r="B785" s="235"/>
      <c r="C785" s="236"/>
      <c r="D785" s="226" t="s">
        <v>139</v>
      </c>
      <c r="E785" s="237" t="s">
        <v>19</v>
      </c>
      <c r="F785" s="238" t="s">
        <v>208</v>
      </c>
      <c r="G785" s="236"/>
      <c r="H785" s="239">
        <v>1.125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5" t="s">
        <v>139</v>
      </c>
      <c r="AU785" s="245" t="s">
        <v>82</v>
      </c>
      <c r="AV785" s="14" t="s">
        <v>82</v>
      </c>
      <c r="AW785" s="14" t="s">
        <v>33</v>
      </c>
      <c r="AX785" s="14" t="s">
        <v>72</v>
      </c>
      <c r="AY785" s="245" t="s">
        <v>127</v>
      </c>
    </row>
    <row r="786" s="14" customFormat="1">
      <c r="A786" s="14"/>
      <c r="B786" s="235"/>
      <c r="C786" s="236"/>
      <c r="D786" s="226" t="s">
        <v>139</v>
      </c>
      <c r="E786" s="237" t="s">
        <v>19</v>
      </c>
      <c r="F786" s="238" t="s">
        <v>251</v>
      </c>
      <c r="G786" s="236"/>
      <c r="H786" s="239">
        <v>79.920000000000002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139</v>
      </c>
      <c r="AU786" s="245" t="s">
        <v>82</v>
      </c>
      <c r="AV786" s="14" t="s">
        <v>82</v>
      </c>
      <c r="AW786" s="14" t="s">
        <v>33</v>
      </c>
      <c r="AX786" s="14" t="s">
        <v>72</v>
      </c>
      <c r="AY786" s="245" t="s">
        <v>127</v>
      </c>
    </row>
    <row r="787" s="15" customFormat="1">
      <c r="A787" s="15"/>
      <c r="B787" s="246"/>
      <c r="C787" s="247"/>
      <c r="D787" s="226" t="s">
        <v>139</v>
      </c>
      <c r="E787" s="248" t="s">
        <v>19</v>
      </c>
      <c r="F787" s="249" t="s">
        <v>162</v>
      </c>
      <c r="G787" s="247"/>
      <c r="H787" s="250">
        <v>109.524</v>
      </c>
      <c r="I787" s="251"/>
      <c r="J787" s="247"/>
      <c r="K787" s="247"/>
      <c r="L787" s="252"/>
      <c r="M787" s="253"/>
      <c r="N787" s="254"/>
      <c r="O787" s="254"/>
      <c r="P787" s="254"/>
      <c r="Q787" s="254"/>
      <c r="R787" s="254"/>
      <c r="S787" s="254"/>
      <c r="T787" s="25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56" t="s">
        <v>139</v>
      </c>
      <c r="AU787" s="256" t="s">
        <v>82</v>
      </c>
      <c r="AV787" s="15" t="s">
        <v>158</v>
      </c>
      <c r="AW787" s="15" t="s">
        <v>33</v>
      </c>
      <c r="AX787" s="15" t="s">
        <v>72</v>
      </c>
      <c r="AY787" s="256" t="s">
        <v>127</v>
      </c>
    </row>
    <row r="788" s="13" customFormat="1">
      <c r="A788" s="13"/>
      <c r="B788" s="224"/>
      <c r="C788" s="225"/>
      <c r="D788" s="226" t="s">
        <v>139</v>
      </c>
      <c r="E788" s="227" t="s">
        <v>19</v>
      </c>
      <c r="F788" s="228" t="s">
        <v>680</v>
      </c>
      <c r="G788" s="225"/>
      <c r="H788" s="227" t="s">
        <v>19</v>
      </c>
      <c r="I788" s="229"/>
      <c r="J788" s="225"/>
      <c r="K788" s="225"/>
      <c r="L788" s="230"/>
      <c r="M788" s="231"/>
      <c r="N788" s="232"/>
      <c r="O788" s="232"/>
      <c r="P788" s="232"/>
      <c r="Q788" s="232"/>
      <c r="R788" s="232"/>
      <c r="S788" s="232"/>
      <c r="T788" s="23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4" t="s">
        <v>139</v>
      </c>
      <c r="AU788" s="234" t="s">
        <v>82</v>
      </c>
      <c r="AV788" s="13" t="s">
        <v>80</v>
      </c>
      <c r="AW788" s="13" t="s">
        <v>33</v>
      </c>
      <c r="AX788" s="13" t="s">
        <v>72</v>
      </c>
      <c r="AY788" s="234" t="s">
        <v>127</v>
      </c>
    </row>
    <row r="789" s="14" customFormat="1">
      <c r="A789" s="14"/>
      <c r="B789" s="235"/>
      <c r="C789" s="236"/>
      <c r="D789" s="226" t="s">
        <v>139</v>
      </c>
      <c r="E789" s="237" t="s">
        <v>19</v>
      </c>
      <c r="F789" s="238" t="s">
        <v>681</v>
      </c>
      <c r="G789" s="236"/>
      <c r="H789" s="239">
        <v>14.779999999999999</v>
      </c>
      <c r="I789" s="240"/>
      <c r="J789" s="236"/>
      <c r="K789" s="236"/>
      <c r="L789" s="241"/>
      <c r="M789" s="242"/>
      <c r="N789" s="243"/>
      <c r="O789" s="243"/>
      <c r="P789" s="243"/>
      <c r="Q789" s="243"/>
      <c r="R789" s="243"/>
      <c r="S789" s="243"/>
      <c r="T789" s="24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5" t="s">
        <v>139</v>
      </c>
      <c r="AU789" s="245" t="s">
        <v>82</v>
      </c>
      <c r="AV789" s="14" t="s">
        <v>82</v>
      </c>
      <c r="AW789" s="14" t="s">
        <v>33</v>
      </c>
      <c r="AX789" s="14" t="s">
        <v>72</v>
      </c>
      <c r="AY789" s="245" t="s">
        <v>127</v>
      </c>
    </row>
    <row r="790" s="14" customFormat="1">
      <c r="A790" s="14"/>
      <c r="B790" s="235"/>
      <c r="C790" s="236"/>
      <c r="D790" s="226" t="s">
        <v>139</v>
      </c>
      <c r="E790" s="237" t="s">
        <v>19</v>
      </c>
      <c r="F790" s="238" t="s">
        <v>682</v>
      </c>
      <c r="G790" s="236"/>
      <c r="H790" s="239">
        <v>3.2200000000000002</v>
      </c>
      <c r="I790" s="240"/>
      <c r="J790" s="236"/>
      <c r="K790" s="236"/>
      <c r="L790" s="241"/>
      <c r="M790" s="242"/>
      <c r="N790" s="243"/>
      <c r="O790" s="243"/>
      <c r="P790" s="243"/>
      <c r="Q790" s="243"/>
      <c r="R790" s="243"/>
      <c r="S790" s="243"/>
      <c r="T790" s="24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5" t="s">
        <v>139</v>
      </c>
      <c r="AU790" s="245" t="s">
        <v>82</v>
      </c>
      <c r="AV790" s="14" t="s">
        <v>82</v>
      </c>
      <c r="AW790" s="14" t="s">
        <v>33</v>
      </c>
      <c r="AX790" s="14" t="s">
        <v>72</v>
      </c>
      <c r="AY790" s="245" t="s">
        <v>127</v>
      </c>
    </row>
    <row r="791" s="14" customFormat="1">
      <c r="A791" s="14"/>
      <c r="B791" s="235"/>
      <c r="C791" s="236"/>
      <c r="D791" s="226" t="s">
        <v>139</v>
      </c>
      <c r="E791" s="237" t="s">
        <v>19</v>
      </c>
      <c r="F791" s="238" t="s">
        <v>683</v>
      </c>
      <c r="G791" s="236"/>
      <c r="H791" s="239">
        <v>14.779999999999999</v>
      </c>
      <c r="I791" s="240"/>
      <c r="J791" s="236"/>
      <c r="K791" s="236"/>
      <c r="L791" s="241"/>
      <c r="M791" s="242"/>
      <c r="N791" s="243"/>
      <c r="O791" s="243"/>
      <c r="P791" s="243"/>
      <c r="Q791" s="243"/>
      <c r="R791" s="243"/>
      <c r="S791" s="243"/>
      <c r="T791" s="24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5" t="s">
        <v>139</v>
      </c>
      <c r="AU791" s="245" t="s">
        <v>82</v>
      </c>
      <c r="AV791" s="14" t="s">
        <v>82</v>
      </c>
      <c r="AW791" s="14" t="s">
        <v>33</v>
      </c>
      <c r="AX791" s="14" t="s">
        <v>72</v>
      </c>
      <c r="AY791" s="245" t="s">
        <v>127</v>
      </c>
    </row>
    <row r="792" s="14" customFormat="1">
      <c r="A792" s="14"/>
      <c r="B792" s="235"/>
      <c r="C792" s="236"/>
      <c r="D792" s="226" t="s">
        <v>139</v>
      </c>
      <c r="E792" s="237" t="s">
        <v>19</v>
      </c>
      <c r="F792" s="238" t="s">
        <v>684</v>
      </c>
      <c r="G792" s="236"/>
      <c r="H792" s="239">
        <v>3.2200000000000002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5" t="s">
        <v>139</v>
      </c>
      <c r="AU792" s="245" t="s">
        <v>82</v>
      </c>
      <c r="AV792" s="14" t="s">
        <v>82</v>
      </c>
      <c r="AW792" s="14" t="s">
        <v>33</v>
      </c>
      <c r="AX792" s="14" t="s">
        <v>72</v>
      </c>
      <c r="AY792" s="245" t="s">
        <v>127</v>
      </c>
    </row>
    <row r="793" s="14" customFormat="1">
      <c r="A793" s="14"/>
      <c r="B793" s="235"/>
      <c r="C793" s="236"/>
      <c r="D793" s="226" t="s">
        <v>139</v>
      </c>
      <c r="E793" s="237" t="s">
        <v>19</v>
      </c>
      <c r="F793" s="238" t="s">
        <v>685</v>
      </c>
      <c r="G793" s="236"/>
      <c r="H793" s="239">
        <v>-1.7549999999999999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5" t="s">
        <v>139</v>
      </c>
      <c r="AU793" s="245" t="s">
        <v>82</v>
      </c>
      <c r="AV793" s="14" t="s">
        <v>82</v>
      </c>
      <c r="AW793" s="14" t="s">
        <v>33</v>
      </c>
      <c r="AX793" s="14" t="s">
        <v>72</v>
      </c>
      <c r="AY793" s="245" t="s">
        <v>127</v>
      </c>
    </row>
    <row r="794" s="14" customFormat="1">
      <c r="A794" s="14"/>
      <c r="B794" s="235"/>
      <c r="C794" s="236"/>
      <c r="D794" s="226" t="s">
        <v>139</v>
      </c>
      <c r="E794" s="237" t="s">
        <v>19</v>
      </c>
      <c r="F794" s="238" t="s">
        <v>686</v>
      </c>
      <c r="G794" s="236"/>
      <c r="H794" s="239">
        <v>30.785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139</v>
      </c>
      <c r="AU794" s="245" t="s">
        <v>82</v>
      </c>
      <c r="AV794" s="14" t="s">
        <v>82</v>
      </c>
      <c r="AW794" s="14" t="s">
        <v>33</v>
      </c>
      <c r="AX794" s="14" t="s">
        <v>72</v>
      </c>
      <c r="AY794" s="245" t="s">
        <v>127</v>
      </c>
    </row>
    <row r="795" s="14" customFormat="1">
      <c r="A795" s="14"/>
      <c r="B795" s="235"/>
      <c r="C795" s="236"/>
      <c r="D795" s="226" t="s">
        <v>139</v>
      </c>
      <c r="E795" s="237" t="s">
        <v>19</v>
      </c>
      <c r="F795" s="238" t="s">
        <v>687</v>
      </c>
      <c r="G795" s="236"/>
      <c r="H795" s="239">
        <v>2.8700000000000001</v>
      </c>
      <c r="I795" s="240"/>
      <c r="J795" s="236"/>
      <c r="K795" s="236"/>
      <c r="L795" s="241"/>
      <c r="M795" s="242"/>
      <c r="N795" s="243"/>
      <c r="O795" s="243"/>
      <c r="P795" s="243"/>
      <c r="Q795" s="243"/>
      <c r="R795" s="243"/>
      <c r="S795" s="243"/>
      <c r="T795" s="24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5" t="s">
        <v>139</v>
      </c>
      <c r="AU795" s="245" t="s">
        <v>82</v>
      </c>
      <c r="AV795" s="14" t="s">
        <v>82</v>
      </c>
      <c r="AW795" s="14" t="s">
        <v>33</v>
      </c>
      <c r="AX795" s="14" t="s">
        <v>72</v>
      </c>
      <c r="AY795" s="245" t="s">
        <v>127</v>
      </c>
    </row>
    <row r="796" s="14" customFormat="1">
      <c r="A796" s="14"/>
      <c r="B796" s="235"/>
      <c r="C796" s="236"/>
      <c r="D796" s="226" t="s">
        <v>139</v>
      </c>
      <c r="E796" s="237" t="s">
        <v>19</v>
      </c>
      <c r="F796" s="238" t="s">
        <v>688</v>
      </c>
      <c r="G796" s="236"/>
      <c r="H796" s="239">
        <v>2.968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139</v>
      </c>
      <c r="AU796" s="245" t="s">
        <v>82</v>
      </c>
      <c r="AV796" s="14" t="s">
        <v>82</v>
      </c>
      <c r="AW796" s="14" t="s">
        <v>33</v>
      </c>
      <c r="AX796" s="14" t="s">
        <v>72</v>
      </c>
      <c r="AY796" s="245" t="s">
        <v>127</v>
      </c>
    </row>
    <row r="797" s="14" customFormat="1">
      <c r="A797" s="14"/>
      <c r="B797" s="235"/>
      <c r="C797" s="236"/>
      <c r="D797" s="226" t="s">
        <v>139</v>
      </c>
      <c r="E797" s="237" t="s">
        <v>19</v>
      </c>
      <c r="F797" s="238" t="s">
        <v>689</v>
      </c>
      <c r="G797" s="236"/>
      <c r="H797" s="239">
        <v>32.134999999999998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5" t="s">
        <v>139</v>
      </c>
      <c r="AU797" s="245" t="s">
        <v>82</v>
      </c>
      <c r="AV797" s="14" t="s">
        <v>82</v>
      </c>
      <c r="AW797" s="14" t="s">
        <v>33</v>
      </c>
      <c r="AX797" s="14" t="s">
        <v>72</v>
      </c>
      <c r="AY797" s="245" t="s">
        <v>127</v>
      </c>
    </row>
    <row r="798" s="14" customFormat="1">
      <c r="A798" s="14"/>
      <c r="B798" s="235"/>
      <c r="C798" s="236"/>
      <c r="D798" s="226" t="s">
        <v>139</v>
      </c>
      <c r="E798" s="237" t="s">
        <v>19</v>
      </c>
      <c r="F798" s="238" t="s">
        <v>690</v>
      </c>
      <c r="G798" s="236"/>
      <c r="H798" s="239">
        <v>2.8700000000000001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5" t="s">
        <v>139</v>
      </c>
      <c r="AU798" s="245" t="s">
        <v>82</v>
      </c>
      <c r="AV798" s="14" t="s">
        <v>82</v>
      </c>
      <c r="AW798" s="14" t="s">
        <v>33</v>
      </c>
      <c r="AX798" s="14" t="s">
        <v>72</v>
      </c>
      <c r="AY798" s="245" t="s">
        <v>127</v>
      </c>
    </row>
    <row r="799" s="14" customFormat="1">
      <c r="A799" s="14"/>
      <c r="B799" s="235"/>
      <c r="C799" s="236"/>
      <c r="D799" s="226" t="s">
        <v>139</v>
      </c>
      <c r="E799" s="237" t="s">
        <v>19</v>
      </c>
      <c r="F799" s="238" t="s">
        <v>691</v>
      </c>
      <c r="G799" s="236"/>
      <c r="H799" s="239">
        <v>2.968</v>
      </c>
      <c r="I799" s="240"/>
      <c r="J799" s="236"/>
      <c r="K799" s="236"/>
      <c r="L799" s="241"/>
      <c r="M799" s="242"/>
      <c r="N799" s="243"/>
      <c r="O799" s="243"/>
      <c r="P799" s="243"/>
      <c r="Q799" s="243"/>
      <c r="R799" s="243"/>
      <c r="S799" s="243"/>
      <c r="T799" s="24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5" t="s">
        <v>139</v>
      </c>
      <c r="AU799" s="245" t="s">
        <v>82</v>
      </c>
      <c r="AV799" s="14" t="s">
        <v>82</v>
      </c>
      <c r="AW799" s="14" t="s">
        <v>33</v>
      </c>
      <c r="AX799" s="14" t="s">
        <v>72</v>
      </c>
      <c r="AY799" s="245" t="s">
        <v>127</v>
      </c>
    </row>
    <row r="800" s="14" customFormat="1">
      <c r="A800" s="14"/>
      <c r="B800" s="235"/>
      <c r="C800" s="236"/>
      <c r="D800" s="226" t="s">
        <v>139</v>
      </c>
      <c r="E800" s="237" t="s">
        <v>19</v>
      </c>
      <c r="F800" s="238" t="s">
        <v>692</v>
      </c>
      <c r="G800" s="236"/>
      <c r="H800" s="239">
        <v>18.789999999999999</v>
      </c>
      <c r="I800" s="240"/>
      <c r="J800" s="236"/>
      <c r="K800" s="236"/>
      <c r="L800" s="241"/>
      <c r="M800" s="242"/>
      <c r="N800" s="243"/>
      <c r="O800" s="243"/>
      <c r="P800" s="243"/>
      <c r="Q800" s="243"/>
      <c r="R800" s="243"/>
      <c r="S800" s="243"/>
      <c r="T800" s="24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5" t="s">
        <v>139</v>
      </c>
      <c r="AU800" s="245" t="s">
        <v>82</v>
      </c>
      <c r="AV800" s="14" t="s">
        <v>82</v>
      </c>
      <c r="AW800" s="14" t="s">
        <v>33</v>
      </c>
      <c r="AX800" s="14" t="s">
        <v>72</v>
      </c>
      <c r="AY800" s="245" t="s">
        <v>127</v>
      </c>
    </row>
    <row r="801" s="14" customFormat="1">
      <c r="A801" s="14"/>
      <c r="B801" s="235"/>
      <c r="C801" s="236"/>
      <c r="D801" s="226" t="s">
        <v>139</v>
      </c>
      <c r="E801" s="237" t="s">
        <v>19</v>
      </c>
      <c r="F801" s="238" t="s">
        <v>693</v>
      </c>
      <c r="G801" s="236"/>
      <c r="H801" s="239">
        <v>38.685000000000002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5" t="s">
        <v>139</v>
      </c>
      <c r="AU801" s="245" t="s">
        <v>82</v>
      </c>
      <c r="AV801" s="14" t="s">
        <v>82</v>
      </c>
      <c r="AW801" s="14" t="s">
        <v>33</v>
      </c>
      <c r="AX801" s="14" t="s">
        <v>72</v>
      </c>
      <c r="AY801" s="245" t="s">
        <v>127</v>
      </c>
    </row>
    <row r="802" s="14" customFormat="1">
      <c r="A802" s="14"/>
      <c r="B802" s="235"/>
      <c r="C802" s="236"/>
      <c r="D802" s="226" t="s">
        <v>139</v>
      </c>
      <c r="E802" s="237" t="s">
        <v>19</v>
      </c>
      <c r="F802" s="238" t="s">
        <v>694</v>
      </c>
      <c r="G802" s="236"/>
      <c r="H802" s="239">
        <v>3.3250000000000002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139</v>
      </c>
      <c r="AU802" s="245" t="s">
        <v>82</v>
      </c>
      <c r="AV802" s="14" t="s">
        <v>82</v>
      </c>
      <c r="AW802" s="14" t="s">
        <v>33</v>
      </c>
      <c r="AX802" s="14" t="s">
        <v>72</v>
      </c>
      <c r="AY802" s="245" t="s">
        <v>127</v>
      </c>
    </row>
    <row r="803" s="14" customFormat="1">
      <c r="A803" s="14"/>
      <c r="B803" s="235"/>
      <c r="C803" s="236"/>
      <c r="D803" s="226" t="s">
        <v>139</v>
      </c>
      <c r="E803" s="237" t="s">
        <v>19</v>
      </c>
      <c r="F803" s="238" t="s">
        <v>695</v>
      </c>
      <c r="G803" s="236"/>
      <c r="H803" s="239">
        <v>3.1150000000000002</v>
      </c>
      <c r="I803" s="240"/>
      <c r="J803" s="236"/>
      <c r="K803" s="236"/>
      <c r="L803" s="241"/>
      <c r="M803" s="242"/>
      <c r="N803" s="243"/>
      <c r="O803" s="243"/>
      <c r="P803" s="243"/>
      <c r="Q803" s="243"/>
      <c r="R803" s="243"/>
      <c r="S803" s="243"/>
      <c r="T803" s="24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5" t="s">
        <v>139</v>
      </c>
      <c r="AU803" s="245" t="s">
        <v>82</v>
      </c>
      <c r="AV803" s="14" t="s">
        <v>82</v>
      </c>
      <c r="AW803" s="14" t="s">
        <v>33</v>
      </c>
      <c r="AX803" s="14" t="s">
        <v>72</v>
      </c>
      <c r="AY803" s="245" t="s">
        <v>127</v>
      </c>
    </row>
    <row r="804" s="14" customFormat="1">
      <c r="A804" s="14"/>
      <c r="B804" s="235"/>
      <c r="C804" s="236"/>
      <c r="D804" s="226" t="s">
        <v>139</v>
      </c>
      <c r="E804" s="237" t="s">
        <v>19</v>
      </c>
      <c r="F804" s="238" t="s">
        <v>696</v>
      </c>
      <c r="G804" s="236"/>
      <c r="H804" s="239">
        <v>11.220000000000001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139</v>
      </c>
      <c r="AU804" s="245" t="s">
        <v>82</v>
      </c>
      <c r="AV804" s="14" t="s">
        <v>82</v>
      </c>
      <c r="AW804" s="14" t="s">
        <v>33</v>
      </c>
      <c r="AX804" s="14" t="s">
        <v>72</v>
      </c>
      <c r="AY804" s="245" t="s">
        <v>127</v>
      </c>
    </row>
    <row r="805" s="14" customFormat="1">
      <c r="A805" s="14"/>
      <c r="B805" s="235"/>
      <c r="C805" s="236"/>
      <c r="D805" s="226" t="s">
        <v>139</v>
      </c>
      <c r="E805" s="237" t="s">
        <v>19</v>
      </c>
      <c r="F805" s="238" t="s">
        <v>697</v>
      </c>
      <c r="G805" s="236"/>
      <c r="H805" s="239">
        <v>2.5899999999999999</v>
      </c>
      <c r="I805" s="240"/>
      <c r="J805" s="236"/>
      <c r="K805" s="236"/>
      <c r="L805" s="241"/>
      <c r="M805" s="242"/>
      <c r="N805" s="243"/>
      <c r="O805" s="243"/>
      <c r="P805" s="243"/>
      <c r="Q805" s="243"/>
      <c r="R805" s="243"/>
      <c r="S805" s="243"/>
      <c r="T805" s="24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5" t="s">
        <v>139</v>
      </c>
      <c r="AU805" s="245" t="s">
        <v>82</v>
      </c>
      <c r="AV805" s="14" t="s">
        <v>82</v>
      </c>
      <c r="AW805" s="14" t="s">
        <v>33</v>
      </c>
      <c r="AX805" s="14" t="s">
        <v>72</v>
      </c>
      <c r="AY805" s="245" t="s">
        <v>127</v>
      </c>
    </row>
    <row r="806" s="14" customFormat="1">
      <c r="A806" s="14"/>
      <c r="B806" s="235"/>
      <c r="C806" s="236"/>
      <c r="D806" s="226" t="s">
        <v>139</v>
      </c>
      <c r="E806" s="237" t="s">
        <v>19</v>
      </c>
      <c r="F806" s="238" t="s">
        <v>698</v>
      </c>
      <c r="G806" s="236"/>
      <c r="H806" s="239">
        <v>19.335000000000001</v>
      </c>
      <c r="I806" s="240"/>
      <c r="J806" s="236"/>
      <c r="K806" s="236"/>
      <c r="L806" s="241"/>
      <c r="M806" s="242"/>
      <c r="N806" s="243"/>
      <c r="O806" s="243"/>
      <c r="P806" s="243"/>
      <c r="Q806" s="243"/>
      <c r="R806" s="243"/>
      <c r="S806" s="243"/>
      <c r="T806" s="24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5" t="s">
        <v>139</v>
      </c>
      <c r="AU806" s="245" t="s">
        <v>82</v>
      </c>
      <c r="AV806" s="14" t="s">
        <v>82</v>
      </c>
      <c r="AW806" s="14" t="s">
        <v>33</v>
      </c>
      <c r="AX806" s="14" t="s">
        <v>72</v>
      </c>
      <c r="AY806" s="245" t="s">
        <v>127</v>
      </c>
    </row>
    <row r="807" s="15" customFormat="1">
      <c r="A807" s="15"/>
      <c r="B807" s="246"/>
      <c r="C807" s="247"/>
      <c r="D807" s="226" t="s">
        <v>139</v>
      </c>
      <c r="E807" s="248" t="s">
        <v>19</v>
      </c>
      <c r="F807" s="249" t="s">
        <v>157</v>
      </c>
      <c r="G807" s="247"/>
      <c r="H807" s="250">
        <v>205.90100000000001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56" t="s">
        <v>139</v>
      </c>
      <c r="AU807" s="256" t="s">
        <v>82</v>
      </c>
      <c r="AV807" s="15" t="s">
        <v>158</v>
      </c>
      <c r="AW807" s="15" t="s">
        <v>33</v>
      </c>
      <c r="AX807" s="15" t="s">
        <v>72</v>
      </c>
      <c r="AY807" s="256" t="s">
        <v>127</v>
      </c>
    </row>
    <row r="808" s="14" customFormat="1">
      <c r="A808" s="14"/>
      <c r="B808" s="235"/>
      <c r="C808" s="236"/>
      <c r="D808" s="226" t="s">
        <v>139</v>
      </c>
      <c r="E808" s="237" t="s">
        <v>19</v>
      </c>
      <c r="F808" s="238" t="s">
        <v>699</v>
      </c>
      <c r="G808" s="236"/>
      <c r="H808" s="239">
        <v>30.364999999999998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139</v>
      </c>
      <c r="AU808" s="245" t="s">
        <v>82</v>
      </c>
      <c r="AV808" s="14" t="s">
        <v>82</v>
      </c>
      <c r="AW808" s="14" t="s">
        <v>33</v>
      </c>
      <c r="AX808" s="14" t="s">
        <v>72</v>
      </c>
      <c r="AY808" s="245" t="s">
        <v>127</v>
      </c>
    </row>
    <row r="809" s="14" customFormat="1">
      <c r="A809" s="14"/>
      <c r="B809" s="235"/>
      <c r="C809" s="236"/>
      <c r="D809" s="226" t="s">
        <v>139</v>
      </c>
      <c r="E809" s="237" t="s">
        <v>19</v>
      </c>
      <c r="F809" s="238" t="s">
        <v>700</v>
      </c>
      <c r="G809" s="236"/>
      <c r="H809" s="239">
        <v>15.58</v>
      </c>
      <c r="I809" s="240"/>
      <c r="J809" s="236"/>
      <c r="K809" s="236"/>
      <c r="L809" s="241"/>
      <c r="M809" s="242"/>
      <c r="N809" s="243"/>
      <c r="O809" s="243"/>
      <c r="P809" s="243"/>
      <c r="Q809" s="243"/>
      <c r="R809" s="243"/>
      <c r="S809" s="243"/>
      <c r="T809" s="24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5" t="s">
        <v>139</v>
      </c>
      <c r="AU809" s="245" t="s">
        <v>82</v>
      </c>
      <c r="AV809" s="14" t="s">
        <v>82</v>
      </c>
      <c r="AW809" s="14" t="s">
        <v>33</v>
      </c>
      <c r="AX809" s="14" t="s">
        <v>72</v>
      </c>
      <c r="AY809" s="245" t="s">
        <v>127</v>
      </c>
    </row>
    <row r="810" s="14" customFormat="1">
      <c r="A810" s="14"/>
      <c r="B810" s="235"/>
      <c r="C810" s="236"/>
      <c r="D810" s="226" t="s">
        <v>139</v>
      </c>
      <c r="E810" s="237" t="s">
        <v>19</v>
      </c>
      <c r="F810" s="238" t="s">
        <v>701</v>
      </c>
      <c r="G810" s="236"/>
      <c r="H810" s="239">
        <v>10.105</v>
      </c>
      <c r="I810" s="240"/>
      <c r="J810" s="236"/>
      <c r="K810" s="236"/>
      <c r="L810" s="241"/>
      <c r="M810" s="242"/>
      <c r="N810" s="243"/>
      <c r="O810" s="243"/>
      <c r="P810" s="243"/>
      <c r="Q810" s="243"/>
      <c r="R810" s="243"/>
      <c r="S810" s="243"/>
      <c r="T810" s="24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5" t="s">
        <v>139</v>
      </c>
      <c r="AU810" s="245" t="s">
        <v>82</v>
      </c>
      <c r="AV810" s="14" t="s">
        <v>82</v>
      </c>
      <c r="AW810" s="14" t="s">
        <v>33</v>
      </c>
      <c r="AX810" s="14" t="s">
        <v>72</v>
      </c>
      <c r="AY810" s="245" t="s">
        <v>127</v>
      </c>
    </row>
    <row r="811" s="14" customFormat="1">
      <c r="A811" s="14"/>
      <c r="B811" s="235"/>
      <c r="C811" s="236"/>
      <c r="D811" s="226" t="s">
        <v>139</v>
      </c>
      <c r="E811" s="237" t="s">
        <v>19</v>
      </c>
      <c r="F811" s="238" t="s">
        <v>702</v>
      </c>
      <c r="G811" s="236"/>
      <c r="H811" s="239">
        <v>10.105</v>
      </c>
      <c r="I811" s="240"/>
      <c r="J811" s="236"/>
      <c r="K811" s="236"/>
      <c r="L811" s="241"/>
      <c r="M811" s="242"/>
      <c r="N811" s="243"/>
      <c r="O811" s="243"/>
      <c r="P811" s="243"/>
      <c r="Q811" s="243"/>
      <c r="R811" s="243"/>
      <c r="S811" s="243"/>
      <c r="T811" s="24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5" t="s">
        <v>139</v>
      </c>
      <c r="AU811" s="245" t="s">
        <v>82</v>
      </c>
      <c r="AV811" s="14" t="s">
        <v>82</v>
      </c>
      <c r="AW811" s="14" t="s">
        <v>33</v>
      </c>
      <c r="AX811" s="14" t="s">
        <v>72</v>
      </c>
      <c r="AY811" s="245" t="s">
        <v>127</v>
      </c>
    </row>
    <row r="812" s="15" customFormat="1">
      <c r="A812" s="15"/>
      <c r="B812" s="246"/>
      <c r="C812" s="247"/>
      <c r="D812" s="226" t="s">
        <v>139</v>
      </c>
      <c r="E812" s="248" t="s">
        <v>19</v>
      </c>
      <c r="F812" s="249" t="s">
        <v>162</v>
      </c>
      <c r="G812" s="247"/>
      <c r="H812" s="250">
        <v>66.155000000000001</v>
      </c>
      <c r="I812" s="251"/>
      <c r="J812" s="247"/>
      <c r="K812" s="247"/>
      <c r="L812" s="252"/>
      <c r="M812" s="253"/>
      <c r="N812" s="254"/>
      <c r="O812" s="254"/>
      <c r="P812" s="254"/>
      <c r="Q812" s="254"/>
      <c r="R812" s="254"/>
      <c r="S812" s="254"/>
      <c r="T812" s="25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56" t="s">
        <v>139</v>
      </c>
      <c r="AU812" s="256" t="s">
        <v>82</v>
      </c>
      <c r="AV812" s="15" t="s">
        <v>158</v>
      </c>
      <c r="AW812" s="15" t="s">
        <v>33</v>
      </c>
      <c r="AX812" s="15" t="s">
        <v>72</v>
      </c>
      <c r="AY812" s="256" t="s">
        <v>127</v>
      </c>
    </row>
    <row r="813" s="16" customFormat="1">
      <c r="A813" s="16"/>
      <c r="B813" s="257"/>
      <c r="C813" s="258"/>
      <c r="D813" s="226" t="s">
        <v>139</v>
      </c>
      <c r="E813" s="259" t="s">
        <v>19</v>
      </c>
      <c r="F813" s="260" t="s">
        <v>181</v>
      </c>
      <c r="G813" s="258"/>
      <c r="H813" s="261">
        <v>444.60899999999998</v>
      </c>
      <c r="I813" s="262"/>
      <c r="J813" s="258"/>
      <c r="K813" s="258"/>
      <c r="L813" s="263"/>
      <c r="M813" s="264"/>
      <c r="N813" s="265"/>
      <c r="O813" s="265"/>
      <c r="P813" s="265"/>
      <c r="Q813" s="265"/>
      <c r="R813" s="265"/>
      <c r="S813" s="265"/>
      <c r="T813" s="26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T813" s="267" t="s">
        <v>139</v>
      </c>
      <c r="AU813" s="267" t="s">
        <v>82</v>
      </c>
      <c r="AV813" s="16" t="s">
        <v>135</v>
      </c>
      <c r="AW813" s="16" t="s">
        <v>33</v>
      </c>
      <c r="AX813" s="16" t="s">
        <v>80</v>
      </c>
      <c r="AY813" s="267" t="s">
        <v>127</v>
      </c>
    </row>
    <row r="814" s="2" customFormat="1" ht="33" customHeight="1">
      <c r="A814" s="40"/>
      <c r="B814" s="41"/>
      <c r="C814" s="206" t="s">
        <v>703</v>
      </c>
      <c r="D814" s="206" t="s">
        <v>130</v>
      </c>
      <c r="E814" s="207" t="s">
        <v>704</v>
      </c>
      <c r="F814" s="208" t="s">
        <v>705</v>
      </c>
      <c r="G814" s="209" t="s">
        <v>133</v>
      </c>
      <c r="H814" s="210">
        <v>444.60899999999998</v>
      </c>
      <c r="I814" s="211"/>
      <c r="J814" s="212">
        <f>ROUND(I814*H814,2)</f>
        <v>0</v>
      </c>
      <c r="K814" s="208" t="s">
        <v>134</v>
      </c>
      <c r="L814" s="46"/>
      <c r="M814" s="213" t="s">
        <v>19</v>
      </c>
      <c r="N814" s="214" t="s">
        <v>43</v>
      </c>
      <c r="O814" s="86"/>
      <c r="P814" s="215">
        <f>O814*H814</f>
        <v>0</v>
      </c>
      <c r="Q814" s="215">
        <v>0.00020000000000000001</v>
      </c>
      <c r="R814" s="215">
        <f>Q814*H814</f>
        <v>0.088921799999999995</v>
      </c>
      <c r="S814" s="215">
        <v>0</v>
      </c>
      <c r="T814" s="216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7" t="s">
        <v>286</v>
      </c>
      <c r="AT814" s="217" t="s">
        <v>130</v>
      </c>
      <c r="AU814" s="217" t="s">
        <v>82</v>
      </c>
      <c r="AY814" s="19" t="s">
        <v>127</v>
      </c>
      <c r="BE814" s="218">
        <f>IF(N814="základní",J814,0)</f>
        <v>0</v>
      </c>
      <c r="BF814" s="218">
        <f>IF(N814="snížená",J814,0)</f>
        <v>0</v>
      </c>
      <c r="BG814" s="218">
        <f>IF(N814="zákl. přenesená",J814,0)</f>
        <v>0</v>
      </c>
      <c r="BH814" s="218">
        <f>IF(N814="sníž. přenesená",J814,0)</f>
        <v>0</v>
      </c>
      <c r="BI814" s="218">
        <f>IF(N814="nulová",J814,0)</f>
        <v>0</v>
      </c>
      <c r="BJ814" s="19" t="s">
        <v>80</v>
      </c>
      <c r="BK814" s="218">
        <f>ROUND(I814*H814,2)</f>
        <v>0</v>
      </c>
      <c r="BL814" s="19" t="s">
        <v>286</v>
      </c>
      <c r="BM814" s="217" t="s">
        <v>706</v>
      </c>
    </row>
    <row r="815" s="2" customFormat="1">
      <c r="A815" s="40"/>
      <c r="B815" s="41"/>
      <c r="C815" s="42"/>
      <c r="D815" s="219" t="s">
        <v>137</v>
      </c>
      <c r="E815" s="42"/>
      <c r="F815" s="220" t="s">
        <v>707</v>
      </c>
      <c r="G815" s="42"/>
      <c r="H815" s="42"/>
      <c r="I815" s="221"/>
      <c r="J815" s="42"/>
      <c r="K815" s="42"/>
      <c r="L815" s="46"/>
      <c r="M815" s="222"/>
      <c r="N815" s="223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137</v>
      </c>
      <c r="AU815" s="19" t="s">
        <v>82</v>
      </c>
    </row>
    <row r="816" s="13" customFormat="1">
      <c r="A816" s="13"/>
      <c r="B816" s="224"/>
      <c r="C816" s="225"/>
      <c r="D816" s="226" t="s">
        <v>139</v>
      </c>
      <c r="E816" s="227" t="s">
        <v>19</v>
      </c>
      <c r="F816" s="228" t="s">
        <v>679</v>
      </c>
      <c r="G816" s="225"/>
      <c r="H816" s="227" t="s">
        <v>19</v>
      </c>
      <c r="I816" s="229"/>
      <c r="J816" s="225"/>
      <c r="K816" s="225"/>
      <c r="L816" s="230"/>
      <c r="M816" s="231"/>
      <c r="N816" s="232"/>
      <c r="O816" s="232"/>
      <c r="P816" s="232"/>
      <c r="Q816" s="232"/>
      <c r="R816" s="232"/>
      <c r="S816" s="232"/>
      <c r="T816" s="23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4" t="s">
        <v>139</v>
      </c>
      <c r="AU816" s="234" t="s">
        <v>82</v>
      </c>
      <c r="AV816" s="13" t="s">
        <v>80</v>
      </c>
      <c r="AW816" s="13" t="s">
        <v>33</v>
      </c>
      <c r="AX816" s="13" t="s">
        <v>72</v>
      </c>
      <c r="AY816" s="234" t="s">
        <v>127</v>
      </c>
    </row>
    <row r="817" s="14" customFormat="1">
      <c r="A817" s="14"/>
      <c r="B817" s="235"/>
      <c r="C817" s="236"/>
      <c r="D817" s="226" t="s">
        <v>139</v>
      </c>
      <c r="E817" s="237" t="s">
        <v>19</v>
      </c>
      <c r="F817" s="238" t="s">
        <v>239</v>
      </c>
      <c r="G817" s="236"/>
      <c r="H817" s="239">
        <v>4.6680000000000001</v>
      </c>
      <c r="I817" s="240"/>
      <c r="J817" s="236"/>
      <c r="K817" s="236"/>
      <c r="L817" s="241"/>
      <c r="M817" s="242"/>
      <c r="N817" s="243"/>
      <c r="O817" s="243"/>
      <c r="P817" s="243"/>
      <c r="Q817" s="243"/>
      <c r="R817" s="243"/>
      <c r="S817" s="243"/>
      <c r="T817" s="24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5" t="s">
        <v>139</v>
      </c>
      <c r="AU817" s="245" t="s">
        <v>82</v>
      </c>
      <c r="AV817" s="14" t="s">
        <v>82</v>
      </c>
      <c r="AW817" s="14" t="s">
        <v>33</v>
      </c>
      <c r="AX817" s="14" t="s">
        <v>72</v>
      </c>
      <c r="AY817" s="245" t="s">
        <v>127</v>
      </c>
    </row>
    <row r="818" s="14" customFormat="1">
      <c r="A818" s="14"/>
      <c r="B818" s="235"/>
      <c r="C818" s="236"/>
      <c r="D818" s="226" t="s">
        <v>139</v>
      </c>
      <c r="E818" s="237" t="s">
        <v>19</v>
      </c>
      <c r="F818" s="238" t="s">
        <v>240</v>
      </c>
      <c r="G818" s="236"/>
      <c r="H818" s="239">
        <v>1.3500000000000001</v>
      </c>
      <c r="I818" s="240"/>
      <c r="J818" s="236"/>
      <c r="K818" s="236"/>
      <c r="L818" s="241"/>
      <c r="M818" s="242"/>
      <c r="N818" s="243"/>
      <c r="O818" s="243"/>
      <c r="P818" s="243"/>
      <c r="Q818" s="243"/>
      <c r="R818" s="243"/>
      <c r="S818" s="243"/>
      <c r="T818" s="24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5" t="s">
        <v>139</v>
      </c>
      <c r="AU818" s="245" t="s">
        <v>82</v>
      </c>
      <c r="AV818" s="14" t="s">
        <v>82</v>
      </c>
      <c r="AW818" s="14" t="s">
        <v>33</v>
      </c>
      <c r="AX818" s="14" t="s">
        <v>72</v>
      </c>
      <c r="AY818" s="245" t="s">
        <v>127</v>
      </c>
    </row>
    <row r="819" s="14" customFormat="1">
      <c r="A819" s="14"/>
      <c r="B819" s="235"/>
      <c r="C819" s="236"/>
      <c r="D819" s="226" t="s">
        <v>139</v>
      </c>
      <c r="E819" s="237" t="s">
        <v>19</v>
      </c>
      <c r="F819" s="238" t="s">
        <v>241</v>
      </c>
      <c r="G819" s="236"/>
      <c r="H819" s="239">
        <v>4.6680000000000001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139</v>
      </c>
      <c r="AU819" s="245" t="s">
        <v>82</v>
      </c>
      <c r="AV819" s="14" t="s">
        <v>82</v>
      </c>
      <c r="AW819" s="14" t="s">
        <v>33</v>
      </c>
      <c r="AX819" s="14" t="s">
        <v>72</v>
      </c>
      <c r="AY819" s="245" t="s">
        <v>127</v>
      </c>
    </row>
    <row r="820" s="14" customFormat="1">
      <c r="A820" s="14"/>
      <c r="B820" s="235"/>
      <c r="C820" s="236"/>
      <c r="D820" s="226" t="s">
        <v>139</v>
      </c>
      <c r="E820" s="237" t="s">
        <v>19</v>
      </c>
      <c r="F820" s="238" t="s">
        <v>242</v>
      </c>
      <c r="G820" s="236"/>
      <c r="H820" s="239">
        <v>1.3500000000000001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5" t="s">
        <v>139</v>
      </c>
      <c r="AU820" s="245" t="s">
        <v>82</v>
      </c>
      <c r="AV820" s="14" t="s">
        <v>82</v>
      </c>
      <c r="AW820" s="14" t="s">
        <v>33</v>
      </c>
      <c r="AX820" s="14" t="s">
        <v>72</v>
      </c>
      <c r="AY820" s="245" t="s">
        <v>127</v>
      </c>
    </row>
    <row r="821" s="14" customFormat="1">
      <c r="A821" s="14"/>
      <c r="B821" s="235"/>
      <c r="C821" s="236"/>
      <c r="D821" s="226" t="s">
        <v>139</v>
      </c>
      <c r="E821" s="237" t="s">
        <v>19</v>
      </c>
      <c r="F821" s="238" t="s">
        <v>243</v>
      </c>
      <c r="G821" s="236"/>
      <c r="H821" s="239">
        <v>4.4000000000000004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5" t="s">
        <v>139</v>
      </c>
      <c r="AU821" s="245" t="s">
        <v>82</v>
      </c>
      <c r="AV821" s="14" t="s">
        <v>82</v>
      </c>
      <c r="AW821" s="14" t="s">
        <v>33</v>
      </c>
      <c r="AX821" s="14" t="s">
        <v>72</v>
      </c>
      <c r="AY821" s="245" t="s">
        <v>127</v>
      </c>
    </row>
    <row r="822" s="14" customFormat="1">
      <c r="A822" s="14"/>
      <c r="B822" s="235"/>
      <c r="C822" s="236"/>
      <c r="D822" s="226" t="s">
        <v>139</v>
      </c>
      <c r="E822" s="237" t="s">
        <v>19</v>
      </c>
      <c r="F822" s="238" t="s">
        <v>244</v>
      </c>
      <c r="G822" s="236"/>
      <c r="H822" s="239">
        <v>11.500999999999999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5" t="s">
        <v>139</v>
      </c>
      <c r="AU822" s="245" t="s">
        <v>82</v>
      </c>
      <c r="AV822" s="14" t="s">
        <v>82</v>
      </c>
      <c r="AW822" s="14" t="s">
        <v>33</v>
      </c>
      <c r="AX822" s="14" t="s">
        <v>72</v>
      </c>
      <c r="AY822" s="245" t="s">
        <v>127</v>
      </c>
    </row>
    <row r="823" s="14" customFormat="1">
      <c r="A823" s="14"/>
      <c r="B823" s="235"/>
      <c r="C823" s="236"/>
      <c r="D823" s="226" t="s">
        <v>139</v>
      </c>
      <c r="E823" s="237" t="s">
        <v>19</v>
      </c>
      <c r="F823" s="238" t="s">
        <v>198</v>
      </c>
      <c r="G823" s="236"/>
      <c r="H823" s="239">
        <v>1.0349999999999999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5" t="s">
        <v>139</v>
      </c>
      <c r="AU823" s="245" t="s">
        <v>82</v>
      </c>
      <c r="AV823" s="14" t="s">
        <v>82</v>
      </c>
      <c r="AW823" s="14" t="s">
        <v>33</v>
      </c>
      <c r="AX823" s="14" t="s">
        <v>72</v>
      </c>
      <c r="AY823" s="245" t="s">
        <v>127</v>
      </c>
    </row>
    <row r="824" s="14" customFormat="1">
      <c r="A824" s="14"/>
      <c r="B824" s="235"/>
      <c r="C824" s="236"/>
      <c r="D824" s="226" t="s">
        <v>139</v>
      </c>
      <c r="E824" s="237" t="s">
        <v>19</v>
      </c>
      <c r="F824" s="238" t="s">
        <v>199</v>
      </c>
      <c r="G824" s="236"/>
      <c r="H824" s="239">
        <v>1.1160000000000001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5" t="s">
        <v>139</v>
      </c>
      <c r="AU824" s="245" t="s">
        <v>82</v>
      </c>
      <c r="AV824" s="14" t="s">
        <v>82</v>
      </c>
      <c r="AW824" s="14" t="s">
        <v>33</v>
      </c>
      <c r="AX824" s="14" t="s">
        <v>72</v>
      </c>
      <c r="AY824" s="245" t="s">
        <v>127</v>
      </c>
    </row>
    <row r="825" s="14" customFormat="1">
      <c r="A825" s="14"/>
      <c r="B825" s="235"/>
      <c r="C825" s="236"/>
      <c r="D825" s="226" t="s">
        <v>139</v>
      </c>
      <c r="E825" s="237" t="s">
        <v>19</v>
      </c>
      <c r="F825" s="238" t="s">
        <v>200</v>
      </c>
      <c r="G825" s="236"/>
      <c r="H825" s="239">
        <v>1.0349999999999999</v>
      </c>
      <c r="I825" s="240"/>
      <c r="J825" s="236"/>
      <c r="K825" s="236"/>
      <c r="L825" s="241"/>
      <c r="M825" s="242"/>
      <c r="N825" s="243"/>
      <c r="O825" s="243"/>
      <c r="P825" s="243"/>
      <c r="Q825" s="243"/>
      <c r="R825" s="243"/>
      <c r="S825" s="243"/>
      <c r="T825" s="24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5" t="s">
        <v>139</v>
      </c>
      <c r="AU825" s="245" t="s">
        <v>82</v>
      </c>
      <c r="AV825" s="14" t="s">
        <v>82</v>
      </c>
      <c r="AW825" s="14" t="s">
        <v>33</v>
      </c>
      <c r="AX825" s="14" t="s">
        <v>72</v>
      </c>
      <c r="AY825" s="245" t="s">
        <v>127</v>
      </c>
    </row>
    <row r="826" s="14" customFormat="1">
      <c r="A826" s="14"/>
      <c r="B826" s="235"/>
      <c r="C826" s="236"/>
      <c r="D826" s="226" t="s">
        <v>139</v>
      </c>
      <c r="E826" s="237" t="s">
        <v>19</v>
      </c>
      <c r="F826" s="238" t="s">
        <v>201</v>
      </c>
      <c r="G826" s="236"/>
      <c r="H826" s="239">
        <v>1.1160000000000001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5" t="s">
        <v>139</v>
      </c>
      <c r="AU826" s="245" t="s">
        <v>82</v>
      </c>
      <c r="AV826" s="14" t="s">
        <v>82</v>
      </c>
      <c r="AW826" s="14" t="s">
        <v>33</v>
      </c>
      <c r="AX826" s="14" t="s">
        <v>72</v>
      </c>
      <c r="AY826" s="245" t="s">
        <v>127</v>
      </c>
    </row>
    <row r="827" s="14" customFormat="1">
      <c r="A827" s="14"/>
      <c r="B827" s="235"/>
      <c r="C827" s="236"/>
      <c r="D827" s="226" t="s">
        <v>139</v>
      </c>
      <c r="E827" s="237" t="s">
        <v>19</v>
      </c>
      <c r="F827" s="238" t="s">
        <v>245</v>
      </c>
      <c r="G827" s="236"/>
      <c r="H827" s="239">
        <v>5.2800000000000002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139</v>
      </c>
      <c r="AU827" s="245" t="s">
        <v>82</v>
      </c>
      <c r="AV827" s="14" t="s">
        <v>82</v>
      </c>
      <c r="AW827" s="14" t="s">
        <v>33</v>
      </c>
      <c r="AX827" s="14" t="s">
        <v>72</v>
      </c>
      <c r="AY827" s="245" t="s">
        <v>127</v>
      </c>
    </row>
    <row r="828" s="14" customFormat="1">
      <c r="A828" s="14"/>
      <c r="B828" s="235"/>
      <c r="C828" s="236"/>
      <c r="D828" s="226" t="s">
        <v>139</v>
      </c>
      <c r="E828" s="237" t="s">
        <v>19</v>
      </c>
      <c r="F828" s="238" t="s">
        <v>246</v>
      </c>
      <c r="G828" s="236"/>
      <c r="H828" s="239">
        <v>14.554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5" t="s">
        <v>139</v>
      </c>
      <c r="AU828" s="245" t="s">
        <v>82</v>
      </c>
      <c r="AV828" s="14" t="s">
        <v>82</v>
      </c>
      <c r="AW828" s="14" t="s">
        <v>33</v>
      </c>
      <c r="AX828" s="14" t="s">
        <v>72</v>
      </c>
      <c r="AY828" s="245" t="s">
        <v>127</v>
      </c>
    </row>
    <row r="829" s="14" customFormat="1">
      <c r="A829" s="14"/>
      <c r="B829" s="235"/>
      <c r="C829" s="236"/>
      <c r="D829" s="226" t="s">
        <v>139</v>
      </c>
      <c r="E829" s="237" t="s">
        <v>19</v>
      </c>
      <c r="F829" s="238" t="s">
        <v>202</v>
      </c>
      <c r="G829" s="236"/>
      <c r="H829" s="239">
        <v>0.90000000000000002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5" t="s">
        <v>139</v>
      </c>
      <c r="AU829" s="245" t="s">
        <v>82</v>
      </c>
      <c r="AV829" s="14" t="s">
        <v>82</v>
      </c>
      <c r="AW829" s="14" t="s">
        <v>33</v>
      </c>
      <c r="AX829" s="14" t="s">
        <v>72</v>
      </c>
      <c r="AY829" s="245" t="s">
        <v>127</v>
      </c>
    </row>
    <row r="830" s="14" customFormat="1">
      <c r="A830" s="14"/>
      <c r="B830" s="235"/>
      <c r="C830" s="236"/>
      <c r="D830" s="226" t="s">
        <v>139</v>
      </c>
      <c r="E830" s="237" t="s">
        <v>19</v>
      </c>
      <c r="F830" s="238" t="s">
        <v>203</v>
      </c>
      <c r="G830" s="236"/>
      <c r="H830" s="239">
        <v>1.375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5" t="s">
        <v>139</v>
      </c>
      <c r="AU830" s="245" t="s">
        <v>82</v>
      </c>
      <c r="AV830" s="14" t="s">
        <v>82</v>
      </c>
      <c r="AW830" s="14" t="s">
        <v>33</v>
      </c>
      <c r="AX830" s="14" t="s">
        <v>72</v>
      </c>
      <c r="AY830" s="245" t="s">
        <v>127</v>
      </c>
    </row>
    <row r="831" s="14" customFormat="1">
      <c r="A831" s="14"/>
      <c r="B831" s="235"/>
      <c r="C831" s="236"/>
      <c r="D831" s="226" t="s">
        <v>139</v>
      </c>
      <c r="E831" s="237" t="s">
        <v>19</v>
      </c>
      <c r="F831" s="238" t="s">
        <v>204</v>
      </c>
      <c r="G831" s="236"/>
      <c r="H831" s="239">
        <v>1.169</v>
      </c>
      <c r="I831" s="240"/>
      <c r="J831" s="236"/>
      <c r="K831" s="236"/>
      <c r="L831" s="241"/>
      <c r="M831" s="242"/>
      <c r="N831" s="243"/>
      <c r="O831" s="243"/>
      <c r="P831" s="243"/>
      <c r="Q831" s="243"/>
      <c r="R831" s="243"/>
      <c r="S831" s="243"/>
      <c r="T831" s="24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5" t="s">
        <v>139</v>
      </c>
      <c r="AU831" s="245" t="s">
        <v>82</v>
      </c>
      <c r="AV831" s="14" t="s">
        <v>82</v>
      </c>
      <c r="AW831" s="14" t="s">
        <v>33</v>
      </c>
      <c r="AX831" s="14" t="s">
        <v>72</v>
      </c>
      <c r="AY831" s="245" t="s">
        <v>127</v>
      </c>
    </row>
    <row r="832" s="14" customFormat="1">
      <c r="A832" s="14"/>
      <c r="B832" s="235"/>
      <c r="C832" s="236"/>
      <c r="D832" s="226" t="s">
        <v>139</v>
      </c>
      <c r="E832" s="237" t="s">
        <v>19</v>
      </c>
      <c r="F832" s="238" t="s">
        <v>205</v>
      </c>
      <c r="G832" s="236"/>
      <c r="H832" s="239">
        <v>1.26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5" t="s">
        <v>139</v>
      </c>
      <c r="AU832" s="245" t="s">
        <v>82</v>
      </c>
      <c r="AV832" s="14" t="s">
        <v>82</v>
      </c>
      <c r="AW832" s="14" t="s">
        <v>33</v>
      </c>
      <c r="AX832" s="14" t="s">
        <v>72</v>
      </c>
      <c r="AY832" s="245" t="s">
        <v>127</v>
      </c>
    </row>
    <row r="833" s="14" customFormat="1">
      <c r="A833" s="14"/>
      <c r="B833" s="235"/>
      <c r="C833" s="236"/>
      <c r="D833" s="226" t="s">
        <v>139</v>
      </c>
      <c r="E833" s="237" t="s">
        <v>19</v>
      </c>
      <c r="F833" s="238" t="s">
        <v>206</v>
      </c>
      <c r="G833" s="236"/>
      <c r="H833" s="239">
        <v>0.85499999999999998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139</v>
      </c>
      <c r="AU833" s="245" t="s">
        <v>82</v>
      </c>
      <c r="AV833" s="14" t="s">
        <v>82</v>
      </c>
      <c r="AW833" s="14" t="s">
        <v>33</v>
      </c>
      <c r="AX833" s="14" t="s">
        <v>72</v>
      </c>
      <c r="AY833" s="245" t="s">
        <v>127</v>
      </c>
    </row>
    <row r="834" s="14" customFormat="1">
      <c r="A834" s="14"/>
      <c r="B834" s="235"/>
      <c r="C834" s="236"/>
      <c r="D834" s="226" t="s">
        <v>139</v>
      </c>
      <c r="E834" s="237" t="s">
        <v>19</v>
      </c>
      <c r="F834" s="238" t="s">
        <v>207</v>
      </c>
      <c r="G834" s="236"/>
      <c r="H834" s="239">
        <v>5.3970000000000002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5" t="s">
        <v>139</v>
      </c>
      <c r="AU834" s="245" t="s">
        <v>82</v>
      </c>
      <c r="AV834" s="14" t="s">
        <v>82</v>
      </c>
      <c r="AW834" s="14" t="s">
        <v>33</v>
      </c>
      <c r="AX834" s="14" t="s">
        <v>72</v>
      </c>
      <c r="AY834" s="245" t="s">
        <v>127</v>
      </c>
    </row>
    <row r="835" s="15" customFormat="1">
      <c r="A835" s="15"/>
      <c r="B835" s="246"/>
      <c r="C835" s="247"/>
      <c r="D835" s="226" t="s">
        <v>139</v>
      </c>
      <c r="E835" s="248" t="s">
        <v>19</v>
      </c>
      <c r="F835" s="249" t="s">
        <v>157</v>
      </c>
      <c r="G835" s="247"/>
      <c r="H835" s="250">
        <v>63.029000000000003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6" t="s">
        <v>139</v>
      </c>
      <c r="AU835" s="256" t="s">
        <v>82</v>
      </c>
      <c r="AV835" s="15" t="s">
        <v>158</v>
      </c>
      <c r="AW835" s="15" t="s">
        <v>33</v>
      </c>
      <c r="AX835" s="15" t="s">
        <v>72</v>
      </c>
      <c r="AY835" s="256" t="s">
        <v>127</v>
      </c>
    </row>
    <row r="836" s="14" customFormat="1">
      <c r="A836" s="14"/>
      <c r="B836" s="235"/>
      <c r="C836" s="236"/>
      <c r="D836" s="226" t="s">
        <v>139</v>
      </c>
      <c r="E836" s="237" t="s">
        <v>19</v>
      </c>
      <c r="F836" s="238" t="s">
        <v>247</v>
      </c>
      <c r="G836" s="236"/>
      <c r="H836" s="239">
        <v>4.7699999999999996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5" t="s">
        <v>139</v>
      </c>
      <c r="AU836" s="245" t="s">
        <v>82</v>
      </c>
      <c r="AV836" s="14" t="s">
        <v>82</v>
      </c>
      <c r="AW836" s="14" t="s">
        <v>33</v>
      </c>
      <c r="AX836" s="14" t="s">
        <v>72</v>
      </c>
      <c r="AY836" s="245" t="s">
        <v>127</v>
      </c>
    </row>
    <row r="837" s="14" customFormat="1">
      <c r="A837" s="14"/>
      <c r="B837" s="235"/>
      <c r="C837" s="236"/>
      <c r="D837" s="226" t="s">
        <v>139</v>
      </c>
      <c r="E837" s="237" t="s">
        <v>19</v>
      </c>
      <c r="F837" s="238" t="s">
        <v>248</v>
      </c>
      <c r="G837" s="236"/>
      <c r="H837" s="239">
        <v>20.218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5" t="s">
        <v>139</v>
      </c>
      <c r="AU837" s="245" t="s">
        <v>82</v>
      </c>
      <c r="AV837" s="14" t="s">
        <v>82</v>
      </c>
      <c r="AW837" s="14" t="s">
        <v>33</v>
      </c>
      <c r="AX837" s="14" t="s">
        <v>72</v>
      </c>
      <c r="AY837" s="245" t="s">
        <v>127</v>
      </c>
    </row>
    <row r="838" s="14" customFormat="1">
      <c r="A838" s="14"/>
      <c r="B838" s="235"/>
      <c r="C838" s="236"/>
      <c r="D838" s="226" t="s">
        <v>139</v>
      </c>
      <c r="E838" s="237" t="s">
        <v>19</v>
      </c>
      <c r="F838" s="238" t="s">
        <v>249</v>
      </c>
      <c r="G838" s="236"/>
      <c r="H838" s="239">
        <v>2.3660000000000001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139</v>
      </c>
      <c r="AU838" s="245" t="s">
        <v>82</v>
      </c>
      <c r="AV838" s="14" t="s">
        <v>82</v>
      </c>
      <c r="AW838" s="14" t="s">
        <v>33</v>
      </c>
      <c r="AX838" s="14" t="s">
        <v>72</v>
      </c>
      <c r="AY838" s="245" t="s">
        <v>127</v>
      </c>
    </row>
    <row r="839" s="14" customFormat="1">
      <c r="A839" s="14"/>
      <c r="B839" s="235"/>
      <c r="C839" s="236"/>
      <c r="D839" s="226" t="s">
        <v>139</v>
      </c>
      <c r="E839" s="237" t="s">
        <v>19</v>
      </c>
      <c r="F839" s="238" t="s">
        <v>250</v>
      </c>
      <c r="G839" s="236"/>
      <c r="H839" s="239">
        <v>1.125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5" t="s">
        <v>139</v>
      </c>
      <c r="AU839" s="245" t="s">
        <v>82</v>
      </c>
      <c r="AV839" s="14" t="s">
        <v>82</v>
      </c>
      <c r="AW839" s="14" t="s">
        <v>33</v>
      </c>
      <c r="AX839" s="14" t="s">
        <v>72</v>
      </c>
      <c r="AY839" s="245" t="s">
        <v>127</v>
      </c>
    </row>
    <row r="840" s="14" customFormat="1">
      <c r="A840" s="14"/>
      <c r="B840" s="235"/>
      <c r="C840" s="236"/>
      <c r="D840" s="226" t="s">
        <v>139</v>
      </c>
      <c r="E840" s="237" t="s">
        <v>19</v>
      </c>
      <c r="F840" s="238" t="s">
        <v>208</v>
      </c>
      <c r="G840" s="236"/>
      <c r="H840" s="239">
        <v>1.125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5" t="s">
        <v>139</v>
      </c>
      <c r="AU840" s="245" t="s">
        <v>82</v>
      </c>
      <c r="AV840" s="14" t="s">
        <v>82</v>
      </c>
      <c r="AW840" s="14" t="s">
        <v>33</v>
      </c>
      <c r="AX840" s="14" t="s">
        <v>72</v>
      </c>
      <c r="AY840" s="245" t="s">
        <v>127</v>
      </c>
    </row>
    <row r="841" s="14" customFormat="1">
      <c r="A841" s="14"/>
      <c r="B841" s="235"/>
      <c r="C841" s="236"/>
      <c r="D841" s="226" t="s">
        <v>139</v>
      </c>
      <c r="E841" s="237" t="s">
        <v>19</v>
      </c>
      <c r="F841" s="238" t="s">
        <v>251</v>
      </c>
      <c r="G841" s="236"/>
      <c r="H841" s="239">
        <v>79.920000000000002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5" t="s">
        <v>139</v>
      </c>
      <c r="AU841" s="245" t="s">
        <v>82</v>
      </c>
      <c r="AV841" s="14" t="s">
        <v>82</v>
      </c>
      <c r="AW841" s="14" t="s">
        <v>33</v>
      </c>
      <c r="AX841" s="14" t="s">
        <v>72</v>
      </c>
      <c r="AY841" s="245" t="s">
        <v>127</v>
      </c>
    </row>
    <row r="842" s="15" customFormat="1">
      <c r="A842" s="15"/>
      <c r="B842" s="246"/>
      <c r="C842" s="247"/>
      <c r="D842" s="226" t="s">
        <v>139</v>
      </c>
      <c r="E842" s="248" t="s">
        <v>19</v>
      </c>
      <c r="F842" s="249" t="s">
        <v>162</v>
      </c>
      <c r="G842" s="247"/>
      <c r="H842" s="250">
        <v>109.524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6" t="s">
        <v>139</v>
      </c>
      <c r="AU842" s="256" t="s">
        <v>82</v>
      </c>
      <c r="AV842" s="15" t="s">
        <v>158</v>
      </c>
      <c r="AW842" s="15" t="s">
        <v>33</v>
      </c>
      <c r="AX842" s="15" t="s">
        <v>72</v>
      </c>
      <c r="AY842" s="256" t="s">
        <v>127</v>
      </c>
    </row>
    <row r="843" s="13" customFormat="1">
      <c r="A843" s="13"/>
      <c r="B843" s="224"/>
      <c r="C843" s="225"/>
      <c r="D843" s="226" t="s">
        <v>139</v>
      </c>
      <c r="E843" s="227" t="s">
        <v>19</v>
      </c>
      <c r="F843" s="228" t="s">
        <v>680</v>
      </c>
      <c r="G843" s="225"/>
      <c r="H843" s="227" t="s">
        <v>19</v>
      </c>
      <c r="I843" s="229"/>
      <c r="J843" s="225"/>
      <c r="K843" s="225"/>
      <c r="L843" s="230"/>
      <c r="M843" s="231"/>
      <c r="N843" s="232"/>
      <c r="O843" s="232"/>
      <c r="P843" s="232"/>
      <c r="Q843" s="232"/>
      <c r="R843" s="232"/>
      <c r="S843" s="232"/>
      <c r="T843" s="23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4" t="s">
        <v>139</v>
      </c>
      <c r="AU843" s="234" t="s">
        <v>82</v>
      </c>
      <c r="AV843" s="13" t="s">
        <v>80</v>
      </c>
      <c r="AW843" s="13" t="s">
        <v>33</v>
      </c>
      <c r="AX843" s="13" t="s">
        <v>72</v>
      </c>
      <c r="AY843" s="234" t="s">
        <v>127</v>
      </c>
    </row>
    <row r="844" s="14" customFormat="1">
      <c r="A844" s="14"/>
      <c r="B844" s="235"/>
      <c r="C844" s="236"/>
      <c r="D844" s="226" t="s">
        <v>139</v>
      </c>
      <c r="E844" s="237" t="s">
        <v>19</v>
      </c>
      <c r="F844" s="238" t="s">
        <v>681</v>
      </c>
      <c r="G844" s="236"/>
      <c r="H844" s="239">
        <v>14.779999999999999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5" t="s">
        <v>139</v>
      </c>
      <c r="AU844" s="245" t="s">
        <v>82</v>
      </c>
      <c r="AV844" s="14" t="s">
        <v>82</v>
      </c>
      <c r="AW844" s="14" t="s">
        <v>33</v>
      </c>
      <c r="AX844" s="14" t="s">
        <v>72</v>
      </c>
      <c r="AY844" s="245" t="s">
        <v>127</v>
      </c>
    </row>
    <row r="845" s="14" customFormat="1">
      <c r="A845" s="14"/>
      <c r="B845" s="235"/>
      <c r="C845" s="236"/>
      <c r="D845" s="226" t="s">
        <v>139</v>
      </c>
      <c r="E845" s="237" t="s">
        <v>19</v>
      </c>
      <c r="F845" s="238" t="s">
        <v>682</v>
      </c>
      <c r="G845" s="236"/>
      <c r="H845" s="239">
        <v>3.2200000000000002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5" t="s">
        <v>139</v>
      </c>
      <c r="AU845" s="245" t="s">
        <v>82</v>
      </c>
      <c r="AV845" s="14" t="s">
        <v>82</v>
      </c>
      <c r="AW845" s="14" t="s">
        <v>33</v>
      </c>
      <c r="AX845" s="14" t="s">
        <v>72</v>
      </c>
      <c r="AY845" s="245" t="s">
        <v>127</v>
      </c>
    </row>
    <row r="846" s="14" customFormat="1">
      <c r="A846" s="14"/>
      <c r="B846" s="235"/>
      <c r="C846" s="236"/>
      <c r="D846" s="226" t="s">
        <v>139</v>
      </c>
      <c r="E846" s="237" t="s">
        <v>19</v>
      </c>
      <c r="F846" s="238" t="s">
        <v>683</v>
      </c>
      <c r="G846" s="236"/>
      <c r="H846" s="239">
        <v>14.779999999999999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5" t="s">
        <v>139</v>
      </c>
      <c r="AU846" s="245" t="s">
        <v>82</v>
      </c>
      <c r="AV846" s="14" t="s">
        <v>82</v>
      </c>
      <c r="AW846" s="14" t="s">
        <v>33</v>
      </c>
      <c r="AX846" s="14" t="s">
        <v>72</v>
      </c>
      <c r="AY846" s="245" t="s">
        <v>127</v>
      </c>
    </row>
    <row r="847" s="14" customFormat="1">
      <c r="A847" s="14"/>
      <c r="B847" s="235"/>
      <c r="C847" s="236"/>
      <c r="D847" s="226" t="s">
        <v>139</v>
      </c>
      <c r="E847" s="237" t="s">
        <v>19</v>
      </c>
      <c r="F847" s="238" t="s">
        <v>684</v>
      </c>
      <c r="G847" s="236"/>
      <c r="H847" s="239">
        <v>3.2200000000000002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5" t="s">
        <v>139</v>
      </c>
      <c r="AU847" s="245" t="s">
        <v>82</v>
      </c>
      <c r="AV847" s="14" t="s">
        <v>82</v>
      </c>
      <c r="AW847" s="14" t="s">
        <v>33</v>
      </c>
      <c r="AX847" s="14" t="s">
        <v>72</v>
      </c>
      <c r="AY847" s="245" t="s">
        <v>127</v>
      </c>
    </row>
    <row r="848" s="14" customFormat="1">
      <c r="A848" s="14"/>
      <c r="B848" s="235"/>
      <c r="C848" s="236"/>
      <c r="D848" s="226" t="s">
        <v>139</v>
      </c>
      <c r="E848" s="237" t="s">
        <v>19</v>
      </c>
      <c r="F848" s="238" t="s">
        <v>685</v>
      </c>
      <c r="G848" s="236"/>
      <c r="H848" s="239">
        <v>-1.7549999999999999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5" t="s">
        <v>139</v>
      </c>
      <c r="AU848" s="245" t="s">
        <v>82</v>
      </c>
      <c r="AV848" s="14" t="s">
        <v>82</v>
      </c>
      <c r="AW848" s="14" t="s">
        <v>33</v>
      </c>
      <c r="AX848" s="14" t="s">
        <v>72</v>
      </c>
      <c r="AY848" s="245" t="s">
        <v>127</v>
      </c>
    </row>
    <row r="849" s="14" customFormat="1">
      <c r="A849" s="14"/>
      <c r="B849" s="235"/>
      <c r="C849" s="236"/>
      <c r="D849" s="226" t="s">
        <v>139</v>
      </c>
      <c r="E849" s="237" t="s">
        <v>19</v>
      </c>
      <c r="F849" s="238" t="s">
        <v>686</v>
      </c>
      <c r="G849" s="236"/>
      <c r="H849" s="239">
        <v>30.785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139</v>
      </c>
      <c r="AU849" s="245" t="s">
        <v>82</v>
      </c>
      <c r="AV849" s="14" t="s">
        <v>82</v>
      </c>
      <c r="AW849" s="14" t="s">
        <v>33</v>
      </c>
      <c r="AX849" s="14" t="s">
        <v>72</v>
      </c>
      <c r="AY849" s="245" t="s">
        <v>127</v>
      </c>
    </row>
    <row r="850" s="14" customFormat="1">
      <c r="A850" s="14"/>
      <c r="B850" s="235"/>
      <c r="C850" s="236"/>
      <c r="D850" s="226" t="s">
        <v>139</v>
      </c>
      <c r="E850" s="237" t="s">
        <v>19</v>
      </c>
      <c r="F850" s="238" t="s">
        <v>687</v>
      </c>
      <c r="G850" s="236"/>
      <c r="H850" s="239">
        <v>2.8700000000000001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5" t="s">
        <v>139</v>
      </c>
      <c r="AU850" s="245" t="s">
        <v>82</v>
      </c>
      <c r="AV850" s="14" t="s">
        <v>82</v>
      </c>
      <c r="AW850" s="14" t="s">
        <v>33</v>
      </c>
      <c r="AX850" s="14" t="s">
        <v>72</v>
      </c>
      <c r="AY850" s="245" t="s">
        <v>127</v>
      </c>
    </row>
    <row r="851" s="14" customFormat="1">
      <c r="A851" s="14"/>
      <c r="B851" s="235"/>
      <c r="C851" s="236"/>
      <c r="D851" s="226" t="s">
        <v>139</v>
      </c>
      <c r="E851" s="237" t="s">
        <v>19</v>
      </c>
      <c r="F851" s="238" t="s">
        <v>688</v>
      </c>
      <c r="G851" s="236"/>
      <c r="H851" s="239">
        <v>2.968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5" t="s">
        <v>139</v>
      </c>
      <c r="AU851" s="245" t="s">
        <v>82</v>
      </c>
      <c r="AV851" s="14" t="s">
        <v>82</v>
      </c>
      <c r="AW851" s="14" t="s">
        <v>33</v>
      </c>
      <c r="AX851" s="14" t="s">
        <v>72</v>
      </c>
      <c r="AY851" s="245" t="s">
        <v>127</v>
      </c>
    </row>
    <row r="852" s="14" customFormat="1">
      <c r="A852" s="14"/>
      <c r="B852" s="235"/>
      <c r="C852" s="236"/>
      <c r="D852" s="226" t="s">
        <v>139</v>
      </c>
      <c r="E852" s="237" t="s">
        <v>19</v>
      </c>
      <c r="F852" s="238" t="s">
        <v>689</v>
      </c>
      <c r="G852" s="236"/>
      <c r="H852" s="239">
        <v>32.134999999999998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5" t="s">
        <v>139</v>
      </c>
      <c r="AU852" s="245" t="s">
        <v>82</v>
      </c>
      <c r="AV852" s="14" t="s">
        <v>82</v>
      </c>
      <c r="AW852" s="14" t="s">
        <v>33</v>
      </c>
      <c r="AX852" s="14" t="s">
        <v>72</v>
      </c>
      <c r="AY852" s="245" t="s">
        <v>127</v>
      </c>
    </row>
    <row r="853" s="14" customFormat="1">
      <c r="A853" s="14"/>
      <c r="B853" s="235"/>
      <c r="C853" s="236"/>
      <c r="D853" s="226" t="s">
        <v>139</v>
      </c>
      <c r="E853" s="237" t="s">
        <v>19</v>
      </c>
      <c r="F853" s="238" t="s">
        <v>690</v>
      </c>
      <c r="G853" s="236"/>
      <c r="H853" s="239">
        <v>2.8700000000000001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5" t="s">
        <v>139</v>
      </c>
      <c r="AU853" s="245" t="s">
        <v>82</v>
      </c>
      <c r="AV853" s="14" t="s">
        <v>82</v>
      </c>
      <c r="AW853" s="14" t="s">
        <v>33</v>
      </c>
      <c r="AX853" s="14" t="s">
        <v>72</v>
      </c>
      <c r="AY853" s="245" t="s">
        <v>127</v>
      </c>
    </row>
    <row r="854" s="14" customFormat="1">
      <c r="A854" s="14"/>
      <c r="B854" s="235"/>
      <c r="C854" s="236"/>
      <c r="D854" s="226" t="s">
        <v>139</v>
      </c>
      <c r="E854" s="237" t="s">
        <v>19</v>
      </c>
      <c r="F854" s="238" t="s">
        <v>691</v>
      </c>
      <c r="G854" s="236"/>
      <c r="H854" s="239">
        <v>2.968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5" t="s">
        <v>139</v>
      </c>
      <c r="AU854" s="245" t="s">
        <v>82</v>
      </c>
      <c r="AV854" s="14" t="s">
        <v>82</v>
      </c>
      <c r="AW854" s="14" t="s">
        <v>33</v>
      </c>
      <c r="AX854" s="14" t="s">
        <v>72</v>
      </c>
      <c r="AY854" s="245" t="s">
        <v>127</v>
      </c>
    </row>
    <row r="855" s="14" customFormat="1">
      <c r="A855" s="14"/>
      <c r="B855" s="235"/>
      <c r="C855" s="236"/>
      <c r="D855" s="226" t="s">
        <v>139</v>
      </c>
      <c r="E855" s="237" t="s">
        <v>19</v>
      </c>
      <c r="F855" s="238" t="s">
        <v>692</v>
      </c>
      <c r="G855" s="236"/>
      <c r="H855" s="239">
        <v>18.789999999999999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5" t="s">
        <v>139</v>
      </c>
      <c r="AU855" s="245" t="s">
        <v>82</v>
      </c>
      <c r="AV855" s="14" t="s">
        <v>82</v>
      </c>
      <c r="AW855" s="14" t="s">
        <v>33</v>
      </c>
      <c r="AX855" s="14" t="s">
        <v>72</v>
      </c>
      <c r="AY855" s="245" t="s">
        <v>127</v>
      </c>
    </row>
    <row r="856" s="14" customFormat="1">
      <c r="A856" s="14"/>
      <c r="B856" s="235"/>
      <c r="C856" s="236"/>
      <c r="D856" s="226" t="s">
        <v>139</v>
      </c>
      <c r="E856" s="237" t="s">
        <v>19</v>
      </c>
      <c r="F856" s="238" t="s">
        <v>693</v>
      </c>
      <c r="G856" s="236"/>
      <c r="H856" s="239">
        <v>38.685000000000002</v>
      </c>
      <c r="I856" s="240"/>
      <c r="J856" s="236"/>
      <c r="K856" s="236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139</v>
      </c>
      <c r="AU856" s="245" t="s">
        <v>82</v>
      </c>
      <c r="AV856" s="14" t="s">
        <v>82</v>
      </c>
      <c r="AW856" s="14" t="s">
        <v>33</v>
      </c>
      <c r="AX856" s="14" t="s">
        <v>72</v>
      </c>
      <c r="AY856" s="245" t="s">
        <v>127</v>
      </c>
    </row>
    <row r="857" s="14" customFormat="1">
      <c r="A857" s="14"/>
      <c r="B857" s="235"/>
      <c r="C857" s="236"/>
      <c r="D857" s="226" t="s">
        <v>139</v>
      </c>
      <c r="E857" s="237" t="s">
        <v>19</v>
      </c>
      <c r="F857" s="238" t="s">
        <v>694</v>
      </c>
      <c r="G857" s="236"/>
      <c r="H857" s="239">
        <v>3.3250000000000002</v>
      </c>
      <c r="I857" s="240"/>
      <c r="J857" s="236"/>
      <c r="K857" s="236"/>
      <c r="L857" s="241"/>
      <c r="M857" s="242"/>
      <c r="N857" s="243"/>
      <c r="O857" s="243"/>
      <c r="P857" s="243"/>
      <c r="Q857" s="243"/>
      <c r="R857" s="243"/>
      <c r="S857" s="243"/>
      <c r="T857" s="24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5" t="s">
        <v>139</v>
      </c>
      <c r="AU857" s="245" t="s">
        <v>82</v>
      </c>
      <c r="AV857" s="14" t="s">
        <v>82</v>
      </c>
      <c r="AW857" s="14" t="s">
        <v>33</v>
      </c>
      <c r="AX857" s="14" t="s">
        <v>72</v>
      </c>
      <c r="AY857" s="245" t="s">
        <v>127</v>
      </c>
    </row>
    <row r="858" s="14" customFormat="1">
      <c r="A858" s="14"/>
      <c r="B858" s="235"/>
      <c r="C858" s="236"/>
      <c r="D858" s="226" t="s">
        <v>139</v>
      </c>
      <c r="E858" s="237" t="s">
        <v>19</v>
      </c>
      <c r="F858" s="238" t="s">
        <v>695</v>
      </c>
      <c r="G858" s="236"/>
      <c r="H858" s="239">
        <v>3.1150000000000002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5" t="s">
        <v>139</v>
      </c>
      <c r="AU858" s="245" t="s">
        <v>82</v>
      </c>
      <c r="AV858" s="14" t="s">
        <v>82</v>
      </c>
      <c r="AW858" s="14" t="s">
        <v>33</v>
      </c>
      <c r="AX858" s="14" t="s">
        <v>72</v>
      </c>
      <c r="AY858" s="245" t="s">
        <v>127</v>
      </c>
    </row>
    <row r="859" s="14" customFormat="1">
      <c r="A859" s="14"/>
      <c r="B859" s="235"/>
      <c r="C859" s="236"/>
      <c r="D859" s="226" t="s">
        <v>139</v>
      </c>
      <c r="E859" s="237" t="s">
        <v>19</v>
      </c>
      <c r="F859" s="238" t="s">
        <v>696</v>
      </c>
      <c r="G859" s="236"/>
      <c r="H859" s="239">
        <v>11.220000000000001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5" t="s">
        <v>139</v>
      </c>
      <c r="AU859" s="245" t="s">
        <v>82</v>
      </c>
      <c r="AV859" s="14" t="s">
        <v>82</v>
      </c>
      <c r="AW859" s="14" t="s">
        <v>33</v>
      </c>
      <c r="AX859" s="14" t="s">
        <v>72</v>
      </c>
      <c r="AY859" s="245" t="s">
        <v>127</v>
      </c>
    </row>
    <row r="860" s="14" customFormat="1">
      <c r="A860" s="14"/>
      <c r="B860" s="235"/>
      <c r="C860" s="236"/>
      <c r="D860" s="226" t="s">
        <v>139</v>
      </c>
      <c r="E860" s="237" t="s">
        <v>19</v>
      </c>
      <c r="F860" s="238" t="s">
        <v>697</v>
      </c>
      <c r="G860" s="236"/>
      <c r="H860" s="239">
        <v>2.5899999999999999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5" t="s">
        <v>139</v>
      </c>
      <c r="AU860" s="245" t="s">
        <v>82</v>
      </c>
      <c r="AV860" s="14" t="s">
        <v>82</v>
      </c>
      <c r="AW860" s="14" t="s">
        <v>33</v>
      </c>
      <c r="AX860" s="14" t="s">
        <v>72</v>
      </c>
      <c r="AY860" s="245" t="s">
        <v>127</v>
      </c>
    </row>
    <row r="861" s="14" customFormat="1">
      <c r="A861" s="14"/>
      <c r="B861" s="235"/>
      <c r="C861" s="236"/>
      <c r="D861" s="226" t="s">
        <v>139</v>
      </c>
      <c r="E861" s="237" t="s">
        <v>19</v>
      </c>
      <c r="F861" s="238" t="s">
        <v>698</v>
      </c>
      <c r="G861" s="236"/>
      <c r="H861" s="239">
        <v>19.335000000000001</v>
      </c>
      <c r="I861" s="240"/>
      <c r="J861" s="236"/>
      <c r="K861" s="236"/>
      <c r="L861" s="241"/>
      <c r="M861" s="242"/>
      <c r="N861" s="243"/>
      <c r="O861" s="243"/>
      <c r="P861" s="243"/>
      <c r="Q861" s="243"/>
      <c r="R861" s="243"/>
      <c r="S861" s="243"/>
      <c r="T861" s="24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5" t="s">
        <v>139</v>
      </c>
      <c r="AU861" s="245" t="s">
        <v>82</v>
      </c>
      <c r="AV861" s="14" t="s">
        <v>82</v>
      </c>
      <c r="AW861" s="14" t="s">
        <v>33</v>
      </c>
      <c r="AX861" s="14" t="s">
        <v>72</v>
      </c>
      <c r="AY861" s="245" t="s">
        <v>127</v>
      </c>
    </row>
    <row r="862" s="15" customFormat="1">
      <c r="A862" s="15"/>
      <c r="B862" s="246"/>
      <c r="C862" s="247"/>
      <c r="D862" s="226" t="s">
        <v>139</v>
      </c>
      <c r="E862" s="248" t="s">
        <v>19</v>
      </c>
      <c r="F862" s="249" t="s">
        <v>157</v>
      </c>
      <c r="G862" s="247"/>
      <c r="H862" s="250">
        <v>205.90100000000001</v>
      </c>
      <c r="I862" s="251"/>
      <c r="J862" s="247"/>
      <c r="K862" s="247"/>
      <c r="L862" s="252"/>
      <c r="M862" s="253"/>
      <c r="N862" s="254"/>
      <c r="O862" s="254"/>
      <c r="P862" s="254"/>
      <c r="Q862" s="254"/>
      <c r="R862" s="254"/>
      <c r="S862" s="254"/>
      <c r="T862" s="25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6" t="s">
        <v>139</v>
      </c>
      <c r="AU862" s="256" t="s">
        <v>82</v>
      </c>
      <c r="AV862" s="15" t="s">
        <v>158</v>
      </c>
      <c r="AW862" s="15" t="s">
        <v>33</v>
      </c>
      <c r="AX862" s="15" t="s">
        <v>72</v>
      </c>
      <c r="AY862" s="256" t="s">
        <v>127</v>
      </c>
    </row>
    <row r="863" s="14" customFormat="1">
      <c r="A863" s="14"/>
      <c r="B863" s="235"/>
      <c r="C863" s="236"/>
      <c r="D863" s="226" t="s">
        <v>139</v>
      </c>
      <c r="E863" s="237" t="s">
        <v>19</v>
      </c>
      <c r="F863" s="238" t="s">
        <v>699</v>
      </c>
      <c r="G863" s="236"/>
      <c r="H863" s="239">
        <v>30.364999999999998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5" t="s">
        <v>139</v>
      </c>
      <c r="AU863" s="245" t="s">
        <v>82</v>
      </c>
      <c r="AV863" s="14" t="s">
        <v>82</v>
      </c>
      <c r="AW863" s="14" t="s">
        <v>33</v>
      </c>
      <c r="AX863" s="14" t="s">
        <v>72</v>
      </c>
      <c r="AY863" s="245" t="s">
        <v>127</v>
      </c>
    </row>
    <row r="864" s="14" customFormat="1">
      <c r="A864" s="14"/>
      <c r="B864" s="235"/>
      <c r="C864" s="236"/>
      <c r="D864" s="226" t="s">
        <v>139</v>
      </c>
      <c r="E864" s="237" t="s">
        <v>19</v>
      </c>
      <c r="F864" s="238" t="s">
        <v>700</v>
      </c>
      <c r="G864" s="236"/>
      <c r="H864" s="239">
        <v>15.58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5" t="s">
        <v>139</v>
      </c>
      <c r="AU864" s="245" t="s">
        <v>82</v>
      </c>
      <c r="AV864" s="14" t="s">
        <v>82</v>
      </c>
      <c r="AW864" s="14" t="s">
        <v>33</v>
      </c>
      <c r="AX864" s="14" t="s">
        <v>72</v>
      </c>
      <c r="AY864" s="245" t="s">
        <v>127</v>
      </c>
    </row>
    <row r="865" s="14" customFormat="1">
      <c r="A865" s="14"/>
      <c r="B865" s="235"/>
      <c r="C865" s="236"/>
      <c r="D865" s="226" t="s">
        <v>139</v>
      </c>
      <c r="E865" s="237" t="s">
        <v>19</v>
      </c>
      <c r="F865" s="238" t="s">
        <v>701</v>
      </c>
      <c r="G865" s="236"/>
      <c r="H865" s="239">
        <v>10.105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5" t="s">
        <v>139</v>
      </c>
      <c r="AU865" s="245" t="s">
        <v>82</v>
      </c>
      <c r="AV865" s="14" t="s">
        <v>82</v>
      </c>
      <c r="AW865" s="14" t="s">
        <v>33</v>
      </c>
      <c r="AX865" s="14" t="s">
        <v>72</v>
      </c>
      <c r="AY865" s="245" t="s">
        <v>127</v>
      </c>
    </row>
    <row r="866" s="14" customFormat="1">
      <c r="A866" s="14"/>
      <c r="B866" s="235"/>
      <c r="C866" s="236"/>
      <c r="D866" s="226" t="s">
        <v>139</v>
      </c>
      <c r="E866" s="237" t="s">
        <v>19</v>
      </c>
      <c r="F866" s="238" t="s">
        <v>702</v>
      </c>
      <c r="G866" s="236"/>
      <c r="H866" s="239">
        <v>10.105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5" t="s">
        <v>139</v>
      </c>
      <c r="AU866" s="245" t="s">
        <v>82</v>
      </c>
      <c r="AV866" s="14" t="s">
        <v>82</v>
      </c>
      <c r="AW866" s="14" t="s">
        <v>33</v>
      </c>
      <c r="AX866" s="14" t="s">
        <v>72</v>
      </c>
      <c r="AY866" s="245" t="s">
        <v>127</v>
      </c>
    </row>
    <row r="867" s="15" customFormat="1">
      <c r="A867" s="15"/>
      <c r="B867" s="246"/>
      <c r="C867" s="247"/>
      <c r="D867" s="226" t="s">
        <v>139</v>
      </c>
      <c r="E867" s="248" t="s">
        <v>19</v>
      </c>
      <c r="F867" s="249" t="s">
        <v>162</v>
      </c>
      <c r="G867" s="247"/>
      <c r="H867" s="250">
        <v>66.155000000000001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6" t="s">
        <v>139</v>
      </c>
      <c r="AU867" s="256" t="s">
        <v>82</v>
      </c>
      <c r="AV867" s="15" t="s">
        <v>158</v>
      </c>
      <c r="AW867" s="15" t="s">
        <v>33</v>
      </c>
      <c r="AX867" s="15" t="s">
        <v>72</v>
      </c>
      <c r="AY867" s="256" t="s">
        <v>127</v>
      </c>
    </row>
    <row r="868" s="16" customFormat="1">
      <c r="A868" s="16"/>
      <c r="B868" s="257"/>
      <c r="C868" s="258"/>
      <c r="D868" s="226" t="s">
        <v>139</v>
      </c>
      <c r="E868" s="259" t="s">
        <v>19</v>
      </c>
      <c r="F868" s="260" t="s">
        <v>181</v>
      </c>
      <c r="G868" s="258"/>
      <c r="H868" s="261">
        <v>444.60899999999998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67" t="s">
        <v>139</v>
      </c>
      <c r="AU868" s="267" t="s">
        <v>82</v>
      </c>
      <c r="AV868" s="16" t="s">
        <v>135</v>
      </c>
      <c r="AW868" s="16" t="s">
        <v>33</v>
      </c>
      <c r="AX868" s="16" t="s">
        <v>80</v>
      </c>
      <c r="AY868" s="267" t="s">
        <v>127</v>
      </c>
    </row>
    <row r="869" s="2" customFormat="1" ht="37.8" customHeight="1">
      <c r="A869" s="40"/>
      <c r="B869" s="41"/>
      <c r="C869" s="206" t="s">
        <v>708</v>
      </c>
      <c r="D869" s="206" t="s">
        <v>130</v>
      </c>
      <c r="E869" s="207" t="s">
        <v>709</v>
      </c>
      <c r="F869" s="208" t="s">
        <v>710</v>
      </c>
      <c r="G869" s="209" t="s">
        <v>133</v>
      </c>
      <c r="H869" s="210">
        <v>444.60899999999998</v>
      </c>
      <c r="I869" s="211"/>
      <c r="J869" s="212">
        <f>ROUND(I869*H869,2)</f>
        <v>0</v>
      </c>
      <c r="K869" s="208" t="s">
        <v>134</v>
      </c>
      <c r="L869" s="46"/>
      <c r="M869" s="213" t="s">
        <v>19</v>
      </c>
      <c r="N869" s="214" t="s">
        <v>43</v>
      </c>
      <c r="O869" s="86"/>
      <c r="P869" s="215">
        <f>O869*H869</f>
        <v>0</v>
      </c>
      <c r="Q869" s="215">
        <v>0.00025999999999999998</v>
      </c>
      <c r="R869" s="215">
        <f>Q869*H869</f>
        <v>0.11559833999999998</v>
      </c>
      <c r="S869" s="215">
        <v>0</v>
      </c>
      <c r="T869" s="216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17" t="s">
        <v>286</v>
      </c>
      <c r="AT869" s="217" t="s">
        <v>130</v>
      </c>
      <c r="AU869" s="217" t="s">
        <v>82</v>
      </c>
      <c r="AY869" s="19" t="s">
        <v>127</v>
      </c>
      <c r="BE869" s="218">
        <f>IF(N869="základní",J869,0)</f>
        <v>0</v>
      </c>
      <c r="BF869" s="218">
        <f>IF(N869="snížená",J869,0)</f>
        <v>0</v>
      </c>
      <c r="BG869" s="218">
        <f>IF(N869="zákl. přenesená",J869,0)</f>
        <v>0</v>
      </c>
      <c r="BH869" s="218">
        <f>IF(N869="sníž. přenesená",J869,0)</f>
        <v>0</v>
      </c>
      <c r="BI869" s="218">
        <f>IF(N869="nulová",J869,0)</f>
        <v>0</v>
      </c>
      <c r="BJ869" s="19" t="s">
        <v>80</v>
      </c>
      <c r="BK869" s="218">
        <f>ROUND(I869*H869,2)</f>
        <v>0</v>
      </c>
      <c r="BL869" s="19" t="s">
        <v>286</v>
      </c>
      <c r="BM869" s="217" t="s">
        <v>711</v>
      </c>
    </row>
    <row r="870" s="2" customFormat="1">
      <c r="A870" s="40"/>
      <c r="B870" s="41"/>
      <c r="C870" s="42"/>
      <c r="D870" s="219" t="s">
        <v>137</v>
      </c>
      <c r="E870" s="42"/>
      <c r="F870" s="220" t="s">
        <v>712</v>
      </c>
      <c r="G870" s="42"/>
      <c r="H870" s="42"/>
      <c r="I870" s="221"/>
      <c r="J870" s="42"/>
      <c r="K870" s="42"/>
      <c r="L870" s="46"/>
      <c r="M870" s="222"/>
      <c r="N870" s="223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137</v>
      </c>
      <c r="AU870" s="19" t="s">
        <v>82</v>
      </c>
    </row>
    <row r="871" s="13" customFormat="1">
      <c r="A871" s="13"/>
      <c r="B871" s="224"/>
      <c r="C871" s="225"/>
      <c r="D871" s="226" t="s">
        <v>139</v>
      </c>
      <c r="E871" s="227" t="s">
        <v>19</v>
      </c>
      <c r="F871" s="228" t="s">
        <v>679</v>
      </c>
      <c r="G871" s="225"/>
      <c r="H871" s="227" t="s">
        <v>19</v>
      </c>
      <c r="I871" s="229"/>
      <c r="J871" s="225"/>
      <c r="K871" s="225"/>
      <c r="L871" s="230"/>
      <c r="M871" s="231"/>
      <c r="N871" s="232"/>
      <c r="O871" s="232"/>
      <c r="P871" s="232"/>
      <c r="Q871" s="232"/>
      <c r="R871" s="232"/>
      <c r="S871" s="232"/>
      <c r="T871" s="23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4" t="s">
        <v>139</v>
      </c>
      <c r="AU871" s="234" t="s">
        <v>82</v>
      </c>
      <c r="AV871" s="13" t="s">
        <v>80</v>
      </c>
      <c r="AW871" s="13" t="s">
        <v>33</v>
      </c>
      <c r="AX871" s="13" t="s">
        <v>72</v>
      </c>
      <c r="AY871" s="234" t="s">
        <v>127</v>
      </c>
    </row>
    <row r="872" s="14" customFormat="1">
      <c r="A872" s="14"/>
      <c r="B872" s="235"/>
      <c r="C872" s="236"/>
      <c r="D872" s="226" t="s">
        <v>139</v>
      </c>
      <c r="E872" s="237" t="s">
        <v>19</v>
      </c>
      <c r="F872" s="238" t="s">
        <v>239</v>
      </c>
      <c r="G872" s="236"/>
      <c r="H872" s="239">
        <v>4.6680000000000001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5" t="s">
        <v>139</v>
      </c>
      <c r="AU872" s="245" t="s">
        <v>82</v>
      </c>
      <c r="AV872" s="14" t="s">
        <v>82</v>
      </c>
      <c r="AW872" s="14" t="s">
        <v>33</v>
      </c>
      <c r="AX872" s="14" t="s">
        <v>72</v>
      </c>
      <c r="AY872" s="245" t="s">
        <v>127</v>
      </c>
    </row>
    <row r="873" s="14" customFormat="1">
      <c r="A873" s="14"/>
      <c r="B873" s="235"/>
      <c r="C873" s="236"/>
      <c r="D873" s="226" t="s">
        <v>139</v>
      </c>
      <c r="E873" s="237" t="s">
        <v>19</v>
      </c>
      <c r="F873" s="238" t="s">
        <v>240</v>
      </c>
      <c r="G873" s="236"/>
      <c r="H873" s="239">
        <v>1.3500000000000001</v>
      </c>
      <c r="I873" s="240"/>
      <c r="J873" s="236"/>
      <c r="K873" s="236"/>
      <c r="L873" s="241"/>
      <c r="M873" s="242"/>
      <c r="N873" s="243"/>
      <c r="O873" s="243"/>
      <c r="P873" s="243"/>
      <c r="Q873" s="243"/>
      <c r="R873" s="243"/>
      <c r="S873" s="243"/>
      <c r="T873" s="24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5" t="s">
        <v>139</v>
      </c>
      <c r="AU873" s="245" t="s">
        <v>82</v>
      </c>
      <c r="AV873" s="14" t="s">
        <v>82</v>
      </c>
      <c r="AW873" s="14" t="s">
        <v>33</v>
      </c>
      <c r="AX873" s="14" t="s">
        <v>72</v>
      </c>
      <c r="AY873" s="245" t="s">
        <v>127</v>
      </c>
    </row>
    <row r="874" s="14" customFormat="1">
      <c r="A874" s="14"/>
      <c r="B874" s="235"/>
      <c r="C874" s="236"/>
      <c r="D874" s="226" t="s">
        <v>139</v>
      </c>
      <c r="E874" s="237" t="s">
        <v>19</v>
      </c>
      <c r="F874" s="238" t="s">
        <v>241</v>
      </c>
      <c r="G874" s="236"/>
      <c r="H874" s="239">
        <v>4.6680000000000001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5" t="s">
        <v>139</v>
      </c>
      <c r="AU874" s="245" t="s">
        <v>82</v>
      </c>
      <c r="AV874" s="14" t="s">
        <v>82</v>
      </c>
      <c r="AW874" s="14" t="s">
        <v>33</v>
      </c>
      <c r="AX874" s="14" t="s">
        <v>72</v>
      </c>
      <c r="AY874" s="245" t="s">
        <v>127</v>
      </c>
    </row>
    <row r="875" s="14" customFormat="1">
      <c r="A875" s="14"/>
      <c r="B875" s="235"/>
      <c r="C875" s="236"/>
      <c r="D875" s="226" t="s">
        <v>139</v>
      </c>
      <c r="E875" s="237" t="s">
        <v>19</v>
      </c>
      <c r="F875" s="238" t="s">
        <v>242</v>
      </c>
      <c r="G875" s="236"/>
      <c r="H875" s="239">
        <v>1.3500000000000001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5" t="s">
        <v>139</v>
      </c>
      <c r="AU875" s="245" t="s">
        <v>82</v>
      </c>
      <c r="AV875" s="14" t="s">
        <v>82</v>
      </c>
      <c r="AW875" s="14" t="s">
        <v>33</v>
      </c>
      <c r="AX875" s="14" t="s">
        <v>72</v>
      </c>
      <c r="AY875" s="245" t="s">
        <v>127</v>
      </c>
    </row>
    <row r="876" s="14" customFormat="1">
      <c r="A876" s="14"/>
      <c r="B876" s="235"/>
      <c r="C876" s="236"/>
      <c r="D876" s="226" t="s">
        <v>139</v>
      </c>
      <c r="E876" s="237" t="s">
        <v>19</v>
      </c>
      <c r="F876" s="238" t="s">
        <v>243</v>
      </c>
      <c r="G876" s="236"/>
      <c r="H876" s="239">
        <v>4.4000000000000004</v>
      </c>
      <c r="I876" s="240"/>
      <c r="J876" s="236"/>
      <c r="K876" s="236"/>
      <c r="L876" s="241"/>
      <c r="M876" s="242"/>
      <c r="N876" s="243"/>
      <c r="O876" s="243"/>
      <c r="P876" s="243"/>
      <c r="Q876" s="243"/>
      <c r="R876" s="243"/>
      <c r="S876" s="243"/>
      <c r="T876" s="24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5" t="s">
        <v>139</v>
      </c>
      <c r="AU876" s="245" t="s">
        <v>82</v>
      </c>
      <c r="AV876" s="14" t="s">
        <v>82</v>
      </c>
      <c r="AW876" s="14" t="s">
        <v>33</v>
      </c>
      <c r="AX876" s="14" t="s">
        <v>72</v>
      </c>
      <c r="AY876" s="245" t="s">
        <v>127</v>
      </c>
    </row>
    <row r="877" s="14" customFormat="1">
      <c r="A877" s="14"/>
      <c r="B877" s="235"/>
      <c r="C877" s="236"/>
      <c r="D877" s="226" t="s">
        <v>139</v>
      </c>
      <c r="E877" s="237" t="s">
        <v>19</v>
      </c>
      <c r="F877" s="238" t="s">
        <v>244</v>
      </c>
      <c r="G877" s="236"/>
      <c r="H877" s="239">
        <v>11.500999999999999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5" t="s">
        <v>139</v>
      </c>
      <c r="AU877" s="245" t="s">
        <v>82</v>
      </c>
      <c r="AV877" s="14" t="s">
        <v>82</v>
      </c>
      <c r="AW877" s="14" t="s">
        <v>33</v>
      </c>
      <c r="AX877" s="14" t="s">
        <v>72</v>
      </c>
      <c r="AY877" s="245" t="s">
        <v>127</v>
      </c>
    </row>
    <row r="878" s="14" customFormat="1">
      <c r="A878" s="14"/>
      <c r="B878" s="235"/>
      <c r="C878" s="236"/>
      <c r="D878" s="226" t="s">
        <v>139</v>
      </c>
      <c r="E878" s="237" t="s">
        <v>19</v>
      </c>
      <c r="F878" s="238" t="s">
        <v>198</v>
      </c>
      <c r="G878" s="236"/>
      <c r="H878" s="239">
        <v>1.0349999999999999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5" t="s">
        <v>139</v>
      </c>
      <c r="AU878" s="245" t="s">
        <v>82</v>
      </c>
      <c r="AV878" s="14" t="s">
        <v>82</v>
      </c>
      <c r="AW878" s="14" t="s">
        <v>33</v>
      </c>
      <c r="AX878" s="14" t="s">
        <v>72</v>
      </c>
      <c r="AY878" s="245" t="s">
        <v>127</v>
      </c>
    </row>
    <row r="879" s="14" customFormat="1">
      <c r="A879" s="14"/>
      <c r="B879" s="235"/>
      <c r="C879" s="236"/>
      <c r="D879" s="226" t="s">
        <v>139</v>
      </c>
      <c r="E879" s="237" t="s">
        <v>19</v>
      </c>
      <c r="F879" s="238" t="s">
        <v>199</v>
      </c>
      <c r="G879" s="236"/>
      <c r="H879" s="239">
        <v>1.1160000000000001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139</v>
      </c>
      <c r="AU879" s="245" t="s">
        <v>82</v>
      </c>
      <c r="AV879" s="14" t="s">
        <v>82</v>
      </c>
      <c r="AW879" s="14" t="s">
        <v>33</v>
      </c>
      <c r="AX879" s="14" t="s">
        <v>72</v>
      </c>
      <c r="AY879" s="245" t="s">
        <v>127</v>
      </c>
    </row>
    <row r="880" s="14" customFormat="1">
      <c r="A880" s="14"/>
      <c r="B880" s="235"/>
      <c r="C880" s="236"/>
      <c r="D880" s="226" t="s">
        <v>139</v>
      </c>
      <c r="E880" s="237" t="s">
        <v>19</v>
      </c>
      <c r="F880" s="238" t="s">
        <v>200</v>
      </c>
      <c r="G880" s="236"/>
      <c r="H880" s="239">
        <v>1.0349999999999999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139</v>
      </c>
      <c r="AU880" s="245" t="s">
        <v>82</v>
      </c>
      <c r="AV880" s="14" t="s">
        <v>82</v>
      </c>
      <c r="AW880" s="14" t="s">
        <v>33</v>
      </c>
      <c r="AX880" s="14" t="s">
        <v>72</v>
      </c>
      <c r="AY880" s="245" t="s">
        <v>127</v>
      </c>
    </row>
    <row r="881" s="14" customFormat="1">
      <c r="A881" s="14"/>
      <c r="B881" s="235"/>
      <c r="C881" s="236"/>
      <c r="D881" s="226" t="s">
        <v>139</v>
      </c>
      <c r="E881" s="237" t="s">
        <v>19</v>
      </c>
      <c r="F881" s="238" t="s">
        <v>201</v>
      </c>
      <c r="G881" s="236"/>
      <c r="H881" s="239">
        <v>1.1160000000000001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5" t="s">
        <v>139</v>
      </c>
      <c r="AU881" s="245" t="s">
        <v>82</v>
      </c>
      <c r="AV881" s="14" t="s">
        <v>82</v>
      </c>
      <c r="AW881" s="14" t="s">
        <v>33</v>
      </c>
      <c r="AX881" s="14" t="s">
        <v>72</v>
      </c>
      <c r="AY881" s="245" t="s">
        <v>127</v>
      </c>
    </row>
    <row r="882" s="14" customFormat="1">
      <c r="A882" s="14"/>
      <c r="B882" s="235"/>
      <c r="C882" s="236"/>
      <c r="D882" s="226" t="s">
        <v>139</v>
      </c>
      <c r="E882" s="237" t="s">
        <v>19</v>
      </c>
      <c r="F882" s="238" t="s">
        <v>245</v>
      </c>
      <c r="G882" s="236"/>
      <c r="H882" s="239">
        <v>5.2800000000000002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5" t="s">
        <v>139</v>
      </c>
      <c r="AU882" s="245" t="s">
        <v>82</v>
      </c>
      <c r="AV882" s="14" t="s">
        <v>82</v>
      </c>
      <c r="AW882" s="14" t="s">
        <v>33</v>
      </c>
      <c r="AX882" s="14" t="s">
        <v>72</v>
      </c>
      <c r="AY882" s="245" t="s">
        <v>127</v>
      </c>
    </row>
    <row r="883" s="14" customFormat="1">
      <c r="A883" s="14"/>
      <c r="B883" s="235"/>
      <c r="C883" s="236"/>
      <c r="D883" s="226" t="s">
        <v>139</v>
      </c>
      <c r="E883" s="237" t="s">
        <v>19</v>
      </c>
      <c r="F883" s="238" t="s">
        <v>246</v>
      </c>
      <c r="G883" s="236"/>
      <c r="H883" s="239">
        <v>14.554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5" t="s">
        <v>139</v>
      </c>
      <c r="AU883" s="245" t="s">
        <v>82</v>
      </c>
      <c r="AV883" s="14" t="s">
        <v>82</v>
      </c>
      <c r="AW883" s="14" t="s">
        <v>33</v>
      </c>
      <c r="AX883" s="14" t="s">
        <v>72</v>
      </c>
      <c r="AY883" s="245" t="s">
        <v>127</v>
      </c>
    </row>
    <row r="884" s="14" customFormat="1">
      <c r="A884" s="14"/>
      <c r="B884" s="235"/>
      <c r="C884" s="236"/>
      <c r="D884" s="226" t="s">
        <v>139</v>
      </c>
      <c r="E884" s="237" t="s">
        <v>19</v>
      </c>
      <c r="F884" s="238" t="s">
        <v>202</v>
      </c>
      <c r="G884" s="236"/>
      <c r="H884" s="239">
        <v>0.90000000000000002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5" t="s">
        <v>139</v>
      </c>
      <c r="AU884" s="245" t="s">
        <v>82</v>
      </c>
      <c r="AV884" s="14" t="s">
        <v>82</v>
      </c>
      <c r="AW884" s="14" t="s">
        <v>33</v>
      </c>
      <c r="AX884" s="14" t="s">
        <v>72</v>
      </c>
      <c r="AY884" s="245" t="s">
        <v>127</v>
      </c>
    </row>
    <row r="885" s="14" customFormat="1">
      <c r="A885" s="14"/>
      <c r="B885" s="235"/>
      <c r="C885" s="236"/>
      <c r="D885" s="226" t="s">
        <v>139</v>
      </c>
      <c r="E885" s="237" t="s">
        <v>19</v>
      </c>
      <c r="F885" s="238" t="s">
        <v>203</v>
      </c>
      <c r="G885" s="236"/>
      <c r="H885" s="239">
        <v>1.375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139</v>
      </c>
      <c r="AU885" s="245" t="s">
        <v>82</v>
      </c>
      <c r="AV885" s="14" t="s">
        <v>82</v>
      </c>
      <c r="AW885" s="14" t="s">
        <v>33</v>
      </c>
      <c r="AX885" s="14" t="s">
        <v>72</v>
      </c>
      <c r="AY885" s="245" t="s">
        <v>127</v>
      </c>
    </row>
    <row r="886" s="14" customFormat="1">
      <c r="A886" s="14"/>
      <c r="B886" s="235"/>
      <c r="C886" s="236"/>
      <c r="D886" s="226" t="s">
        <v>139</v>
      </c>
      <c r="E886" s="237" t="s">
        <v>19</v>
      </c>
      <c r="F886" s="238" t="s">
        <v>204</v>
      </c>
      <c r="G886" s="236"/>
      <c r="H886" s="239">
        <v>1.169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5" t="s">
        <v>139</v>
      </c>
      <c r="AU886" s="245" t="s">
        <v>82</v>
      </c>
      <c r="AV886" s="14" t="s">
        <v>82</v>
      </c>
      <c r="AW886" s="14" t="s">
        <v>33</v>
      </c>
      <c r="AX886" s="14" t="s">
        <v>72</v>
      </c>
      <c r="AY886" s="245" t="s">
        <v>127</v>
      </c>
    </row>
    <row r="887" s="14" customFormat="1">
      <c r="A887" s="14"/>
      <c r="B887" s="235"/>
      <c r="C887" s="236"/>
      <c r="D887" s="226" t="s">
        <v>139</v>
      </c>
      <c r="E887" s="237" t="s">
        <v>19</v>
      </c>
      <c r="F887" s="238" t="s">
        <v>205</v>
      </c>
      <c r="G887" s="236"/>
      <c r="H887" s="239">
        <v>1.26</v>
      </c>
      <c r="I887" s="240"/>
      <c r="J887" s="236"/>
      <c r="K887" s="236"/>
      <c r="L887" s="241"/>
      <c r="M887" s="242"/>
      <c r="N887" s="243"/>
      <c r="O887" s="243"/>
      <c r="P887" s="243"/>
      <c r="Q887" s="243"/>
      <c r="R887" s="243"/>
      <c r="S887" s="243"/>
      <c r="T887" s="24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5" t="s">
        <v>139</v>
      </c>
      <c r="AU887" s="245" t="s">
        <v>82</v>
      </c>
      <c r="AV887" s="14" t="s">
        <v>82</v>
      </c>
      <c r="AW887" s="14" t="s">
        <v>33</v>
      </c>
      <c r="AX887" s="14" t="s">
        <v>72</v>
      </c>
      <c r="AY887" s="245" t="s">
        <v>127</v>
      </c>
    </row>
    <row r="888" s="14" customFormat="1">
      <c r="A888" s="14"/>
      <c r="B888" s="235"/>
      <c r="C888" s="236"/>
      <c r="D888" s="226" t="s">
        <v>139</v>
      </c>
      <c r="E888" s="237" t="s">
        <v>19</v>
      </c>
      <c r="F888" s="238" t="s">
        <v>206</v>
      </c>
      <c r="G888" s="236"/>
      <c r="H888" s="239">
        <v>0.85499999999999998</v>
      </c>
      <c r="I888" s="240"/>
      <c r="J888" s="236"/>
      <c r="K888" s="236"/>
      <c r="L888" s="241"/>
      <c r="M888" s="242"/>
      <c r="N888" s="243"/>
      <c r="O888" s="243"/>
      <c r="P888" s="243"/>
      <c r="Q888" s="243"/>
      <c r="R888" s="243"/>
      <c r="S888" s="243"/>
      <c r="T888" s="24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5" t="s">
        <v>139</v>
      </c>
      <c r="AU888" s="245" t="s">
        <v>82</v>
      </c>
      <c r="AV888" s="14" t="s">
        <v>82</v>
      </c>
      <c r="AW888" s="14" t="s">
        <v>33</v>
      </c>
      <c r="AX888" s="14" t="s">
        <v>72</v>
      </c>
      <c r="AY888" s="245" t="s">
        <v>127</v>
      </c>
    </row>
    <row r="889" s="14" customFormat="1">
      <c r="A889" s="14"/>
      <c r="B889" s="235"/>
      <c r="C889" s="236"/>
      <c r="D889" s="226" t="s">
        <v>139</v>
      </c>
      <c r="E889" s="237" t="s">
        <v>19</v>
      </c>
      <c r="F889" s="238" t="s">
        <v>207</v>
      </c>
      <c r="G889" s="236"/>
      <c r="H889" s="239">
        <v>5.3970000000000002</v>
      </c>
      <c r="I889" s="240"/>
      <c r="J889" s="236"/>
      <c r="K889" s="236"/>
      <c r="L889" s="241"/>
      <c r="M889" s="242"/>
      <c r="N889" s="243"/>
      <c r="O889" s="243"/>
      <c r="P889" s="243"/>
      <c r="Q889" s="243"/>
      <c r="R889" s="243"/>
      <c r="S889" s="243"/>
      <c r="T889" s="24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5" t="s">
        <v>139</v>
      </c>
      <c r="AU889" s="245" t="s">
        <v>82</v>
      </c>
      <c r="AV889" s="14" t="s">
        <v>82</v>
      </c>
      <c r="AW889" s="14" t="s">
        <v>33</v>
      </c>
      <c r="AX889" s="14" t="s">
        <v>72</v>
      </c>
      <c r="AY889" s="245" t="s">
        <v>127</v>
      </c>
    </row>
    <row r="890" s="15" customFormat="1">
      <c r="A890" s="15"/>
      <c r="B890" s="246"/>
      <c r="C890" s="247"/>
      <c r="D890" s="226" t="s">
        <v>139</v>
      </c>
      <c r="E890" s="248" t="s">
        <v>19</v>
      </c>
      <c r="F890" s="249" t="s">
        <v>157</v>
      </c>
      <c r="G890" s="247"/>
      <c r="H890" s="250">
        <v>63.029000000000003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56" t="s">
        <v>139</v>
      </c>
      <c r="AU890" s="256" t="s">
        <v>82</v>
      </c>
      <c r="AV890" s="15" t="s">
        <v>158</v>
      </c>
      <c r="AW890" s="15" t="s">
        <v>33</v>
      </c>
      <c r="AX890" s="15" t="s">
        <v>72</v>
      </c>
      <c r="AY890" s="256" t="s">
        <v>127</v>
      </c>
    </row>
    <row r="891" s="14" customFormat="1">
      <c r="A891" s="14"/>
      <c r="B891" s="235"/>
      <c r="C891" s="236"/>
      <c r="D891" s="226" t="s">
        <v>139</v>
      </c>
      <c r="E891" s="237" t="s">
        <v>19</v>
      </c>
      <c r="F891" s="238" t="s">
        <v>247</v>
      </c>
      <c r="G891" s="236"/>
      <c r="H891" s="239">
        <v>4.7699999999999996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139</v>
      </c>
      <c r="AU891" s="245" t="s">
        <v>82</v>
      </c>
      <c r="AV891" s="14" t="s">
        <v>82</v>
      </c>
      <c r="AW891" s="14" t="s">
        <v>33</v>
      </c>
      <c r="AX891" s="14" t="s">
        <v>72</v>
      </c>
      <c r="AY891" s="245" t="s">
        <v>127</v>
      </c>
    </row>
    <row r="892" s="14" customFormat="1">
      <c r="A892" s="14"/>
      <c r="B892" s="235"/>
      <c r="C892" s="236"/>
      <c r="D892" s="226" t="s">
        <v>139</v>
      </c>
      <c r="E892" s="237" t="s">
        <v>19</v>
      </c>
      <c r="F892" s="238" t="s">
        <v>248</v>
      </c>
      <c r="G892" s="236"/>
      <c r="H892" s="239">
        <v>20.218</v>
      </c>
      <c r="I892" s="240"/>
      <c r="J892" s="236"/>
      <c r="K892" s="236"/>
      <c r="L892" s="241"/>
      <c r="M892" s="242"/>
      <c r="N892" s="243"/>
      <c r="O892" s="243"/>
      <c r="P892" s="243"/>
      <c r="Q892" s="243"/>
      <c r="R892" s="243"/>
      <c r="S892" s="243"/>
      <c r="T892" s="24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5" t="s">
        <v>139</v>
      </c>
      <c r="AU892" s="245" t="s">
        <v>82</v>
      </c>
      <c r="AV892" s="14" t="s">
        <v>82</v>
      </c>
      <c r="AW892" s="14" t="s">
        <v>33</v>
      </c>
      <c r="AX892" s="14" t="s">
        <v>72</v>
      </c>
      <c r="AY892" s="245" t="s">
        <v>127</v>
      </c>
    </row>
    <row r="893" s="14" customFormat="1">
      <c r="A893" s="14"/>
      <c r="B893" s="235"/>
      <c r="C893" s="236"/>
      <c r="D893" s="226" t="s">
        <v>139</v>
      </c>
      <c r="E893" s="237" t="s">
        <v>19</v>
      </c>
      <c r="F893" s="238" t="s">
        <v>249</v>
      </c>
      <c r="G893" s="236"/>
      <c r="H893" s="239">
        <v>2.3660000000000001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5" t="s">
        <v>139</v>
      </c>
      <c r="AU893" s="245" t="s">
        <v>82</v>
      </c>
      <c r="AV893" s="14" t="s">
        <v>82</v>
      </c>
      <c r="AW893" s="14" t="s">
        <v>33</v>
      </c>
      <c r="AX893" s="14" t="s">
        <v>72</v>
      </c>
      <c r="AY893" s="245" t="s">
        <v>127</v>
      </c>
    </row>
    <row r="894" s="14" customFormat="1">
      <c r="A894" s="14"/>
      <c r="B894" s="235"/>
      <c r="C894" s="236"/>
      <c r="D894" s="226" t="s">
        <v>139</v>
      </c>
      <c r="E894" s="237" t="s">
        <v>19</v>
      </c>
      <c r="F894" s="238" t="s">
        <v>250</v>
      </c>
      <c r="G894" s="236"/>
      <c r="H894" s="239">
        <v>1.125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5" t="s">
        <v>139</v>
      </c>
      <c r="AU894" s="245" t="s">
        <v>82</v>
      </c>
      <c r="AV894" s="14" t="s">
        <v>82</v>
      </c>
      <c r="AW894" s="14" t="s">
        <v>33</v>
      </c>
      <c r="AX894" s="14" t="s">
        <v>72</v>
      </c>
      <c r="AY894" s="245" t="s">
        <v>127</v>
      </c>
    </row>
    <row r="895" s="14" customFormat="1">
      <c r="A895" s="14"/>
      <c r="B895" s="235"/>
      <c r="C895" s="236"/>
      <c r="D895" s="226" t="s">
        <v>139</v>
      </c>
      <c r="E895" s="237" t="s">
        <v>19</v>
      </c>
      <c r="F895" s="238" t="s">
        <v>208</v>
      </c>
      <c r="G895" s="236"/>
      <c r="H895" s="239">
        <v>1.125</v>
      </c>
      <c r="I895" s="240"/>
      <c r="J895" s="236"/>
      <c r="K895" s="236"/>
      <c r="L895" s="241"/>
      <c r="M895" s="242"/>
      <c r="N895" s="243"/>
      <c r="O895" s="243"/>
      <c r="P895" s="243"/>
      <c r="Q895" s="243"/>
      <c r="R895" s="243"/>
      <c r="S895" s="243"/>
      <c r="T895" s="24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5" t="s">
        <v>139</v>
      </c>
      <c r="AU895" s="245" t="s">
        <v>82</v>
      </c>
      <c r="AV895" s="14" t="s">
        <v>82</v>
      </c>
      <c r="AW895" s="14" t="s">
        <v>33</v>
      </c>
      <c r="AX895" s="14" t="s">
        <v>72</v>
      </c>
      <c r="AY895" s="245" t="s">
        <v>127</v>
      </c>
    </row>
    <row r="896" s="14" customFormat="1">
      <c r="A896" s="14"/>
      <c r="B896" s="235"/>
      <c r="C896" s="236"/>
      <c r="D896" s="226" t="s">
        <v>139</v>
      </c>
      <c r="E896" s="237" t="s">
        <v>19</v>
      </c>
      <c r="F896" s="238" t="s">
        <v>251</v>
      </c>
      <c r="G896" s="236"/>
      <c r="H896" s="239">
        <v>79.920000000000002</v>
      </c>
      <c r="I896" s="240"/>
      <c r="J896" s="236"/>
      <c r="K896" s="236"/>
      <c r="L896" s="241"/>
      <c r="M896" s="242"/>
      <c r="N896" s="243"/>
      <c r="O896" s="243"/>
      <c r="P896" s="243"/>
      <c r="Q896" s="243"/>
      <c r="R896" s="243"/>
      <c r="S896" s="243"/>
      <c r="T896" s="24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5" t="s">
        <v>139</v>
      </c>
      <c r="AU896" s="245" t="s">
        <v>82</v>
      </c>
      <c r="AV896" s="14" t="s">
        <v>82</v>
      </c>
      <c r="AW896" s="14" t="s">
        <v>33</v>
      </c>
      <c r="AX896" s="14" t="s">
        <v>72</v>
      </c>
      <c r="AY896" s="245" t="s">
        <v>127</v>
      </c>
    </row>
    <row r="897" s="15" customFormat="1">
      <c r="A897" s="15"/>
      <c r="B897" s="246"/>
      <c r="C897" s="247"/>
      <c r="D897" s="226" t="s">
        <v>139</v>
      </c>
      <c r="E897" s="248" t="s">
        <v>19</v>
      </c>
      <c r="F897" s="249" t="s">
        <v>162</v>
      </c>
      <c r="G897" s="247"/>
      <c r="H897" s="250">
        <v>109.524</v>
      </c>
      <c r="I897" s="251"/>
      <c r="J897" s="247"/>
      <c r="K897" s="247"/>
      <c r="L897" s="252"/>
      <c r="M897" s="253"/>
      <c r="N897" s="254"/>
      <c r="O897" s="254"/>
      <c r="P897" s="254"/>
      <c r="Q897" s="254"/>
      <c r="R897" s="254"/>
      <c r="S897" s="254"/>
      <c r="T897" s="25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6" t="s">
        <v>139</v>
      </c>
      <c r="AU897" s="256" t="s">
        <v>82</v>
      </c>
      <c r="AV897" s="15" t="s">
        <v>158</v>
      </c>
      <c r="AW897" s="15" t="s">
        <v>33</v>
      </c>
      <c r="AX897" s="15" t="s">
        <v>72</v>
      </c>
      <c r="AY897" s="256" t="s">
        <v>127</v>
      </c>
    </row>
    <row r="898" s="13" customFormat="1">
      <c r="A898" s="13"/>
      <c r="B898" s="224"/>
      <c r="C898" s="225"/>
      <c r="D898" s="226" t="s">
        <v>139</v>
      </c>
      <c r="E898" s="227" t="s">
        <v>19</v>
      </c>
      <c r="F898" s="228" t="s">
        <v>680</v>
      </c>
      <c r="G898" s="225"/>
      <c r="H898" s="227" t="s">
        <v>19</v>
      </c>
      <c r="I898" s="229"/>
      <c r="J898" s="225"/>
      <c r="K898" s="225"/>
      <c r="L898" s="230"/>
      <c r="M898" s="231"/>
      <c r="N898" s="232"/>
      <c r="O898" s="232"/>
      <c r="P898" s="232"/>
      <c r="Q898" s="232"/>
      <c r="R898" s="232"/>
      <c r="S898" s="232"/>
      <c r="T898" s="23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4" t="s">
        <v>139</v>
      </c>
      <c r="AU898" s="234" t="s">
        <v>82</v>
      </c>
      <c r="AV898" s="13" t="s">
        <v>80</v>
      </c>
      <c r="AW898" s="13" t="s">
        <v>33</v>
      </c>
      <c r="AX898" s="13" t="s">
        <v>72</v>
      </c>
      <c r="AY898" s="234" t="s">
        <v>127</v>
      </c>
    </row>
    <row r="899" s="14" customFormat="1">
      <c r="A899" s="14"/>
      <c r="B899" s="235"/>
      <c r="C899" s="236"/>
      <c r="D899" s="226" t="s">
        <v>139</v>
      </c>
      <c r="E899" s="237" t="s">
        <v>19</v>
      </c>
      <c r="F899" s="238" t="s">
        <v>681</v>
      </c>
      <c r="G899" s="236"/>
      <c r="H899" s="239">
        <v>14.779999999999999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5" t="s">
        <v>139</v>
      </c>
      <c r="AU899" s="245" t="s">
        <v>82</v>
      </c>
      <c r="AV899" s="14" t="s">
        <v>82</v>
      </c>
      <c r="AW899" s="14" t="s">
        <v>33</v>
      </c>
      <c r="AX899" s="14" t="s">
        <v>72</v>
      </c>
      <c r="AY899" s="245" t="s">
        <v>127</v>
      </c>
    </row>
    <row r="900" s="14" customFormat="1">
      <c r="A900" s="14"/>
      <c r="B900" s="235"/>
      <c r="C900" s="236"/>
      <c r="D900" s="226" t="s">
        <v>139</v>
      </c>
      <c r="E900" s="237" t="s">
        <v>19</v>
      </c>
      <c r="F900" s="238" t="s">
        <v>682</v>
      </c>
      <c r="G900" s="236"/>
      <c r="H900" s="239">
        <v>3.2200000000000002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5" t="s">
        <v>139</v>
      </c>
      <c r="AU900" s="245" t="s">
        <v>82</v>
      </c>
      <c r="AV900" s="14" t="s">
        <v>82</v>
      </c>
      <c r="AW900" s="14" t="s">
        <v>33</v>
      </c>
      <c r="AX900" s="14" t="s">
        <v>72</v>
      </c>
      <c r="AY900" s="245" t="s">
        <v>127</v>
      </c>
    </row>
    <row r="901" s="14" customFormat="1">
      <c r="A901" s="14"/>
      <c r="B901" s="235"/>
      <c r="C901" s="236"/>
      <c r="D901" s="226" t="s">
        <v>139</v>
      </c>
      <c r="E901" s="237" t="s">
        <v>19</v>
      </c>
      <c r="F901" s="238" t="s">
        <v>683</v>
      </c>
      <c r="G901" s="236"/>
      <c r="H901" s="239">
        <v>14.779999999999999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5" t="s">
        <v>139</v>
      </c>
      <c r="AU901" s="245" t="s">
        <v>82</v>
      </c>
      <c r="AV901" s="14" t="s">
        <v>82</v>
      </c>
      <c r="AW901" s="14" t="s">
        <v>33</v>
      </c>
      <c r="AX901" s="14" t="s">
        <v>72</v>
      </c>
      <c r="AY901" s="245" t="s">
        <v>127</v>
      </c>
    </row>
    <row r="902" s="14" customFormat="1">
      <c r="A902" s="14"/>
      <c r="B902" s="235"/>
      <c r="C902" s="236"/>
      <c r="D902" s="226" t="s">
        <v>139</v>
      </c>
      <c r="E902" s="237" t="s">
        <v>19</v>
      </c>
      <c r="F902" s="238" t="s">
        <v>684</v>
      </c>
      <c r="G902" s="236"/>
      <c r="H902" s="239">
        <v>3.2200000000000002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5" t="s">
        <v>139</v>
      </c>
      <c r="AU902" s="245" t="s">
        <v>82</v>
      </c>
      <c r="AV902" s="14" t="s">
        <v>82</v>
      </c>
      <c r="AW902" s="14" t="s">
        <v>33</v>
      </c>
      <c r="AX902" s="14" t="s">
        <v>72</v>
      </c>
      <c r="AY902" s="245" t="s">
        <v>127</v>
      </c>
    </row>
    <row r="903" s="14" customFormat="1">
      <c r="A903" s="14"/>
      <c r="B903" s="235"/>
      <c r="C903" s="236"/>
      <c r="D903" s="226" t="s">
        <v>139</v>
      </c>
      <c r="E903" s="237" t="s">
        <v>19</v>
      </c>
      <c r="F903" s="238" t="s">
        <v>685</v>
      </c>
      <c r="G903" s="236"/>
      <c r="H903" s="239">
        <v>-1.7549999999999999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5" t="s">
        <v>139</v>
      </c>
      <c r="AU903" s="245" t="s">
        <v>82</v>
      </c>
      <c r="AV903" s="14" t="s">
        <v>82</v>
      </c>
      <c r="AW903" s="14" t="s">
        <v>33</v>
      </c>
      <c r="AX903" s="14" t="s">
        <v>72</v>
      </c>
      <c r="AY903" s="245" t="s">
        <v>127</v>
      </c>
    </row>
    <row r="904" s="14" customFormat="1">
      <c r="A904" s="14"/>
      <c r="B904" s="235"/>
      <c r="C904" s="236"/>
      <c r="D904" s="226" t="s">
        <v>139</v>
      </c>
      <c r="E904" s="237" t="s">
        <v>19</v>
      </c>
      <c r="F904" s="238" t="s">
        <v>686</v>
      </c>
      <c r="G904" s="236"/>
      <c r="H904" s="239">
        <v>30.785</v>
      </c>
      <c r="I904" s="240"/>
      <c r="J904" s="236"/>
      <c r="K904" s="236"/>
      <c r="L904" s="241"/>
      <c r="M904" s="242"/>
      <c r="N904" s="243"/>
      <c r="O904" s="243"/>
      <c r="P904" s="243"/>
      <c r="Q904" s="243"/>
      <c r="R904" s="243"/>
      <c r="S904" s="243"/>
      <c r="T904" s="24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5" t="s">
        <v>139</v>
      </c>
      <c r="AU904" s="245" t="s">
        <v>82</v>
      </c>
      <c r="AV904" s="14" t="s">
        <v>82</v>
      </c>
      <c r="AW904" s="14" t="s">
        <v>33</v>
      </c>
      <c r="AX904" s="14" t="s">
        <v>72</v>
      </c>
      <c r="AY904" s="245" t="s">
        <v>127</v>
      </c>
    </row>
    <row r="905" s="14" customFormat="1">
      <c r="A905" s="14"/>
      <c r="B905" s="235"/>
      <c r="C905" s="236"/>
      <c r="D905" s="226" t="s">
        <v>139</v>
      </c>
      <c r="E905" s="237" t="s">
        <v>19</v>
      </c>
      <c r="F905" s="238" t="s">
        <v>687</v>
      </c>
      <c r="G905" s="236"/>
      <c r="H905" s="239">
        <v>2.8700000000000001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5" t="s">
        <v>139</v>
      </c>
      <c r="AU905" s="245" t="s">
        <v>82</v>
      </c>
      <c r="AV905" s="14" t="s">
        <v>82</v>
      </c>
      <c r="AW905" s="14" t="s">
        <v>33</v>
      </c>
      <c r="AX905" s="14" t="s">
        <v>72</v>
      </c>
      <c r="AY905" s="245" t="s">
        <v>127</v>
      </c>
    </row>
    <row r="906" s="14" customFormat="1">
      <c r="A906" s="14"/>
      <c r="B906" s="235"/>
      <c r="C906" s="236"/>
      <c r="D906" s="226" t="s">
        <v>139</v>
      </c>
      <c r="E906" s="237" t="s">
        <v>19</v>
      </c>
      <c r="F906" s="238" t="s">
        <v>688</v>
      </c>
      <c r="G906" s="236"/>
      <c r="H906" s="239">
        <v>2.968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139</v>
      </c>
      <c r="AU906" s="245" t="s">
        <v>82</v>
      </c>
      <c r="AV906" s="14" t="s">
        <v>82</v>
      </c>
      <c r="AW906" s="14" t="s">
        <v>33</v>
      </c>
      <c r="AX906" s="14" t="s">
        <v>72</v>
      </c>
      <c r="AY906" s="245" t="s">
        <v>127</v>
      </c>
    </row>
    <row r="907" s="14" customFormat="1">
      <c r="A907" s="14"/>
      <c r="B907" s="235"/>
      <c r="C907" s="236"/>
      <c r="D907" s="226" t="s">
        <v>139</v>
      </c>
      <c r="E907" s="237" t="s">
        <v>19</v>
      </c>
      <c r="F907" s="238" t="s">
        <v>689</v>
      </c>
      <c r="G907" s="236"/>
      <c r="H907" s="239">
        <v>32.134999999999998</v>
      </c>
      <c r="I907" s="240"/>
      <c r="J907" s="236"/>
      <c r="K907" s="236"/>
      <c r="L907" s="241"/>
      <c r="M907" s="242"/>
      <c r="N907" s="243"/>
      <c r="O907" s="243"/>
      <c r="P907" s="243"/>
      <c r="Q907" s="243"/>
      <c r="R907" s="243"/>
      <c r="S907" s="243"/>
      <c r="T907" s="24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5" t="s">
        <v>139</v>
      </c>
      <c r="AU907" s="245" t="s">
        <v>82</v>
      </c>
      <c r="AV907" s="14" t="s">
        <v>82</v>
      </c>
      <c r="AW907" s="14" t="s">
        <v>33</v>
      </c>
      <c r="AX907" s="14" t="s">
        <v>72</v>
      </c>
      <c r="AY907" s="245" t="s">
        <v>127</v>
      </c>
    </row>
    <row r="908" s="14" customFormat="1">
      <c r="A908" s="14"/>
      <c r="B908" s="235"/>
      <c r="C908" s="236"/>
      <c r="D908" s="226" t="s">
        <v>139</v>
      </c>
      <c r="E908" s="237" t="s">
        <v>19</v>
      </c>
      <c r="F908" s="238" t="s">
        <v>690</v>
      </c>
      <c r="G908" s="236"/>
      <c r="H908" s="239">
        <v>2.8700000000000001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5" t="s">
        <v>139</v>
      </c>
      <c r="AU908" s="245" t="s">
        <v>82</v>
      </c>
      <c r="AV908" s="14" t="s">
        <v>82</v>
      </c>
      <c r="AW908" s="14" t="s">
        <v>33</v>
      </c>
      <c r="AX908" s="14" t="s">
        <v>72</v>
      </c>
      <c r="AY908" s="245" t="s">
        <v>127</v>
      </c>
    </row>
    <row r="909" s="14" customFormat="1">
      <c r="A909" s="14"/>
      <c r="B909" s="235"/>
      <c r="C909" s="236"/>
      <c r="D909" s="226" t="s">
        <v>139</v>
      </c>
      <c r="E909" s="237" t="s">
        <v>19</v>
      </c>
      <c r="F909" s="238" t="s">
        <v>691</v>
      </c>
      <c r="G909" s="236"/>
      <c r="H909" s="239">
        <v>2.968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5" t="s">
        <v>139</v>
      </c>
      <c r="AU909" s="245" t="s">
        <v>82</v>
      </c>
      <c r="AV909" s="14" t="s">
        <v>82</v>
      </c>
      <c r="AW909" s="14" t="s">
        <v>33</v>
      </c>
      <c r="AX909" s="14" t="s">
        <v>72</v>
      </c>
      <c r="AY909" s="245" t="s">
        <v>127</v>
      </c>
    </row>
    <row r="910" s="14" customFormat="1">
      <c r="A910" s="14"/>
      <c r="B910" s="235"/>
      <c r="C910" s="236"/>
      <c r="D910" s="226" t="s">
        <v>139</v>
      </c>
      <c r="E910" s="237" t="s">
        <v>19</v>
      </c>
      <c r="F910" s="238" t="s">
        <v>692</v>
      </c>
      <c r="G910" s="236"/>
      <c r="H910" s="239">
        <v>18.789999999999999</v>
      </c>
      <c r="I910" s="240"/>
      <c r="J910" s="236"/>
      <c r="K910" s="236"/>
      <c r="L910" s="241"/>
      <c r="M910" s="242"/>
      <c r="N910" s="243"/>
      <c r="O910" s="243"/>
      <c r="P910" s="243"/>
      <c r="Q910" s="243"/>
      <c r="R910" s="243"/>
      <c r="S910" s="243"/>
      <c r="T910" s="24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5" t="s">
        <v>139</v>
      </c>
      <c r="AU910" s="245" t="s">
        <v>82</v>
      </c>
      <c r="AV910" s="14" t="s">
        <v>82</v>
      </c>
      <c r="AW910" s="14" t="s">
        <v>33</v>
      </c>
      <c r="AX910" s="14" t="s">
        <v>72</v>
      </c>
      <c r="AY910" s="245" t="s">
        <v>127</v>
      </c>
    </row>
    <row r="911" s="14" customFormat="1">
      <c r="A911" s="14"/>
      <c r="B911" s="235"/>
      <c r="C911" s="236"/>
      <c r="D911" s="226" t="s">
        <v>139</v>
      </c>
      <c r="E911" s="237" t="s">
        <v>19</v>
      </c>
      <c r="F911" s="238" t="s">
        <v>693</v>
      </c>
      <c r="G911" s="236"/>
      <c r="H911" s="239">
        <v>38.685000000000002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5" t="s">
        <v>139</v>
      </c>
      <c r="AU911" s="245" t="s">
        <v>82</v>
      </c>
      <c r="AV911" s="14" t="s">
        <v>82</v>
      </c>
      <c r="AW911" s="14" t="s">
        <v>33</v>
      </c>
      <c r="AX911" s="14" t="s">
        <v>72</v>
      </c>
      <c r="AY911" s="245" t="s">
        <v>127</v>
      </c>
    </row>
    <row r="912" s="14" customFormat="1">
      <c r="A912" s="14"/>
      <c r="B912" s="235"/>
      <c r="C912" s="236"/>
      <c r="D912" s="226" t="s">
        <v>139</v>
      </c>
      <c r="E912" s="237" t="s">
        <v>19</v>
      </c>
      <c r="F912" s="238" t="s">
        <v>694</v>
      </c>
      <c r="G912" s="236"/>
      <c r="H912" s="239">
        <v>3.3250000000000002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5" t="s">
        <v>139</v>
      </c>
      <c r="AU912" s="245" t="s">
        <v>82</v>
      </c>
      <c r="AV912" s="14" t="s">
        <v>82</v>
      </c>
      <c r="AW912" s="14" t="s">
        <v>33</v>
      </c>
      <c r="AX912" s="14" t="s">
        <v>72</v>
      </c>
      <c r="AY912" s="245" t="s">
        <v>127</v>
      </c>
    </row>
    <row r="913" s="14" customFormat="1">
      <c r="A913" s="14"/>
      <c r="B913" s="235"/>
      <c r="C913" s="236"/>
      <c r="D913" s="226" t="s">
        <v>139</v>
      </c>
      <c r="E913" s="237" t="s">
        <v>19</v>
      </c>
      <c r="F913" s="238" t="s">
        <v>695</v>
      </c>
      <c r="G913" s="236"/>
      <c r="H913" s="239">
        <v>3.1150000000000002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5" t="s">
        <v>139</v>
      </c>
      <c r="AU913" s="245" t="s">
        <v>82</v>
      </c>
      <c r="AV913" s="14" t="s">
        <v>82</v>
      </c>
      <c r="AW913" s="14" t="s">
        <v>33</v>
      </c>
      <c r="AX913" s="14" t="s">
        <v>72</v>
      </c>
      <c r="AY913" s="245" t="s">
        <v>127</v>
      </c>
    </row>
    <row r="914" s="14" customFormat="1">
      <c r="A914" s="14"/>
      <c r="B914" s="235"/>
      <c r="C914" s="236"/>
      <c r="D914" s="226" t="s">
        <v>139</v>
      </c>
      <c r="E914" s="237" t="s">
        <v>19</v>
      </c>
      <c r="F914" s="238" t="s">
        <v>696</v>
      </c>
      <c r="G914" s="236"/>
      <c r="H914" s="239">
        <v>11.220000000000001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5" t="s">
        <v>139</v>
      </c>
      <c r="AU914" s="245" t="s">
        <v>82</v>
      </c>
      <c r="AV914" s="14" t="s">
        <v>82</v>
      </c>
      <c r="AW914" s="14" t="s">
        <v>33</v>
      </c>
      <c r="AX914" s="14" t="s">
        <v>72</v>
      </c>
      <c r="AY914" s="245" t="s">
        <v>127</v>
      </c>
    </row>
    <row r="915" s="14" customFormat="1">
      <c r="A915" s="14"/>
      <c r="B915" s="235"/>
      <c r="C915" s="236"/>
      <c r="D915" s="226" t="s">
        <v>139</v>
      </c>
      <c r="E915" s="237" t="s">
        <v>19</v>
      </c>
      <c r="F915" s="238" t="s">
        <v>697</v>
      </c>
      <c r="G915" s="236"/>
      <c r="H915" s="239">
        <v>2.5899999999999999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5" t="s">
        <v>139</v>
      </c>
      <c r="AU915" s="245" t="s">
        <v>82</v>
      </c>
      <c r="AV915" s="14" t="s">
        <v>82</v>
      </c>
      <c r="AW915" s="14" t="s">
        <v>33</v>
      </c>
      <c r="AX915" s="14" t="s">
        <v>72</v>
      </c>
      <c r="AY915" s="245" t="s">
        <v>127</v>
      </c>
    </row>
    <row r="916" s="14" customFormat="1">
      <c r="A916" s="14"/>
      <c r="B916" s="235"/>
      <c r="C916" s="236"/>
      <c r="D916" s="226" t="s">
        <v>139</v>
      </c>
      <c r="E916" s="237" t="s">
        <v>19</v>
      </c>
      <c r="F916" s="238" t="s">
        <v>698</v>
      </c>
      <c r="G916" s="236"/>
      <c r="H916" s="239">
        <v>19.335000000000001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5" t="s">
        <v>139</v>
      </c>
      <c r="AU916" s="245" t="s">
        <v>82</v>
      </c>
      <c r="AV916" s="14" t="s">
        <v>82</v>
      </c>
      <c r="AW916" s="14" t="s">
        <v>33</v>
      </c>
      <c r="AX916" s="14" t="s">
        <v>72</v>
      </c>
      <c r="AY916" s="245" t="s">
        <v>127</v>
      </c>
    </row>
    <row r="917" s="15" customFormat="1">
      <c r="A917" s="15"/>
      <c r="B917" s="246"/>
      <c r="C917" s="247"/>
      <c r="D917" s="226" t="s">
        <v>139</v>
      </c>
      <c r="E917" s="248" t="s">
        <v>19</v>
      </c>
      <c r="F917" s="249" t="s">
        <v>157</v>
      </c>
      <c r="G917" s="247"/>
      <c r="H917" s="250">
        <v>205.90100000000001</v>
      </c>
      <c r="I917" s="251"/>
      <c r="J917" s="247"/>
      <c r="K917" s="247"/>
      <c r="L917" s="252"/>
      <c r="M917" s="253"/>
      <c r="N917" s="254"/>
      <c r="O917" s="254"/>
      <c r="P917" s="254"/>
      <c r="Q917" s="254"/>
      <c r="R917" s="254"/>
      <c r="S917" s="254"/>
      <c r="T917" s="25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6" t="s">
        <v>139</v>
      </c>
      <c r="AU917" s="256" t="s">
        <v>82</v>
      </c>
      <c r="AV917" s="15" t="s">
        <v>158</v>
      </c>
      <c r="AW917" s="15" t="s">
        <v>33</v>
      </c>
      <c r="AX917" s="15" t="s">
        <v>72</v>
      </c>
      <c r="AY917" s="256" t="s">
        <v>127</v>
      </c>
    </row>
    <row r="918" s="14" customFormat="1">
      <c r="A918" s="14"/>
      <c r="B918" s="235"/>
      <c r="C918" s="236"/>
      <c r="D918" s="226" t="s">
        <v>139</v>
      </c>
      <c r="E918" s="237" t="s">
        <v>19</v>
      </c>
      <c r="F918" s="238" t="s">
        <v>699</v>
      </c>
      <c r="G918" s="236"/>
      <c r="H918" s="239">
        <v>30.364999999999998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139</v>
      </c>
      <c r="AU918" s="245" t="s">
        <v>82</v>
      </c>
      <c r="AV918" s="14" t="s">
        <v>82</v>
      </c>
      <c r="AW918" s="14" t="s">
        <v>33</v>
      </c>
      <c r="AX918" s="14" t="s">
        <v>72</v>
      </c>
      <c r="AY918" s="245" t="s">
        <v>127</v>
      </c>
    </row>
    <row r="919" s="14" customFormat="1">
      <c r="A919" s="14"/>
      <c r="B919" s="235"/>
      <c r="C919" s="236"/>
      <c r="D919" s="226" t="s">
        <v>139</v>
      </c>
      <c r="E919" s="237" t="s">
        <v>19</v>
      </c>
      <c r="F919" s="238" t="s">
        <v>700</v>
      </c>
      <c r="G919" s="236"/>
      <c r="H919" s="239">
        <v>15.58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139</v>
      </c>
      <c r="AU919" s="245" t="s">
        <v>82</v>
      </c>
      <c r="AV919" s="14" t="s">
        <v>82</v>
      </c>
      <c r="AW919" s="14" t="s">
        <v>33</v>
      </c>
      <c r="AX919" s="14" t="s">
        <v>72</v>
      </c>
      <c r="AY919" s="245" t="s">
        <v>127</v>
      </c>
    </row>
    <row r="920" s="14" customFormat="1">
      <c r="A920" s="14"/>
      <c r="B920" s="235"/>
      <c r="C920" s="236"/>
      <c r="D920" s="226" t="s">
        <v>139</v>
      </c>
      <c r="E920" s="237" t="s">
        <v>19</v>
      </c>
      <c r="F920" s="238" t="s">
        <v>701</v>
      </c>
      <c r="G920" s="236"/>
      <c r="H920" s="239">
        <v>10.105</v>
      </c>
      <c r="I920" s="240"/>
      <c r="J920" s="236"/>
      <c r="K920" s="236"/>
      <c r="L920" s="241"/>
      <c r="M920" s="242"/>
      <c r="N920" s="243"/>
      <c r="O920" s="243"/>
      <c r="P920" s="243"/>
      <c r="Q920" s="243"/>
      <c r="R920" s="243"/>
      <c r="S920" s="243"/>
      <c r="T920" s="24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5" t="s">
        <v>139</v>
      </c>
      <c r="AU920" s="245" t="s">
        <v>82</v>
      </c>
      <c r="AV920" s="14" t="s">
        <v>82</v>
      </c>
      <c r="AW920" s="14" t="s">
        <v>33</v>
      </c>
      <c r="AX920" s="14" t="s">
        <v>72</v>
      </c>
      <c r="AY920" s="245" t="s">
        <v>127</v>
      </c>
    </row>
    <row r="921" s="14" customFormat="1">
      <c r="A921" s="14"/>
      <c r="B921" s="235"/>
      <c r="C921" s="236"/>
      <c r="D921" s="226" t="s">
        <v>139</v>
      </c>
      <c r="E921" s="237" t="s">
        <v>19</v>
      </c>
      <c r="F921" s="238" t="s">
        <v>702</v>
      </c>
      <c r="G921" s="236"/>
      <c r="H921" s="239">
        <v>10.105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139</v>
      </c>
      <c r="AU921" s="245" t="s">
        <v>82</v>
      </c>
      <c r="AV921" s="14" t="s">
        <v>82</v>
      </c>
      <c r="AW921" s="14" t="s">
        <v>33</v>
      </c>
      <c r="AX921" s="14" t="s">
        <v>72</v>
      </c>
      <c r="AY921" s="245" t="s">
        <v>127</v>
      </c>
    </row>
    <row r="922" s="15" customFormat="1">
      <c r="A922" s="15"/>
      <c r="B922" s="246"/>
      <c r="C922" s="247"/>
      <c r="D922" s="226" t="s">
        <v>139</v>
      </c>
      <c r="E922" s="248" t="s">
        <v>19</v>
      </c>
      <c r="F922" s="249" t="s">
        <v>162</v>
      </c>
      <c r="G922" s="247"/>
      <c r="H922" s="250">
        <v>66.155000000000001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6" t="s">
        <v>139</v>
      </c>
      <c r="AU922" s="256" t="s">
        <v>82</v>
      </c>
      <c r="AV922" s="15" t="s">
        <v>158</v>
      </c>
      <c r="AW922" s="15" t="s">
        <v>33</v>
      </c>
      <c r="AX922" s="15" t="s">
        <v>72</v>
      </c>
      <c r="AY922" s="256" t="s">
        <v>127</v>
      </c>
    </row>
    <row r="923" s="16" customFormat="1">
      <c r="A923" s="16"/>
      <c r="B923" s="257"/>
      <c r="C923" s="258"/>
      <c r="D923" s="226" t="s">
        <v>139</v>
      </c>
      <c r="E923" s="259" t="s">
        <v>19</v>
      </c>
      <c r="F923" s="260" t="s">
        <v>181</v>
      </c>
      <c r="G923" s="258"/>
      <c r="H923" s="261">
        <v>444.60899999999998</v>
      </c>
      <c r="I923" s="262"/>
      <c r="J923" s="258"/>
      <c r="K923" s="258"/>
      <c r="L923" s="263"/>
      <c r="M923" s="264"/>
      <c r="N923" s="265"/>
      <c r="O923" s="265"/>
      <c r="P923" s="265"/>
      <c r="Q923" s="265"/>
      <c r="R923" s="265"/>
      <c r="S923" s="265"/>
      <c r="T923" s="26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T923" s="267" t="s">
        <v>139</v>
      </c>
      <c r="AU923" s="267" t="s">
        <v>82</v>
      </c>
      <c r="AV923" s="16" t="s">
        <v>135</v>
      </c>
      <c r="AW923" s="16" t="s">
        <v>33</v>
      </c>
      <c r="AX923" s="16" t="s">
        <v>80</v>
      </c>
      <c r="AY923" s="267" t="s">
        <v>127</v>
      </c>
    </row>
    <row r="924" s="2" customFormat="1" ht="49.05" customHeight="1">
      <c r="A924" s="40"/>
      <c r="B924" s="41"/>
      <c r="C924" s="206" t="s">
        <v>713</v>
      </c>
      <c r="D924" s="206" t="s">
        <v>130</v>
      </c>
      <c r="E924" s="207" t="s">
        <v>714</v>
      </c>
      <c r="F924" s="208" t="s">
        <v>715</v>
      </c>
      <c r="G924" s="209" t="s">
        <v>133</v>
      </c>
      <c r="H924" s="210">
        <v>272.05599999999998</v>
      </c>
      <c r="I924" s="211"/>
      <c r="J924" s="212">
        <f>ROUND(I924*H924,2)</f>
        <v>0</v>
      </c>
      <c r="K924" s="208" t="s">
        <v>134</v>
      </c>
      <c r="L924" s="46"/>
      <c r="M924" s="213" t="s">
        <v>19</v>
      </c>
      <c r="N924" s="214" t="s">
        <v>43</v>
      </c>
      <c r="O924" s="86"/>
      <c r="P924" s="215">
        <f>O924*H924</f>
        <v>0</v>
      </c>
      <c r="Q924" s="215">
        <v>2.0000000000000002E-05</v>
      </c>
      <c r="R924" s="215">
        <f>Q924*H924</f>
        <v>0.0054411199999999998</v>
      </c>
      <c r="S924" s="215">
        <v>0</v>
      </c>
      <c r="T924" s="216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7" t="s">
        <v>286</v>
      </c>
      <c r="AT924" s="217" t="s">
        <v>130</v>
      </c>
      <c r="AU924" s="217" t="s">
        <v>82</v>
      </c>
      <c r="AY924" s="19" t="s">
        <v>127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9" t="s">
        <v>80</v>
      </c>
      <c r="BK924" s="218">
        <f>ROUND(I924*H924,2)</f>
        <v>0</v>
      </c>
      <c r="BL924" s="19" t="s">
        <v>286</v>
      </c>
      <c r="BM924" s="217" t="s">
        <v>716</v>
      </c>
    </row>
    <row r="925" s="2" customFormat="1">
      <c r="A925" s="40"/>
      <c r="B925" s="41"/>
      <c r="C925" s="42"/>
      <c r="D925" s="219" t="s">
        <v>137</v>
      </c>
      <c r="E925" s="42"/>
      <c r="F925" s="220" t="s">
        <v>717</v>
      </c>
      <c r="G925" s="42"/>
      <c r="H925" s="42"/>
      <c r="I925" s="221"/>
      <c r="J925" s="42"/>
      <c r="K925" s="42"/>
      <c r="L925" s="46"/>
      <c r="M925" s="222"/>
      <c r="N925" s="223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137</v>
      </c>
      <c r="AU925" s="19" t="s">
        <v>82</v>
      </c>
    </row>
    <row r="926" s="13" customFormat="1">
      <c r="A926" s="13"/>
      <c r="B926" s="224"/>
      <c r="C926" s="225"/>
      <c r="D926" s="226" t="s">
        <v>139</v>
      </c>
      <c r="E926" s="227" t="s">
        <v>19</v>
      </c>
      <c r="F926" s="228" t="s">
        <v>680</v>
      </c>
      <c r="G926" s="225"/>
      <c r="H926" s="227" t="s">
        <v>19</v>
      </c>
      <c r="I926" s="229"/>
      <c r="J926" s="225"/>
      <c r="K926" s="225"/>
      <c r="L926" s="230"/>
      <c r="M926" s="231"/>
      <c r="N926" s="232"/>
      <c r="O926" s="232"/>
      <c r="P926" s="232"/>
      <c r="Q926" s="232"/>
      <c r="R926" s="232"/>
      <c r="S926" s="232"/>
      <c r="T926" s="23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4" t="s">
        <v>139</v>
      </c>
      <c r="AU926" s="234" t="s">
        <v>82</v>
      </c>
      <c r="AV926" s="13" t="s">
        <v>80</v>
      </c>
      <c r="AW926" s="13" t="s">
        <v>33</v>
      </c>
      <c r="AX926" s="13" t="s">
        <v>72</v>
      </c>
      <c r="AY926" s="234" t="s">
        <v>127</v>
      </c>
    </row>
    <row r="927" s="14" customFormat="1">
      <c r="A927" s="14"/>
      <c r="B927" s="235"/>
      <c r="C927" s="236"/>
      <c r="D927" s="226" t="s">
        <v>139</v>
      </c>
      <c r="E927" s="237" t="s">
        <v>19</v>
      </c>
      <c r="F927" s="238" t="s">
        <v>681</v>
      </c>
      <c r="G927" s="236"/>
      <c r="H927" s="239">
        <v>14.779999999999999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139</v>
      </c>
      <c r="AU927" s="245" t="s">
        <v>82</v>
      </c>
      <c r="AV927" s="14" t="s">
        <v>82</v>
      </c>
      <c r="AW927" s="14" t="s">
        <v>33</v>
      </c>
      <c r="AX927" s="14" t="s">
        <v>72</v>
      </c>
      <c r="AY927" s="245" t="s">
        <v>127</v>
      </c>
    </row>
    <row r="928" s="14" customFormat="1">
      <c r="A928" s="14"/>
      <c r="B928" s="235"/>
      <c r="C928" s="236"/>
      <c r="D928" s="226" t="s">
        <v>139</v>
      </c>
      <c r="E928" s="237" t="s">
        <v>19</v>
      </c>
      <c r="F928" s="238" t="s">
        <v>682</v>
      </c>
      <c r="G928" s="236"/>
      <c r="H928" s="239">
        <v>3.2200000000000002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5" t="s">
        <v>139</v>
      </c>
      <c r="AU928" s="245" t="s">
        <v>82</v>
      </c>
      <c r="AV928" s="14" t="s">
        <v>82</v>
      </c>
      <c r="AW928" s="14" t="s">
        <v>33</v>
      </c>
      <c r="AX928" s="14" t="s">
        <v>72</v>
      </c>
      <c r="AY928" s="245" t="s">
        <v>127</v>
      </c>
    </row>
    <row r="929" s="14" customFormat="1">
      <c r="A929" s="14"/>
      <c r="B929" s="235"/>
      <c r="C929" s="236"/>
      <c r="D929" s="226" t="s">
        <v>139</v>
      </c>
      <c r="E929" s="237" t="s">
        <v>19</v>
      </c>
      <c r="F929" s="238" t="s">
        <v>683</v>
      </c>
      <c r="G929" s="236"/>
      <c r="H929" s="239">
        <v>14.779999999999999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5" t="s">
        <v>139</v>
      </c>
      <c r="AU929" s="245" t="s">
        <v>82</v>
      </c>
      <c r="AV929" s="14" t="s">
        <v>82</v>
      </c>
      <c r="AW929" s="14" t="s">
        <v>33</v>
      </c>
      <c r="AX929" s="14" t="s">
        <v>72</v>
      </c>
      <c r="AY929" s="245" t="s">
        <v>127</v>
      </c>
    </row>
    <row r="930" s="14" customFormat="1">
      <c r="A930" s="14"/>
      <c r="B930" s="235"/>
      <c r="C930" s="236"/>
      <c r="D930" s="226" t="s">
        <v>139</v>
      </c>
      <c r="E930" s="237" t="s">
        <v>19</v>
      </c>
      <c r="F930" s="238" t="s">
        <v>684</v>
      </c>
      <c r="G930" s="236"/>
      <c r="H930" s="239">
        <v>3.2200000000000002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5" t="s">
        <v>139</v>
      </c>
      <c r="AU930" s="245" t="s">
        <v>82</v>
      </c>
      <c r="AV930" s="14" t="s">
        <v>82</v>
      </c>
      <c r="AW930" s="14" t="s">
        <v>33</v>
      </c>
      <c r="AX930" s="14" t="s">
        <v>72</v>
      </c>
      <c r="AY930" s="245" t="s">
        <v>127</v>
      </c>
    </row>
    <row r="931" s="14" customFormat="1">
      <c r="A931" s="14"/>
      <c r="B931" s="235"/>
      <c r="C931" s="236"/>
      <c r="D931" s="226" t="s">
        <v>139</v>
      </c>
      <c r="E931" s="237" t="s">
        <v>19</v>
      </c>
      <c r="F931" s="238" t="s">
        <v>685</v>
      </c>
      <c r="G931" s="236"/>
      <c r="H931" s="239">
        <v>-1.7549999999999999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5" t="s">
        <v>139</v>
      </c>
      <c r="AU931" s="245" t="s">
        <v>82</v>
      </c>
      <c r="AV931" s="14" t="s">
        <v>82</v>
      </c>
      <c r="AW931" s="14" t="s">
        <v>33</v>
      </c>
      <c r="AX931" s="14" t="s">
        <v>72</v>
      </c>
      <c r="AY931" s="245" t="s">
        <v>127</v>
      </c>
    </row>
    <row r="932" s="14" customFormat="1">
      <c r="A932" s="14"/>
      <c r="B932" s="235"/>
      <c r="C932" s="236"/>
      <c r="D932" s="226" t="s">
        <v>139</v>
      </c>
      <c r="E932" s="237" t="s">
        <v>19</v>
      </c>
      <c r="F932" s="238" t="s">
        <v>686</v>
      </c>
      <c r="G932" s="236"/>
      <c r="H932" s="239">
        <v>30.785</v>
      </c>
      <c r="I932" s="240"/>
      <c r="J932" s="236"/>
      <c r="K932" s="236"/>
      <c r="L932" s="241"/>
      <c r="M932" s="242"/>
      <c r="N932" s="243"/>
      <c r="O932" s="243"/>
      <c r="P932" s="243"/>
      <c r="Q932" s="243"/>
      <c r="R932" s="243"/>
      <c r="S932" s="243"/>
      <c r="T932" s="24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5" t="s">
        <v>139</v>
      </c>
      <c r="AU932" s="245" t="s">
        <v>82</v>
      </c>
      <c r="AV932" s="14" t="s">
        <v>82</v>
      </c>
      <c r="AW932" s="14" t="s">
        <v>33</v>
      </c>
      <c r="AX932" s="14" t="s">
        <v>72</v>
      </c>
      <c r="AY932" s="245" t="s">
        <v>127</v>
      </c>
    </row>
    <row r="933" s="14" customFormat="1">
      <c r="A933" s="14"/>
      <c r="B933" s="235"/>
      <c r="C933" s="236"/>
      <c r="D933" s="226" t="s">
        <v>139</v>
      </c>
      <c r="E933" s="237" t="s">
        <v>19</v>
      </c>
      <c r="F933" s="238" t="s">
        <v>687</v>
      </c>
      <c r="G933" s="236"/>
      <c r="H933" s="239">
        <v>2.8700000000000001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5" t="s">
        <v>139</v>
      </c>
      <c r="AU933" s="245" t="s">
        <v>82</v>
      </c>
      <c r="AV933" s="14" t="s">
        <v>82</v>
      </c>
      <c r="AW933" s="14" t="s">
        <v>33</v>
      </c>
      <c r="AX933" s="14" t="s">
        <v>72</v>
      </c>
      <c r="AY933" s="245" t="s">
        <v>127</v>
      </c>
    </row>
    <row r="934" s="14" customFormat="1">
      <c r="A934" s="14"/>
      <c r="B934" s="235"/>
      <c r="C934" s="236"/>
      <c r="D934" s="226" t="s">
        <v>139</v>
      </c>
      <c r="E934" s="237" t="s">
        <v>19</v>
      </c>
      <c r="F934" s="238" t="s">
        <v>688</v>
      </c>
      <c r="G934" s="236"/>
      <c r="H934" s="239">
        <v>2.968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5" t="s">
        <v>139</v>
      </c>
      <c r="AU934" s="245" t="s">
        <v>82</v>
      </c>
      <c r="AV934" s="14" t="s">
        <v>82</v>
      </c>
      <c r="AW934" s="14" t="s">
        <v>33</v>
      </c>
      <c r="AX934" s="14" t="s">
        <v>72</v>
      </c>
      <c r="AY934" s="245" t="s">
        <v>127</v>
      </c>
    </row>
    <row r="935" s="14" customFormat="1">
      <c r="A935" s="14"/>
      <c r="B935" s="235"/>
      <c r="C935" s="236"/>
      <c r="D935" s="226" t="s">
        <v>139</v>
      </c>
      <c r="E935" s="237" t="s">
        <v>19</v>
      </c>
      <c r="F935" s="238" t="s">
        <v>689</v>
      </c>
      <c r="G935" s="236"/>
      <c r="H935" s="239">
        <v>32.134999999999998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139</v>
      </c>
      <c r="AU935" s="245" t="s">
        <v>82</v>
      </c>
      <c r="AV935" s="14" t="s">
        <v>82</v>
      </c>
      <c r="AW935" s="14" t="s">
        <v>33</v>
      </c>
      <c r="AX935" s="14" t="s">
        <v>72</v>
      </c>
      <c r="AY935" s="245" t="s">
        <v>127</v>
      </c>
    </row>
    <row r="936" s="14" customFormat="1">
      <c r="A936" s="14"/>
      <c r="B936" s="235"/>
      <c r="C936" s="236"/>
      <c r="D936" s="226" t="s">
        <v>139</v>
      </c>
      <c r="E936" s="237" t="s">
        <v>19</v>
      </c>
      <c r="F936" s="238" t="s">
        <v>690</v>
      </c>
      <c r="G936" s="236"/>
      <c r="H936" s="239">
        <v>2.8700000000000001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5" t="s">
        <v>139</v>
      </c>
      <c r="AU936" s="245" t="s">
        <v>82</v>
      </c>
      <c r="AV936" s="14" t="s">
        <v>82</v>
      </c>
      <c r="AW936" s="14" t="s">
        <v>33</v>
      </c>
      <c r="AX936" s="14" t="s">
        <v>72</v>
      </c>
      <c r="AY936" s="245" t="s">
        <v>127</v>
      </c>
    </row>
    <row r="937" s="14" customFormat="1">
      <c r="A937" s="14"/>
      <c r="B937" s="235"/>
      <c r="C937" s="236"/>
      <c r="D937" s="226" t="s">
        <v>139</v>
      </c>
      <c r="E937" s="237" t="s">
        <v>19</v>
      </c>
      <c r="F937" s="238" t="s">
        <v>691</v>
      </c>
      <c r="G937" s="236"/>
      <c r="H937" s="239">
        <v>2.968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139</v>
      </c>
      <c r="AU937" s="245" t="s">
        <v>82</v>
      </c>
      <c r="AV937" s="14" t="s">
        <v>82</v>
      </c>
      <c r="AW937" s="14" t="s">
        <v>33</v>
      </c>
      <c r="AX937" s="14" t="s">
        <v>72</v>
      </c>
      <c r="AY937" s="245" t="s">
        <v>127</v>
      </c>
    </row>
    <row r="938" s="14" customFormat="1">
      <c r="A938" s="14"/>
      <c r="B938" s="235"/>
      <c r="C938" s="236"/>
      <c r="D938" s="226" t="s">
        <v>139</v>
      </c>
      <c r="E938" s="237" t="s">
        <v>19</v>
      </c>
      <c r="F938" s="238" t="s">
        <v>692</v>
      </c>
      <c r="G938" s="236"/>
      <c r="H938" s="239">
        <v>18.789999999999999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139</v>
      </c>
      <c r="AU938" s="245" t="s">
        <v>82</v>
      </c>
      <c r="AV938" s="14" t="s">
        <v>82</v>
      </c>
      <c r="AW938" s="14" t="s">
        <v>33</v>
      </c>
      <c r="AX938" s="14" t="s">
        <v>72</v>
      </c>
      <c r="AY938" s="245" t="s">
        <v>127</v>
      </c>
    </row>
    <row r="939" s="14" customFormat="1">
      <c r="A939" s="14"/>
      <c r="B939" s="235"/>
      <c r="C939" s="236"/>
      <c r="D939" s="226" t="s">
        <v>139</v>
      </c>
      <c r="E939" s="237" t="s">
        <v>19</v>
      </c>
      <c r="F939" s="238" t="s">
        <v>693</v>
      </c>
      <c r="G939" s="236"/>
      <c r="H939" s="239">
        <v>38.685000000000002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5" t="s">
        <v>139</v>
      </c>
      <c r="AU939" s="245" t="s">
        <v>82</v>
      </c>
      <c r="AV939" s="14" t="s">
        <v>82</v>
      </c>
      <c r="AW939" s="14" t="s">
        <v>33</v>
      </c>
      <c r="AX939" s="14" t="s">
        <v>72</v>
      </c>
      <c r="AY939" s="245" t="s">
        <v>127</v>
      </c>
    </row>
    <row r="940" s="14" customFormat="1">
      <c r="A940" s="14"/>
      <c r="B940" s="235"/>
      <c r="C940" s="236"/>
      <c r="D940" s="226" t="s">
        <v>139</v>
      </c>
      <c r="E940" s="237" t="s">
        <v>19</v>
      </c>
      <c r="F940" s="238" t="s">
        <v>694</v>
      </c>
      <c r="G940" s="236"/>
      <c r="H940" s="239">
        <v>3.3250000000000002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139</v>
      </c>
      <c r="AU940" s="245" t="s">
        <v>82</v>
      </c>
      <c r="AV940" s="14" t="s">
        <v>82</v>
      </c>
      <c r="AW940" s="14" t="s">
        <v>33</v>
      </c>
      <c r="AX940" s="14" t="s">
        <v>72</v>
      </c>
      <c r="AY940" s="245" t="s">
        <v>127</v>
      </c>
    </row>
    <row r="941" s="14" customFormat="1">
      <c r="A941" s="14"/>
      <c r="B941" s="235"/>
      <c r="C941" s="236"/>
      <c r="D941" s="226" t="s">
        <v>139</v>
      </c>
      <c r="E941" s="237" t="s">
        <v>19</v>
      </c>
      <c r="F941" s="238" t="s">
        <v>695</v>
      </c>
      <c r="G941" s="236"/>
      <c r="H941" s="239">
        <v>3.1150000000000002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139</v>
      </c>
      <c r="AU941" s="245" t="s">
        <v>82</v>
      </c>
      <c r="AV941" s="14" t="s">
        <v>82</v>
      </c>
      <c r="AW941" s="14" t="s">
        <v>33</v>
      </c>
      <c r="AX941" s="14" t="s">
        <v>72</v>
      </c>
      <c r="AY941" s="245" t="s">
        <v>127</v>
      </c>
    </row>
    <row r="942" s="14" customFormat="1">
      <c r="A942" s="14"/>
      <c r="B942" s="235"/>
      <c r="C942" s="236"/>
      <c r="D942" s="226" t="s">
        <v>139</v>
      </c>
      <c r="E942" s="237" t="s">
        <v>19</v>
      </c>
      <c r="F942" s="238" t="s">
        <v>696</v>
      </c>
      <c r="G942" s="236"/>
      <c r="H942" s="239">
        <v>11.220000000000001</v>
      </c>
      <c r="I942" s="240"/>
      <c r="J942" s="236"/>
      <c r="K942" s="236"/>
      <c r="L942" s="241"/>
      <c r="M942" s="242"/>
      <c r="N942" s="243"/>
      <c r="O942" s="243"/>
      <c r="P942" s="243"/>
      <c r="Q942" s="243"/>
      <c r="R942" s="243"/>
      <c r="S942" s="243"/>
      <c r="T942" s="24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5" t="s">
        <v>139</v>
      </c>
      <c r="AU942" s="245" t="s">
        <v>82</v>
      </c>
      <c r="AV942" s="14" t="s">
        <v>82</v>
      </c>
      <c r="AW942" s="14" t="s">
        <v>33</v>
      </c>
      <c r="AX942" s="14" t="s">
        <v>72</v>
      </c>
      <c r="AY942" s="245" t="s">
        <v>127</v>
      </c>
    </row>
    <row r="943" s="14" customFormat="1">
      <c r="A943" s="14"/>
      <c r="B943" s="235"/>
      <c r="C943" s="236"/>
      <c r="D943" s="226" t="s">
        <v>139</v>
      </c>
      <c r="E943" s="237" t="s">
        <v>19</v>
      </c>
      <c r="F943" s="238" t="s">
        <v>697</v>
      </c>
      <c r="G943" s="236"/>
      <c r="H943" s="239">
        <v>2.5899999999999999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5" t="s">
        <v>139</v>
      </c>
      <c r="AU943" s="245" t="s">
        <v>82</v>
      </c>
      <c r="AV943" s="14" t="s">
        <v>82</v>
      </c>
      <c r="AW943" s="14" t="s">
        <v>33</v>
      </c>
      <c r="AX943" s="14" t="s">
        <v>72</v>
      </c>
      <c r="AY943" s="245" t="s">
        <v>127</v>
      </c>
    </row>
    <row r="944" s="14" customFormat="1">
      <c r="A944" s="14"/>
      <c r="B944" s="235"/>
      <c r="C944" s="236"/>
      <c r="D944" s="226" t="s">
        <v>139</v>
      </c>
      <c r="E944" s="237" t="s">
        <v>19</v>
      </c>
      <c r="F944" s="238" t="s">
        <v>698</v>
      </c>
      <c r="G944" s="236"/>
      <c r="H944" s="239">
        <v>19.335000000000001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5" t="s">
        <v>139</v>
      </c>
      <c r="AU944" s="245" t="s">
        <v>82</v>
      </c>
      <c r="AV944" s="14" t="s">
        <v>82</v>
      </c>
      <c r="AW944" s="14" t="s">
        <v>33</v>
      </c>
      <c r="AX944" s="14" t="s">
        <v>72</v>
      </c>
      <c r="AY944" s="245" t="s">
        <v>127</v>
      </c>
    </row>
    <row r="945" s="15" customFormat="1">
      <c r="A945" s="15"/>
      <c r="B945" s="246"/>
      <c r="C945" s="247"/>
      <c r="D945" s="226" t="s">
        <v>139</v>
      </c>
      <c r="E945" s="248" t="s">
        <v>19</v>
      </c>
      <c r="F945" s="249" t="s">
        <v>157</v>
      </c>
      <c r="G945" s="247"/>
      <c r="H945" s="250">
        <v>205.90100000000001</v>
      </c>
      <c r="I945" s="251"/>
      <c r="J945" s="247"/>
      <c r="K945" s="247"/>
      <c r="L945" s="252"/>
      <c r="M945" s="253"/>
      <c r="N945" s="254"/>
      <c r="O945" s="254"/>
      <c r="P945" s="254"/>
      <c r="Q945" s="254"/>
      <c r="R945" s="254"/>
      <c r="S945" s="254"/>
      <c r="T945" s="25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56" t="s">
        <v>139</v>
      </c>
      <c r="AU945" s="256" t="s">
        <v>82</v>
      </c>
      <c r="AV945" s="15" t="s">
        <v>158</v>
      </c>
      <c r="AW945" s="15" t="s">
        <v>33</v>
      </c>
      <c r="AX945" s="15" t="s">
        <v>72</v>
      </c>
      <c r="AY945" s="256" t="s">
        <v>127</v>
      </c>
    </row>
    <row r="946" s="14" customFormat="1">
      <c r="A946" s="14"/>
      <c r="B946" s="235"/>
      <c r="C946" s="236"/>
      <c r="D946" s="226" t="s">
        <v>139</v>
      </c>
      <c r="E946" s="237" t="s">
        <v>19</v>
      </c>
      <c r="F946" s="238" t="s">
        <v>699</v>
      </c>
      <c r="G946" s="236"/>
      <c r="H946" s="239">
        <v>30.364999999999998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5" t="s">
        <v>139</v>
      </c>
      <c r="AU946" s="245" t="s">
        <v>82</v>
      </c>
      <c r="AV946" s="14" t="s">
        <v>82</v>
      </c>
      <c r="AW946" s="14" t="s">
        <v>33</v>
      </c>
      <c r="AX946" s="14" t="s">
        <v>72</v>
      </c>
      <c r="AY946" s="245" t="s">
        <v>127</v>
      </c>
    </row>
    <row r="947" s="14" customFormat="1">
      <c r="A947" s="14"/>
      <c r="B947" s="235"/>
      <c r="C947" s="236"/>
      <c r="D947" s="226" t="s">
        <v>139</v>
      </c>
      <c r="E947" s="237" t="s">
        <v>19</v>
      </c>
      <c r="F947" s="238" t="s">
        <v>700</v>
      </c>
      <c r="G947" s="236"/>
      <c r="H947" s="239">
        <v>15.58</v>
      </c>
      <c r="I947" s="240"/>
      <c r="J947" s="236"/>
      <c r="K947" s="236"/>
      <c r="L947" s="241"/>
      <c r="M947" s="242"/>
      <c r="N947" s="243"/>
      <c r="O947" s="243"/>
      <c r="P947" s="243"/>
      <c r="Q947" s="243"/>
      <c r="R947" s="243"/>
      <c r="S947" s="243"/>
      <c r="T947" s="24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5" t="s">
        <v>139</v>
      </c>
      <c r="AU947" s="245" t="s">
        <v>82</v>
      </c>
      <c r="AV947" s="14" t="s">
        <v>82</v>
      </c>
      <c r="AW947" s="14" t="s">
        <v>33</v>
      </c>
      <c r="AX947" s="14" t="s">
        <v>72</v>
      </c>
      <c r="AY947" s="245" t="s">
        <v>127</v>
      </c>
    </row>
    <row r="948" s="14" customFormat="1">
      <c r="A948" s="14"/>
      <c r="B948" s="235"/>
      <c r="C948" s="236"/>
      <c r="D948" s="226" t="s">
        <v>139</v>
      </c>
      <c r="E948" s="237" t="s">
        <v>19</v>
      </c>
      <c r="F948" s="238" t="s">
        <v>701</v>
      </c>
      <c r="G948" s="236"/>
      <c r="H948" s="239">
        <v>10.105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5" t="s">
        <v>139</v>
      </c>
      <c r="AU948" s="245" t="s">
        <v>82</v>
      </c>
      <c r="AV948" s="14" t="s">
        <v>82</v>
      </c>
      <c r="AW948" s="14" t="s">
        <v>33</v>
      </c>
      <c r="AX948" s="14" t="s">
        <v>72</v>
      </c>
      <c r="AY948" s="245" t="s">
        <v>127</v>
      </c>
    </row>
    <row r="949" s="14" customFormat="1">
      <c r="A949" s="14"/>
      <c r="B949" s="235"/>
      <c r="C949" s="236"/>
      <c r="D949" s="226" t="s">
        <v>139</v>
      </c>
      <c r="E949" s="237" t="s">
        <v>19</v>
      </c>
      <c r="F949" s="238" t="s">
        <v>702</v>
      </c>
      <c r="G949" s="236"/>
      <c r="H949" s="239">
        <v>10.105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5" t="s">
        <v>139</v>
      </c>
      <c r="AU949" s="245" t="s">
        <v>82</v>
      </c>
      <c r="AV949" s="14" t="s">
        <v>82</v>
      </c>
      <c r="AW949" s="14" t="s">
        <v>33</v>
      </c>
      <c r="AX949" s="14" t="s">
        <v>72</v>
      </c>
      <c r="AY949" s="245" t="s">
        <v>127</v>
      </c>
    </row>
    <row r="950" s="15" customFormat="1">
      <c r="A950" s="15"/>
      <c r="B950" s="246"/>
      <c r="C950" s="247"/>
      <c r="D950" s="226" t="s">
        <v>139</v>
      </c>
      <c r="E950" s="248" t="s">
        <v>19</v>
      </c>
      <c r="F950" s="249" t="s">
        <v>162</v>
      </c>
      <c r="G950" s="247"/>
      <c r="H950" s="250">
        <v>66.155000000000001</v>
      </c>
      <c r="I950" s="251"/>
      <c r="J950" s="247"/>
      <c r="K950" s="247"/>
      <c r="L950" s="252"/>
      <c r="M950" s="253"/>
      <c r="N950" s="254"/>
      <c r="O950" s="254"/>
      <c r="P950" s="254"/>
      <c r="Q950" s="254"/>
      <c r="R950" s="254"/>
      <c r="S950" s="254"/>
      <c r="T950" s="25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6" t="s">
        <v>139</v>
      </c>
      <c r="AU950" s="256" t="s">
        <v>82</v>
      </c>
      <c r="AV950" s="15" t="s">
        <v>158</v>
      </c>
      <c r="AW950" s="15" t="s">
        <v>33</v>
      </c>
      <c r="AX950" s="15" t="s">
        <v>72</v>
      </c>
      <c r="AY950" s="256" t="s">
        <v>127</v>
      </c>
    </row>
    <row r="951" s="16" customFormat="1">
      <c r="A951" s="16"/>
      <c r="B951" s="257"/>
      <c r="C951" s="258"/>
      <c r="D951" s="226" t="s">
        <v>139</v>
      </c>
      <c r="E951" s="259" t="s">
        <v>19</v>
      </c>
      <c r="F951" s="260" t="s">
        <v>181</v>
      </c>
      <c r="G951" s="258"/>
      <c r="H951" s="261">
        <v>272.05599999999998</v>
      </c>
      <c r="I951" s="262"/>
      <c r="J951" s="258"/>
      <c r="K951" s="258"/>
      <c r="L951" s="263"/>
      <c r="M951" s="279"/>
      <c r="N951" s="280"/>
      <c r="O951" s="280"/>
      <c r="P951" s="280"/>
      <c r="Q951" s="280"/>
      <c r="R951" s="280"/>
      <c r="S951" s="280"/>
      <c r="T951" s="281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67" t="s">
        <v>139</v>
      </c>
      <c r="AU951" s="267" t="s">
        <v>82</v>
      </c>
      <c r="AV951" s="16" t="s">
        <v>135</v>
      </c>
      <c r="AW951" s="16" t="s">
        <v>33</v>
      </c>
      <c r="AX951" s="16" t="s">
        <v>80</v>
      </c>
      <c r="AY951" s="267" t="s">
        <v>127</v>
      </c>
    </row>
    <row r="952" s="2" customFormat="1" ht="6.96" customHeight="1">
      <c r="A952" s="40"/>
      <c r="B952" s="61"/>
      <c r="C952" s="62"/>
      <c r="D952" s="62"/>
      <c r="E952" s="62"/>
      <c r="F952" s="62"/>
      <c r="G952" s="62"/>
      <c r="H952" s="62"/>
      <c r="I952" s="62"/>
      <c r="J952" s="62"/>
      <c r="K952" s="62"/>
      <c r="L952" s="46"/>
      <c r="M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</sheetData>
  <sheetProtection sheet="1" autoFilter="0" formatColumns="0" formatRows="0" objects="1" scenarios="1" spinCount="100000" saltValue="qPb8u2CEOxNGZqvIYLlDR55lnjRzfAxgh/G/Wt+UOMNFa4/2Mej1SvxW0/ntKXyE21jC4GvuIliA2ZhGQ8fNWg==" hashValue="P9OS5ALx+K0N3Rt7MZaCeDOGYD16n4+gg+Esx8fmXjKNM2/cOuDH2s0hr9HfMZSn8PJDv1aLkPM5ysP17gQRgA==" algorithmName="SHA-512" password="CC35"/>
  <autoFilter ref="C94:K95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3_01/612131100"/>
    <hyperlink ref="F144" r:id="rId2" display="https://podminky.urs.cz/item/CS_URS_2023_01/612321121"/>
    <hyperlink ref="F170" r:id="rId3" display="https://podminky.urs.cz/item/CS_URS_2023_01/612321141"/>
    <hyperlink ref="F193" r:id="rId4" display="https://podminky.urs.cz/item/CS_URS_2023_01/631311125"/>
    <hyperlink ref="F210" r:id="rId5" display="https://podminky.urs.cz/item/CS_URS_2023_01/631319012"/>
    <hyperlink ref="F227" r:id="rId6" display="https://podminky.urs.cz/item/CS_URS_2023_01/631319173"/>
    <hyperlink ref="F244" r:id="rId7" display="https://podminky.urs.cz/item/CS_URS_2023_01/631362021"/>
    <hyperlink ref="F248" r:id="rId8" display="https://podminky.urs.cz/item/CS_URS_2023_01/HZS1302"/>
    <hyperlink ref="F251" r:id="rId9" display="https://podminky.urs.cz/item/CS_URS_2023_01/952901111"/>
    <hyperlink ref="F280" r:id="rId10" display="https://podminky.urs.cz/item/CS_URS_2023_01/965042141"/>
    <hyperlink ref="F297" r:id="rId11" display="https://podminky.urs.cz/item/CS_URS_2023_01/965049111"/>
    <hyperlink ref="F300" r:id="rId12" display="https://podminky.urs.cz/item/CS_URS_2023_01/978013191"/>
    <hyperlink ref="F323" r:id="rId13" display="https://podminky.urs.cz/item/CS_URS_2023_01/978059541"/>
    <hyperlink ref="F350" r:id="rId14" display="https://podminky.urs.cz/item/CS_URS_2023_01/949101111"/>
    <hyperlink ref="F380" r:id="rId15" display="https://podminky.urs.cz/item/CS_URS_2023_01/997013156"/>
    <hyperlink ref="F382" r:id="rId16" display="https://podminky.urs.cz/item/CS_URS_2023_01/997013501"/>
    <hyperlink ref="F384" r:id="rId17" display="https://podminky.urs.cz/item/CS_URS_2023_01/997013509"/>
    <hyperlink ref="F387" r:id="rId18" display="https://podminky.urs.cz/item/CS_URS_2023_01/997013871"/>
    <hyperlink ref="F390" r:id="rId19" display="https://podminky.urs.cz/item/CS_URS_2023_01/998011003"/>
    <hyperlink ref="F394" r:id="rId20" display="https://podminky.urs.cz/item/CS_URS_2023_01/711111001"/>
    <hyperlink ref="F414" r:id="rId21" display="https://podminky.urs.cz/item/CS_URS_2023_01/711131811"/>
    <hyperlink ref="F432" r:id="rId22" display="https://podminky.urs.cz/item/CS_URS_2023_01/711141559"/>
    <hyperlink ref="F452" r:id="rId23" display="https://podminky.urs.cz/item/CS_URS_2023_01/711191101"/>
    <hyperlink ref="F469" r:id="rId24" display="https://podminky.urs.cz/item/CS_URS_2023_01/998711103"/>
    <hyperlink ref="F472" r:id="rId25" display="https://podminky.urs.cz/item/CS_URS_2023_01/713121111"/>
    <hyperlink ref="F494" r:id="rId26" display="https://podminky.urs.cz/item/CS_URS_2023_01/998713103"/>
    <hyperlink ref="F503" r:id="rId27" display="https://podminky.urs.cz/item/CS_URS_2023_01/725291511"/>
    <hyperlink ref="F506" r:id="rId28" display="https://podminky.urs.cz/item/CS_URS_2023_01/725291521"/>
    <hyperlink ref="F509" r:id="rId29" display="https://podminky.urs.cz/item/CS_URS_2023_01/725291531"/>
    <hyperlink ref="F512" r:id="rId30" display="https://podminky.urs.cz/item/CS_URS_2023_01/998725202"/>
    <hyperlink ref="F515" r:id="rId31" display="https://podminky.urs.cz/item/CS_URS_2023_01/763121590"/>
    <hyperlink ref="F523" r:id="rId32" display="https://podminky.urs.cz/item/CS_URS_2023_01/763121714"/>
    <hyperlink ref="F525" r:id="rId33" display="https://podminky.urs.cz/item/CS_URS_2023_01/763131471"/>
    <hyperlink ref="F529" r:id="rId34" display="https://podminky.urs.cz/item/CS_URS_2023_01/763131714"/>
    <hyperlink ref="F533" r:id="rId35" display="https://podminky.urs.cz/item/CS_URS_2023_01/763135871"/>
    <hyperlink ref="F537" r:id="rId36" display="https://podminky.urs.cz/item/CS_URS_2023_01/763164527"/>
    <hyperlink ref="F541" r:id="rId37" display="https://podminky.urs.cz/item/CS_URS_2023_01/763164547"/>
    <hyperlink ref="F549" r:id="rId38" display="https://podminky.urs.cz/item/CS_URS_2023_01/763164647"/>
    <hyperlink ref="F566" r:id="rId39" display="https://podminky.urs.cz/item/CS_URS_2023_01/998763303"/>
    <hyperlink ref="F576" r:id="rId40" display="https://podminky.urs.cz/item/CS_URS_2023_01/766660001"/>
    <hyperlink ref="F582" r:id="rId41" display="https://podminky.urs.cz/item/CS_URS_2023_01/766660728"/>
    <hyperlink ref="F591" r:id="rId42" display="https://podminky.urs.cz/item/CS_URS_2023_01/766660729"/>
    <hyperlink ref="F600" r:id="rId43" display="https://podminky.urs.cz/item/CS_URS_2023_01/766691914"/>
    <hyperlink ref="F610" r:id="rId44" display="https://podminky.urs.cz/item/CS_URS_2023_01/998766103"/>
    <hyperlink ref="F613" r:id="rId45" display="https://podminky.urs.cz/item/CS_URS_2023_01/771571810"/>
    <hyperlink ref="F631" r:id="rId46" display="https://podminky.urs.cz/item/CS_URS_2023_01/771574263"/>
    <hyperlink ref="F651" r:id="rId47" display="https://podminky.urs.cz/item/CS_URS_2023_01/771577111"/>
    <hyperlink ref="F668" r:id="rId48" display="https://podminky.urs.cz/item/CS_URS_2023_01/998771103"/>
    <hyperlink ref="F671" r:id="rId49" display="https://podminky.urs.cz/item/CS_URS_2023_01/781121011"/>
    <hyperlink ref="F696" r:id="rId50" display="https://podminky.urs.cz/item/CS_URS_2023_01/781474115"/>
    <hyperlink ref="F723" r:id="rId51" display="https://podminky.urs.cz/item/CS_URS_2023_01/781491021"/>
    <hyperlink ref="F740" r:id="rId52" display="https://podminky.urs.cz/item/CS_URS_2023_01/998781103"/>
    <hyperlink ref="F743" r:id="rId53" display="https://podminky.urs.cz/item/CS_URS_2023_01/783301303"/>
    <hyperlink ref="F747" r:id="rId54" display="https://podminky.urs.cz/item/CS_URS_2023_01/783314203"/>
    <hyperlink ref="F751" r:id="rId55" display="https://podminky.urs.cz/item/CS_URS_2023_01/783315101"/>
    <hyperlink ref="F755" r:id="rId56" display="https://podminky.urs.cz/item/CS_URS_2023_01/783317101"/>
    <hyperlink ref="F760" r:id="rId57" display="https://podminky.urs.cz/item/CS_URS_2023_01/784121001"/>
    <hyperlink ref="F815" r:id="rId58" display="https://podminky.urs.cz/item/CS_URS_2023_01/784181101"/>
    <hyperlink ref="F870" r:id="rId59" display="https://podminky.urs.cz/item/CS_URS_2023_01/784211101"/>
    <hyperlink ref="F925" r:id="rId60" display="https://podminky.urs.cz/item/CS_URS_2023_01/7842111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BUDOVĚ ZUŠ ČESKÁ LÍPA 4.ETAPA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12. 4. 2023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ROUND((SUM(BE88:BE283)),  2)</f>
        <v>0</v>
      </c>
      <c r="G33" s="40"/>
      <c r="H33" s="40"/>
      <c r="I33" s="150">
        <v>0.20999999999999999</v>
      </c>
      <c r="J33" s="149">
        <f>ROUND(((SUM(BE88:BE283))*I33),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ROUND((SUM(BF88:BF283)),  2)</f>
        <v>0</v>
      </c>
      <c r="G34" s="40"/>
      <c r="H34" s="40"/>
      <c r="I34" s="150">
        <v>0.14999999999999999</v>
      </c>
      <c r="J34" s="149">
        <f>ROUND(((SUM(BF88:BF283))*I34),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ROUND((SUM(BG88:BG283)),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ROUND((SUM(BH88:BH283)),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ROUND((SUM(BI88:BI283)),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BUDOVĚ ZUŠ ČESKÁ LÍPA 4.ETAPA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701.2 - SO 701.2 ZDRAVOTECHNIKA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ZUŠ ČESKÁ LÍPA</v>
      </c>
      <c r="G52" s="42"/>
      <c r="H52" s="42"/>
      <c r="I52" s="34" t="s">
        <v>23</v>
      </c>
      <c r="J52" s="74" t="str">
        <f>IF(J12="","",J12)</f>
        <v>12. 4. 2023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ČESKÁ LÍPA</v>
      </c>
      <c r="G54" s="42"/>
      <c r="H54" s="42"/>
      <c r="I54" s="34" t="s">
        <v>31</v>
      </c>
      <c r="J54" s="38" t="str">
        <f>E21</f>
        <v>Ing. Petr KUČERA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VALENTA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96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102</v>
      </c>
      <c r="E63" s="170"/>
      <c r="F63" s="170"/>
      <c r="G63" s="170"/>
      <c r="H63" s="170"/>
      <c r="I63" s="170"/>
      <c r="J63" s="171">
        <f>J106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104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719</v>
      </c>
      <c r="E65" s="176"/>
      <c r="F65" s="176"/>
      <c r="G65" s="176"/>
      <c r="H65" s="176"/>
      <c r="I65" s="176"/>
      <c r="J65" s="177">
        <f>J119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720</v>
      </c>
      <c r="E66" s="176"/>
      <c r="F66" s="176"/>
      <c r="G66" s="176"/>
      <c r="H66" s="176"/>
      <c r="I66" s="176"/>
      <c r="J66" s="177">
        <f>J169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J221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721</v>
      </c>
      <c r="E68" s="176"/>
      <c r="F68" s="176"/>
      <c r="G68" s="176"/>
      <c r="H68" s="176"/>
      <c r="I68" s="176"/>
      <c r="J68" s="177">
        <f>J279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STAVEBNÍ ÚPRAVY V BUDOVĚ ZUŠ ČESKÁ LÍPA 4.ETAPA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90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701.2 - SO 701.2 ZDRAVOTECHNIKA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ZUŠ ČESKÁ LÍPA</v>
      </c>
      <c r="G82" s="42"/>
      <c r="H82" s="42"/>
      <c r="I82" s="34" t="s">
        <v>23</v>
      </c>
      <c r="J82" s="74" t="str">
        <f>IF(J12="","",J12)</f>
        <v>12. 4. 2023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MĚSTO ČESKÁ LÍPA</v>
      </c>
      <c r="G84" s="42"/>
      <c r="H84" s="42"/>
      <c r="I84" s="34" t="s">
        <v>31</v>
      </c>
      <c r="J84" s="38" t="str">
        <f>E21</f>
        <v>Ing. Petr KUČERA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Jaroslav VALENTA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113</v>
      </c>
      <c r="D87" s="182" t="s">
        <v>57</v>
      </c>
      <c r="E87" s="182" t="s">
        <v>53</v>
      </c>
      <c r="F87" s="182" t="s">
        <v>54</v>
      </c>
      <c r="G87" s="182" t="s">
        <v>114</v>
      </c>
      <c r="H87" s="182" t="s">
        <v>115</v>
      </c>
      <c r="I87" s="182" t="s">
        <v>116</v>
      </c>
      <c r="J87" s="182" t="s">
        <v>94</v>
      </c>
      <c r="K87" s="183" t="s">
        <v>117</v>
      </c>
      <c r="L87" s="184"/>
      <c r="M87" s="94" t="s">
        <v>19</v>
      </c>
      <c r="N87" s="95" t="s">
        <v>42</v>
      </c>
      <c r="O87" s="95" t="s">
        <v>118</v>
      </c>
      <c r="P87" s="95" t="s">
        <v>119</v>
      </c>
      <c r="Q87" s="95" t="s">
        <v>120</v>
      </c>
      <c r="R87" s="95" t="s">
        <v>121</v>
      </c>
      <c r="S87" s="95" t="s">
        <v>122</v>
      </c>
      <c r="T87" s="96" t="s">
        <v>123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124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P89+P106</f>
        <v>0</v>
      </c>
      <c r="Q88" s="98"/>
      <c r="R88" s="187">
        <f>R89+R106</f>
        <v>1.0616972600000001</v>
      </c>
      <c r="S88" s="98"/>
      <c r="T88" s="188">
        <f>T89+T106</f>
        <v>2.5816650000000001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95</v>
      </c>
      <c r="BK88" s="189">
        <f>BK89+BK106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125</v>
      </c>
      <c r="F89" s="193" t="s">
        <v>126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P90+P97</f>
        <v>0</v>
      </c>
      <c r="Q89" s="198"/>
      <c r="R89" s="199">
        <f>R90+R97</f>
        <v>0</v>
      </c>
      <c r="S89" s="198"/>
      <c r="T89" s="200">
        <f>T90+T97</f>
        <v>0.34499999999999997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127</v>
      </c>
      <c r="BK89" s="203">
        <f>BK90+BK97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226</v>
      </c>
      <c r="F90" s="204" t="s">
        <v>227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SUM(P91:P96)</f>
        <v>0</v>
      </c>
      <c r="Q90" s="198"/>
      <c r="R90" s="199">
        <f>SUM(R91:R96)</f>
        <v>0</v>
      </c>
      <c r="S90" s="198"/>
      <c r="T90" s="200">
        <f>SUM(T91:T96)</f>
        <v>0.34499999999999997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127</v>
      </c>
      <c r="BK90" s="203">
        <f>SUM(BK91:BK96)</f>
        <v>0</v>
      </c>
    </row>
    <row r="91" s="2" customFormat="1" ht="37.8" customHeight="1">
      <c r="A91" s="40"/>
      <c r="B91" s="41"/>
      <c r="C91" s="206" t="s">
        <v>80</v>
      </c>
      <c r="D91" s="206" t="s">
        <v>130</v>
      </c>
      <c r="E91" s="207" t="s">
        <v>722</v>
      </c>
      <c r="F91" s="208" t="s">
        <v>723</v>
      </c>
      <c r="G91" s="209" t="s">
        <v>452</v>
      </c>
      <c r="H91" s="210">
        <v>35.600000000000001</v>
      </c>
      <c r="I91" s="211"/>
      <c r="J91" s="212">
        <f>ROUND(I91*H91,2)</f>
        <v>0</v>
      </c>
      <c r="K91" s="208" t="s">
        <v>134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0.0060000000000000001</v>
      </c>
      <c r="T91" s="216">
        <f>S91*H91</f>
        <v>0.21360000000000001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135</v>
      </c>
      <c r="AT91" s="217" t="s">
        <v>130</v>
      </c>
      <c r="AU91" s="217" t="s">
        <v>82</v>
      </c>
      <c r="AY91" s="19" t="s">
        <v>127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135</v>
      </c>
      <c r="BM91" s="217" t="s">
        <v>724</v>
      </c>
    </row>
    <row r="92" s="2" customFormat="1">
      <c r="A92" s="40"/>
      <c r="B92" s="41"/>
      <c r="C92" s="42"/>
      <c r="D92" s="219" t="s">
        <v>137</v>
      </c>
      <c r="E92" s="42"/>
      <c r="F92" s="220" t="s">
        <v>725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137</v>
      </c>
      <c r="AU92" s="19" t="s">
        <v>82</v>
      </c>
    </row>
    <row r="93" s="14" customFormat="1">
      <c r="A93" s="14"/>
      <c r="B93" s="235"/>
      <c r="C93" s="236"/>
      <c r="D93" s="226" t="s">
        <v>139</v>
      </c>
      <c r="E93" s="237" t="s">
        <v>19</v>
      </c>
      <c r="F93" s="238" t="s">
        <v>726</v>
      </c>
      <c r="G93" s="236"/>
      <c r="H93" s="239">
        <v>35.600000000000001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139</v>
      </c>
      <c r="AU93" s="245" t="s">
        <v>82</v>
      </c>
      <c r="AV93" s="14" t="s">
        <v>82</v>
      </c>
      <c r="AW93" s="14" t="s">
        <v>33</v>
      </c>
      <c r="AX93" s="14" t="s">
        <v>80</v>
      </c>
      <c r="AY93" s="245" t="s">
        <v>127</v>
      </c>
    </row>
    <row r="94" s="2" customFormat="1" ht="37.8" customHeight="1">
      <c r="A94" s="40"/>
      <c r="B94" s="41"/>
      <c r="C94" s="206" t="s">
        <v>82</v>
      </c>
      <c r="D94" s="206" t="s">
        <v>130</v>
      </c>
      <c r="E94" s="207" t="s">
        <v>727</v>
      </c>
      <c r="F94" s="208" t="s">
        <v>728</v>
      </c>
      <c r="G94" s="209" t="s">
        <v>452</v>
      </c>
      <c r="H94" s="210">
        <v>7.2999999999999998</v>
      </c>
      <c r="I94" s="211"/>
      <c r="J94" s="212">
        <f>ROUND(I94*H94,2)</f>
        <v>0</v>
      </c>
      <c r="K94" s="208" t="s">
        <v>134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0.017999999999999999</v>
      </c>
      <c r="T94" s="216">
        <f>S94*H94</f>
        <v>0.13139999999999999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135</v>
      </c>
      <c r="AT94" s="217" t="s">
        <v>130</v>
      </c>
      <c r="AU94" s="217" t="s">
        <v>82</v>
      </c>
      <c r="AY94" s="19" t="s">
        <v>127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135</v>
      </c>
      <c r="BM94" s="217" t="s">
        <v>729</v>
      </c>
    </row>
    <row r="95" s="2" customFormat="1">
      <c r="A95" s="40"/>
      <c r="B95" s="41"/>
      <c r="C95" s="42"/>
      <c r="D95" s="219" t="s">
        <v>137</v>
      </c>
      <c r="E95" s="42"/>
      <c r="F95" s="220" t="s">
        <v>730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137</v>
      </c>
      <c r="AU95" s="19" t="s">
        <v>82</v>
      </c>
    </row>
    <row r="96" s="14" customFormat="1">
      <c r="A96" s="14"/>
      <c r="B96" s="235"/>
      <c r="C96" s="236"/>
      <c r="D96" s="226" t="s">
        <v>139</v>
      </c>
      <c r="E96" s="237" t="s">
        <v>19</v>
      </c>
      <c r="F96" s="238" t="s">
        <v>731</v>
      </c>
      <c r="G96" s="236"/>
      <c r="H96" s="239">
        <v>7.2999999999999998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139</v>
      </c>
      <c r="AU96" s="245" t="s">
        <v>82</v>
      </c>
      <c r="AV96" s="14" t="s">
        <v>82</v>
      </c>
      <c r="AW96" s="14" t="s">
        <v>33</v>
      </c>
      <c r="AX96" s="14" t="s">
        <v>80</v>
      </c>
      <c r="AY96" s="245" t="s">
        <v>127</v>
      </c>
    </row>
    <row r="97" s="12" customFormat="1" ht="22.8" customHeight="1">
      <c r="A97" s="12"/>
      <c r="B97" s="190"/>
      <c r="C97" s="191"/>
      <c r="D97" s="192" t="s">
        <v>71</v>
      </c>
      <c r="E97" s="204" t="s">
        <v>280</v>
      </c>
      <c r="F97" s="204" t="s">
        <v>281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SUM(P98:P105)</f>
        <v>0</v>
      </c>
      <c r="Q97" s="198"/>
      <c r="R97" s="199">
        <f>SUM(R98:R105)</f>
        <v>0</v>
      </c>
      <c r="S97" s="198"/>
      <c r="T97" s="200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127</v>
      </c>
      <c r="BK97" s="203">
        <f>SUM(BK98:BK105)</f>
        <v>0</v>
      </c>
    </row>
    <row r="98" s="2" customFormat="1" ht="16.5" customHeight="1">
      <c r="A98" s="40"/>
      <c r="B98" s="41"/>
      <c r="C98" s="206" t="s">
        <v>158</v>
      </c>
      <c r="D98" s="206" t="s">
        <v>130</v>
      </c>
      <c r="E98" s="207" t="s">
        <v>732</v>
      </c>
      <c r="F98" s="208" t="s">
        <v>733</v>
      </c>
      <c r="G98" s="209" t="s">
        <v>222</v>
      </c>
      <c r="H98" s="210">
        <v>2.5819999999999999</v>
      </c>
      <c r="I98" s="211"/>
      <c r="J98" s="212">
        <f>ROUND(I98*H98,2)</f>
        <v>0</v>
      </c>
      <c r="K98" s="208" t="s">
        <v>134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135</v>
      </c>
      <c r="AT98" s="217" t="s">
        <v>130</v>
      </c>
      <c r="AU98" s="217" t="s">
        <v>82</v>
      </c>
      <c r="AY98" s="19" t="s">
        <v>127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135</v>
      </c>
      <c r="BM98" s="217" t="s">
        <v>734</v>
      </c>
    </row>
    <row r="99" s="2" customFormat="1">
      <c r="A99" s="40"/>
      <c r="B99" s="41"/>
      <c r="C99" s="42"/>
      <c r="D99" s="219" t="s">
        <v>137</v>
      </c>
      <c r="E99" s="42"/>
      <c r="F99" s="220" t="s">
        <v>735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</v>
      </c>
      <c r="AU99" s="19" t="s">
        <v>82</v>
      </c>
    </row>
    <row r="100" s="2" customFormat="1" ht="44.25" customHeight="1">
      <c r="A100" s="40"/>
      <c r="B100" s="41"/>
      <c r="C100" s="206" t="s">
        <v>135</v>
      </c>
      <c r="D100" s="206" t="s">
        <v>130</v>
      </c>
      <c r="E100" s="207" t="s">
        <v>736</v>
      </c>
      <c r="F100" s="208" t="s">
        <v>737</v>
      </c>
      <c r="G100" s="209" t="s">
        <v>222</v>
      </c>
      <c r="H100" s="210">
        <v>2.5819999999999999</v>
      </c>
      <c r="I100" s="211"/>
      <c r="J100" s="212">
        <f>ROUND(I100*H100,2)</f>
        <v>0</v>
      </c>
      <c r="K100" s="208" t="s">
        <v>134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135</v>
      </c>
      <c r="AT100" s="217" t="s">
        <v>130</v>
      </c>
      <c r="AU100" s="217" t="s">
        <v>82</v>
      </c>
      <c r="AY100" s="19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135</v>
      </c>
      <c r="BM100" s="217" t="s">
        <v>738</v>
      </c>
    </row>
    <row r="101" s="2" customFormat="1">
      <c r="A101" s="40"/>
      <c r="B101" s="41"/>
      <c r="C101" s="42"/>
      <c r="D101" s="219" t="s">
        <v>137</v>
      </c>
      <c r="E101" s="42"/>
      <c r="F101" s="220" t="s">
        <v>739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137</v>
      </c>
      <c r="AU101" s="19" t="s">
        <v>82</v>
      </c>
    </row>
    <row r="102" s="2" customFormat="1" ht="37.8" customHeight="1">
      <c r="A102" s="40"/>
      <c r="B102" s="41"/>
      <c r="C102" s="206" t="s">
        <v>210</v>
      </c>
      <c r="D102" s="206" t="s">
        <v>130</v>
      </c>
      <c r="E102" s="207" t="s">
        <v>740</v>
      </c>
      <c r="F102" s="208" t="s">
        <v>741</v>
      </c>
      <c r="G102" s="209" t="s">
        <v>222</v>
      </c>
      <c r="H102" s="210">
        <v>2.5819999999999999</v>
      </c>
      <c r="I102" s="211"/>
      <c r="J102" s="212">
        <f>ROUND(I102*H102,2)</f>
        <v>0</v>
      </c>
      <c r="K102" s="208" t="s">
        <v>134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135</v>
      </c>
      <c r="AT102" s="217" t="s">
        <v>130</v>
      </c>
      <c r="AU102" s="217" t="s">
        <v>82</v>
      </c>
      <c r="AY102" s="19" t="s">
        <v>127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135</v>
      </c>
      <c r="BM102" s="217" t="s">
        <v>742</v>
      </c>
    </row>
    <row r="103" s="2" customFormat="1">
      <c r="A103" s="40"/>
      <c r="B103" s="41"/>
      <c r="C103" s="42"/>
      <c r="D103" s="219" t="s">
        <v>137</v>
      </c>
      <c r="E103" s="42"/>
      <c r="F103" s="220" t="s">
        <v>743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137</v>
      </c>
      <c r="AU103" s="19" t="s">
        <v>82</v>
      </c>
    </row>
    <row r="104" s="2" customFormat="1" ht="33" customHeight="1">
      <c r="A104" s="40"/>
      <c r="B104" s="41"/>
      <c r="C104" s="206" t="s">
        <v>128</v>
      </c>
      <c r="D104" s="206" t="s">
        <v>130</v>
      </c>
      <c r="E104" s="207" t="s">
        <v>287</v>
      </c>
      <c r="F104" s="208" t="s">
        <v>288</v>
      </c>
      <c r="G104" s="209" t="s">
        <v>222</v>
      </c>
      <c r="H104" s="210">
        <v>2.5819999999999999</v>
      </c>
      <c r="I104" s="211"/>
      <c r="J104" s="212">
        <f>ROUND(I104*H104,2)</f>
        <v>0</v>
      </c>
      <c r="K104" s="208" t="s">
        <v>134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135</v>
      </c>
      <c r="AT104" s="217" t="s">
        <v>130</v>
      </c>
      <c r="AU104" s="217" t="s">
        <v>82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135</v>
      </c>
      <c r="BM104" s="217" t="s">
        <v>744</v>
      </c>
    </row>
    <row r="105" s="2" customFormat="1">
      <c r="A105" s="40"/>
      <c r="B105" s="41"/>
      <c r="C105" s="42"/>
      <c r="D105" s="219" t="s">
        <v>137</v>
      </c>
      <c r="E105" s="42"/>
      <c r="F105" s="220" t="s">
        <v>290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137</v>
      </c>
      <c r="AU105" s="19" t="s">
        <v>82</v>
      </c>
    </row>
    <row r="106" s="12" customFormat="1" ht="25.92" customHeight="1">
      <c r="A106" s="12"/>
      <c r="B106" s="190"/>
      <c r="C106" s="191"/>
      <c r="D106" s="192" t="s">
        <v>71</v>
      </c>
      <c r="E106" s="193" t="s">
        <v>309</v>
      </c>
      <c r="F106" s="193" t="s">
        <v>310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P107+P119+P169+P221+P279</f>
        <v>0</v>
      </c>
      <c r="Q106" s="198"/>
      <c r="R106" s="199">
        <f>R107+R119+R169+R221+R279</f>
        <v>1.0616972600000001</v>
      </c>
      <c r="S106" s="198"/>
      <c r="T106" s="200">
        <f>T107+T119+T169+T221+T279</f>
        <v>2.2366649999999999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82</v>
      </c>
      <c r="AT106" s="202" t="s">
        <v>71</v>
      </c>
      <c r="AU106" s="202" t="s">
        <v>72</v>
      </c>
      <c r="AY106" s="201" t="s">
        <v>127</v>
      </c>
      <c r="BK106" s="203">
        <f>BK107+BK119+BK169+BK221+BK279</f>
        <v>0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355</v>
      </c>
      <c r="F107" s="204" t="s">
        <v>356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SUM(P108:P118)</f>
        <v>0</v>
      </c>
      <c r="Q107" s="198"/>
      <c r="R107" s="199">
        <f>SUM(R108:R118)</f>
        <v>0.11902326000000001</v>
      </c>
      <c r="S107" s="198"/>
      <c r="T107" s="200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82</v>
      </c>
      <c r="AT107" s="202" t="s">
        <v>71</v>
      </c>
      <c r="AU107" s="202" t="s">
        <v>80</v>
      </c>
      <c r="AY107" s="201" t="s">
        <v>127</v>
      </c>
      <c r="BK107" s="203">
        <f>SUM(BK108:BK118)</f>
        <v>0</v>
      </c>
    </row>
    <row r="108" s="2" customFormat="1" ht="44.25" customHeight="1">
      <c r="A108" s="40"/>
      <c r="B108" s="41"/>
      <c r="C108" s="206" t="s">
        <v>219</v>
      </c>
      <c r="D108" s="206" t="s">
        <v>130</v>
      </c>
      <c r="E108" s="207" t="s">
        <v>745</v>
      </c>
      <c r="F108" s="208" t="s">
        <v>746</v>
      </c>
      <c r="G108" s="209" t="s">
        <v>133</v>
      </c>
      <c r="H108" s="210">
        <v>215.833</v>
      </c>
      <c r="I108" s="211"/>
      <c r="J108" s="212">
        <f>ROUND(I108*H108,2)</f>
        <v>0</v>
      </c>
      <c r="K108" s="208" t="s">
        <v>134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0.00022000000000000001</v>
      </c>
      <c r="R108" s="215">
        <f>Q108*H108</f>
        <v>0.047483259999999999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286</v>
      </c>
      <c r="AT108" s="217" t="s">
        <v>130</v>
      </c>
      <c r="AU108" s="217" t="s">
        <v>82</v>
      </c>
      <c r="AY108" s="19" t="s">
        <v>127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286</v>
      </c>
      <c r="BM108" s="217" t="s">
        <v>747</v>
      </c>
    </row>
    <row r="109" s="2" customFormat="1">
      <c r="A109" s="40"/>
      <c r="B109" s="41"/>
      <c r="C109" s="42"/>
      <c r="D109" s="219" t="s">
        <v>137</v>
      </c>
      <c r="E109" s="42"/>
      <c r="F109" s="220" t="s">
        <v>748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137</v>
      </c>
      <c r="AU109" s="19" t="s">
        <v>82</v>
      </c>
    </row>
    <row r="110" s="2" customFormat="1" ht="24.15" customHeight="1">
      <c r="A110" s="40"/>
      <c r="B110" s="41"/>
      <c r="C110" s="268" t="s">
        <v>228</v>
      </c>
      <c r="D110" s="268" t="s">
        <v>318</v>
      </c>
      <c r="E110" s="269" t="s">
        <v>749</v>
      </c>
      <c r="F110" s="270" t="s">
        <v>750</v>
      </c>
      <c r="G110" s="271" t="s">
        <v>452</v>
      </c>
      <c r="H110" s="272">
        <v>122</v>
      </c>
      <c r="I110" s="273"/>
      <c r="J110" s="274">
        <f>ROUND(I110*H110,2)</f>
        <v>0</v>
      </c>
      <c r="K110" s="270" t="s">
        <v>134</v>
      </c>
      <c r="L110" s="275"/>
      <c r="M110" s="276" t="s">
        <v>19</v>
      </c>
      <c r="N110" s="277" t="s">
        <v>43</v>
      </c>
      <c r="O110" s="86"/>
      <c r="P110" s="215">
        <f>O110*H110</f>
        <v>0</v>
      </c>
      <c r="Q110" s="215">
        <v>0.00027</v>
      </c>
      <c r="R110" s="215">
        <f>Q110*H110</f>
        <v>0.032939999999999997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321</v>
      </c>
      <c r="AT110" s="217" t="s">
        <v>318</v>
      </c>
      <c r="AU110" s="217" t="s">
        <v>82</v>
      </c>
      <c r="AY110" s="19" t="s">
        <v>127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286</v>
      </c>
      <c r="BM110" s="217" t="s">
        <v>751</v>
      </c>
    </row>
    <row r="111" s="2" customFormat="1" ht="24.15" customHeight="1">
      <c r="A111" s="40"/>
      <c r="B111" s="41"/>
      <c r="C111" s="268" t="s">
        <v>226</v>
      </c>
      <c r="D111" s="268" t="s">
        <v>318</v>
      </c>
      <c r="E111" s="269" t="s">
        <v>752</v>
      </c>
      <c r="F111" s="270" t="s">
        <v>753</v>
      </c>
      <c r="G111" s="271" t="s">
        <v>452</v>
      </c>
      <c r="H111" s="272">
        <v>39</v>
      </c>
      <c r="I111" s="273"/>
      <c r="J111" s="274">
        <f>ROUND(I111*H111,2)</f>
        <v>0</v>
      </c>
      <c r="K111" s="270" t="s">
        <v>134</v>
      </c>
      <c r="L111" s="275"/>
      <c r="M111" s="276" t="s">
        <v>19</v>
      </c>
      <c r="N111" s="277" t="s">
        <v>43</v>
      </c>
      <c r="O111" s="86"/>
      <c r="P111" s="215">
        <f>O111*H111</f>
        <v>0</v>
      </c>
      <c r="Q111" s="215">
        <v>0.00029</v>
      </c>
      <c r="R111" s="215">
        <f>Q111*H111</f>
        <v>0.011310000000000001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321</v>
      </c>
      <c r="AT111" s="217" t="s">
        <v>318</v>
      </c>
      <c r="AU111" s="217" t="s">
        <v>82</v>
      </c>
      <c r="AY111" s="19" t="s">
        <v>127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286</v>
      </c>
      <c r="BM111" s="217" t="s">
        <v>754</v>
      </c>
    </row>
    <row r="112" s="14" customFormat="1">
      <c r="A112" s="14"/>
      <c r="B112" s="235"/>
      <c r="C112" s="236"/>
      <c r="D112" s="226" t="s">
        <v>139</v>
      </c>
      <c r="E112" s="237" t="s">
        <v>19</v>
      </c>
      <c r="F112" s="238" t="s">
        <v>755</v>
      </c>
      <c r="G112" s="236"/>
      <c r="H112" s="239">
        <v>39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139</v>
      </c>
      <c r="AU112" s="245" t="s">
        <v>82</v>
      </c>
      <c r="AV112" s="14" t="s">
        <v>82</v>
      </c>
      <c r="AW112" s="14" t="s">
        <v>33</v>
      </c>
      <c r="AX112" s="14" t="s">
        <v>80</v>
      </c>
      <c r="AY112" s="245" t="s">
        <v>127</v>
      </c>
    </row>
    <row r="113" s="2" customFormat="1" ht="24.15" customHeight="1">
      <c r="A113" s="40"/>
      <c r="B113" s="41"/>
      <c r="C113" s="268" t="s">
        <v>252</v>
      </c>
      <c r="D113" s="268" t="s">
        <v>318</v>
      </c>
      <c r="E113" s="269" t="s">
        <v>756</v>
      </c>
      <c r="F113" s="270" t="s">
        <v>757</v>
      </c>
      <c r="G113" s="271" t="s">
        <v>452</v>
      </c>
      <c r="H113" s="272">
        <v>37</v>
      </c>
      <c r="I113" s="273"/>
      <c r="J113" s="274">
        <f>ROUND(I113*H113,2)</f>
        <v>0</v>
      </c>
      <c r="K113" s="270" t="s">
        <v>134</v>
      </c>
      <c r="L113" s="275"/>
      <c r="M113" s="276" t="s">
        <v>19</v>
      </c>
      <c r="N113" s="277" t="s">
        <v>43</v>
      </c>
      <c r="O113" s="86"/>
      <c r="P113" s="215">
        <f>O113*H113</f>
        <v>0</v>
      </c>
      <c r="Q113" s="215">
        <v>0.00032000000000000003</v>
      </c>
      <c r="R113" s="215">
        <f>Q113*H113</f>
        <v>0.011840000000000002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321</v>
      </c>
      <c r="AT113" s="217" t="s">
        <v>318</v>
      </c>
      <c r="AU113" s="217" t="s">
        <v>82</v>
      </c>
      <c r="AY113" s="19" t="s">
        <v>127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286</v>
      </c>
      <c r="BM113" s="217" t="s">
        <v>758</v>
      </c>
    </row>
    <row r="114" s="2" customFormat="1" ht="24.15" customHeight="1">
      <c r="A114" s="40"/>
      <c r="B114" s="41"/>
      <c r="C114" s="268" t="s">
        <v>257</v>
      </c>
      <c r="D114" s="268" t="s">
        <v>318</v>
      </c>
      <c r="E114" s="269" t="s">
        <v>759</v>
      </c>
      <c r="F114" s="270" t="s">
        <v>760</v>
      </c>
      <c r="G114" s="271" t="s">
        <v>452</v>
      </c>
      <c r="H114" s="272">
        <v>3</v>
      </c>
      <c r="I114" s="273"/>
      <c r="J114" s="274">
        <f>ROUND(I114*H114,2)</f>
        <v>0</v>
      </c>
      <c r="K114" s="270" t="s">
        <v>134</v>
      </c>
      <c r="L114" s="275"/>
      <c r="M114" s="276" t="s">
        <v>19</v>
      </c>
      <c r="N114" s="277" t="s">
        <v>43</v>
      </c>
      <c r="O114" s="86"/>
      <c r="P114" s="215">
        <f>O114*H114</f>
        <v>0</v>
      </c>
      <c r="Q114" s="215">
        <v>0.0012999999999999999</v>
      </c>
      <c r="R114" s="215">
        <f>Q114*H114</f>
        <v>0.0038999999999999998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321</v>
      </c>
      <c r="AT114" s="217" t="s">
        <v>318</v>
      </c>
      <c r="AU114" s="217" t="s">
        <v>82</v>
      </c>
      <c r="AY114" s="19" t="s">
        <v>127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286</v>
      </c>
      <c r="BM114" s="217" t="s">
        <v>761</v>
      </c>
    </row>
    <row r="115" s="2" customFormat="1" ht="24.15" customHeight="1">
      <c r="A115" s="40"/>
      <c r="B115" s="41"/>
      <c r="C115" s="268" t="s">
        <v>263</v>
      </c>
      <c r="D115" s="268" t="s">
        <v>318</v>
      </c>
      <c r="E115" s="269" t="s">
        <v>762</v>
      </c>
      <c r="F115" s="270" t="s">
        <v>763</v>
      </c>
      <c r="G115" s="271" t="s">
        <v>452</v>
      </c>
      <c r="H115" s="272">
        <v>3</v>
      </c>
      <c r="I115" s="273"/>
      <c r="J115" s="274">
        <f>ROUND(I115*H115,2)</f>
        <v>0</v>
      </c>
      <c r="K115" s="270" t="s">
        <v>134</v>
      </c>
      <c r="L115" s="275"/>
      <c r="M115" s="276" t="s">
        <v>19</v>
      </c>
      <c r="N115" s="277" t="s">
        <v>43</v>
      </c>
      <c r="O115" s="86"/>
      <c r="P115" s="215">
        <f>O115*H115</f>
        <v>0</v>
      </c>
      <c r="Q115" s="215">
        <v>0.0020500000000000002</v>
      </c>
      <c r="R115" s="215">
        <f>Q115*H115</f>
        <v>0.006150000000000001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321</v>
      </c>
      <c r="AT115" s="217" t="s">
        <v>318</v>
      </c>
      <c r="AU115" s="217" t="s">
        <v>82</v>
      </c>
      <c r="AY115" s="19" t="s">
        <v>127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286</v>
      </c>
      <c r="BM115" s="217" t="s">
        <v>764</v>
      </c>
    </row>
    <row r="116" s="2" customFormat="1" ht="24.15" customHeight="1">
      <c r="A116" s="40"/>
      <c r="B116" s="41"/>
      <c r="C116" s="268" t="s">
        <v>268</v>
      </c>
      <c r="D116" s="268" t="s">
        <v>318</v>
      </c>
      <c r="E116" s="269" t="s">
        <v>765</v>
      </c>
      <c r="F116" s="270" t="s">
        <v>766</v>
      </c>
      <c r="G116" s="271" t="s">
        <v>452</v>
      </c>
      <c r="H116" s="272">
        <v>7.5</v>
      </c>
      <c r="I116" s="273"/>
      <c r="J116" s="274">
        <f>ROUND(I116*H116,2)</f>
        <v>0</v>
      </c>
      <c r="K116" s="270" t="s">
        <v>134</v>
      </c>
      <c r="L116" s="275"/>
      <c r="M116" s="276" t="s">
        <v>19</v>
      </c>
      <c r="N116" s="277" t="s">
        <v>43</v>
      </c>
      <c r="O116" s="86"/>
      <c r="P116" s="215">
        <f>O116*H116</f>
        <v>0</v>
      </c>
      <c r="Q116" s="215">
        <v>0.00072000000000000005</v>
      </c>
      <c r="R116" s="215">
        <f>Q116*H116</f>
        <v>0.0054000000000000003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321</v>
      </c>
      <c r="AT116" s="217" t="s">
        <v>318</v>
      </c>
      <c r="AU116" s="217" t="s">
        <v>82</v>
      </c>
      <c r="AY116" s="19" t="s">
        <v>127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286</v>
      </c>
      <c r="BM116" s="217" t="s">
        <v>767</v>
      </c>
    </row>
    <row r="117" s="2" customFormat="1" ht="49.05" customHeight="1">
      <c r="A117" s="40"/>
      <c r="B117" s="41"/>
      <c r="C117" s="206" t="s">
        <v>275</v>
      </c>
      <c r="D117" s="206" t="s">
        <v>130</v>
      </c>
      <c r="E117" s="207" t="s">
        <v>373</v>
      </c>
      <c r="F117" s="208" t="s">
        <v>374</v>
      </c>
      <c r="G117" s="209" t="s">
        <v>222</v>
      </c>
      <c r="H117" s="210">
        <v>0.119</v>
      </c>
      <c r="I117" s="211"/>
      <c r="J117" s="212">
        <f>ROUND(I117*H117,2)</f>
        <v>0</v>
      </c>
      <c r="K117" s="208" t="s">
        <v>134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286</v>
      </c>
      <c r="AT117" s="217" t="s">
        <v>130</v>
      </c>
      <c r="AU117" s="217" t="s">
        <v>82</v>
      </c>
      <c r="AY117" s="19" t="s">
        <v>127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286</v>
      </c>
      <c r="BM117" s="217" t="s">
        <v>768</v>
      </c>
    </row>
    <row r="118" s="2" customFormat="1">
      <c r="A118" s="40"/>
      <c r="B118" s="41"/>
      <c r="C118" s="42"/>
      <c r="D118" s="219" t="s">
        <v>137</v>
      </c>
      <c r="E118" s="42"/>
      <c r="F118" s="220" t="s">
        <v>376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137</v>
      </c>
      <c r="AU118" s="19" t="s">
        <v>82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769</v>
      </c>
      <c r="F119" s="204" t="s">
        <v>770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SUM(P120:P168)</f>
        <v>0</v>
      </c>
      <c r="Q119" s="198"/>
      <c r="R119" s="199">
        <f>SUM(R120:R168)</f>
        <v>0.141459</v>
      </c>
      <c r="S119" s="198"/>
      <c r="T119" s="200">
        <f>SUM(T120:T168)</f>
        <v>1.2278799999999999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82</v>
      </c>
      <c r="AT119" s="202" t="s">
        <v>71</v>
      </c>
      <c r="AU119" s="202" t="s">
        <v>80</v>
      </c>
      <c r="AY119" s="201" t="s">
        <v>127</v>
      </c>
      <c r="BK119" s="203">
        <f>SUM(BK120:BK168)</f>
        <v>0</v>
      </c>
    </row>
    <row r="120" s="2" customFormat="1" ht="24.15" customHeight="1">
      <c r="A120" s="40"/>
      <c r="B120" s="41"/>
      <c r="C120" s="206" t="s">
        <v>8</v>
      </c>
      <c r="D120" s="206" t="s">
        <v>130</v>
      </c>
      <c r="E120" s="207" t="s">
        <v>771</v>
      </c>
      <c r="F120" s="208" t="s">
        <v>772</v>
      </c>
      <c r="G120" s="209" t="s">
        <v>452</v>
      </c>
      <c r="H120" s="210">
        <v>72</v>
      </c>
      <c r="I120" s="211"/>
      <c r="J120" s="212">
        <f>ROUND(I120*H120,2)</f>
        <v>0</v>
      </c>
      <c r="K120" s="208" t="s">
        <v>134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0.014919999999999999</v>
      </c>
      <c r="T120" s="216">
        <f>S120*H120</f>
        <v>1.0742399999999999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286</v>
      </c>
      <c r="AT120" s="217" t="s">
        <v>130</v>
      </c>
      <c r="AU120" s="217" t="s">
        <v>82</v>
      </c>
      <c r="AY120" s="19" t="s">
        <v>127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286</v>
      </c>
      <c r="BM120" s="217" t="s">
        <v>773</v>
      </c>
    </row>
    <row r="121" s="2" customFormat="1">
      <c r="A121" s="40"/>
      <c r="B121" s="41"/>
      <c r="C121" s="42"/>
      <c r="D121" s="219" t="s">
        <v>137</v>
      </c>
      <c r="E121" s="42"/>
      <c r="F121" s="220" t="s">
        <v>774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137</v>
      </c>
      <c r="AU121" s="19" t="s">
        <v>82</v>
      </c>
    </row>
    <row r="122" s="2" customFormat="1" ht="24.15" customHeight="1">
      <c r="A122" s="40"/>
      <c r="B122" s="41"/>
      <c r="C122" s="206" t="s">
        <v>286</v>
      </c>
      <c r="D122" s="206" t="s">
        <v>130</v>
      </c>
      <c r="E122" s="207" t="s">
        <v>775</v>
      </c>
      <c r="F122" s="208" t="s">
        <v>776</v>
      </c>
      <c r="G122" s="209" t="s">
        <v>452</v>
      </c>
      <c r="H122" s="210">
        <v>15.5</v>
      </c>
      <c r="I122" s="211"/>
      <c r="J122" s="212">
        <f>ROUND(I122*H122,2)</f>
        <v>0</v>
      </c>
      <c r="K122" s="208" t="s">
        <v>134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0.0020100000000000001</v>
      </c>
      <c r="R122" s="215">
        <f>Q122*H122</f>
        <v>0.031155000000000002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286</v>
      </c>
      <c r="AT122" s="217" t="s">
        <v>130</v>
      </c>
      <c r="AU122" s="217" t="s">
        <v>82</v>
      </c>
      <c r="AY122" s="19" t="s">
        <v>127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286</v>
      </c>
      <c r="BM122" s="217" t="s">
        <v>777</v>
      </c>
    </row>
    <row r="123" s="2" customFormat="1">
      <c r="A123" s="40"/>
      <c r="B123" s="41"/>
      <c r="C123" s="42"/>
      <c r="D123" s="219" t="s">
        <v>137</v>
      </c>
      <c r="E123" s="42"/>
      <c r="F123" s="220" t="s">
        <v>778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137</v>
      </c>
      <c r="AU123" s="19" t="s">
        <v>82</v>
      </c>
    </row>
    <row r="124" s="14" customFormat="1">
      <c r="A124" s="14"/>
      <c r="B124" s="235"/>
      <c r="C124" s="236"/>
      <c r="D124" s="226" t="s">
        <v>139</v>
      </c>
      <c r="E124" s="237" t="s">
        <v>19</v>
      </c>
      <c r="F124" s="238" t="s">
        <v>779</v>
      </c>
      <c r="G124" s="236"/>
      <c r="H124" s="239">
        <v>15.5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139</v>
      </c>
      <c r="AU124" s="245" t="s">
        <v>82</v>
      </c>
      <c r="AV124" s="14" t="s">
        <v>82</v>
      </c>
      <c r="AW124" s="14" t="s">
        <v>33</v>
      </c>
      <c r="AX124" s="14" t="s">
        <v>80</v>
      </c>
      <c r="AY124" s="245" t="s">
        <v>127</v>
      </c>
    </row>
    <row r="125" s="2" customFormat="1" ht="21.75" customHeight="1">
      <c r="A125" s="40"/>
      <c r="B125" s="41"/>
      <c r="C125" s="206" t="s">
        <v>291</v>
      </c>
      <c r="D125" s="206" t="s">
        <v>130</v>
      </c>
      <c r="E125" s="207" t="s">
        <v>780</v>
      </c>
      <c r="F125" s="208" t="s">
        <v>781</v>
      </c>
      <c r="G125" s="209" t="s">
        <v>452</v>
      </c>
      <c r="H125" s="210">
        <v>2.3999999999999999</v>
      </c>
      <c r="I125" s="211"/>
      <c r="J125" s="212">
        <f>ROUND(I125*H125,2)</f>
        <v>0</v>
      </c>
      <c r="K125" s="208" t="s">
        <v>134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0.00040999999999999999</v>
      </c>
      <c r="R125" s="215">
        <f>Q125*H125</f>
        <v>0.00098399999999999985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286</v>
      </c>
      <c r="AT125" s="217" t="s">
        <v>130</v>
      </c>
      <c r="AU125" s="217" t="s">
        <v>82</v>
      </c>
      <c r="AY125" s="19" t="s">
        <v>127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286</v>
      </c>
      <c r="BM125" s="217" t="s">
        <v>782</v>
      </c>
    </row>
    <row r="126" s="2" customFormat="1">
      <c r="A126" s="40"/>
      <c r="B126" s="41"/>
      <c r="C126" s="42"/>
      <c r="D126" s="219" t="s">
        <v>137</v>
      </c>
      <c r="E126" s="42"/>
      <c r="F126" s="220" t="s">
        <v>783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137</v>
      </c>
      <c r="AU126" s="19" t="s">
        <v>82</v>
      </c>
    </row>
    <row r="127" s="14" customFormat="1">
      <c r="A127" s="14"/>
      <c r="B127" s="235"/>
      <c r="C127" s="236"/>
      <c r="D127" s="226" t="s">
        <v>139</v>
      </c>
      <c r="E127" s="237" t="s">
        <v>19</v>
      </c>
      <c r="F127" s="238" t="s">
        <v>784</v>
      </c>
      <c r="G127" s="236"/>
      <c r="H127" s="239">
        <v>2.3999999999999999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139</v>
      </c>
      <c r="AU127" s="245" t="s">
        <v>82</v>
      </c>
      <c r="AV127" s="14" t="s">
        <v>82</v>
      </c>
      <c r="AW127" s="14" t="s">
        <v>33</v>
      </c>
      <c r="AX127" s="14" t="s">
        <v>80</v>
      </c>
      <c r="AY127" s="245" t="s">
        <v>127</v>
      </c>
    </row>
    <row r="128" s="2" customFormat="1" ht="21.75" customHeight="1">
      <c r="A128" s="40"/>
      <c r="B128" s="41"/>
      <c r="C128" s="206" t="s">
        <v>297</v>
      </c>
      <c r="D128" s="206" t="s">
        <v>130</v>
      </c>
      <c r="E128" s="207" t="s">
        <v>785</v>
      </c>
      <c r="F128" s="208" t="s">
        <v>786</v>
      </c>
      <c r="G128" s="209" t="s">
        <v>452</v>
      </c>
      <c r="H128" s="210">
        <v>13</v>
      </c>
      <c r="I128" s="211"/>
      <c r="J128" s="212">
        <f>ROUND(I128*H128,2)</f>
        <v>0</v>
      </c>
      <c r="K128" s="208" t="s">
        <v>134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0.00048000000000000001</v>
      </c>
      <c r="R128" s="215">
        <f>Q128*H128</f>
        <v>0.0062399999999999999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286</v>
      </c>
      <c r="AT128" s="217" t="s">
        <v>130</v>
      </c>
      <c r="AU128" s="217" t="s">
        <v>82</v>
      </c>
      <c r="AY128" s="19" t="s">
        <v>127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286</v>
      </c>
      <c r="BM128" s="217" t="s">
        <v>787</v>
      </c>
    </row>
    <row r="129" s="2" customFormat="1">
      <c r="A129" s="40"/>
      <c r="B129" s="41"/>
      <c r="C129" s="42"/>
      <c r="D129" s="219" t="s">
        <v>137</v>
      </c>
      <c r="E129" s="42"/>
      <c r="F129" s="220" t="s">
        <v>788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137</v>
      </c>
      <c r="AU129" s="19" t="s">
        <v>82</v>
      </c>
    </row>
    <row r="130" s="14" customFormat="1">
      <c r="A130" s="14"/>
      <c r="B130" s="235"/>
      <c r="C130" s="236"/>
      <c r="D130" s="226" t="s">
        <v>139</v>
      </c>
      <c r="E130" s="237" t="s">
        <v>19</v>
      </c>
      <c r="F130" s="238" t="s">
        <v>789</v>
      </c>
      <c r="G130" s="236"/>
      <c r="H130" s="239">
        <v>13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139</v>
      </c>
      <c r="AU130" s="245" t="s">
        <v>82</v>
      </c>
      <c r="AV130" s="14" t="s">
        <v>82</v>
      </c>
      <c r="AW130" s="14" t="s">
        <v>33</v>
      </c>
      <c r="AX130" s="14" t="s">
        <v>80</v>
      </c>
      <c r="AY130" s="245" t="s">
        <v>127</v>
      </c>
    </row>
    <row r="131" s="2" customFormat="1" ht="21.75" customHeight="1">
      <c r="A131" s="40"/>
      <c r="B131" s="41"/>
      <c r="C131" s="206" t="s">
        <v>304</v>
      </c>
      <c r="D131" s="206" t="s">
        <v>130</v>
      </c>
      <c r="E131" s="207" t="s">
        <v>790</v>
      </c>
      <c r="F131" s="208" t="s">
        <v>791</v>
      </c>
      <c r="G131" s="209" t="s">
        <v>452</v>
      </c>
      <c r="H131" s="210">
        <v>11</v>
      </c>
      <c r="I131" s="211"/>
      <c r="J131" s="212">
        <f>ROUND(I131*H131,2)</f>
        <v>0</v>
      </c>
      <c r="K131" s="208" t="s">
        <v>134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0.00071000000000000002</v>
      </c>
      <c r="R131" s="215">
        <f>Q131*H131</f>
        <v>0.0078100000000000001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286</v>
      </c>
      <c r="AT131" s="217" t="s">
        <v>130</v>
      </c>
      <c r="AU131" s="217" t="s">
        <v>82</v>
      </c>
      <c r="AY131" s="19" t="s">
        <v>127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286</v>
      </c>
      <c r="BM131" s="217" t="s">
        <v>792</v>
      </c>
    </row>
    <row r="132" s="2" customFormat="1">
      <c r="A132" s="40"/>
      <c r="B132" s="41"/>
      <c r="C132" s="42"/>
      <c r="D132" s="219" t="s">
        <v>137</v>
      </c>
      <c r="E132" s="42"/>
      <c r="F132" s="220" t="s">
        <v>793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137</v>
      </c>
      <c r="AU132" s="19" t="s">
        <v>82</v>
      </c>
    </row>
    <row r="133" s="14" customFormat="1">
      <c r="A133" s="14"/>
      <c r="B133" s="235"/>
      <c r="C133" s="236"/>
      <c r="D133" s="226" t="s">
        <v>139</v>
      </c>
      <c r="E133" s="237" t="s">
        <v>19</v>
      </c>
      <c r="F133" s="238" t="s">
        <v>794</v>
      </c>
      <c r="G133" s="236"/>
      <c r="H133" s="239">
        <v>11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139</v>
      </c>
      <c r="AU133" s="245" t="s">
        <v>82</v>
      </c>
      <c r="AV133" s="14" t="s">
        <v>82</v>
      </c>
      <c r="AW133" s="14" t="s">
        <v>33</v>
      </c>
      <c r="AX133" s="14" t="s">
        <v>80</v>
      </c>
      <c r="AY133" s="245" t="s">
        <v>127</v>
      </c>
    </row>
    <row r="134" s="2" customFormat="1" ht="21.75" customHeight="1">
      <c r="A134" s="40"/>
      <c r="B134" s="41"/>
      <c r="C134" s="206" t="s">
        <v>313</v>
      </c>
      <c r="D134" s="206" t="s">
        <v>130</v>
      </c>
      <c r="E134" s="207" t="s">
        <v>795</v>
      </c>
      <c r="F134" s="208" t="s">
        <v>796</v>
      </c>
      <c r="G134" s="209" t="s">
        <v>452</v>
      </c>
      <c r="H134" s="210">
        <v>2</v>
      </c>
      <c r="I134" s="211"/>
      <c r="J134" s="212">
        <f>ROUND(I134*H134,2)</f>
        <v>0</v>
      </c>
      <c r="K134" s="208" t="s">
        <v>134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0.0022399999999999998</v>
      </c>
      <c r="R134" s="215">
        <f>Q134*H134</f>
        <v>0.0044799999999999996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286</v>
      </c>
      <c r="AT134" s="217" t="s">
        <v>130</v>
      </c>
      <c r="AU134" s="217" t="s">
        <v>82</v>
      </c>
      <c r="AY134" s="19" t="s">
        <v>127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286</v>
      </c>
      <c r="BM134" s="217" t="s">
        <v>797</v>
      </c>
    </row>
    <row r="135" s="2" customFormat="1">
      <c r="A135" s="40"/>
      <c r="B135" s="41"/>
      <c r="C135" s="42"/>
      <c r="D135" s="219" t="s">
        <v>137</v>
      </c>
      <c r="E135" s="42"/>
      <c r="F135" s="220" t="s">
        <v>798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137</v>
      </c>
      <c r="AU135" s="19" t="s">
        <v>82</v>
      </c>
    </row>
    <row r="136" s="14" customFormat="1">
      <c r="A136" s="14"/>
      <c r="B136" s="235"/>
      <c r="C136" s="236"/>
      <c r="D136" s="226" t="s">
        <v>139</v>
      </c>
      <c r="E136" s="237" t="s">
        <v>19</v>
      </c>
      <c r="F136" s="238" t="s">
        <v>799</v>
      </c>
      <c r="G136" s="236"/>
      <c r="H136" s="239">
        <v>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139</v>
      </c>
      <c r="AU136" s="245" t="s">
        <v>82</v>
      </c>
      <c r="AV136" s="14" t="s">
        <v>82</v>
      </c>
      <c r="AW136" s="14" t="s">
        <v>33</v>
      </c>
      <c r="AX136" s="14" t="s">
        <v>80</v>
      </c>
      <c r="AY136" s="245" t="s">
        <v>127</v>
      </c>
    </row>
    <row r="137" s="2" customFormat="1" ht="21.75" customHeight="1">
      <c r="A137" s="40"/>
      <c r="B137" s="41"/>
      <c r="C137" s="206" t="s">
        <v>7</v>
      </c>
      <c r="D137" s="206" t="s">
        <v>130</v>
      </c>
      <c r="E137" s="207" t="s">
        <v>800</v>
      </c>
      <c r="F137" s="208" t="s">
        <v>801</v>
      </c>
      <c r="G137" s="209" t="s">
        <v>452</v>
      </c>
      <c r="H137" s="210">
        <v>28</v>
      </c>
      <c r="I137" s="211"/>
      <c r="J137" s="212">
        <f>ROUND(I137*H137,2)</f>
        <v>0</v>
      </c>
      <c r="K137" s="208" t="s">
        <v>134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0.0019300000000000001</v>
      </c>
      <c r="R137" s="215">
        <f>Q137*H137</f>
        <v>0.054040000000000005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286</v>
      </c>
      <c r="AT137" s="217" t="s">
        <v>130</v>
      </c>
      <c r="AU137" s="217" t="s">
        <v>82</v>
      </c>
      <c r="AY137" s="19" t="s">
        <v>127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286</v>
      </c>
      <c r="BM137" s="217" t="s">
        <v>802</v>
      </c>
    </row>
    <row r="138" s="2" customFormat="1">
      <c r="A138" s="40"/>
      <c r="B138" s="41"/>
      <c r="C138" s="42"/>
      <c r="D138" s="219" t="s">
        <v>137</v>
      </c>
      <c r="E138" s="42"/>
      <c r="F138" s="220" t="s">
        <v>803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137</v>
      </c>
      <c r="AU138" s="19" t="s">
        <v>82</v>
      </c>
    </row>
    <row r="139" s="14" customFormat="1">
      <c r="A139" s="14"/>
      <c r="B139" s="235"/>
      <c r="C139" s="236"/>
      <c r="D139" s="226" t="s">
        <v>139</v>
      </c>
      <c r="E139" s="237" t="s">
        <v>19</v>
      </c>
      <c r="F139" s="238" t="s">
        <v>804</v>
      </c>
      <c r="G139" s="236"/>
      <c r="H139" s="239">
        <v>28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139</v>
      </c>
      <c r="AU139" s="245" t="s">
        <v>82</v>
      </c>
      <c r="AV139" s="14" t="s">
        <v>82</v>
      </c>
      <c r="AW139" s="14" t="s">
        <v>33</v>
      </c>
      <c r="AX139" s="14" t="s">
        <v>80</v>
      </c>
      <c r="AY139" s="245" t="s">
        <v>127</v>
      </c>
    </row>
    <row r="140" s="2" customFormat="1" ht="21.75" customHeight="1">
      <c r="A140" s="40"/>
      <c r="B140" s="41"/>
      <c r="C140" s="268" t="s">
        <v>324</v>
      </c>
      <c r="D140" s="268" t="s">
        <v>318</v>
      </c>
      <c r="E140" s="269" t="s">
        <v>805</v>
      </c>
      <c r="F140" s="270" t="s">
        <v>806</v>
      </c>
      <c r="G140" s="271" t="s">
        <v>509</v>
      </c>
      <c r="H140" s="272">
        <v>6</v>
      </c>
      <c r="I140" s="273"/>
      <c r="J140" s="274">
        <f>ROUND(I140*H140,2)</f>
        <v>0</v>
      </c>
      <c r="K140" s="270" t="s">
        <v>134</v>
      </c>
      <c r="L140" s="275"/>
      <c r="M140" s="276" t="s">
        <v>19</v>
      </c>
      <c r="N140" s="277" t="s">
        <v>43</v>
      </c>
      <c r="O140" s="86"/>
      <c r="P140" s="215">
        <f>O140*H140</f>
        <v>0</v>
      </c>
      <c r="Q140" s="215">
        <v>6.9999999999999994E-05</v>
      </c>
      <c r="R140" s="215">
        <f>Q140*H140</f>
        <v>0.00041999999999999996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321</v>
      </c>
      <c r="AT140" s="217" t="s">
        <v>318</v>
      </c>
      <c r="AU140" s="217" t="s">
        <v>82</v>
      </c>
      <c r="AY140" s="19" t="s">
        <v>127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286</v>
      </c>
      <c r="BM140" s="217" t="s">
        <v>807</v>
      </c>
    </row>
    <row r="141" s="2" customFormat="1" ht="21.75" customHeight="1">
      <c r="A141" s="40"/>
      <c r="B141" s="41"/>
      <c r="C141" s="268" t="s">
        <v>329</v>
      </c>
      <c r="D141" s="268" t="s">
        <v>318</v>
      </c>
      <c r="E141" s="269" t="s">
        <v>808</v>
      </c>
      <c r="F141" s="270" t="s">
        <v>809</v>
      </c>
      <c r="G141" s="271" t="s">
        <v>509</v>
      </c>
      <c r="H141" s="272">
        <v>26</v>
      </c>
      <c r="I141" s="273"/>
      <c r="J141" s="274">
        <f>ROUND(I141*H141,2)</f>
        <v>0</v>
      </c>
      <c r="K141" s="270" t="s">
        <v>134</v>
      </c>
      <c r="L141" s="275"/>
      <c r="M141" s="276" t="s">
        <v>19</v>
      </c>
      <c r="N141" s="277" t="s">
        <v>43</v>
      </c>
      <c r="O141" s="86"/>
      <c r="P141" s="215">
        <f>O141*H141</f>
        <v>0</v>
      </c>
      <c r="Q141" s="215">
        <v>6.9999999999999994E-05</v>
      </c>
      <c r="R141" s="215">
        <f>Q141*H141</f>
        <v>0.0018199999999999998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321</v>
      </c>
      <c r="AT141" s="217" t="s">
        <v>318</v>
      </c>
      <c r="AU141" s="217" t="s">
        <v>82</v>
      </c>
      <c r="AY141" s="19" t="s">
        <v>127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286</v>
      </c>
      <c r="BM141" s="217" t="s">
        <v>810</v>
      </c>
    </row>
    <row r="142" s="2" customFormat="1" ht="21.75" customHeight="1">
      <c r="A142" s="40"/>
      <c r="B142" s="41"/>
      <c r="C142" s="268" t="s">
        <v>334</v>
      </c>
      <c r="D142" s="268" t="s">
        <v>318</v>
      </c>
      <c r="E142" s="269" t="s">
        <v>811</v>
      </c>
      <c r="F142" s="270" t="s">
        <v>812</v>
      </c>
      <c r="G142" s="271" t="s">
        <v>509</v>
      </c>
      <c r="H142" s="272">
        <v>22</v>
      </c>
      <c r="I142" s="273"/>
      <c r="J142" s="274">
        <f>ROUND(I142*H142,2)</f>
        <v>0</v>
      </c>
      <c r="K142" s="270" t="s">
        <v>134</v>
      </c>
      <c r="L142" s="275"/>
      <c r="M142" s="276" t="s">
        <v>19</v>
      </c>
      <c r="N142" s="277" t="s">
        <v>43</v>
      </c>
      <c r="O142" s="86"/>
      <c r="P142" s="215">
        <f>O142*H142</f>
        <v>0</v>
      </c>
      <c r="Q142" s="215">
        <v>0.00014999999999999999</v>
      </c>
      <c r="R142" s="215">
        <f>Q142*H142</f>
        <v>0.0032999999999999995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321</v>
      </c>
      <c r="AT142" s="217" t="s">
        <v>318</v>
      </c>
      <c r="AU142" s="217" t="s">
        <v>82</v>
      </c>
      <c r="AY142" s="19" t="s">
        <v>127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286</v>
      </c>
      <c r="BM142" s="217" t="s">
        <v>813</v>
      </c>
    </row>
    <row r="143" s="2" customFormat="1" ht="21.75" customHeight="1">
      <c r="A143" s="40"/>
      <c r="B143" s="41"/>
      <c r="C143" s="268" t="s">
        <v>339</v>
      </c>
      <c r="D143" s="268" t="s">
        <v>318</v>
      </c>
      <c r="E143" s="269" t="s">
        <v>814</v>
      </c>
      <c r="F143" s="270" t="s">
        <v>815</v>
      </c>
      <c r="G143" s="271" t="s">
        <v>509</v>
      </c>
      <c r="H143" s="272">
        <v>44</v>
      </c>
      <c r="I143" s="273"/>
      <c r="J143" s="274">
        <f>ROUND(I143*H143,2)</f>
        <v>0</v>
      </c>
      <c r="K143" s="270" t="s">
        <v>134</v>
      </c>
      <c r="L143" s="275"/>
      <c r="M143" s="276" t="s">
        <v>19</v>
      </c>
      <c r="N143" s="277" t="s">
        <v>43</v>
      </c>
      <c r="O143" s="86"/>
      <c r="P143" s="215">
        <f>O143*H143</f>
        <v>0</v>
      </c>
      <c r="Q143" s="215">
        <v>0.00027</v>
      </c>
      <c r="R143" s="215">
        <f>Q143*H143</f>
        <v>0.01188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321</v>
      </c>
      <c r="AT143" s="217" t="s">
        <v>318</v>
      </c>
      <c r="AU143" s="217" t="s">
        <v>82</v>
      </c>
      <c r="AY143" s="19" t="s">
        <v>127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286</v>
      </c>
      <c r="BM143" s="217" t="s">
        <v>816</v>
      </c>
    </row>
    <row r="144" s="2" customFormat="1" ht="21.75" customHeight="1">
      <c r="A144" s="40"/>
      <c r="B144" s="41"/>
      <c r="C144" s="268" t="s">
        <v>344</v>
      </c>
      <c r="D144" s="268" t="s">
        <v>318</v>
      </c>
      <c r="E144" s="269" t="s">
        <v>817</v>
      </c>
      <c r="F144" s="270" t="s">
        <v>818</v>
      </c>
      <c r="G144" s="271" t="s">
        <v>509</v>
      </c>
      <c r="H144" s="272">
        <v>24</v>
      </c>
      <c r="I144" s="273"/>
      <c r="J144" s="274">
        <f>ROUND(I144*H144,2)</f>
        <v>0</v>
      </c>
      <c r="K144" s="270" t="s">
        <v>134</v>
      </c>
      <c r="L144" s="275"/>
      <c r="M144" s="276" t="s">
        <v>19</v>
      </c>
      <c r="N144" s="277" t="s">
        <v>43</v>
      </c>
      <c r="O144" s="86"/>
      <c r="P144" s="215">
        <f>O144*H144</f>
        <v>0</v>
      </c>
      <c r="Q144" s="215">
        <v>0.00031</v>
      </c>
      <c r="R144" s="215">
        <f>Q144*H144</f>
        <v>0.0074400000000000004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321</v>
      </c>
      <c r="AT144" s="217" t="s">
        <v>318</v>
      </c>
      <c r="AU144" s="217" t="s">
        <v>82</v>
      </c>
      <c r="AY144" s="19" t="s">
        <v>127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286</v>
      </c>
      <c r="BM144" s="217" t="s">
        <v>819</v>
      </c>
    </row>
    <row r="145" s="2" customFormat="1" ht="24.15" customHeight="1">
      <c r="A145" s="40"/>
      <c r="B145" s="41"/>
      <c r="C145" s="206" t="s">
        <v>350</v>
      </c>
      <c r="D145" s="206" t="s">
        <v>130</v>
      </c>
      <c r="E145" s="207" t="s">
        <v>820</v>
      </c>
      <c r="F145" s="208" t="s">
        <v>821</v>
      </c>
      <c r="G145" s="209" t="s">
        <v>509</v>
      </c>
      <c r="H145" s="210">
        <v>12</v>
      </c>
      <c r="I145" s="211"/>
      <c r="J145" s="212">
        <f>ROUND(I145*H145,2)</f>
        <v>0</v>
      </c>
      <c r="K145" s="208" t="s">
        <v>134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286</v>
      </c>
      <c r="AT145" s="217" t="s">
        <v>130</v>
      </c>
      <c r="AU145" s="217" t="s">
        <v>82</v>
      </c>
      <c r="AY145" s="19" t="s">
        <v>127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286</v>
      </c>
      <c r="BM145" s="217" t="s">
        <v>822</v>
      </c>
    </row>
    <row r="146" s="2" customFormat="1">
      <c r="A146" s="40"/>
      <c r="B146" s="41"/>
      <c r="C146" s="42"/>
      <c r="D146" s="219" t="s">
        <v>137</v>
      </c>
      <c r="E146" s="42"/>
      <c r="F146" s="220" t="s">
        <v>823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137</v>
      </c>
      <c r="AU146" s="19" t="s">
        <v>82</v>
      </c>
    </row>
    <row r="147" s="2" customFormat="1" ht="24.15" customHeight="1">
      <c r="A147" s="40"/>
      <c r="B147" s="41"/>
      <c r="C147" s="206" t="s">
        <v>357</v>
      </c>
      <c r="D147" s="206" t="s">
        <v>130</v>
      </c>
      <c r="E147" s="207" t="s">
        <v>824</v>
      </c>
      <c r="F147" s="208" t="s">
        <v>825</v>
      </c>
      <c r="G147" s="209" t="s">
        <v>509</v>
      </c>
      <c r="H147" s="210">
        <v>2</v>
      </c>
      <c r="I147" s="211"/>
      <c r="J147" s="212">
        <f>ROUND(I147*H147,2)</f>
        <v>0</v>
      </c>
      <c r="K147" s="208" t="s">
        <v>134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286</v>
      </c>
      <c r="AT147" s="217" t="s">
        <v>130</v>
      </c>
      <c r="AU147" s="217" t="s">
        <v>82</v>
      </c>
      <c r="AY147" s="19" t="s">
        <v>127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286</v>
      </c>
      <c r="BM147" s="217" t="s">
        <v>826</v>
      </c>
    </row>
    <row r="148" s="2" customFormat="1">
      <c r="A148" s="40"/>
      <c r="B148" s="41"/>
      <c r="C148" s="42"/>
      <c r="D148" s="219" t="s">
        <v>137</v>
      </c>
      <c r="E148" s="42"/>
      <c r="F148" s="220" t="s">
        <v>827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137</v>
      </c>
      <c r="AU148" s="19" t="s">
        <v>82</v>
      </c>
    </row>
    <row r="149" s="2" customFormat="1" ht="24.15" customHeight="1">
      <c r="A149" s="40"/>
      <c r="B149" s="41"/>
      <c r="C149" s="206" t="s">
        <v>362</v>
      </c>
      <c r="D149" s="206" t="s">
        <v>130</v>
      </c>
      <c r="E149" s="207" t="s">
        <v>828</v>
      </c>
      <c r="F149" s="208" t="s">
        <v>829</v>
      </c>
      <c r="G149" s="209" t="s">
        <v>509</v>
      </c>
      <c r="H149" s="210">
        <v>9</v>
      </c>
      <c r="I149" s="211"/>
      <c r="J149" s="212">
        <f>ROUND(I149*H149,2)</f>
        <v>0</v>
      </c>
      <c r="K149" s="208" t="s">
        <v>134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286</v>
      </c>
      <c r="AT149" s="217" t="s">
        <v>130</v>
      </c>
      <c r="AU149" s="217" t="s">
        <v>82</v>
      </c>
      <c r="AY149" s="19" t="s">
        <v>127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286</v>
      </c>
      <c r="BM149" s="217" t="s">
        <v>830</v>
      </c>
    </row>
    <row r="150" s="2" customFormat="1">
      <c r="A150" s="40"/>
      <c r="B150" s="41"/>
      <c r="C150" s="42"/>
      <c r="D150" s="219" t="s">
        <v>137</v>
      </c>
      <c r="E150" s="42"/>
      <c r="F150" s="220" t="s">
        <v>831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137</v>
      </c>
      <c r="AU150" s="19" t="s">
        <v>82</v>
      </c>
    </row>
    <row r="151" s="2" customFormat="1" ht="24.15" customHeight="1">
      <c r="A151" s="40"/>
      <c r="B151" s="41"/>
      <c r="C151" s="206" t="s">
        <v>367</v>
      </c>
      <c r="D151" s="206" t="s">
        <v>130</v>
      </c>
      <c r="E151" s="207" t="s">
        <v>832</v>
      </c>
      <c r="F151" s="208" t="s">
        <v>833</v>
      </c>
      <c r="G151" s="209" t="s">
        <v>509</v>
      </c>
      <c r="H151" s="210">
        <v>4</v>
      </c>
      <c r="I151" s="211"/>
      <c r="J151" s="212">
        <f>ROUND(I151*H151,2)</f>
        <v>0</v>
      </c>
      <c r="K151" s="208" t="s">
        <v>134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0.027560000000000001</v>
      </c>
      <c r="T151" s="216">
        <f>S151*H151</f>
        <v>0.11024000000000001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286</v>
      </c>
      <c r="AT151" s="217" t="s">
        <v>130</v>
      </c>
      <c r="AU151" s="217" t="s">
        <v>82</v>
      </c>
      <c r="AY151" s="19" t="s">
        <v>127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286</v>
      </c>
      <c r="BM151" s="217" t="s">
        <v>834</v>
      </c>
    </row>
    <row r="152" s="2" customFormat="1">
      <c r="A152" s="40"/>
      <c r="B152" s="41"/>
      <c r="C152" s="42"/>
      <c r="D152" s="219" t="s">
        <v>137</v>
      </c>
      <c r="E152" s="42"/>
      <c r="F152" s="220" t="s">
        <v>835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137</v>
      </c>
      <c r="AU152" s="19" t="s">
        <v>82</v>
      </c>
    </row>
    <row r="153" s="2" customFormat="1" ht="24.15" customHeight="1">
      <c r="A153" s="40"/>
      <c r="B153" s="41"/>
      <c r="C153" s="206" t="s">
        <v>372</v>
      </c>
      <c r="D153" s="206" t="s">
        <v>130</v>
      </c>
      <c r="E153" s="207" t="s">
        <v>836</v>
      </c>
      <c r="F153" s="208" t="s">
        <v>837</v>
      </c>
      <c r="G153" s="209" t="s">
        <v>509</v>
      </c>
      <c r="H153" s="210">
        <v>5</v>
      </c>
      <c r="I153" s="211"/>
      <c r="J153" s="212">
        <f>ROUND(I153*H153,2)</f>
        <v>0</v>
      </c>
      <c r="K153" s="208" t="s">
        <v>134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0.0010100000000000001</v>
      </c>
      <c r="R153" s="215">
        <f>Q153*H153</f>
        <v>0.0050500000000000007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286</v>
      </c>
      <c r="AT153" s="217" t="s">
        <v>130</v>
      </c>
      <c r="AU153" s="217" t="s">
        <v>82</v>
      </c>
      <c r="AY153" s="19" t="s">
        <v>127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286</v>
      </c>
      <c r="BM153" s="217" t="s">
        <v>838</v>
      </c>
    </row>
    <row r="154" s="2" customFormat="1">
      <c r="A154" s="40"/>
      <c r="B154" s="41"/>
      <c r="C154" s="42"/>
      <c r="D154" s="219" t="s">
        <v>137</v>
      </c>
      <c r="E154" s="42"/>
      <c r="F154" s="220" t="s">
        <v>839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137</v>
      </c>
      <c r="AU154" s="19" t="s">
        <v>82</v>
      </c>
    </row>
    <row r="155" s="13" customFormat="1">
      <c r="A155" s="13"/>
      <c r="B155" s="224"/>
      <c r="C155" s="225"/>
      <c r="D155" s="226" t="s">
        <v>139</v>
      </c>
      <c r="E155" s="227" t="s">
        <v>19</v>
      </c>
      <c r="F155" s="228" t="s">
        <v>840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139</v>
      </c>
      <c r="AU155" s="234" t="s">
        <v>82</v>
      </c>
      <c r="AV155" s="13" t="s">
        <v>80</v>
      </c>
      <c r="AW155" s="13" t="s">
        <v>33</v>
      </c>
      <c r="AX155" s="13" t="s">
        <v>72</v>
      </c>
      <c r="AY155" s="234" t="s">
        <v>127</v>
      </c>
    </row>
    <row r="156" s="14" customFormat="1">
      <c r="A156" s="14"/>
      <c r="B156" s="235"/>
      <c r="C156" s="236"/>
      <c r="D156" s="226" t="s">
        <v>139</v>
      </c>
      <c r="E156" s="237" t="s">
        <v>19</v>
      </c>
      <c r="F156" s="238" t="s">
        <v>80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139</v>
      </c>
      <c r="AU156" s="245" t="s">
        <v>82</v>
      </c>
      <c r="AV156" s="14" t="s">
        <v>82</v>
      </c>
      <c r="AW156" s="14" t="s">
        <v>33</v>
      </c>
      <c r="AX156" s="14" t="s">
        <v>72</v>
      </c>
      <c r="AY156" s="245" t="s">
        <v>127</v>
      </c>
    </row>
    <row r="157" s="13" customFormat="1">
      <c r="A157" s="13"/>
      <c r="B157" s="224"/>
      <c r="C157" s="225"/>
      <c r="D157" s="226" t="s">
        <v>139</v>
      </c>
      <c r="E157" s="227" t="s">
        <v>19</v>
      </c>
      <c r="F157" s="228" t="s">
        <v>841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139</v>
      </c>
      <c r="AU157" s="234" t="s">
        <v>82</v>
      </c>
      <c r="AV157" s="13" t="s">
        <v>80</v>
      </c>
      <c r="AW157" s="13" t="s">
        <v>33</v>
      </c>
      <c r="AX157" s="13" t="s">
        <v>72</v>
      </c>
      <c r="AY157" s="234" t="s">
        <v>127</v>
      </c>
    </row>
    <row r="158" s="14" customFormat="1">
      <c r="A158" s="14"/>
      <c r="B158" s="235"/>
      <c r="C158" s="236"/>
      <c r="D158" s="226" t="s">
        <v>139</v>
      </c>
      <c r="E158" s="237" t="s">
        <v>19</v>
      </c>
      <c r="F158" s="238" t="s">
        <v>135</v>
      </c>
      <c r="G158" s="236"/>
      <c r="H158" s="239">
        <v>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139</v>
      </c>
      <c r="AU158" s="245" t="s">
        <v>82</v>
      </c>
      <c r="AV158" s="14" t="s">
        <v>82</v>
      </c>
      <c r="AW158" s="14" t="s">
        <v>33</v>
      </c>
      <c r="AX158" s="14" t="s">
        <v>72</v>
      </c>
      <c r="AY158" s="245" t="s">
        <v>127</v>
      </c>
    </row>
    <row r="159" s="16" customFormat="1">
      <c r="A159" s="16"/>
      <c r="B159" s="257"/>
      <c r="C159" s="258"/>
      <c r="D159" s="226" t="s">
        <v>139</v>
      </c>
      <c r="E159" s="259" t="s">
        <v>19</v>
      </c>
      <c r="F159" s="260" t="s">
        <v>181</v>
      </c>
      <c r="G159" s="258"/>
      <c r="H159" s="261">
        <v>5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67" t="s">
        <v>139</v>
      </c>
      <c r="AU159" s="267" t="s">
        <v>82</v>
      </c>
      <c r="AV159" s="16" t="s">
        <v>135</v>
      </c>
      <c r="AW159" s="16" t="s">
        <v>33</v>
      </c>
      <c r="AX159" s="16" t="s">
        <v>80</v>
      </c>
      <c r="AY159" s="267" t="s">
        <v>127</v>
      </c>
    </row>
    <row r="160" s="2" customFormat="1" ht="16.5" customHeight="1">
      <c r="A160" s="40"/>
      <c r="B160" s="41"/>
      <c r="C160" s="206" t="s">
        <v>321</v>
      </c>
      <c r="D160" s="206" t="s">
        <v>130</v>
      </c>
      <c r="E160" s="207" t="s">
        <v>842</v>
      </c>
      <c r="F160" s="208" t="s">
        <v>843</v>
      </c>
      <c r="G160" s="209" t="s">
        <v>509</v>
      </c>
      <c r="H160" s="210">
        <v>14</v>
      </c>
      <c r="I160" s="211"/>
      <c r="J160" s="212">
        <f>ROUND(I160*H160,2)</f>
        <v>0</v>
      </c>
      <c r="K160" s="208" t="s">
        <v>134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0.0030999999999999999</v>
      </c>
      <c r="T160" s="216">
        <f>S160*H160</f>
        <v>0.043400000000000001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286</v>
      </c>
      <c r="AT160" s="217" t="s">
        <v>130</v>
      </c>
      <c r="AU160" s="217" t="s">
        <v>82</v>
      </c>
      <c r="AY160" s="19" t="s">
        <v>127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286</v>
      </c>
      <c r="BM160" s="217" t="s">
        <v>844</v>
      </c>
    </row>
    <row r="161" s="2" customFormat="1">
      <c r="A161" s="40"/>
      <c r="B161" s="41"/>
      <c r="C161" s="42"/>
      <c r="D161" s="219" t="s">
        <v>137</v>
      </c>
      <c r="E161" s="42"/>
      <c r="F161" s="220" t="s">
        <v>845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137</v>
      </c>
      <c r="AU161" s="19" t="s">
        <v>82</v>
      </c>
    </row>
    <row r="162" s="14" customFormat="1">
      <c r="A162" s="14"/>
      <c r="B162" s="235"/>
      <c r="C162" s="236"/>
      <c r="D162" s="226" t="s">
        <v>139</v>
      </c>
      <c r="E162" s="237" t="s">
        <v>19</v>
      </c>
      <c r="F162" s="238" t="s">
        <v>846</v>
      </c>
      <c r="G162" s="236"/>
      <c r="H162" s="239">
        <v>14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139</v>
      </c>
      <c r="AU162" s="245" t="s">
        <v>82</v>
      </c>
      <c r="AV162" s="14" t="s">
        <v>82</v>
      </c>
      <c r="AW162" s="14" t="s">
        <v>33</v>
      </c>
      <c r="AX162" s="14" t="s">
        <v>80</v>
      </c>
      <c r="AY162" s="245" t="s">
        <v>127</v>
      </c>
    </row>
    <row r="163" s="2" customFormat="1" ht="24.15" customHeight="1">
      <c r="A163" s="40"/>
      <c r="B163" s="41"/>
      <c r="C163" s="206" t="s">
        <v>384</v>
      </c>
      <c r="D163" s="206" t="s">
        <v>130</v>
      </c>
      <c r="E163" s="207" t="s">
        <v>847</v>
      </c>
      <c r="F163" s="208" t="s">
        <v>848</v>
      </c>
      <c r="G163" s="209" t="s">
        <v>509</v>
      </c>
      <c r="H163" s="210">
        <v>2</v>
      </c>
      <c r="I163" s="211"/>
      <c r="J163" s="212">
        <f>ROUND(I163*H163,2)</f>
        <v>0</v>
      </c>
      <c r="K163" s="208" t="s">
        <v>134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0.0034199999999999999</v>
      </c>
      <c r="R163" s="215">
        <f>Q163*H163</f>
        <v>0.0068399999999999997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286</v>
      </c>
      <c r="AT163" s="217" t="s">
        <v>130</v>
      </c>
      <c r="AU163" s="217" t="s">
        <v>82</v>
      </c>
      <c r="AY163" s="19" t="s">
        <v>127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286</v>
      </c>
      <c r="BM163" s="217" t="s">
        <v>849</v>
      </c>
    </row>
    <row r="164" s="2" customFormat="1">
      <c r="A164" s="40"/>
      <c r="B164" s="41"/>
      <c r="C164" s="42"/>
      <c r="D164" s="219" t="s">
        <v>137</v>
      </c>
      <c r="E164" s="42"/>
      <c r="F164" s="220" t="s">
        <v>850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137</v>
      </c>
      <c r="AU164" s="19" t="s">
        <v>82</v>
      </c>
    </row>
    <row r="165" s="2" customFormat="1" ht="24.15" customHeight="1">
      <c r="A165" s="40"/>
      <c r="B165" s="41"/>
      <c r="C165" s="206" t="s">
        <v>389</v>
      </c>
      <c r="D165" s="206" t="s">
        <v>130</v>
      </c>
      <c r="E165" s="207" t="s">
        <v>851</v>
      </c>
      <c r="F165" s="208" t="s">
        <v>852</v>
      </c>
      <c r="G165" s="209" t="s">
        <v>452</v>
      </c>
      <c r="H165" s="210">
        <v>71.900000000000006</v>
      </c>
      <c r="I165" s="211"/>
      <c r="J165" s="212">
        <f>ROUND(I165*H165,2)</f>
        <v>0</v>
      </c>
      <c r="K165" s="208" t="s">
        <v>134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286</v>
      </c>
      <c r="AT165" s="217" t="s">
        <v>130</v>
      </c>
      <c r="AU165" s="217" t="s">
        <v>82</v>
      </c>
      <c r="AY165" s="19" t="s">
        <v>127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286</v>
      </c>
      <c r="BM165" s="217" t="s">
        <v>853</v>
      </c>
    </row>
    <row r="166" s="2" customFormat="1">
      <c r="A166" s="40"/>
      <c r="B166" s="41"/>
      <c r="C166" s="42"/>
      <c r="D166" s="219" t="s">
        <v>137</v>
      </c>
      <c r="E166" s="42"/>
      <c r="F166" s="220" t="s">
        <v>854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137</v>
      </c>
      <c r="AU166" s="19" t="s">
        <v>82</v>
      </c>
    </row>
    <row r="167" s="2" customFormat="1" ht="49.05" customHeight="1">
      <c r="A167" s="40"/>
      <c r="B167" s="41"/>
      <c r="C167" s="206" t="s">
        <v>394</v>
      </c>
      <c r="D167" s="206" t="s">
        <v>130</v>
      </c>
      <c r="E167" s="207" t="s">
        <v>855</v>
      </c>
      <c r="F167" s="208" t="s">
        <v>856</v>
      </c>
      <c r="G167" s="209" t="s">
        <v>222</v>
      </c>
      <c r="H167" s="210">
        <v>0.14099999999999999</v>
      </c>
      <c r="I167" s="211"/>
      <c r="J167" s="212">
        <f>ROUND(I167*H167,2)</f>
        <v>0</v>
      </c>
      <c r="K167" s="208" t="s">
        <v>134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286</v>
      </c>
      <c r="AT167" s="217" t="s">
        <v>130</v>
      </c>
      <c r="AU167" s="217" t="s">
        <v>82</v>
      </c>
      <c r="AY167" s="19" t="s">
        <v>127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286</v>
      </c>
      <c r="BM167" s="217" t="s">
        <v>857</v>
      </c>
    </row>
    <row r="168" s="2" customFormat="1">
      <c r="A168" s="40"/>
      <c r="B168" s="41"/>
      <c r="C168" s="42"/>
      <c r="D168" s="219" t="s">
        <v>137</v>
      </c>
      <c r="E168" s="42"/>
      <c r="F168" s="220" t="s">
        <v>858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137</v>
      </c>
      <c r="AU168" s="19" t="s">
        <v>82</v>
      </c>
    </row>
    <row r="169" s="12" customFormat="1" ht="22.8" customHeight="1">
      <c r="A169" s="12"/>
      <c r="B169" s="190"/>
      <c r="C169" s="191"/>
      <c r="D169" s="192" t="s">
        <v>71</v>
      </c>
      <c r="E169" s="204" t="s">
        <v>859</v>
      </c>
      <c r="F169" s="204" t="s">
        <v>860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SUM(P170:P220)</f>
        <v>0</v>
      </c>
      <c r="Q169" s="198"/>
      <c r="R169" s="199">
        <f>SUM(R170:R220)</f>
        <v>0.41279500000000002</v>
      </c>
      <c r="S169" s="198"/>
      <c r="T169" s="200">
        <f>SUM(T170:T220)</f>
        <v>0.62163500000000005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82</v>
      </c>
      <c r="AT169" s="202" t="s">
        <v>71</v>
      </c>
      <c r="AU169" s="202" t="s">
        <v>80</v>
      </c>
      <c r="AY169" s="201" t="s">
        <v>127</v>
      </c>
      <c r="BK169" s="203">
        <f>SUM(BK170:BK220)</f>
        <v>0</v>
      </c>
    </row>
    <row r="170" s="2" customFormat="1" ht="24.15" customHeight="1">
      <c r="A170" s="40"/>
      <c r="B170" s="41"/>
      <c r="C170" s="206" t="s">
        <v>400</v>
      </c>
      <c r="D170" s="206" t="s">
        <v>130</v>
      </c>
      <c r="E170" s="207" t="s">
        <v>861</v>
      </c>
      <c r="F170" s="208" t="s">
        <v>862</v>
      </c>
      <c r="G170" s="209" t="s">
        <v>452</v>
      </c>
      <c r="H170" s="210">
        <v>161</v>
      </c>
      <c r="I170" s="211"/>
      <c r="J170" s="212">
        <f>ROUND(I170*H170,2)</f>
        <v>0</v>
      </c>
      <c r="K170" s="208" t="s">
        <v>134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0.0021299999999999999</v>
      </c>
      <c r="T170" s="216">
        <f>S170*H170</f>
        <v>0.34293000000000001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286</v>
      </c>
      <c r="AT170" s="217" t="s">
        <v>130</v>
      </c>
      <c r="AU170" s="217" t="s">
        <v>82</v>
      </c>
      <c r="AY170" s="19" t="s">
        <v>127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286</v>
      </c>
      <c r="BM170" s="217" t="s">
        <v>863</v>
      </c>
    </row>
    <row r="171" s="2" customFormat="1">
      <c r="A171" s="40"/>
      <c r="B171" s="41"/>
      <c r="C171" s="42"/>
      <c r="D171" s="219" t="s">
        <v>137</v>
      </c>
      <c r="E171" s="42"/>
      <c r="F171" s="220" t="s">
        <v>864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137</v>
      </c>
      <c r="AU171" s="19" t="s">
        <v>82</v>
      </c>
    </row>
    <row r="172" s="14" customFormat="1">
      <c r="A172" s="14"/>
      <c r="B172" s="235"/>
      <c r="C172" s="236"/>
      <c r="D172" s="226" t="s">
        <v>139</v>
      </c>
      <c r="E172" s="237" t="s">
        <v>19</v>
      </c>
      <c r="F172" s="238" t="s">
        <v>865</v>
      </c>
      <c r="G172" s="236"/>
      <c r="H172" s="239">
        <v>161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139</v>
      </c>
      <c r="AU172" s="245" t="s">
        <v>82</v>
      </c>
      <c r="AV172" s="14" t="s">
        <v>82</v>
      </c>
      <c r="AW172" s="14" t="s">
        <v>33</v>
      </c>
      <c r="AX172" s="14" t="s">
        <v>80</v>
      </c>
      <c r="AY172" s="245" t="s">
        <v>127</v>
      </c>
    </row>
    <row r="173" s="2" customFormat="1" ht="24.15" customHeight="1">
      <c r="A173" s="40"/>
      <c r="B173" s="41"/>
      <c r="C173" s="206" t="s">
        <v>405</v>
      </c>
      <c r="D173" s="206" t="s">
        <v>130</v>
      </c>
      <c r="E173" s="207" t="s">
        <v>866</v>
      </c>
      <c r="F173" s="208" t="s">
        <v>867</v>
      </c>
      <c r="G173" s="209" t="s">
        <v>452</v>
      </c>
      <c r="H173" s="210">
        <v>44.5</v>
      </c>
      <c r="I173" s="211"/>
      <c r="J173" s="212">
        <f>ROUND(I173*H173,2)</f>
        <v>0</v>
      </c>
      <c r="K173" s="208" t="s">
        <v>134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0.0049699999999999996</v>
      </c>
      <c r="T173" s="216">
        <f>S173*H173</f>
        <v>0.22116499999999997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286</v>
      </c>
      <c r="AT173" s="217" t="s">
        <v>130</v>
      </c>
      <c r="AU173" s="217" t="s">
        <v>82</v>
      </c>
      <c r="AY173" s="19" t="s">
        <v>127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286</v>
      </c>
      <c r="BM173" s="217" t="s">
        <v>868</v>
      </c>
    </row>
    <row r="174" s="2" customFormat="1">
      <c r="A174" s="40"/>
      <c r="B174" s="41"/>
      <c r="C174" s="42"/>
      <c r="D174" s="219" t="s">
        <v>137</v>
      </c>
      <c r="E174" s="42"/>
      <c r="F174" s="220" t="s">
        <v>869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137</v>
      </c>
      <c r="AU174" s="19" t="s">
        <v>82</v>
      </c>
    </row>
    <row r="175" s="14" customFormat="1">
      <c r="A175" s="14"/>
      <c r="B175" s="235"/>
      <c r="C175" s="236"/>
      <c r="D175" s="226" t="s">
        <v>139</v>
      </c>
      <c r="E175" s="237" t="s">
        <v>19</v>
      </c>
      <c r="F175" s="238" t="s">
        <v>870</v>
      </c>
      <c r="G175" s="236"/>
      <c r="H175" s="239">
        <v>44.5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139</v>
      </c>
      <c r="AU175" s="245" t="s">
        <v>82</v>
      </c>
      <c r="AV175" s="14" t="s">
        <v>82</v>
      </c>
      <c r="AW175" s="14" t="s">
        <v>33</v>
      </c>
      <c r="AX175" s="14" t="s">
        <v>80</v>
      </c>
      <c r="AY175" s="245" t="s">
        <v>127</v>
      </c>
    </row>
    <row r="176" s="2" customFormat="1" ht="24.15" customHeight="1">
      <c r="A176" s="40"/>
      <c r="B176" s="41"/>
      <c r="C176" s="206" t="s">
        <v>410</v>
      </c>
      <c r="D176" s="206" t="s">
        <v>130</v>
      </c>
      <c r="E176" s="207" t="s">
        <v>871</v>
      </c>
      <c r="F176" s="208" t="s">
        <v>872</v>
      </c>
      <c r="G176" s="209" t="s">
        <v>452</v>
      </c>
      <c r="H176" s="210">
        <v>6</v>
      </c>
      <c r="I176" s="211"/>
      <c r="J176" s="212">
        <f>ROUND(I176*H176,2)</f>
        <v>0</v>
      </c>
      <c r="K176" s="208" t="s">
        <v>134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0.0095899999999999996</v>
      </c>
      <c r="T176" s="216">
        <f>S176*H176</f>
        <v>0.057539999999999994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286</v>
      </c>
      <c r="AT176" s="217" t="s">
        <v>130</v>
      </c>
      <c r="AU176" s="217" t="s">
        <v>82</v>
      </c>
      <c r="AY176" s="19" t="s">
        <v>127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286</v>
      </c>
      <c r="BM176" s="217" t="s">
        <v>873</v>
      </c>
    </row>
    <row r="177" s="2" customFormat="1">
      <c r="A177" s="40"/>
      <c r="B177" s="41"/>
      <c r="C177" s="42"/>
      <c r="D177" s="219" t="s">
        <v>137</v>
      </c>
      <c r="E177" s="42"/>
      <c r="F177" s="220" t="s">
        <v>874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137</v>
      </c>
      <c r="AU177" s="19" t="s">
        <v>82</v>
      </c>
    </row>
    <row r="178" s="2" customFormat="1" ht="33" customHeight="1">
      <c r="A178" s="40"/>
      <c r="B178" s="41"/>
      <c r="C178" s="206" t="s">
        <v>418</v>
      </c>
      <c r="D178" s="206" t="s">
        <v>130</v>
      </c>
      <c r="E178" s="207" t="s">
        <v>875</v>
      </c>
      <c r="F178" s="208" t="s">
        <v>876</v>
      </c>
      <c r="G178" s="209" t="s">
        <v>452</v>
      </c>
      <c r="H178" s="210">
        <v>122</v>
      </c>
      <c r="I178" s="211"/>
      <c r="J178" s="212">
        <f>ROUND(I178*H178,2)</f>
        <v>0</v>
      </c>
      <c r="K178" s="208" t="s">
        <v>134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0.00084000000000000003</v>
      </c>
      <c r="R178" s="215">
        <f>Q178*H178</f>
        <v>0.10248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286</v>
      </c>
      <c r="AT178" s="217" t="s">
        <v>130</v>
      </c>
      <c r="AU178" s="217" t="s">
        <v>82</v>
      </c>
      <c r="AY178" s="19" t="s">
        <v>127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286</v>
      </c>
      <c r="BM178" s="217" t="s">
        <v>877</v>
      </c>
    </row>
    <row r="179" s="2" customFormat="1">
      <c r="A179" s="40"/>
      <c r="B179" s="41"/>
      <c r="C179" s="42"/>
      <c r="D179" s="219" t="s">
        <v>137</v>
      </c>
      <c r="E179" s="42"/>
      <c r="F179" s="220" t="s">
        <v>878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137</v>
      </c>
      <c r="AU179" s="19" t="s">
        <v>82</v>
      </c>
    </row>
    <row r="180" s="14" customFormat="1">
      <c r="A180" s="14"/>
      <c r="B180" s="235"/>
      <c r="C180" s="236"/>
      <c r="D180" s="226" t="s">
        <v>139</v>
      </c>
      <c r="E180" s="237" t="s">
        <v>19</v>
      </c>
      <c r="F180" s="238" t="s">
        <v>879</v>
      </c>
      <c r="G180" s="236"/>
      <c r="H180" s="239">
        <v>66.5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139</v>
      </c>
      <c r="AU180" s="245" t="s">
        <v>82</v>
      </c>
      <c r="AV180" s="14" t="s">
        <v>82</v>
      </c>
      <c r="AW180" s="14" t="s">
        <v>33</v>
      </c>
      <c r="AX180" s="14" t="s">
        <v>72</v>
      </c>
      <c r="AY180" s="245" t="s">
        <v>127</v>
      </c>
    </row>
    <row r="181" s="14" customFormat="1">
      <c r="A181" s="14"/>
      <c r="B181" s="235"/>
      <c r="C181" s="236"/>
      <c r="D181" s="226" t="s">
        <v>139</v>
      </c>
      <c r="E181" s="237" t="s">
        <v>19</v>
      </c>
      <c r="F181" s="238" t="s">
        <v>880</v>
      </c>
      <c r="G181" s="236"/>
      <c r="H181" s="239">
        <v>55.5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139</v>
      </c>
      <c r="AU181" s="245" t="s">
        <v>82</v>
      </c>
      <c r="AV181" s="14" t="s">
        <v>82</v>
      </c>
      <c r="AW181" s="14" t="s">
        <v>33</v>
      </c>
      <c r="AX181" s="14" t="s">
        <v>72</v>
      </c>
      <c r="AY181" s="245" t="s">
        <v>127</v>
      </c>
    </row>
    <row r="182" s="16" customFormat="1">
      <c r="A182" s="16"/>
      <c r="B182" s="257"/>
      <c r="C182" s="258"/>
      <c r="D182" s="226" t="s">
        <v>139</v>
      </c>
      <c r="E182" s="259" t="s">
        <v>19</v>
      </c>
      <c r="F182" s="260" t="s">
        <v>181</v>
      </c>
      <c r="G182" s="258"/>
      <c r="H182" s="261">
        <v>122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67" t="s">
        <v>139</v>
      </c>
      <c r="AU182" s="267" t="s">
        <v>82</v>
      </c>
      <c r="AV182" s="16" t="s">
        <v>135</v>
      </c>
      <c r="AW182" s="16" t="s">
        <v>33</v>
      </c>
      <c r="AX182" s="16" t="s">
        <v>80</v>
      </c>
      <c r="AY182" s="267" t="s">
        <v>127</v>
      </c>
    </row>
    <row r="183" s="2" customFormat="1" ht="33" customHeight="1">
      <c r="A183" s="40"/>
      <c r="B183" s="41"/>
      <c r="C183" s="206" t="s">
        <v>428</v>
      </c>
      <c r="D183" s="206" t="s">
        <v>130</v>
      </c>
      <c r="E183" s="207" t="s">
        <v>881</v>
      </c>
      <c r="F183" s="208" t="s">
        <v>882</v>
      </c>
      <c r="G183" s="209" t="s">
        <v>452</v>
      </c>
      <c r="H183" s="210">
        <v>39</v>
      </c>
      <c r="I183" s="211"/>
      <c r="J183" s="212">
        <f>ROUND(I183*H183,2)</f>
        <v>0</v>
      </c>
      <c r="K183" s="208" t="s">
        <v>134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0.00116</v>
      </c>
      <c r="R183" s="215">
        <f>Q183*H183</f>
        <v>0.045240000000000002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286</v>
      </c>
      <c r="AT183" s="217" t="s">
        <v>130</v>
      </c>
      <c r="AU183" s="217" t="s">
        <v>82</v>
      </c>
      <c r="AY183" s="19" t="s">
        <v>127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286</v>
      </c>
      <c r="BM183" s="217" t="s">
        <v>883</v>
      </c>
    </row>
    <row r="184" s="2" customFormat="1">
      <c r="A184" s="40"/>
      <c r="B184" s="41"/>
      <c r="C184" s="42"/>
      <c r="D184" s="219" t="s">
        <v>137</v>
      </c>
      <c r="E184" s="42"/>
      <c r="F184" s="220" t="s">
        <v>884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137</v>
      </c>
      <c r="AU184" s="19" t="s">
        <v>82</v>
      </c>
    </row>
    <row r="185" s="14" customFormat="1">
      <c r="A185" s="14"/>
      <c r="B185" s="235"/>
      <c r="C185" s="236"/>
      <c r="D185" s="226" t="s">
        <v>139</v>
      </c>
      <c r="E185" s="237" t="s">
        <v>19</v>
      </c>
      <c r="F185" s="238" t="s">
        <v>885</v>
      </c>
      <c r="G185" s="236"/>
      <c r="H185" s="239">
        <v>21.5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139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127</v>
      </c>
    </row>
    <row r="186" s="14" customFormat="1">
      <c r="A186" s="14"/>
      <c r="B186" s="235"/>
      <c r="C186" s="236"/>
      <c r="D186" s="226" t="s">
        <v>139</v>
      </c>
      <c r="E186" s="237" t="s">
        <v>19</v>
      </c>
      <c r="F186" s="238" t="s">
        <v>886</v>
      </c>
      <c r="G186" s="236"/>
      <c r="H186" s="239">
        <v>17.5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139</v>
      </c>
      <c r="AU186" s="245" t="s">
        <v>82</v>
      </c>
      <c r="AV186" s="14" t="s">
        <v>82</v>
      </c>
      <c r="AW186" s="14" t="s">
        <v>33</v>
      </c>
      <c r="AX186" s="14" t="s">
        <v>72</v>
      </c>
      <c r="AY186" s="245" t="s">
        <v>127</v>
      </c>
    </row>
    <row r="187" s="16" customFormat="1">
      <c r="A187" s="16"/>
      <c r="B187" s="257"/>
      <c r="C187" s="258"/>
      <c r="D187" s="226" t="s">
        <v>139</v>
      </c>
      <c r="E187" s="259" t="s">
        <v>19</v>
      </c>
      <c r="F187" s="260" t="s">
        <v>181</v>
      </c>
      <c r="G187" s="258"/>
      <c r="H187" s="261">
        <v>39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67" t="s">
        <v>139</v>
      </c>
      <c r="AU187" s="267" t="s">
        <v>82</v>
      </c>
      <c r="AV187" s="16" t="s">
        <v>135</v>
      </c>
      <c r="AW187" s="16" t="s">
        <v>33</v>
      </c>
      <c r="AX187" s="16" t="s">
        <v>80</v>
      </c>
      <c r="AY187" s="267" t="s">
        <v>127</v>
      </c>
    </row>
    <row r="188" s="2" customFormat="1" ht="33" customHeight="1">
      <c r="A188" s="40"/>
      <c r="B188" s="41"/>
      <c r="C188" s="206" t="s">
        <v>433</v>
      </c>
      <c r="D188" s="206" t="s">
        <v>130</v>
      </c>
      <c r="E188" s="207" t="s">
        <v>887</v>
      </c>
      <c r="F188" s="208" t="s">
        <v>888</v>
      </c>
      <c r="G188" s="209" t="s">
        <v>452</v>
      </c>
      <c r="H188" s="210">
        <v>37</v>
      </c>
      <c r="I188" s="211"/>
      <c r="J188" s="212">
        <f>ROUND(I188*H188,2)</f>
        <v>0</v>
      </c>
      <c r="K188" s="208" t="s">
        <v>134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0.0014400000000000001</v>
      </c>
      <c r="R188" s="215">
        <f>Q188*H188</f>
        <v>0.053280000000000001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286</v>
      </c>
      <c r="AT188" s="217" t="s">
        <v>130</v>
      </c>
      <c r="AU188" s="217" t="s">
        <v>82</v>
      </c>
      <c r="AY188" s="19" t="s">
        <v>127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286</v>
      </c>
      <c r="BM188" s="217" t="s">
        <v>889</v>
      </c>
    </row>
    <row r="189" s="2" customFormat="1">
      <c r="A189" s="40"/>
      <c r="B189" s="41"/>
      <c r="C189" s="42"/>
      <c r="D189" s="219" t="s">
        <v>137</v>
      </c>
      <c r="E189" s="42"/>
      <c r="F189" s="220" t="s">
        <v>890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137</v>
      </c>
      <c r="AU189" s="19" t="s">
        <v>82</v>
      </c>
    </row>
    <row r="190" s="14" customFormat="1">
      <c r="A190" s="14"/>
      <c r="B190" s="235"/>
      <c r="C190" s="236"/>
      <c r="D190" s="226" t="s">
        <v>139</v>
      </c>
      <c r="E190" s="237" t="s">
        <v>19</v>
      </c>
      <c r="F190" s="238" t="s">
        <v>891</v>
      </c>
      <c r="G190" s="236"/>
      <c r="H190" s="239">
        <v>14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139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127</v>
      </c>
    </row>
    <row r="191" s="14" customFormat="1">
      <c r="A191" s="14"/>
      <c r="B191" s="235"/>
      <c r="C191" s="236"/>
      <c r="D191" s="226" t="s">
        <v>139</v>
      </c>
      <c r="E191" s="237" t="s">
        <v>19</v>
      </c>
      <c r="F191" s="238" t="s">
        <v>892</v>
      </c>
      <c r="G191" s="236"/>
      <c r="H191" s="239">
        <v>23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139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127</v>
      </c>
    </row>
    <row r="192" s="16" customFormat="1">
      <c r="A192" s="16"/>
      <c r="B192" s="257"/>
      <c r="C192" s="258"/>
      <c r="D192" s="226" t="s">
        <v>139</v>
      </c>
      <c r="E192" s="259" t="s">
        <v>19</v>
      </c>
      <c r="F192" s="260" t="s">
        <v>181</v>
      </c>
      <c r="G192" s="258"/>
      <c r="H192" s="261">
        <v>37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67" t="s">
        <v>139</v>
      </c>
      <c r="AU192" s="267" t="s">
        <v>82</v>
      </c>
      <c r="AV192" s="16" t="s">
        <v>135</v>
      </c>
      <c r="AW192" s="16" t="s">
        <v>33</v>
      </c>
      <c r="AX192" s="16" t="s">
        <v>80</v>
      </c>
      <c r="AY192" s="267" t="s">
        <v>127</v>
      </c>
    </row>
    <row r="193" s="2" customFormat="1" ht="33" customHeight="1">
      <c r="A193" s="40"/>
      <c r="B193" s="41"/>
      <c r="C193" s="206" t="s">
        <v>439</v>
      </c>
      <c r="D193" s="206" t="s">
        <v>130</v>
      </c>
      <c r="E193" s="207" t="s">
        <v>893</v>
      </c>
      <c r="F193" s="208" t="s">
        <v>894</v>
      </c>
      <c r="G193" s="209" t="s">
        <v>452</v>
      </c>
      <c r="H193" s="210">
        <v>7.5</v>
      </c>
      <c r="I193" s="211"/>
      <c r="J193" s="212">
        <f>ROUND(I193*H193,2)</f>
        <v>0</v>
      </c>
      <c r="K193" s="208" t="s">
        <v>134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0.00281</v>
      </c>
      <c r="R193" s="215">
        <f>Q193*H193</f>
        <v>0.021075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286</v>
      </c>
      <c r="AT193" s="217" t="s">
        <v>130</v>
      </c>
      <c r="AU193" s="217" t="s">
        <v>82</v>
      </c>
      <c r="AY193" s="19" t="s">
        <v>127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286</v>
      </c>
      <c r="BM193" s="217" t="s">
        <v>895</v>
      </c>
    </row>
    <row r="194" s="2" customFormat="1">
      <c r="A194" s="40"/>
      <c r="B194" s="41"/>
      <c r="C194" s="42"/>
      <c r="D194" s="219" t="s">
        <v>137</v>
      </c>
      <c r="E194" s="42"/>
      <c r="F194" s="220" t="s">
        <v>896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137</v>
      </c>
      <c r="AU194" s="19" t="s">
        <v>82</v>
      </c>
    </row>
    <row r="195" s="14" customFormat="1">
      <c r="A195" s="14"/>
      <c r="B195" s="235"/>
      <c r="C195" s="236"/>
      <c r="D195" s="226" t="s">
        <v>139</v>
      </c>
      <c r="E195" s="237" t="s">
        <v>19</v>
      </c>
      <c r="F195" s="238" t="s">
        <v>897</v>
      </c>
      <c r="G195" s="236"/>
      <c r="H195" s="239">
        <v>7.5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139</v>
      </c>
      <c r="AU195" s="245" t="s">
        <v>82</v>
      </c>
      <c r="AV195" s="14" t="s">
        <v>82</v>
      </c>
      <c r="AW195" s="14" t="s">
        <v>33</v>
      </c>
      <c r="AX195" s="14" t="s">
        <v>80</v>
      </c>
      <c r="AY195" s="245" t="s">
        <v>127</v>
      </c>
    </row>
    <row r="196" s="2" customFormat="1" ht="33" customHeight="1">
      <c r="A196" s="40"/>
      <c r="B196" s="41"/>
      <c r="C196" s="206" t="s">
        <v>444</v>
      </c>
      <c r="D196" s="206" t="s">
        <v>130</v>
      </c>
      <c r="E196" s="207" t="s">
        <v>898</v>
      </c>
      <c r="F196" s="208" t="s">
        <v>899</v>
      </c>
      <c r="G196" s="209" t="s">
        <v>452</v>
      </c>
      <c r="H196" s="210">
        <v>3</v>
      </c>
      <c r="I196" s="211"/>
      <c r="J196" s="212">
        <f>ROUND(I196*H196,2)</f>
        <v>0</v>
      </c>
      <c r="K196" s="208" t="s">
        <v>134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0.0061000000000000004</v>
      </c>
      <c r="R196" s="215">
        <f>Q196*H196</f>
        <v>0.0183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286</v>
      </c>
      <c r="AT196" s="217" t="s">
        <v>130</v>
      </c>
      <c r="AU196" s="217" t="s">
        <v>82</v>
      </c>
      <c r="AY196" s="19" t="s">
        <v>127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286</v>
      </c>
      <c r="BM196" s="217" t="s">
        <v>900</v>
      </c>
    </row>
    <row r="197" s="2" customFormat="1">
      <c r="A197" s="40"/>
      <c r="B197" s="41"/>
      <c r="C197" s="42"/>
      <c r="D197" s="219" t="s">
        <v>137</v>
      </c>
      <c r="E197" s="42"/>
      <c r="F197" s="220" t="s">
        <v>901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137</v>
      </c>
      <c r="AU197" s="19" t="s">
        <v>82</v>
      </c>
    </row>
    <row r="198" s="2" customFormat="1" ht="33" customHeight="1">
      <c r="A198" s="40"/>
      <c r="B198" s="41"/>
      <c r="C198" s="206" t="s">
        <v>449</v>
      </c>
      <c r="D198" s="206" t="s">
        <v>130</v>
      </c>
      <c r="E198" s="207" t="s">
        <v>902</v>
      </c>
      <c r="F198" s="208" t="s">
        <v>903</v>
      </c>
      <c r="G198" s="209" t="s">
        <v>452</v>
      </c>
      <c r="H198" s="210">
        <v>3</v>
      </c>
      <c r="I198" s="211"/>
      <c r="J198" s="212">
        <f>ROUND(I198*H198,2)</f>
        <v>0</v>
      </c>
      <c r="K198" s="208" t="s">
        <v>134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0.014460000000000001</v>
      </c>
      <c r="R198" s="215">
        <f>Q198*H198</f>
        <v>0.043380000000000002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286</v>
      </c>
      <c r="AT198" s="217" t="s">
        <v>130</v>
      </c>
      <c r="AU198" s="217" t="s">
        <v>82</v>
      </c>
      <c r="AY198" s="19" t="s">
        <v>127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286</v>
      </c>
      <c r="BM198" s="217" t="s">
        <v>904</v>
      </c>
    </row>
    <row r="199" s="2" customFormat="1">
      <c r="A199" s="40"/>
      <c r="B199" s="41"/>
      <c r="C199" s="42"/>
      <c r="D199" s="219" t="s">
        <v>137</v>
      </c>
      <c r="E199" s="42"/>
      <c r="F199" s="220" t="s">
        <v>905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137</v>
      </c>
      <c r="AU199" s="19" t="s">
        <v>82</v>
      </c>
    </row>
    <row r="200" s="2" customFormat="1" ht="16.5" customHeight="1">
      <c r="A200" s="40"/>
      <c r="B200" s="41"/>
      <c r="C200" s="268" t="s">
        <v>457</v>
      </c>
      <c r="D200" s="268" t="s">
        <v>318</v>
      </c>
      <c r="E200" s="269" t="s">
        <v>906</v>
      </c>
      <c r="F200" s="270" t="s">
        <v>907</v>
      </c>
      <c r="G200" s="271" t="s">
        <v>509</v>
      </c>
      <c r="H200" s="272">
        <v>6</v>
      </c>
      <c r="I200" s="273"/>
      <c r="J200" s="274">
        <f>ROUND(I200*H200,2)</f>
        <v>0</v>
      </c>
      <c r="K200" s="270" t="s">
        <v>134</v>
      </c>
      <c r="L200" s="275"/>
      <c r="M200" s="276" t="s">
        <v>19</v>
      </c>
      <c r="N200" s="277" t="s">
        <v>43</v>
      </c>
      <c r="O200" s="86"/>
      <c r="P200" s="215">
        <f>O200*H200</f>
        <v>0</v>
      </c>
      <c r="Q200" s="215">
        <v>0.00010000000000000001</v>
      </c>
      <c r="R200" s="215">
        <f>Q200*H200</f>
        <v>0.00060000000000000006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321</v>
      </c>
      <c r="AT200" s="217" t="s">
        <v>318</v>
      </c>
      <c r="AU200" s="217" t="s">
        <v>82</v>
      </c>
      <c r="AY200" s="19" t="s">
        <v>127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286</v>
      </c>
      <c r="BM200" s="217" t="s">
        <v>908</v>
      </c>
    </row>
    <row r="201" s="2" customFormat="1" ht="16.5" customHeight="1">
      <c r="A201" s="40"/>
      <c r="B201" s="41"/>
      <c r="C201" s="268" t="s">
        <v>467</v>
      </c>
      <c r="D201" s="268" t="s">
        <v>318</v>
      </c>
      <c r="E201" s="269" t="s">
        <v>909</v>
      </c>
      <c r="F201" s="270" t="s">
        <v>910</v>
      </c>
      <c r="G201" s="271" t="s">
        <v>509</v>
      </c>
      <c r="H201" s="272">
        <v>45</v>
      </c>
      <c r="I201" s="273"/>
      <c r="J201" s="274">
        <f>ROUND(I201*H201,2)</f>
        <v>0</v>
      </c>
      <c r="K201" s="270" t="s">
        <v>134</v>
      </c>
      <c r="L201" s="275"/>
      <c r="M201" s="276" t="s">
        <v>19</v>
      </c>
      <c r="N201" s="277" t="s">
        <v>43</v>
      </c>
      <c r="O201" s="86"/>
      <c r="P201" s="215">
        <f>O201*H201</f>
        <v>0</v>
      </c>
      <c r="Q201" s="215">
        <v>8.0000000000000007E-05</v>
      </c>
      <c r="R201" s="215">
        <f>Q201*H201</f>
        <v>0.0036000000000000003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321</v>
      </c>
      <c r="AT201" s="217" t="s">
        <v>318</v>
      </c>
      <c r="AU201" s="217" t="s">
        <v>82</v>
      </c>
      <c r="AY201" s="19" t="s">
        <v>127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286</v>
      </c>
      <c r="BM201" s="217" t="s">
        <v>911</v>
      </c>
    </row>
    <row r="202" s="2" customFormat="1" ht="16.5" customHeight="1">
      <c r="A202" s="40"/>
      <c r="B202" s="41"/>
      <c r="C202" s="268" t="s">
        <v>474</v>
      </c>
      <c r="D202" s="268" t="s">
        <v>318</v>
      </c>
      <c r="E202" s="269" t="s">
        <v>912</v>
      </c>
      <c r="F202" s="270" t="s">
        <v>913</v>
      </c>
      <c r="G202" s="271" t="s">
        <v>509</v>
      </c>
      <c r="H202" s="272">
        <v>322</v>
      </c>
      <c r="I202" s="273"/>
      <c r="J202" s="274">
        <f>ROUND(I202*H202,2)</f>
        <v>0</v>
      </c>
      <c r="K202" s="270" t="s">
        <v>134</v>
      </c>
      <c r="L202" s="275"/>
      <c r="M202" s="276" t="s">
        <v>19</v>
      </c>
      <c r="N202" s="277" t="s">
        <v>43</v>
      </c>
      <c r="O202" s="86"/>
      <c r="P202" s="215">
        <f>O202*H202</f>
        <v>0</v>
      </c>
      <c r="Q202" s="215">
        <v>6.9999999999999994E-05</v>
      </c>
      <c r="R202" s="215">
        <f>Q202*H202</f>
        <v>0.022539999999999998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321</v>
      </c>
      <c r="AT202" s="217" t="s">
        <v>318</v>
      </c>
      <c r="AU202" s="217" t="s">
        <v>82</v>
      </c>
      <c r="AY202" s="19" t="s">
        <v>127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286</v>
      </c>
      <c r="BM202" s="217" t="s">
        <v>914</v>
      </c>
    </row>
    <row r="203" s="2" customFormat="1" ht="55.5" customHeight="1">
      <c r="A203" s="40"/>
      <c r="B203" s="41"/>
      <c r="C203" s="206" t="s">
        <v>479</v>
      </c>
      <c r="D203" s="206" t="s">
        <v>130</v>
      </c>
      <c r="E203" s="207" t="s">
        <v>915</v>
      </c>
      <c r="F203" s="208" t="s">
        <v>916</v>
      </c>
      <c r="G203" s="209" t="s">
        <v>452</v>
      </c>
      <c r="H203" s="210">
        <v>30</v>
      </c>
      <c r="I203" s="211"/>
      <c r="J203" s="212">
        <f>ROUND(I203*H203,2)</f>
        <v>0</v>
      </c>
      <c r="K203" s="208" t="s">
        <v>134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0.00012</v>
      </c>
      <c r="R203" s="215">
        <f>Q203*H203</f>
        <v>0.0035999999999999999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286</v>
      </c>
      <c r="AT203" s="217" t="s">
        <v>130</v>
      </c>
      <c r="AU203" s="217" t="s">
        <v>82</v>
      </c>
      <c r="AY203" s="19" t="s">
        <v>127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286</v>
      </c>
      <c r="BM203" s="217" t="s">
        <v>917</v>
      </c>
    </row>
    <row r="204" s="2" customFormat="1">
      <c r="A204" s="40"/>
      <c r="B204" s="41"/>
      <c r="C204" s="42"/>
      <c r="D204" s="219" t="s">
        <v>137</v>
      </c>
      <c r="E204" s="42"/>
      <c r="F204" s="220" t="s">
        <v>918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137</v>
      </c>
      <c r="AU204" s="19" t="s">
        <v>82</v>
      </c>
    </row>
    <row r="205" s="2" customFormat="1" ht="24.15" customHeight="1">
      <c r="A205" s="40"/>
      <c r="B205" s="41"/>
      <c r="C205" s="206" t="s">
        <v>487</v>
      </c>
      <c r="D205" s="206" t="s">
        <v>130</v>
      </c>
      <c r="E205" s="207" t="s">
        <v>919</v>
      </c>
      <c r="F205" s="208" t="s">
        <v>920</v>
      </c>
      <c r="G205" s="209" t="s">
        <v>509</v>
      </c>
      <c r="H205" s="210">
        <v>6</v>
      </c>
      <c r="I205" s="211"/>
      <c r="J205" s="212">
        <f>ROUND(I205*H205,2)</f>
        <v>0</v>
      </c>
      <c r="K205" s="208" t="s">
        <v>134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0.00075000000000000002</v>
      </c>
      <c r="R205" s="215">
        <f>Q205*H205</f>
        <v>0.0045000000000000005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286</v>
      </c>
      <c r="AT205" s="217" t="s">
        <v>130</v>
      </c>
      <c r="AU205" s="217" t="s">
        <v>82</v>
      </c>
      <c r="AY205" s="19" t="s">
        <v>127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286</v>
      </c>
      <c r="BM205" s="217" t="s">
        <v>921</v>
      </c>
    </row>
    <row r="206" s="2" customFormat="1">
      <c r="A206" s="40"/>
      <c r="B206" s="41"/>
      <c r="C206" s="42"/>
      <c r="D206" s="219" t="s">
        <v>137</v>
      </c>
      <c r="E206" s="42"/>
      <c r="F206" s="220" t="s">
        <v>922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137</v>
      </c>
      <c r="AU206" s="19" t="s">
        <v>82</v>
      </c>
    </row>
    <row r="207" s="2" customFormat="1" ht="24.15" customHeight="1">
      <c r="A207" s="40"/>
      <c r="B207" s="41"/>
      <c r="C207" s="206" t="s">
        <v>492</v>
      </c>
      <c r="D207" s="206" t="s">
        <v>130</v>
      </c>
      <c r="E207" s="207" t="s">
        <v>923</v>
      </c>
      <c r="F207" s="208" t="s">
        <v>924</v>
      </c>
      <c r="G207" s="209" t="s">
        <v>509</v>
      </c>
      <c r="H207" s="210">
        <v>4</v>
      </c>
      <c r="I207" s="211"/>
      <c r="J207" s="212">
        <f>ROUND(I207*H207,2)</f>
        <v>0</v>
      </c>
      <c r="K207" s="208" t="s">
        <v>134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0.00097000000000000005</v>
      </c>
      <c r="R207" s="215">
        <f>Q207*H207</f>
        <v>0.0038800000000000002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286</v>
      </c>
      <c r="AT207" s="217" t="s">
        <v>130</v>
      </c>
      <c r="AU207" s="217" t="s">
        <v>82</v>
      </c>
      <c r="AY207" s="19" t="s">
        <v>127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286</v>
      </c>
      <c r="BM207" s="217" t="s">
        <v>925</v>
      </c>
    </row>
    <row r="208" s="2" customFormat="1">
      <c r="A208" s="40"/>
      <c r="B208" s="41"/>
      <c r="C208" s="42"/>
      <c r="D208" s="219" t="s">
        <v>137</v>
      </c>
      <c r="E208" s="42"/>
      <c r="F208" s="220" t="s">
        <v>926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137</v>
      </c>
      <c r="AU208" s="19" t="s">
        <v>82</v>
      </c>
    </row>
    <row r="209" s="2" customFormat="1" ht="24.15" customHeight="1">
      <c r="A209" s="40"/>
      <c r="B209" s="41"/>
      <c r="C209" s="206" t="s">
        <v>499</v>
      </c>
      <c r="D209" s="206" t="s">
        <v>130</v>
      </c>
      <c r="E209" s="207" t="s">
        <v>927</v>
      </c>
      <c r="F209" s="208" t="s">
        <v>928</v>
      </c>
      <c r="G209" s="209" t="s">
        <v>509</v>
      </c>
      <c r="H209" s="210">
        <v>2</v>
      </c>
      <c r="I209" s="211"/>
      <c r="J209" s="212">
        <f>ROUND(I209*H209,2)</f>
        <v>0</v>
      </c>
      <c r="K209" s="208" t="s">
        <v>134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0.0017600000000000001</v>
      </c>
      <c r="R209" s="215">
        <f>Q209*H209</f>
        <v>0.0035200000000000001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286</v>
      </c>
      <c r="AT209" s="217" t="s">
        <v>130</v>
      </c>
      <c r="AU209" s="217" t="s">
        <v>82</v>
      </c>
      <c r="AY209" s="19" t="s">
        <v>127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286</v>
      </c>
      <c r="BM209" s="217" t="s">
        <v>929</v>
      </c>
    </row>
    <row r="210" s="2" customFormat="1">
      <c r="A210" s="40"/>
      <c r="B210" s="41"/>
      <c r="C210" s="42"/>
      <c r="D210" s="219" t="s">
        <v>137</v>
      </c>
      <c r="E210" s="42"/>
      <c r="F210" s="220" t="s">
        <v>930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137</v>
      </c>
      <c r="AU210" s="19" t="s">
        <v>82</v>
      </c>
    </row>
    <row r="211" s="2" customFormat="1" ht="33" customHeight="1">
      <c r="A211" s="40"/>
      <c r="B211" s="41"/>
      <c r="C211" s="206" t="s">
        <v>506</v>
      </c>
      <c r="D211" s="206" t="s">
        <v>130</v>
      </c>
      <c r="E211" s="207" t="s">
        <v>931</v>
      </c>
      <c r="F211" s="208" t="s">
        <v>932</v>
      </c>
      <c r="G211" s="209" t="s">
        <v>509</v>
      </c>
      <c r="H211" s="210">
        <v>2</v>
      </c>
      <c r="I211" s="211"/>
      <c r="J211" s="212">
        <f>ROUND(I211*H211,2)</f>
        <v>0</v>
      </c>
      <c r="K211" s="208" t="s">
        <v>134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0.00060999999999999997</v>
      </c>
      <c r="R211" s="215">
        <f>Q211*H211</f>
        <v>0.00122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286</v>
      </c>
      <c r="AT211" s="217" t="s">
        <v>130</v>
      </c>
      <c r="AU211" s="217" t="s">
        <v>82</v>
      </c>
      <c r="AY211" s="19" t="s">
        <v>127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286</v>
      </c>
      <c r="BM211" s="217" t="s">
        <v>933</v>
      </c>
    </row>
    <row r="212" s="2" customFormat="1">
      <c r="A212" s="40"/>
      <c r="B212" s="41"/>
      <c r="C212" s="42"/>
      <c r="D212" s="219" t="s">
        <v>137</v>
      </c>
      <c r="E212" s="42"/>
      <c r="F212" s="220" t="s">
        <v>934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137</v>
      </c>
      <c r="AU212" s="19" t="s">
        <v>82</v>
      </c>
    </row>
    <row r="213" s="2" customFormat="1" ht="24.15" customHeight="1">
      <c r="A213" s="40"/>
      <c r="B213" s="41"/>
      <c r="C213" s="268" t="s">
        <v>513</v>
      </c>
      <c r="D213" s="268" t="s">
        <v>318</v>
      </c>
      <c r="E213" s="269" t="s">
        <v>935</v>
      </c>
      <c r="F213" s="270" t="s">
        <v>936</v>
      </c>
      <c r="G213" s="271" t="s">
        <v>509</v>
      </c>
      <c r="H213" s="272">
        <v>2</v>
      </c>
      <c r="I213" s="273"/>
      <c r="J213" s="274">
        <f>ROUND(I213*H213,2)</f>
        <v>0</v>
      </c>
      <c r="K213" s="270" t="s">
        <v>134</v>
      </c>
      <c r="L213" s="275"/>
      <c r="M213" s="276" t="s">
        <v>19</v>
      </c>
      <c r="N213" s="277" t="s">
        <v>43</v>
      </c>
      <c r="O213" s="86"/>
      <c r="P213" s="215">
        <f>O213*H213</f>
        <v>0</v>
      </c>
      <c r="Q213" s="215">
        <v>0.00038000000000000002</v>
      </c>
      <c r="R213" s="215">
        <f>Q213*H213</f>
        <v>0.00076000000000000004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321</v>
      </c>
      <c r="AT213" s="217" t="s">
        <v>318</v>
      </c>
      <c r="AU213" s="217" t="s">
        <v>82</v>
      </c>
      <c r="AY213" s="19" t="s">
        <v>127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286</v>
      </c>
      <c r="BM213" s="217" t="s">
        <v>937</v>
      </c>
    </row>
    <row r="214" s="2" customFormat="1" ht="33" customHeight="1">
      <c r="A214" s="40"/>
      <c r="B214" s="41"/>
      <c r="C214" s="206" t="s">
        <v>518</v>
      </c>
      <c r="D214" s="206" t="s">
        <v>130</v>
      </c>
      <c r="E214" s="207" t="s">
        <v>938</v>
      </c>
      <c r="F214" s="208" t="s">
        <v>939</v>
      </c>
      <c r="G214" s="209" t="s">
        <v>509</v>
      </c>
      <c r="H214" s="210">
        <v>2</v>
      </c>
      <c r="I214" s="211"/>
      <c r="J214" s="212">
        <f>ROUND(I214*H214,2)</f>
        <v>0</v>
      </c>
      <c r="K214" s="208" t="s">
        <v>134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0.00076000000000000004</v>
      </c>
      <c r="R214" s="215">
        <f>Q214*H214</f>
        <v>0.0015200000000000001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286</v>
      </c>
      <c r="AT214" s="217" t="s">
        <v>130</v>
      </c>
      <c r="AU214" s="217" t="s">
        <v>82</v>
      </c>
      <c r="AY214" s="19" t="s">
        <v>127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286</v>
      </c>
      <c r="BM214" s="217" t="s">
        <v>940</v>
      </c>
    </row>
    <row r="215" s="2" customFormat="1">
      <c r="A215" s="40"/>
      <c r="B215" s="41"/>
      <c r="C215" s="42"/>
      <c r="D215" s="219" t="s">
        <v>137</v>
      </c>
      <c r="E215" s="42"/>
      <c r="F215" s="220" t="s">
        <v>941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137</v>
      </c>
      <c r="AU215" s="19" t="s">
        <v>82</v>
      </c>
    </row>
    <row r="216" s="2" customFormat="1" ht="24.15" customHeight="1">
      <c r="A216" s="40"/>
      <c r="B216" s="41"/>
      <c r="C216" s="268" t="s">
        <v>522</v>
      </c>
      <c r="D216" s="268" t="s">
        <v>318</v>
      </c>
      <c r="E216" s="269" t="s">
        <v>942</v>
      </c>
      <c r="F216" s="270" t="s">
        <v>943</v>
      </c>
      <c r="G216" s="271" t="s">
        <v>509</v>
      </c>
      <c r="H216" s="272">
        <v>2</v>
      </c>
      <c r="I216" s="273"/>
      <c r="J216" s="274">
        <f>ROUND(I216*H216,2)</f>
        <v>0</v>
      </c>
      <c r="K216" s="270" t="s">
        <v>134</v>
      </c>
      <c r="L216" s="275"/>
      <c r="M216" s="276" t="s">
        <v>19</v>
      </c>
      <c r="N216" s="277" t="s">
        <v>43</v>
      </c>
      <c r="O216" s="86"/>
      <c r="P216" s="215">
        <f>O216*H216</f>
        <v>0</v>
      </c>
      <c r="Q216" s="215">
        <v>0.00055000000000000003</v>
      </c>
      <c r="R216" s="215">
        <f>Q216*H216</f>
        <v>0.0011000000000000001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321</v>
      </c>
      <c r="AT216" s="217" t="s">
        <v>318</v>
      </c>
      <c r="AU216" s="217" t="s">
        <v>82</v>
      </c>
      <c r="AY216" s="19" t="s">
        <v>127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286</v>
      </c>
      <c r="BM216" s="217" t="s">
        <v>944</v>
      </c>
    </row>
    <row r="217" s="2" customFormat="1" ht="37.8" customHeight="1">
      <c r="A217" s="40"/>
      <c r="B217" s="41"/>
      <c r="C217" s="206" t="s">
        <v>527</v>
      </c>
      <c r="D217" s="206" t="s">
        <v>130</v>
      </c>
      <c r="E217" s="207" t="s">
        <v>945</v>
      </c>
      <c r="F217" s="208" t="s">
        <v>946</v>
      </c>
      <c r="G217" s="209" t="s">
        <v>452</v>
      </c>
      <c r="H217" s="210">
        <v>205.5</v>
      </c>
      <c r="I217" s="211"/>
      <c r="J217" s="212">
        <f>ROUND(I217*H217,2)</f>
        <v>0</v>
      </c>
      <c r="K217" s="208" t="s">
        <v>134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0.00040000000000000002</v>
      </c>
      <c r="R217" s="215">
        <f>Q217*H217</f>
        <v>0.082200000000000009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286</v>
      </c>
      <c r="AT217" s="217" t="s">
        <v>130</v>
      </c>
      <c r="AU217" s="217" t="s">
        <v>82</v>
      </c>
      <c r="AY217" s="19" t="s">
        <v>127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286</v>
      </c>
      <c r="BM217" s="217" t="s">
        <v>947</v>
      </c>
    </row>
    <row r="218" s="2" customFormat="1">
      <c r="A218" s="40"/>
      <c r="B218" s="41"/>
      <c r="C218" s="42"/>
      <c r="D218" s="219" t="s">
        <v>137</v>
      </c>
      <c r="E218" s="42"/>
      <c r="F218" s="220" t="s">
        <v>948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137</v>
      </c>
      <c r="AU218" s="19" t="s">
        <v>82</v>
      </c>
    </row>
    <row r="219" s="2" customFormat="1" ht="44.25" customHeight="1">
      <c r="A219" s="40"/>
      <c r="B219" s="41"/>
      <c r="C219" s="206" t="s">
        <v>533</v>
      </c>
      <c r="D219" s="206" t="s">
        <v>130</v>
      </c>
      <c r="E219" s="207" t="s">
        <v>949</v>
      </c>
      <c r="F219" s="208" t="s">
        <v>950</v>
      </c>
      <c r="G219" s="209" t="s">
        <v>222</v>
      </c>
      <c r="H219" s="210">
        <v>0.41399999999999998</v>
      </c>
      <c r="I219" s="211"/>
      <c r="J219" s="212">
        <f>ROUND(I219*H219,2)</f>
        <v>0</v>
      </c>
      <c r="K219" s="208" t="s">
        <v>134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286</v>
      </c>
      <c r="AT219" s="217" t="s">
        <v>130</v>
      </c>
      <c r="AU219" s="217" t="s">
        <v>82</v>
      </c>
      <c r="AY219" s="19" t="s">
        <v>127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286</v>
      </c>
      <c r="BM219" s="217" t="s">
        <v>951</v>
      </c>
    </row>
    <row r="220" s="2" customFormat="1">
      <c r="A220" s="40"/>
      <c r="B220" s="41"/>
      <c r="C220" s="42"/>
      <c r="D220" s="219" t="s">
        <v>137</v>
      </c>
      <c r="E220" s="42"/>
      <c r="F220" s="220" t="s">
        <v>952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137</v>
      </c>
      <c r="AU220" s="19" t="s">
        <v>82</v>
      </c>
    </row>
    <row r="221" s="12" customFormat="1" ht="22.8" customHeight="1">
      <c r="A221" s="12"/>
      <c r="B221" s="190"/>
      <c r="C221" s="191"/>
      <c r="D221" s="192" t="s">
        <v>71</v>
      </c>
      <c r="E221" s="204" t="s">
        <v>377</v>
      </c>
      <c r="F221" s="204" t="s">
        <v>378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SUM(P222:P278)</f>
        <v>0</v>
      </c>
      <c r="Q221" s="198"/>
      <c r="R221" s="199">
        <f>SUM(R222:R278)</f>
        <v>0.30517000000000005</v>
      </c>
      <c r="S221" s="198"/>
      <c r="T221" s="200">
        <f>SUM(T222:T278)</f>
        <v>0.38715000000000005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82</v>
      </c>
      <c r="AT221" s="202" t="s">
        <v>71</v>
      </c>
      <c r="AU221" s="202" t="s">
        <v>80</v>
      </c>
      <c r="AY221" s="201" t="s">
        <v>127</v>
      </c>
      <c r="BK221" s="203">
        <f>SUM(BK222:BK278)</f>
        <v>0</v>
      </c>
    </row>
    <row r="222" s="2" customFormat="1" ht="16.5" customHeight="1">
      <c r="A222" s="40"/>
      <c r="B222" s="41"/>
      <c r="C222" s="206" t="s">
        <v>538</v>
      </c>
      <c r="D222" s="206" t="s">
        <v>130</v>
      </c>
      <c r="E222" s="207" t="s">
        <v>953</v>
      </c>
      <c r="F222" s="208" t="s">
        <v>954</v>
      </c>
      <c r="G222" s="209" t="s">
        <v>397</v>
      </c>
      <c r="H222" s="210">
        <v>5</v>
      </c>
      <c r="I222" s="211"/>
      <c r="J222" s="212">
        <f>ROUND(I222*H222,2)</f>
        <v>0</v>
      </c>
      <c r="K222" s="208" t="s">
        <v>134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0.034200000000000001</v>
      </c>
      <c r="T222" s="216">
        <f>S222*H222</f>
        <v>0.17100000000000001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286</v>
      </c>
      <c r="AT222" s="217" t="s">
        <v>130</v>
      </c>
      <c r="AU222" s="217" t="s">
        <v>82</v>
      </c>
      <c r="AY222" s="19" t="s">
        <v>127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286</v>
      </c>
      <c r="BM222" s="217" t="s">
        <v>955</v>
      </c>
    </row>
    <row r="223" s="2" customFormat="1">
      <c r="A223" s="40"/>
      <c r="B223" s="41"/>
      <c r="C223" s="42"/>
      <c r="D223" s="219" t="s">
        <v>137</v>
      </c>
      <c r="E223" s="42"/>
      <c r="F223" s="220" t="s">
        <v>956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137</v>
      </c>
      <c r="AU223" s="19" t="s">
        <v>82</v>
      </c>
    </row>
    <row r="224" s="13" customFormat="1">
      <c r="A224" s="13"/>
      <c r="B224" s="224"/>
      <c r="C224" s="225"/>
      <c r="D224" s="226" t="s">
        <v>139</v>
      </c>
      <c r="E224" s="227" t="s">
        <v>19</v>
      </c>
      <c r="F224" s="228" t="s">
        <v>841</v>
      </c>
      <c r="G224" s="225"/>
      <c r="H224" s="227" t="s">
        <v>19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139</v>
      </c>
      <c r="AU224" s="234" t="s">
        <v>82</v>
      </c>
      <c r="AV224" s="13" t="s">
        <v>80</v>
      </c>
      <c r="AW224" s="13" t="s">
        <v>33</v>
      </c>
      <c r="AX224" s="13" t="s">
        <v>72</v>
      </c>
      <c r="AY224" s="234" t="s">
        <v>127</v>
      </c>
    </row>
    <row r="225" s="14" customFormat="1">
      <c r="A225" s="14"/>
      <c r="B225" s="235"/>
      <c r="C225" s="236"/>
      <c r="D225" s="226" t="s">
        <v>139</v>
      </c>
      <c r="E225" s="237" t="s">
        <v>19</v>
      </c>
      <c r="F225" s="238" t="s">
        <v>135</v>
      </c>
      <c r="G225" s="236"/>
      <c r="H225" s="239">
        <v>4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139</v>
      </c>
      <c r="AU225" s="245" t="s">
        <v>82</v>
      </c>
      <c r="AV225" s="14" t="s">
        <v>82</v>
      </c>
      <c r="AW225" s="14" t="s">
        <v>33</v>
      </c>
      <c r="AX225" s="14" t="s">
        <v>72</v>
      </c>
      <c r="AY225" s="245" t="s">
        <v>127</v>
      </c>
    </row>
    <row r="226" s="13" customFormat="1">
      <c r="A226" s="13"/>
      <c r="B226" s="224"/>
      <c r="C226" s="225"/>
      <c r="D226" s="226" t="s">
        <v>139</v>
      </c>
      <c r="E226" s="227" t="s">
        <v>19</v>
      </c>
      <c r="F226" s="228" t="s">
        <v>840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139</v>
      </c>
      <c r="AU226" s="234" t="s">
        <v>82</v>
      </c>
      <c r="AV226" s="13" t="s">
        <v>80</v>
      </c>
      <c r="AW226" s="13" t="s">
        <v>33</v>
      </c>
      <c r="AX226" s="13" t="s">
        <v>72</v>
      </c>
      <c r="AY226" s="234" t="s">
        <v>127</v>
      </c>
    </row>
    <row r="227" s="14" customFormat="1">
      <c r="A227" s="14"/>
      <c r="B227" s="235"/>
      <c r="C227" s="236"/>
      <c r="D227" s="226" t="s">
        <v>139</v>
      </c>
      <c r="E227" s="237" t="s">
        <v>19</v>
      </c>
      <c r="F227" s="238" t="s">
        <v>80</v>
      </c>
      <c r="G227" s="236"/>
      <c r="H227" s="239">
        <v>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139</v>
      </c>
      <c r="AU227" s="245" t="s">
        <v>82</v>
      </c>
      <c r="AV227" s="14" t="s">
        <v>82</v>
      </c>
      <c r="AW227" s="14" t="s">
        <v>33</v>
      </c>
      <c r="AX227" s="14" t="s">
        <v>72</v>
      </c>
      <c r="AY227" s="245" t="s">
        <v>127</v>
      </c>
    </row>
    <row r="228" s="16" customFormat="1">
      <c r="A228" s="16"/>
      <c r="B228" s="257"/>
      <c r="C228" s="258"/>
      <c r="D228" s="226" t="s">
        <v>139</v>
      </c>
      <c r="E228" s="259" t="s">
        <v>19</v>
      </c>
      <c r="F228" s="260" t="s">
        <v>181</v>
      </c>
      <c r="G228" s="258"/>
      <c r="H228" s="261">
        <v>5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7" t="s">
        <v>139</v>
      </c>
      <c r="AU228" s="267" t="s">
        <v>82</v>
      </c>
      <c r="AV228" s="16" t="s">
        <v>135</v>
      </c>
      <c r="AW228" s="16" t="s">
        <v>33</v>
      </c>
      <c r="AX228" s="16" t="s">
        <v>80</v>
      </c>
      <c r="AY228" s="267" t="s">
        <v>127</v>
      </c>
    </row>
    <row r="229" s="2" customFormat="1" ht="33" customHeight="1">
      <c r="A229" s="40"/>
      <c r="B229" s="41"/>
      <c r="C229" s="206" t="s">
        <v>544</v>
      </c>
      <c r="D229" s="206" t="s">
        <v>130</v>
      </c>
      <c r="E229" s="207" t="s">
        <v>957</v>
      </c>
      <c r="F229" s="208" t="s">
        <v>958</v>
      </c>
      <c r="G229" s="209" t="s">
        <v>397</v>
      </c>
      <c r="H229" s="210">
        <v>5</v>
      </c>
      <c r="I229" s="211"/>
      <c r="J229" s="212">
        <f>ROUND(I229*H229,2)</f>
        <v>0</v>
      </c>
      <c r="K229" s="208" t="s">
        <v>134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0.016969999999999999</v>
      </c>
      <c r="R229" s="215">
        <f>Q229*H229</f>
        <v>0.084849999999999995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286</v>
      </c>
      <c r="AT229" s="217" t="s">
        <v>130</v>
      </c>
      <c r="AU229" s="217" t="s">
        <v>82</v>
      </c>
      <c r="AY229" s="19" t="s">
        <v>127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286</v>
      </c>
      <c r="BM229" s="217" t="s">
        <v>959</v>
      </c>
    </row>
    <row r="230" s="2" customFormat="1">
      <c r="A230" s="40"/>
      <c r="B230" s="41"/>
      <c r="C230" s="42"/>
      <c r="D230" s="219" t="s">
        <v>137</v>
      </c>
      <c r="E230" s="42"/>
      <c r="F230" s="220" t="s">
        <v>960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137</v>
      </c>
      <c r="AU230" s="19" t="s">
        <v>82</v>
      </c>
    </row>
    <row r="231" s="2" customFormat="1" ht="21.75" customHeight="1">
      <c r="A231" s="40"/>
      <c r="B231" s="41"/>
      <c r="C231" s="206" t="s">
        <v>550</v>
      </c>
      <c r="D231" s="206" t="s">
        <v>130</v>
      </c>
      <c r="E231" s="207" t="s">
        <v>961</v>
      </c>
      <c r="F231" s="208" t="s">
        <v>962</v>
      </c>
      <c r="G231" s="209" t="s">
        <v>397</v>
      </c>
      <c r="H231" s="210">
        <v>10</v>
      </c>
      <c r="I231" s="211"/>
      <c r="J231" s="212">
        <f>ROUND(I231*H231,2)</f>
        <v>0</v>
      </c>
      <c r="K231" s="208" t="s">
        <v>134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0.019460000000000002</v>
      </c>
      <c r="T231" s="216">
        <f>S231*H231</f>
        <v>0.19460000000000002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286</v>
      </c>
      <c r="AT231" s="217" t="s">
        <v>130</v>
      </c>
      <c r="AU231" s="217" t="s">
        <v>82</v>
      </c>
      <c r="AY231" s="19" t="s">
        <v>127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286</v>
      </c>
      <c r="BM231" s="217" t="s">
        <v>963</v>
      </c>
    </row>
    <row r="232" s="2" customFormat="1">
      <c r="A232" s="40"/>
      <c r="B232" s="41"/>
      <c r="C232" s="42"/>
      <c r="D232" s="219" t="s">
        <v>137</v>
      </c>
      <c r="E232" s="42"/>
      <c r="F232" s="220" t="s">
        <v>964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137</v>
      </c>
      <c r="AU232" s="19" t="s">
        <v>82</v>
      </c>
    </row>
    <row r="233" s="13" customFormat="1">
      <c r="A233" s="13"/>
      <c r="B233" s="224"/>
      <c r="C233" s="225"/>
      <c r="D233" s="226" t="s">
        <v>139</v>
      </c>
      <c r="E233" s="227" t="s">
        <v>19</v>
      </c>
      <c r="F233" s="228" t="s">
        <v>841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139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127</v>
      </c>
    </row>
    <row r="234" s="14" customFormat="1">
      <c r="A234" s="14"/>
      <c r="B234" s="235"/>
      <c r="C234" s="236"/>
      <c r="D234" s="226" t="s">
        <v>139</v>
      </c>
      <c r="E234" s="237" t="s">
        <v>19</v>
      </c>
      <c r="F234" s="238" t="s">
        <v>226</v>
      </c>
      <c r="G234" s="236"/>
      <c r="H234" s="239">
        <v>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139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127</v>
      </c>
    </row>
    <row r="235" s="13" customFormat="1">
      <c r="A235" s="13"/>
      <c r="B235" s="224"/>
      <c r="C235" s="225"/>
      <c r="D235" s="226" t="s">
        <v>139</v>
      </c>
      <c r="E235" s="227" t="s">
        <v>19</v>
      </c>
      <c r="F235" s="228" t="s">
        <v>840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139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127</v>
      </c>
    </row>
    <row r="236" s="14" customFormat="1">
      <c r="A236" s="14"/>
      <c r="B236" s="235"/>
      <c r="C236" s="236"/>
      <c r="D236" s="226" t="s">
        <v>139</v>
      </c>
      <c r="E236" s="237" t="s">
        <v>19</v>
      </c>
      <c r="F236" s="238" t="s">
        <v>80</v>
      </c>
      <c r="G236" s="236"/>
      <c r="H236" s="239">
        <v>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139</v>
      </c>
      <c r="AU236" s="245" t="s">
        <v>82</v>
      </c>
      <c r="AV236" s="14" t="s">
        <v>82</v>
      </c>
      <c r="AW236" s="14" t="s">
        <v>33</v>
      </c>
      <c r="AX236" s="14" t="s">
        <v>72</v>
      </c>
      <c r="AY236" s="245" t="s">
        <v>127</v>
      </c>
    </row>
    <row r="237" s="16" customFormat="1">
      <c r="A237" s="16"/>
      <c r="B237" s="257"/>
      <c r="C237" s="258"/>
      <c r="D237" s="226" t="s">
        <v>139</v>
      </c>
      <c r="E237" s="259" t="s">
        <v>19</v>
      </c>
      <c r="F237" s="260" t="s">
        <v>181</v>
      </c>
      <c r="G237" s="258"/>
      <c r="H237" s="261">
        <v>10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67" t="s">
        <v>139</v>
      </c>
      <c r="AU237" s="267" t="s">
        <v>82</v>
      </c>
      <c r="AV237" s="16" t="s">
        <v>135</v>
      </c>
      <c r="AW237" s="16" t="s">
        <v>33</v>
      </c>
      <c r="AX237" s="16" t="s">
        <v>80</v>
      </c>
      <c r="AY237" s="267" t="s">
        <v>127</v>
      </c>
    </row>
    <row r="238" s="2" customFormat="1" ht="37.8" customHeight="1">
      <c r="A238" s="40"/>
      <c r="B238" s="41"/>
      <c r="C238" s="206" t="s">
        <v>555</v>
      </c>
      <c r="D238" s="206" t="s">
        <v>130</v>
      </c>
      <c r="E238" s="207" t="s">
        <v>965</v>
      </c>
      <c r="F238" s="208" t="s">
        <v>966</v>
      </c>
      <c r="G238" s="209" t="s">
        <v>397</v>
      </c>
      <c r="H238" s="210">
        <v>10</v>
      </c>
      <c r="I238" s="211"/>
      <c r="J238" s="212">
        <f>ROUND(I238*H238,2)</f>
        <v>0</v>
      </c>
      <c r="K238" s="208" t="s">
        <v>134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0.014970000000000001</v>
      </c>
      <c r="R238" s="215">
        <f>Q238*H238</f>
        <v>0.1497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286</v>
      </c>
      <c r="AT238" s="217" t="s">
        <v>130</v>
      </c>
      <c r="AU238" s="217" t="s">
        <v>82</v>
      </c>
      <c r="AY238" s="19" t="s">
        <v>127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286</v>
      </c>
      <c r="BM238" s="217" t="s">
        <v>967</v>
      </c>
    </row>
    <row r="239" s="2" customFormat="1">
      <c r="A239" s="40"/>
      <c r="B239" s="41"/>
      <c r="C239" s="42"/>
      <c r="D239" s="219" t="s">
        <v>137</v>
      </c>
      <c r="E239" s="42"/>
      <c r="F239" s="220" t="s">
        <v>968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137</v>
      </c>
      <c r="AU239" s="19" t="s">
        <v>82</v>
      </c>
    </row>
    <row r="240" s="13" customFormat="1">
      <c r="A240" s="13"/>
      <c r="B240" s="224"/>
      <c r="C240" s="225"/>
      <c r="D240" s="226" t="s">
        <v>139</v>
      </c>
      <c r="E240" s="227" t="s">
        <v>19</v>
      </c>
      <c r="F240" s="228" t="s">
        <v>841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139</v>
      </c>
      <c r="AU240" s="234" t="s">
        <v>82</v>
      </c>
      <c r="AV240" s="13" t="s">
        <v>80</v>
      </c>
      <c r="AW240" s="13" t="s">
        <v>33</v>
      </c>
      <c r="AX240" s="13" t="s">
        <v>72</v>
      </c>
      <c r="AY240" s="234" t="s">
        <v>127</v>
      </c>
    </row>
    <row r="241" s="14" customFormat="1">
      <c r="A241" s="14"/>
      <c r="B241" s="235"/>
      <c r="C241" s="236"/>
      <c r="D241" s="226" t="s">
        <v>139</v>
      </c>
      <c r="E241" s="237" t="s">
        <v>19</v>
      </c>
      <c r="F241" s="238" t="s">
        <v>226</v>
      </c>
      <c r="G241" s="236"/>
      <c r="H241" s="239">
        <v>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139</v>
      </c>
      <c r="AU241" s="245" t="s">
        <v>82</v>
      </c>
      <c r="AV241" s="14" t="s">
        <v>82</v>
      </c>
      <c r="AW241" s="14" t="s">
        <v>33</v>
      </c>
      <c r="AX241" s="14" t="s">
        <v>72</v>
      </c>
      <c r="AY241" s="245" t="s">
        <v>127</v>
      </c>
    </row>
    <row r="242" s="13" customFormat="1">
      <c r="A242" s="13"/>
      <c r="B242" s="224"/>
      <c r="C242" s="225"/>
      <c r="D242" s="226" t="s">
        <v>139</v>
      </c>
      <c r="E242" s="227" t="s">
        <v>19</v>
      </c>
      <c r="F242" s="228" t="s">
        <v>840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139</v>
      </c>
      <c r="AU242" s="234" t="s">
        <v>82</v>
      </c>
      <c r="AV242" s="13" t="s">
        <v>80</v>
      </c>
      <c r="AW242" s="13" t="s">
        <v>33</v>
      </c>
      <c r="AX242" s="13" t="s">
        <v>72</v>
      </c>
      <c r="AY242" s="234" t="s">
        <v>127</v>
      </c>
    </row>
    <row r="243" s="14" customFormat="1">
      <c r="A243" s="14"/>
      <c r="B243" s="235"/>
      <c r="C243" s="236"/>
      <c r="D243" s="226" t="s">
        <v>139</v>
      </c>
      <c r="E243" s="237" t="s">
        <v>19</v>
      </c>
      <c r="F243" s="238" t="s">
        <v>80</v>
      </c>
      <c r="G243" s="236"/>
      <c r="H243" s="239">
        <v>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139</v>
      </c>
      <c r="AU243" s="245" t="s">
        <v>82</v>
      </c>
      <c r="AV243" s="14" t="s">
        <v>82</v>
      </c>
      <c r="AW243" s="14" t="s">
        <v>33</v>
      </c>
      <c r="AX243" s="14" t="s">
        <v>72</v>
      </c>
      <c r="AY243" s="245" t="s">
        <v>127</v>
      </c>
    </row>
    <row r="244" s="16" customFormat="1">
      <c r="A244" s="16"/>
      <c r="B244" s="257"/>
      <c r="C244" s="258"/>
      <c r="D244" s="226" t="s">
        <v>139</v>
      </c>
      <c r="E244" s="259" t="s">
        <v>19</v>
      </c>
      <c r="F244" s="260" t="s">
        <v>181</v>
      </c>
      <c r="G244" s="258"/>
      <c r="H244" s="261">
        <v>10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67" t="s">
        <v>139</v>
      </c>
      <c r="AU244" s="267" t="s">
        <v>82</v>
      </c>
      <c r="AV244" s="16" t="s">
        <v>135</v>
      </c>
      <c r="AW244" s="16" t="s">
        <v>33</v>
      </c>
      <c r="AX244" s="16" t="s">
        <v>80</v>
      </c>
      <c r="AY244" s="267" t="s">
        <v>127</v>
      </c>
    </row>
    <row r="245" s="2" customFormat="1" ht="37.8" customHeight="1">
      <c r="A245" s="40"/>
      <c r="B245" s="41"/>
      <c r="C245" s="206" t="s">
        <v>560</v>
      </c>
      <c r="D245" s="206" t="s">
        <v>130</v>
      </c>
      <c r="E245" s="207" t="s">
        <v>969</v>
      </c>
      <c r="F245" s="208" t="s">
        <v>970</v>
      </c>
      <c r="G245" s="209" t="s">
        <v>397</v>
      </c>
      <c r="H245" s="210">
        <v>1</v>
      </c>
      <c r="I245" s="211"/>
      <c r="J245" s="212">
        <f>ROUND(I245*H245,2)</f>
        <v>0</v>
      </c>
      <c r="K245" s="208" t="s">
        <v>134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0.0049300000000000004</v>
      </c>
      <c r="R245" s="215">
        <f>Q245*H245</f>
        <v>0.0049300000000000004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286</v>
      </c>
      <c r="AT245" s="217" t="s">
        <v>130</v>
      </c>
      <c r="AU245" s="217" t="s">
        <v>82</v>
      </c>
      <c r="AY245" s="19" t="s">
        <v>127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286</v>
      </c>
      <c r="BM245" s="217" t="s">
        <v>971</v>
      </c>
    </row>
    <row r="246" s="2" customFormat="1">
      <c r="A246" s="40"/>
      <c r="B246" s="41"/>
      <c r="C246" s="42"/>
      <c r="D246" s="219" t="s">
        <v>137</v>
      </c>
      <c r="E246" s="42"/>
      <c r="F246" s="220" t="s">
        <v>972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137</v>
      </c>
      <c r="AU246" s="19" t="s">
        <v>82</v>
      </c>
    </row>
    <row r="247" s="2" customFormat="1" ht="24.15" customHeight="1">
      <c r="A247" s="40"/>
      <c r="B247" s="41"/>
      <c r="C247" s="206" t="s">
        <v>565</v>
      </c>
      <c r="D247" s="206" t="s">
        <v>130</v>
      </c>
      <c r="E247" s="207" t="s">
        <v>973</v>
      </c>
      <c r="F247" s="208" t="s">
        <v>974</v>
      </c>
      <c r="G247" s="209" t="s">
        <v>397</v>
      </c>
      <c r="H247" s="210">
        <v>1</v>
      </c>
      <c r="I247" s="211"/>
      <c r="J247" s="212">
        <f>ROUND(I247*H247,2)</f>
        <v>0</v>
      </c>
      <c r="K247" s="208" t="s">
        <v>134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0.00042999999999999999</v>
      </c>
      <c r="R247" s="215">
        <f>Q247*H247</f>
        <v>0.00042999999999999999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286</v>
      </c>
      <c r="AT247" s="217" t="s">
        <v>130</v>
      </c>
      <c r="AU247" s="217" t="s">
        <v>82</v>
      </c>
      <c r="AY247" s="19" t="s">
        <v>127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286</v>
      </c>
      <c r="BM247" s="217" t="s">
        <v>975</v>
      </c>
    </row>
    <row r="248" s="2" customFormat="1">
      <c r="A248" s="40"/>
      <c r="B248" s="41"/>
      <c r="C248" s="42"/>
      <c r="D248" s="219" t="s">
        <v>137</v>
      </c>
      <c r="E248" s="42"/>
      <c r="F248" s="220" t="s">
        <v>976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137</v>
      </c>
      <c r="AU248" s="19" t="s">
        <v>82</v>
      </c>
    </row>
    <row r="249" s="2" customFormat="1" ht="16.5" customHeight="1">
      <c r="A249" s="40"/>
      <c r="B249" s="41"/>
      <c r="C249" s="268" t="s">
        <v>572</v>
      </c>
      <c r="D249" s="268" t="s">
        <v>318</v>
      </c>
      <c r="E249" s="269" t="s">
        <v>977</v>
      </c>
      <c r="F249" s="270" t="s">
        <v>978</v>
      </c>
      <c r="G249" s="271" t="s">
        <v>509</v>
      </c>
      <c r="H249" s="272">
        <v>1</v>
      </c>
      <c r="I249" s="273"/>
      <c r="J249" s="274">
        <f>ROUND(I249*H249,2)</f>
        <v>0</v>
      </c>
      <c r="K249" s="270" t="s">
        <v>134</v>
      </c>
      <c r="L249" s="275"/>
      <c r="M249" s="276" t="s">
        <v>19</v>
      </c>
      <c r="N249" s="277" t="s">
        <v>43</v>
      </c>
      <c r="O249" s="86"/>
      <c r="P249" s="215">
        <f>O249*H249</f>
        <v>0</v>
      </c>
      <c r="Q249" s="215">
        <v>0.0086999999999999994</v>
      </c>
      <c r="R249" s="215">
        <f>Q249*H249</f>
        <v>0.0086999999999999994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321</v>
      </c>
      <c r="AT249" s="217" t="s">
        <v>318</v>
      </c>
      <c r="AU249" s="217" t="s">
        <v>82</v>
      </c>
      <c r="AY249" s="19" t="s">
        <v>127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286</v>
      </c>
      <c r="BM249" s="217" t="s">
        <v>979</v>
      </c>
    </row>
    <row r="250" s="2" customFormat="1" ht="24.15" customHeight="1">
      <c r="A250" s="40"/>
      <c r="B250" s="41"/>
      <c r="C250" s="206" t="s">
        <v>578</v>
      </c>
      <c r="D250" s="206" t="s">
        <v>130</v>
      </c>
      <c r="E250" s="207" t="s">
        <v>980</v>
      </c>
      <c r="F250" s="208" t="s">
        <v>981</v>
      </c>
      <c r="G250" s="209" t="s">
        <v>397</v>
      </c>
      <c r="H250" s="210">
        <v>24</v>
      </c>
      <c r="I250" s="211"/>
      <c r="J250" s="212">
        <f>ROUND(I250*H250,2)</f>
        <v>0</v>
      </c>
      <c r="K250" s="208" t="s">
        <v>134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9.0000000000000006E-05</v>
      </c>
      <c r="R250" s="215">
        <f>Q250*H250</f>
        <v>0.00216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286</v>
      </c>
      <c r="AT250" s="217" t="s">
        <v>130</v>
      </c>
      <c r="AU250" s="217" t="s">
        <v>82</v>
      </c>
      <c r="AY250" s="19" t="s">
        <v>127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286</v>
      </c>
      <c r="BM250" s="217" t="s">
        <v>982</v>
      </c>
    </row>
    <row r="251" s="2" customFormat="1">
      <c r="A251" s="40"/>
      <c r="B251" s="41"/>
      <c r="C251" s="42"/>
      <c r="D251" s="219" t="s">
        <v>137</v>
      </c>
      <c r="E251" s="42"/>
      <c r="F251" s="220" t="s">
        <v>983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137</v>
      </c>
      <c r="AU251" s="19" t="s">
        <v>82</v>
      </c>
    </row>
    <row r="252" s="2" customFormat="1" ht="24.15" customHeight="1">
      <c r="A252" s="40"/>
      <c r="B252" s="41"/>
      <c r="C252" s="268" t="s">
        <v>583</v>
      </c>
      <c r="D252" s="268" t="s">
        <v>318</v>
      </c>
      <c r="E252" s="269" t="s">
        <v>984</v>
      </c>
      <c r="F252" s="270" t="s">
        <v>985</v>
      </c>
      <c r="G252" s="271" t="s">
        <v>509</v>
      </c>
      <c r="H252" s="272">
        <v>24</v>
      </c>
      <c r="I252" s="273"/>
      <c r="J252" s="274">
        <f>ROUND(I252*H252,2)</f>
        <v>0</v>
      </c>
      <c r="K252" s="270" t="s">
        <v>134</v>
      </c>
      <c r="L252" s="275"/>
      <c r="M252" s="276" t="s">
        <v>19</v>
      </c>
      <c r="N252" s="277" t="s">
        <v>43</v>
      </c>
      <c r="O252" s="86"/>
      <c r="P252" s="215">
        <f>O252*H252</f>
        <v>0</v>
      </c>
      <c r="Q252" s="215">
        <v>0.00031</v>
      </c>
      <c r="R252" s="215">
        <f>Q252*H252</f>
        <v>0.0074400000000000004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321</v>
      </c>
      <c r="AT252" s="217" t="s">
        <v>318</v>
      </c>
      <c r="AU252" s="217" t="s">
        <v>82</v>
      </c>
      <c r="AY252" s="19" t="s">
        <v>127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286</v>
      </c>
      <c r="BM252" s="217" t="s">
        <v>986</v>
      </c>
    </row>
    <row r="253" s="2" customFormat="1" ht="16.5" customHeight="1">
      <c r="A253" s="40"/>
      <c r="B253" s="41"/>
      <c r="C253" s="268" t="s">
        <v>588</v>
      </c>
      <c r="D253" s="268" t="s">
        <v>318</v>
      </c>
      <c r="E253" s="269" t="s">
        <v>987</v>
      </c>
      <c r="F253" s="270" t="s">
        <v>988</v>
      </c>
      <c r="G253" s="271" t="s">
        <v>452</v>
      </c>
      <c r="H253" s="272">
        <v>24</v>
      </c>
      <c r="I253" s="273"/>
      <c r="J253" s="274">
        <f>ROUND(I253*H253,2)</f>
        <v>0</v>
      </c>
      <c r="K253" s="270" t="s">
        <v>134</v>
      </c>
      <c r="L253" s="275"/>
      <c r="M253" s="276" t="s">
        <v>19</v>
      </c>
      <c r="N253" s="277" t="s">
        <v>43</v>
      </c>
      <c r="O253" s="86"/>
      <c r="P253" s="215">
        <f>O253*H253</f>
        <v>0</v>
      </c>
      <c r="Q253" s="215">
        <v>0.00025000000000000001</v>
      </c>
      <c r="R253" s="215">
        <f>Q253*H253</f>
        <v>0.0060000000000000001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321</v>
      </c>
      <c r="AT253" s="217" t="s">
        <v>318</v>
      </c>
      <c r="AU253" s="217" t="s">
        <v>82</v>
      </c>
      <c r="AY253" s="19" t="s">
        <v>127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286</v>
      </c>
      <c r="BM253" s="217" t="s">
        <v>989</v>
      </c>
    </row>
    <row r="254" s="2" customFormat="1" ht="16.5" customHeight="1">
      <c r="A254" s="40"/>
      <c r="B254" s="41"/>
      <c r="C254" s="206" t="s">
        <v>593</v>
      </c>
      <c r="D254" s="206" t="s">
        <v>130</v>
      </c>
      <c r="E254" s="207" t="s">
        <v>990</v>
      </c>
      <c r="F254" s="208" t="s">
        <v>991</v>
      </c>
      <c r="G254" s="209" t="s">
        <v>397</v>
      </c>
      <c r="H254" s="210">
        <v>10</v>
      </c>
      <c r="I254" s="211"/>
      <c r="J254" s="212">
        <f>ROUND(I254*H254,2)</f>
        <v>0</v>
      </c>
      <c r="K254" s="208" t="s">
        <v>134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0.00156</v>
      </c>
      <c r="T254" s="216">
        <f>S254*H254</f>
        <v>0.015599999999999999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286</v>
      </c>
      <c r="AT254" s="217" t="s">
        <v>130</v>
      </c>
      <c r="AU254" s="217" t="s">
        <v>82</v>
      </c>
      <c r="AY254" s="19" t="s">
        <v>127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286</v>
      </c>
      <c r="BM254" s="217" t="s">
        <v>992</v>
      </c>
    </row>
    <row r="255" s="2" customFormat="1">
      <c r="A255" s="40"/>
      <c r="B255" s="41"/>
      <c r="C255" s="42"/>
      <c r="D255" s="219" t="s">
        <v>137</v>
      </c>
      <c r="E255" s="42"/>
      <c r="F255" s="220" t="s">
        <v>993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137</v>
      </c>
      <c r="AU255" s="19" t="s">
        <v>82</v>
      </c>
    </row>
    <row r="256" s="13" customFormat="1">
      <c r="A256" s="13"/>
      <c r="B256" s="224"/>
      <c r="C256" s="225"/>
      <c r="D256" s="226" t="s">
        <v>139</v>
      </c>
      <c r="E256" s="227" t="s">
        <v>19</v>
      </c>
      <c r="F256" s="228" t="s">
        <v>841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139</v>
      </c>
      <c r="AU256" s="234" t="s">
        <v>82</v>
      </c>
      <c r="AV256" s="13" t="s">
        <v>80</v>
      </c>
      <c r="AW256" s="13" t="s">
        <v>33</v>
      </c>
      <c r="AX256" s="13" t="s">
        <v>72</v>
      </c>
      <c r="AY256" s="234" t="s">
        <v>127</v>
      </c>
    </row>
    <row r="257" s="14" customFormat="1">
      <c r="A257" s="14"/>
      <c r="B257" s="235"/>
      <c r="C257" s="236"/>
      <c r="D257" s="226" t="s">
        <v>139</v>
      </c>
      <c r="E257" s="237" t="s">
        <v>19</v>
      </c>
      <c r="F257" s="238" t="s">
        <v>226</v>
      </c>
      <c r="G257" s="236"/>
      <c r="H257" s="239">
        <v>9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139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127</v>
      </c>
    </row>
    <row r="258" s="13" customFormat="1">
      <c r="A258" s="13"/>
      <c r="B258" s="224"/>
      <c r="C258" s="225"/>
      <c r="D258" s="226" t="s">
        <v>139</v>
      </c>
      <c r="E258" s="227" t="s">
        <v>19</v>
      </c>
      <c r="F258" s="228" t="s">
        <v>840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139</v>
      </c>
      <c r="AU258" s="234" t="s">
        <v>82</v>
      </c>
      <c r="AV258" s="13" t="s">
        <v>80</v>
      </c>
      <c r="AW258" s="13" t="s">
        <v>33</v>
      </c>
      <c r="AX258" s="13" t="s">
        <v>72</v>
      </c>
      <c r="AY258" s="234" t="s">
        <v>127</v>
      </c>
    </row>
    <row r="259" s="14" customFormat="1">
      <c r="A259" s="14"/>
      <c r="B259" s="235"/>
      <c r="C259" s="236"/>
      <c r="D259" s="226" t="s">
        <v>139</v>
      </c>
      <c r="E259" s="237" t="s">
        <v>19</v>
      </c>
      <c r="F259" s="238" t="s">
        <v>80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139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127</v>
      </c>
    </row>
    <row r="260" s="16" customFormat="1">
      <c r="A260" s="16"/>
      <c r="B260" s="257"/>
      <c r="C260" s="258"/>
      <c r="D260" s="226" t="s">
        <v>139</v>
      </c>
      <c r="E260" s="259" t="s">
        <v>19</v>
      </c>
      <c r="F260" s="260" t="s">
        <v>181</v>
      </c>
      <c r="G260" s="258"/>
      <c r="H260" s="261">
        <v>10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7" t="s">
        <v>139</v>
      </c>
      <c r="AU260" s="267" t="s">
        <v>82</v>
      </c>
      <c r="AV260" s="16" t="s">
        <v>135</v>
      </c>
      <c r="AW260" s="16" t="s">
        <v>33</v>
      </c>
      <c r="AX260" s="16" t="s">
        <v>80</v>
      </c>
      <c r="AY260" s="267" t="s">
        <v>127</v>
      </c>
    </row>
    <row r="261" s="2" customFormat="1" ht="24.15" customHeight="1">
      <c r="A261" s="40"/>
      <c r="B261" s="41"/>
      <c r="C261" s="206" t="s">
        <v>600</v>
      </c>
      <c r="D261" s="206" t="s">
        <v>130</v>
      </c>
      <c r="E261" s="207" t="s">
        <v>994</v>
      </c>
      <c r="F261" s="208" t="s">
        <v>995</v>
      </c>
      <c r="G261" s="209" t="s">
        <v>397</v>
      </c>
      <c r="H261" s="210">
        <v>2</v>
      </c>
      <c r="I261" s="211"/>
      <c r="J261" s="212">
        <f>ROUND(I261*H261,2)</f>
        <v>0</v>
      </c>
      <c r="K261" s="208" t="s">
        <v>134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0.00172</v>
      </c>
      <c r="R261" s="215">
        <f>Q261*H261</f>
        <v>0.0034399999999999999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286</v>
      </c>
      <c r="AT261" s="217" t="s">
        <v>130</v>
      </c>
      <c r="AU261" s="217" t="s">
        <v>82</v>
      </c>
      <c r="AY261" s="19" t="s">
        <v>127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286</v>
      </c>
      <c r="BM261" s="217" t="s">
        <v>996</v>
      </c>
    </row>
    <row r="262" s="2" customFormat="1">
      <c r="A262" s="40"/>
      <c r="B262" s="41"/>
      <c r="C262" s="42"/>
      <c r="D262" s="219" t="s">
        <v>137</v>
      </c>
      <c r="E262" s="42"/>
      <c r="F262" s="220" t="s">
        <v>997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137</v>
      </c>
      <c r="AU262" s="19" t="s">
        <v>82</v>
      </c>
    </row>
    <row r="263" s="2" customFormat="1" ht="21.75" customHeight="1">
      <c r="A263" s="40"/>
      <c r="B263" s="41"/>
      <c r="C263" s="206" t="s">
        <v>605</v>
      </c>
      <c r="D263" s="206" t="s">
        <v>130</v>
      </c>
      <c r="E263" s="207" t="s">
        <v>998</v>
      </c>
      <c r="F263" s="208" t="s">
        <v>999</v>
      </c>
      <c r="G263" s="209" t="s">
        <v>397</v>
      </c>
      <c r="H263" s="210">
        <v>10</v>
      </c>
      <c r="I263" s="211"/>
      <c r="J263" s="212">
        <f>ROUND(I263*H263,2)</f>
        <v>0</v>
      </c>
      <c r="K263" s="208" t="s">
        <v>134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0.0018</v>
      </c>
      <c r="R263" s="215">
        <f>Q263*H263</f>
        <v>0.017999999999999999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286</v>
      </c>
      <c r="AT263" s="217" t="s">
        <v>130</v>
      </c>
      <c r="AU263" s="217" t="s">
        <v>82</v>
      </c>
      <c r="AY263" s="19" t="s">
        <v>127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286</v>
      </c>
      <c r="BM263" s="217" t="s">
        <v>1000</v>
      </c>
    </row>
    <row r="264" s="2" customFormat="1">
      <c r="A264" s="40"/>
      <c r="B264" s="41"/>
      <c r="C264" s="42"/>
      <c r="D264" s="219" t="s">
        <v>137</v>
      </c>
      <c r="E264" s="42"/>
      <c r="F264" s="220" t="s">
        <v>1001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137</v>
      </c>
      <c r="AU264" s="19" t="s">
        <v>82</v>
      </c>
    </row>
    <row r="265" s="2" customFormat="1" ht="16.5" customHeight="1">
      <c r="A265" s="40"/>
      <c r="B265" s="41"/>
      <c r="C265" s="206" t="s">
        <v>610</v>
      </c>
      <c r="D265" s="206" t="s">
        <v>130</v>
      </c>
      <c r="E265" s="207" t="s">
        <v>1002</v>
      </c>
      <c r="F265" s="208" t="s">
        <v>1003</v>
      </c>
      <c r="G265" s="209" t="s">
        <v>397</v>
      </c>
      <c r="H265" s="210">
        <v>8</v>
      </c>
      <c r="I265" s="211"/>
      <c r="J265" s="212">
        <f>ROUND(I265*H265,2)</f>
        <v>0</v>
      </c>
      <c r="K265" s="208" t="s">
        <v>134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0.00214</v>
      </c>
      <c r="R265" s="215">
        <f>Q265*H265</f>
        <v>0.01712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286</v>
      </c>
      <c r="AT265" s="217" t="s">
        <v>130</v>
      </c>
      <c r="AU265" s="217" t="s">
        <v>82</v>
      </c>
      <c r="AY265" s="19" t="s">
        <v>127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286</v>
      </c>
      <c r="BM265" s="217" t="s">
        <v>1004</v>
      </c>
    </row>
    <row r="266" s="2" customFormat="1">
      <c r="A266" s="40"/>
      <c r="B266" s="41"/>
      <c r="C266" s="42"/>
      <c r="D266" s="219" t="s">
        <v>137</v>
      </c>
      <c r="E266" s="42"/>
      <c r="F266" s="220" t="s">
        <v>1005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137</v>
      </c>
      <c r="AU266" s="19" t="s">
        <v>82</v>
      </c>
    </row>
    <row r="267" s="13" customFormat="1">
      <c r="A267" s="13"/>
      <c r="B267" s="224"/>
      <c r="C267" s="225"/>
      <c r="D267" s="226" t="s">
        <v>139</v>
      </c>
      <c r="E267" s="227" t="s">
        <v>19</v>
      </c>
      <c r="F267" s="228" t="s">
        <v>841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139</v>
      </c>
      <c r="AU267" s="234" t="s">
        <v>82</v>
      </c>
      <c r="AV267" s="13" t="s">
        <v>80</v>
      </c>
      <c r="AW267" s="13" t="s">
        <v>33</v>
      </c>
      <c r="AX267" s="13" t="s">
        <v>72</v>
      </c>
      <c r="AY267" s="234" t="s">
        <v>127</v>
      </c>
    </row>
    <row r="268" s="14" customFormat="1">
      <c r="A268" s="14"/>
      <c r="B268" s="235"/>
      <c r="C268" s="236"/>
      <c r="D268" s="226" t="s">
        <v>139</v>
      </c>
      <c r="E268" s="237" t="s">
        <v>19</v>
      </c>
      <c r="F268" s="238" t="s">
        <v>219</v>
      </c>
      <c r="G268" s="236"/>
      <c r="H268" s="239">
        <v>7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139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127</v>
      </c>
    </row>
    <row r="269" s="13" customFormat="1">
      <c r="A269" s="13"/>
      <c r="B269" s="224"/>
      <c r="C269" s="225"/>
      <c r="D269" s="226" t="s">
        <v>139</v>
      </c>
      <c r="E269" s="227" t="s">
        <v>19</v>
      </c>
      <c r="F269" s="228" t="s">
        <v>840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139</v>
      </c>
      <c r="AU269" s="234" t="s">
        <v>82</v>
      </c>
      <c r="AV269" s="13" t="s">
        <v>80</v>
      </c>
      <c r="AW269" s="13" t="s">
        <v>33</v>
      </c>
      <c r="AX269" s="13" t="s">
        <v>72</v>
      </c>
      <c r="AY269" s="234" t="s">
        <v>127</v>
      </c>
    </row>
    <row r="270" s="14" customFormat="1">
      <c r="A270" s="14"/>
      <c r="B270" s="235"/>
      <c r="C270" s="236"/>
      <c r="D270" s="226" t="s">
        <v>139</v>
      </c>
      <c r="E270" s="237" t="s">
        <v>19</v>
      </c>
      <c r="F270" s="238" t="s">
        <v>80</v>
      </c>
      <c r="G270" s="236"/>
      <c r="H270" s="239">
        <v>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139</v>
      </c>
      <c r="AU270" s="245" t="s">
        <v>82</v>
      </c>
      <c r="AV270" s="14" t="s">
        <v>82</v>
      </c>
      <c r="AW270" s="14" t="s">
        <v>33</v>
      </c>
      <c r="AX270" s="14" t="s">
        <v>72</v>
      </c>
      <c r="AY270" s="245" t="s">
        <v>127</v>
      </c>
    </row>
    <row r="271" s="16" customFormat="1">
      <c r="A271" s="16"/>
      <c r="B271" s="257"/>
      <c r="C271" s="258"/>
      <c r="D271" s="226" t="s">
        <v>139</v>
      </c>
      <c r="E271" s="259" t="s">
        <v>19</v>
      </c>
      <c r="F271" s="260" t="s">
        <v>181</v>
      </c>
      <c r="G271" s="258"/>
      <c r="H271" s="261">
        <v>8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67" t="s">
        <v>139</v>
      </c>
      <c r="AU271" s="267" t="s">
        <v>82</v>
      </c>
      <c r="AV271" s="16" t="s">
        <v>135</v>
      </c>
      <c r="AW271" s="16" t="s">
        <v>33</v>
      </c>
      <c r="AX271" s="16" t="s">
        <v>80</v>
      </c>
      <c r="AY271" s="267" t="s">
        <v>127</v>
      </c>
    </row>
    <row r="272" s="2" customFormat="1" ht="24.15" customHeight="1">
      <c r="A272" s="40"/>
      <c r="B272" s="41"/>
      <c r="C272" s="206" t="s">
        <v>615</v>
      </c>
      <c r="D272" s="206" t="s">
        <v>130</v>
      </c>
      <c r="E272" s="207" t="s">
        <v>1006</v>
      </c>
      <c r="F272" s="208" t="s">
        <v>1007</v>
      </c>
      <c r="G272" s="209" t="s">
        <v>509</v>
      </c>
      <c r="H272" s="210">
        <v>7</v>
      </c>
      <c r="I272" s="211"/>
      <c r="J272" s="212">
        <f>ROUND(I272*H272,2)</f>
        <v>0</v>
      </c>
      <c r="K272" s="208" t="s">
        <v>134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0.00084999999999999995</v>
      </c>
      <c r="T272" s="216">
        <f>S272*H272</f>
        <v>0.0059499999999999996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286</v>
      </c>
      <c r="AT272" s="217" t="s">
        <v>130</v>
      </c>
      <c r="AU272" s="217" t="s">
        <v>82</v>
      </c>
      <c r="AY272" s="19" t="s">
        <v>127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286</v>
      </c>
      <c r="BM272" s="217" t="s">
        <v>1008</v>
      </c>
    </row>
    <row r="273" s="2" customFormat="1">
      <c r="A273" s="40"/>
      <c r="B273" s="41"/>
      <c r="C273" s="42"/>
      <c r="D273" s="219" t="s">
        <v>137</v>
      </c>
      <c r="E273" s="42"/>
      <c r="F273" s="220" t="s">
        <v>1009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137</v>
      </c>
      <c r="AU273" s="19" t="s">
        <v>82</v>
      </c>
    </row>
    <row r="274" s="14" customFormat="1">
      <c r="A274" s="14"/>
      <c r="B274" s="235"/>
      <c r="C274" s="236"/>
      <c r="D274" s="226" t="s">
        <v>139</v>
      </c>
      <c r="E274" s="237" t="s">
        <v>19</v>
      </c>
      <c r="F274" s="238" t="s">
        <v>1010</v>
      </c>
      <c r="G274" s="236"/>
      <c r="H274" s="239">
        <v>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139</v>
      </c>
      <c r="AU274" s="245" t="s">
        <v>82</v>
      </c>
      <c r="AV274" s="14" t="s">
        <v>82</v>
      </c>
      <c r="AW274" s="14" t="s">
        <v>33</v>
      </c>
      <c r="AX274" s="14" t="s">
        <v>80</v>
      </c>
      <c r="AY274" s="245" t="s">
        <v>127</v>
      </c>
    </row>
    <row r="275" s="2" customFormat="1" ht="24.15" customHeight="1">
      <c r="A275" s="40"/>
      <c r="B275" s="41"/>
      <c r="C275" s="206" t="s">
        <v>628</v>
      </c>
      <c r="D275" s="206" t="s">
        <v>130</v>
      </c>
      <c r="E275" s="207" t="s">
        <v>1011</v>
      </c>
      <c r="F275" s="208" t="s">
        <v>1012</v>
      </c>
      <c r="G275" s="209" t="s">
        <v>509</v>
      </c>
      <c r="H275" s="210">
        <v>10</v>
      </c>
      <c r="I275" s="211"/>
      <c r="J275" s="212">
        <f>ROUND(I275*H275,2)</f>
        <v>0</v>
      </c>
      <c r="K275" s="208" t="s">
        <v>134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0.00024000000000000001</v>
      </c>
      <c r="R275" s="215">
        <f>Q275*H275</f>
        <v>0.0024000000000000002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286</v>
      </c>
      <c r="AT275" s="217" t="s">
        <v>130</v>
      </c>
      <c r="AU275" s="217" t="s">
        <v>82</v>
      </c>
      <c r="AY275" s="19" t="s">
        <v>127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286</v>
      </c>
      <c r="BM275" s="217" t="s">
        <v>1013</v>
      </c>
    </row>
    <row r="276" s="2" customFormat="1">
      <c r="A276" s="40"/>
      <c r="B276" s="41"/>
      <c r="C276" s="42"/>
      <c r="D276" s="219" t="s">
        <v>137</v>
      </c>
      <c r="E276" s="42"/>
      <c r="F276" s="220" t="s">
        <v>1014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137</v>
      </c>
      <c r="AU276" s="19" t="s">
        <v>82</v>
      </c>
    </row>
    <row r="277" s="2" customFormat="1" ht="49.05" customHeight="1">
      <c r="A277" s="40"/>
      <c r="B277" s="41"/>
      <c r="C277" s="206" t="s">
        <v>633</v>
      </c>
      <c r="D277" s="206" t="s">
        <v>130</v>
      </c>
      <c r="E277" s="207" t="s">
        <v>1015</v>
      </c>
      <c r="F277" s="208" t="s">
        <v>1016</v>
      </c>
      <c r="G277" s="209" t="s">
        <v>222</v>
      </c>
      <c r="H277" s="210">
        <v>0.30499999999999999</v>
      </c>
      <c r="I277" s="211"/>
      <c r="J277" s="212">
        <f>ROUND(I277*H277,2)</f>
        <v>0</v>
      </c>
      <c r="K277" s="208" t="s">
        <v>134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286</v>
      </c>
      <c r="AT277" s="217" t="s">
        <v>130</v>
      </c>
      <c r="AU277" s="217" t="s">
        <v>82</v>
      </c>
      <c r="AY277" s="19" t="s">
        <v>127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286</v>
      </c>
      <c r="BM277" s="217" t="s">
        <v>1017</v>
      </c>
    </row>
    <row r="278" s="2" customFormat="1">
      <c r="A278" s="40"/>
      <c r="B278" s="41"/>
      <c r="C278" s="42"/>
      <c r="D278" s="219" t="s">
        <v>137</v>
      </c>
      <c r="E278" s="42"/>
      <c r="F278" s="220" t="s">
        <v>1018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137</v>
      </c>
      <c r="AU278" s="19" t="s">
        <v>82</v>
      </c>
    </row>
    <row r="279" s="12" customFormat="1" ht="22.8" customHeight="1">
      <c r="A279" s="12"/>
      <c r="B279" s="190"/>
      <c r="C279" s="191"/>
      <c r="D279" s="192" t="s">
        <v>71</v>
      </c>
      <c r="E279" s="204" t="s">
        <v>1019</v>
      </c>
      <c r="F279" s="204" t="s">
        <v>1020</v>
      </c>
      <c r="G279" s="191"/>
      <c r="H279" s="191"/>
      <c r="I279" s="194"/>
      <c r="J279" s="205">
        <f>BK279</f>
        <v>0</v>
      </c>
      <c r="K279" s="191"/>
      <c r="L279" s="196"/>
      <c r="M279" s="197"/>
      <c r="N279" s="198"/>
      <c r="O279" s="198"/>
      <c r="P279" s="199">
        <f>SUM(P280:P283)</f>
        <v>0</v>
      </c>
      <c r="Q279" s="198"/>
      <c r="R279" s="199">
        <f>SUM(R280:R283)</f>
        <v>0.083250000000000005</v>
      </c>
      <c r="S279" s="198"/>
      <c r="T279" s="20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1" t="s">
        <v>82</v>
      </c>
      <c r="AT279" s="202" t="s">
        <v>71</v>
      </c>
      <c r="AU279" s="202" t="s">
        <v>80</v>
      </c>
      <c r="AY279" s="201" t="s">
        <v>127</v>
      </c>
      <c r="BK279" s="203">
        <f>SUM(BK280:BK283)</f>
        <v>0</v>
      </c>
    </row>
    <row r="280" s="2" customFormat="1" ht="37.8" customHeight="1">
      <c r="A280" s="40"/>
      <c r="B280" s="41"/>
      <c r="C280" s="206" t="s">
        <v>638</v>
      </c>
      <c r="D280" s="206" t="s">
        <v>130</v>
      </c>
      <c r="E280" s="207" t="s">
        <v>1021</v>
      </c>
      <c r="F280" s="208" t="s">
        <v>1022</v>
      </c>
      <c r="G280" s="209" t="s">
        <v>397</v>
      </c>
      <c r="H280" s="210">
        <v>5</v>
      </c>
      <c r="I280" s="211"/>
      <c r="J280" s="212">
        <f>ROUND(I280*H280,2)</f>
        <v>0</v>
      </c>
      <c r="K280" s="208" t="s">
        <v>134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0.016650000000000002</v>
      </c>
      <c r="R280" s="215">
        <f>Q280*H280</f>
        <v>0.083250000000000005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286</v>
      </c>
      <c r="AT280" s="217" t="s">
        <v>130</v>
      </c>
      <c r="AU280" s="217" t="s">
        <v>82</v>
      </c>
      <c r="AY280" s="19" t="s">
        <v>127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286</v>
      </c>
      <c r="BM280" s="217" t="s">
        <v>1023</v>
      </c>
    </row>
    <row r="281" s="2" customFormat="1">
      <c r="A281" s="40"/>
      <c r="B281" s="41"/>
      <c r="C281" s="42"/>
      <c r="D281" s="219" t="s">
        <v>137</v>
      </c>
      <c r="E281" s="42"/>
      <c r="F281" s="220" t="s">
        <v>1024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137</v>
      </c>
      <c r="AU281" s="19" t="s">
        <v>82</v>
      </c>
    </row>
    <row r="282" s="2" customFormat="1" ht="49.05" customHeight="1">
      <c r="A282" s="40"/>
      <c r="B282" s="41"/>
      <c r="C282" s="206" t="s">
        <v>643</v>
      </c>
      <c r="D282" s="206" t="s">
        <v>130</v>
      </c>
      <c r="E282" s="207" t="s">
        <v>1025</v>
      </c>
      <c r="F282" s="208" t="s">
        <v>1026</v>
      </c>
      <c r="G282" s="209" t="s">
        <v>222</v>
      </c>
      <c r="H282" s="210">
        <v>0.083000000000000004</v>
      </c>
      <c r="I282" s="211"/>
      <c r="J282" s="212">
        <f>ROUND(I282*H282,2)</f>
        <v>0</v>
      </c>
      <c r="K282" s="208" t="s">
        <v>134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286</v>
      </c>
      <c r="AT282" s="217" t="s">
        <v>130</v>
      </c>
      <c r="AU282" s="217" t="s">
        <v>82</v>
      </c>
      <c r="AY282" s="19" t="s">
        <v>127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286</v>
      </c>
      <c r="BM282" s="217" t="s">
        <v>1027</v>
      </c>
    </row>
    <row r="283" s="2" customFormat="1">
      <c r="A283" s="40"/>
      <c r="B283" s="41"/>
      <c r="C283" s="42"/>
      <c r="D283" s="219" t="s">
        <v>137</v>
      </c>
      <c r="E283" s="42"/>
      <c r="F283" s="220" t="s">
        <v>1028</v>
      </c>
      <c r="G283" s="42"/>
      <c r="H283" s="42"/>
      <c r="I283" s="221"/>
      <c r="J283" s="42"/>
      <c r="K283" s="42"/>
      <c r="L283" s="46"/>
      <c r="M283" s="282"/>
      <c r="N283" s="283"/>
      <c r="O283" s="284"/>
      <c r="P283" s="284"/>
      <c r="Q283" s="284"/>
      <c r="R283" s="284"/>
      <c r="S283" s="284"/>
      <c r="T283" s="285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137</v>
      </c>
      <c r="AU283" s="19" t="s">
        <v>82</v>
      </c>
    </row>
    <row r="284" s="2" customFormat="1" ht="6.96" customHeight="1">
      <c r="A284" s="40"/>
      <c r="B284" s="61"/>
      <c r="C284" s="62"/>
      <c r="D284" s="62"/>
      <c r="E284" s="62"/>
      <c r="F284" s="62"/>
      <c r="G284" s="62"/>
      <c r="H284" s="62"/>
      <c r="I284" s="62"/>
      <c r="J284" s="62"/>
      <c r="K284" s="62"/>
      <c r="L284" s="46"/>
      <c r="M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</sheetData>
  <sheetProtection sheet="1" autoFilter="0" formatColumns="0" formatRows="0" objects="1" scenarios="1" spinCount="100000" saltValue="Dvx6j2UKeHXXyqdKGb7EF0of02s0K+xoqiAPFs/DVih1+B2N+FuogE5E5KXCA691zNRQf2E/FuvpRB1MyQWx5g==" hashValue="n16Vg5sH4RLLQ5BKsay8wF2OBGt4A6YXMagaw73py2tw/+AlJ3Lx3MxT8/dJ7MbWq+jkWf/8xMjIukhjl4a7Ig==" algorithmName="SHA-512" password="CC35"/>
  <autoFilter ref="C87:K28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974031132"/>
    <hyperlink ref="F95" r:id="rId2" display="https://podminky.urs.cz/item/CS_URS_2023_01/974031153"/>
    <hyperlink ref="F99" r:id="rId3" display="https://podminky.urs.cz/item/CS_URS_2023_01/997006002"/>
    <hyperlink ref="F101" r:id="rId4" display="https://podminky.urs.cz/item/CS_URS_2023_01/997013113"/>
    <hyperlink ref="F103" r:id="rId5" display="https://podminky.urs.cz/item/CS_URS_2023_01/997013216"/>
    <hyperlink ref="F105" r:id="rId6" display="https://podminky.urs.cz/item/CS_URS_2023_01/997013501"/>
    <hyperlink ref="F109" r:id="rId7" display="https://podminky.urs.cz/item/CS_URS_2023_01/713411121"/>
    <hyperlink ref="F118" r:id="rId8" display="https://podminky.urs.cz/item/CS_URS_2023_01/998713103"/>
    <hyperlink ref="F121" r:id="rId9" display="https://podminky.urs.cz/item/CS_URS_2023_01/721140802"/>
    <hyperlink ref="F123" r:id="rId10" display="https://podminky.urs.cz/item/CS_URS_2023_01/721174025"/>
    <hyperlink ref="F126" r:id="rId11" display="https://podminky.urs.cz/item/CS_URS_2023_01/721174042"/>
    <hyperlink ref="F129" r:id="rId12" display="https://podminky.urs.cz/item/CS_URS_2023_01/721174043"/>
    <hyperlink ref="F132" r:id="rId13" display="https://podminky.urs.cz/item/CS_URS_2023_01/721174044"/>
    <hyperlink ref="F135" r:id="rId14" display="https://podminky.urs.cz/item/CS_URS_2023_01/721174045"/>
    <hyperlink ref="F138" r:id="rId15" display="https://podminky.urs.cz/item/CS_URS_2023_01/721174055"/>
    <hyperlink ref="F146" r:id="rId16" display="https://podminky.urs.cz/item/CS_URS_2023_01/721194104"/>
    <hyperlink ref="F148" r:id="rId17" display="https://podminky.urs.cz/item/CS_URS_2023_01/721194105"/>
    <hyperlink ref="F150" r:id="rId18" display="https://podminky.urs.cz/item/CS_URS_2023_01/721194109"/>
    <hyperlink ref="F152" r:id="rId19" display="https://podminky.urs.cz/item/CS_URS_2023_01/721210812"/>
    <hyperlink ref="F154" r:id="rId20" display="https://podminky.urs.cz/item/CS_URS_2023_01/721211421"/>
    <hyperlink ref="F161" r:id="rId21" display="https://podminky.urs.cz/item/CS_URS_2023_01/721220801"/>
    <hyperlink ref="F164" r:id="rId22" display="https://podminky.urs.cz/item/CS_URS_2023_01/721233212"/>
    <hyperlink ref="F166" r:id="rId23" display="https://podminky.urs.cz/item/CS_URS_2023_01/721290111"/>
    <hyperlink ref="F168" r:id="rId24" display="https://podminky.urs.cz/item/CS_URS_2023_01/998721103"/>
    <hyperlink ref="F171" r:id="rId25" display="https://podminky.urs.cz/item/CS_URS_2023_01/722130801"/>
    <hyperlink ref="F174" r:id="rId26" display="https://podminky.urs.cz/item/CS_URS_2023_01/722130802"/>
    <hyperlink ref="F177" r:id="rId27" display="https://podminky.urs.cz/item/CS_URS_2023_01/722130804"/>
    <hyperlink ref="F179" r:id="rId28" display="https://podminky.urs.cz/item/CS_URS_2023_01/722174002"/>
    <hyperlink ref="F184" r:id="rId29" display="https://podminky.urs.cz/item/CS_URS_2023_01/722174003"/>
    <hyperlink ref="F189" r:id="rId30" display="https://podminky.urs.cz/item/CS_URS_2023_01/722174004"/>
    <hyperlink ref="F194" r:id="rId31" display="https://podminky.urs.cz/item/CS_URS_2023_01/722174005"/>
    <hyperlink ref="F197" r:id="rId32" display="https://podminky.urs.cz/item/CS_URS_2023_01/722174007"/>
    <hyperlink ref="F199" r:id="rId33" display="https://podminky.urs.cz/item/CS_URS_2023_01/722174008"/>
    <hyperlink ref="F204" r:id="rId34" display="https://podminky.urs.cz/item/CS_URS_2023_01/722181241"/>
    <hyperlink ref="F206" r:id="rId35" display="https://podminky.urs.cz/item/CS_URS_2023_01/722240122"/>
    <hyperlink ref="F208" r:id="rId36" display="https://podminky.urs.cz/item/CS_URS_2023_01/722240123"/>
    <hyperlink ref="F210" r:id="rId37" display="https://podminky.urs.cz/item/CS_URS_2023_01/722240125"/>
    <hyperlink ref="F212" r:id="rId38" display="https://podminky.urs.cz/item/CS_URS_2023_01/722249122"/>
    <hyperlink ref="F215" r:id="rId39" display="https://podminky.urs.cz/item/CS_URS_2023_01/722249123"/>
    <hyperlink ref="F218" r:id="rId40" display="https://podminky.urs.cz/item/CS_URS_2023_01/722290215"/>
    <hyperlink ref="F220" r:id="rId41" display="https://podminky.urs.cz/item/CS_URS_2023_01/998722103"/>
    <hyperlink ref="F223" r:id="rId42" display="https://podminky.urs.cz/item/CS_URS_2023_01/725110814"/>
    <hyperlink ref="F230" r:id="rId43" display="https://podminky.urs.cz/item/CS_URS_2023_01/725112022"/>
    <hyperlink ref="F232" r:id="rId44" display="https://podminky.urs.cz/item/CS_URS_2023_01/725210821"/>
    <hyperlink ref="F239" r:id="rId45" display="https://podminky.urs.cz/item/CS_URS_2023_01/725211602"/>
    <hyperlink ref="F246" r:id="rId46" display="https://podminky.urs.cz/item/CS_URS_2023_01/725311121"/>
    <hyperlink ref="F248" r:id="rId47" display="https://podminky.urs.cz/item/CS_URS_2023_01/725319111"/>
    <hyperlink ref="F251" r:id="rId48" display="https://podminky.urs.cz/item/CS_URS_2023_01/725819401"/>
    <hyperlink ref="F255" r:id="rId49" display="https://podminky.urs.cz/item/CS_URS_2023_01/725820801"/>
    <hyperlink ref="F262" r:id="rId50" display="https://podminky.urs.cz/item/CS_URS_2023_01/725821312"/>
    <hyperlink ref="F264" r:id="rId51" display="https://podminky.urs.cz/item/CS_URS_2023_01/725822611"/>
    <hyperlink ref="F266" r:id="rId52" display="https://podminky.urs.cz/item/CS_URS_2023_01/725841322"/>
    <hyperlink ref="F273" r:id="rId53" display="https://podminky.urs.cz/item/CS_URS_2023_01/725860811"/>
    <hyperlink ref="F276" r:id="rId54" display="https://podminky.urs.cz/item/CS_URS_2023_01/725861102"/>
    <hyperlink ref="F278" r:id="rId55" display="https://podminky.urs.cz/item/CS_URS_2023_01/998725103"/>
    <hyperlink ref="F281" r:id="rId56" display="https://podminky.urs.cz/item/CS_URS_2023_01/726131041"/>
    <hyperlink ref="F283" r:id="rId57" display="https://podminky.urs.cz/item/CS_URS_2023_01/998726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89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BUDOVĚ ZUŠ ČESKÁ LÍPA 4.ETAPA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90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12. 4. 2023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ROUND((SUM(BE85:BE113)),  2)</f>
        <v>0</v>
      </c>
      <c r="G33" s="40"/>
      <c r="H33" s="40"/>
      <c r="I33" s="150">
        <v>0.20999999999999999</v>
      </c>
      <c r="J33" s="149">
        <f>ROUND(((SUM(BE85:BE113))*I33),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ROUND((SUM(BF85:BF113)),  2)</f>
        <v>0</v>
      </c>
      <c r="G34" s="40"/>
      <c r="H34" s="40"/>
      <c r="I34" s="150">
        <v>0.14999999999999999</v>
      </c>
      <c r="J34" s="149">
        <f>ROUND(((SUM(BF85:BF113))*I34),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ROUND((SUM(BH85:BH113)),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BUDOVĚ ZUŠ ČESKÁ LÍPA 4.ETAPA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VRN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ZUŠ ČESKÁ LÍPA</v>
      </c>
      <c r="G52" s="42"/>
      <c r="H52" s="42"/>
      <c r="I52" s="34" t="s">
        <v>23</v>
      </c>
      <c r="J52" s="74" t="str">
        <f>IF(J12="","",J12)</f>
        <v>12. 4. 2023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ČESKÁ LÍPA</v>
      </c>
      <c r="G54" s="42"/>
      <c r="H54" s="42"/>
      <c r="I54" s="34" t="s">
        <v>31</v>
      </c>
      <c r="J54" s="38" t="str">
        <f>E21</f>
        <v>Ing. Petr KUČERA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VALENTA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93</v>
      </c>
      <c r="D57" s="164"/>
      <c r="E57" s="164"/>
      <c r="F57" s="164"/>
      <c r="G57" s="164"/>
      <c r="H57" s="164"/>
      <c r="I57" s="164"/>
      <c r="J57" s="165" t="s">
        <v>94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67"/>
      <c r="C60" s="168"/>
      <c r="D60" s="169" t="s">
        <v>1030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1031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1032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1033</v>
      </c>
      <c r="E63" s="176"/>
      <c r="F63" s="176"/>
      <c r="G63" s="176"/>
      <c r="H63" s="176"/>
      <c r="I63" s="176"/>
      <c r="J63" s="177">
        <f>J99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1034</v>
      </c>
      <c r="E64" s="176"/>
      <c r="F64" s="176"/>
      <c r="G64" s="176"/>
      <c r="H64" s="176"/>
      <c r="I64" s="176"/>
      <c r="J64" s="177">
        <f>J106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1035</v>
      </c>
      <c r="E65" s="176"/>
      <c r="F65" s="176"/>
      <c r="G65" s="176"/>
      <c r="H65" s="176"/>
      <c r="I65" s="176"/>
      <c r="J65" s="177">
        <f>J110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V BUDOVĚ ZUŠ ČESKÁ LÍPA 4.ETAPA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90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VRN VEDLEJŠÍ ROZPOČTOVÉ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ZUŠ ČESKÁ LÍPA</v>
      </c>
      <c r="G79" s="42"/>
      <c r="H79" s="42"/>
      <c r="I79" s="34" t="s">
        <v>23</v>
      </c>
      <c r="J79" s="74" t="str">
        <f>IF(J12="","",J12)</f>
        <v>12. 4. 2023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ČESKÁ LÍPA</v>
      </c>
      <c r="G81" s="42"/>
      <c r="H81" s="42"/>
      <c r="I81" s="34" t="s">
        <v>31</v>
      </c>
      <c r="J81" s="38" t="str">
        <f>E21</f>
        <v>Ing. Petr KUČERA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Jaroslav VALENTA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113</v>
      </c>
      <c r="D84" s="182" t="s">
        <v>57</v>
      </c>
      <c r="E84" s="182" t="s">
        <v>53</v>
      </c>
      <c r="F84" s="182" t="s">
        <v>54</v>
      </c>
      <c r="G84" s="182" t="s">
        <v>114</v>
      </c>
      <c r="H84" s="182" t="s">
        <v>115</v>
      </c>
      <c r="I84" s="182" t="s">
        <v>116</v>
      </c>
      <c r="J84" s="182" t="s">
        <v>94</v>
      </c>
      <c r="K84" s="183" t="s">
        <v>117</v>
      </c>
      <c r="L84" s="184"/>
      <c r="M84" s="94" t="s">
        <v>19</v>
      </c>
      <c r="N84" s="95" t="s">
        <v>42</v>
      </c>
      <c r="O84" s="95" t="s">
        <v>118</v>
      </c>
      <c r="P84" s="95" t="s">
        <v>119</v>
      </c>
      <c r="Q84" s="95" t="s">
        <v>120</v>
      </c>
      <c r="R84" s="95" t="s">
        <v>121</v>
      </c>
      <c r="S84" s="95" t="s">
        <v>122</v>
      </c>
      <c r="T84" s="96" t="s">
        <v>123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124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95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86</v>
      </c>
      <c r="F86" s="193" t="s">
        <v>1036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P87+P95+P99+P106+P110</f>
        <v>0</v>
      </c>
      <c r="Q86" s="198"/>
      <c r="R86" s="199">
        <f>R87+R95+R99+R106+R110</f>
        <v>0</v>
      </c>
      <c r="S86" s="198"/>
      <c r="T86" s="200">
        <f>T87+T95+T99+T106+T110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210</v>
      </c>
      <c r="AT86" s="202" t="s">
        <v>71</v>
      </c>
      <c r="AU86" s="202" t="s">
        <v>72</v>
      </c>
      <c r="AY86" s="201" t="s">
        <v>127</v>
      </c>
      <c r="BK86" s="203">
        <f>BK87+BK95+BK99+BK106+BK110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1037</v>
      </c>
      <c r="F87" s="204" t="s">
        <v>1038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SUM(P88:P94)</f>
        <v>0</v>
      </c>
      <c r="Q87" s="198"/>
      <c r="R87" s="199">
        <f>SUM(R88:R94)</f>
        <v>0</v>
      </c>
      <c r="S87" s="198"/>
      <c r="T87" s="200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210</v>
      </c>
      <c r="AT87" s="202" t="s">
        <v>71</v>
      </c>
      <c r="AU87" s="202" t="s">
        <v>80</v>
      </c>
      <c r="AY87" s="201" t="s">
        <v>127</v>
      </c>
      <c r="BK87" s="203">
        <f>SUM(BK88:BK94)</f>
        <v>0</v>
      </c>
    </row>
    <row r="88" s="2" customFormat="1" ht="16.5" customHeight="1">
      <c r="A88" s="40"/>
      <c r="B88" s="41"/>
      <c r="C88" s="206" t="s">
        <v>80</v>
      </c>
      <c r="D88" s="206" t="s">
        <v>130</v>
      </c>
      <c r="E88" s="207" t="s">
        <v>1039</v>
      </c>
      <c r="F88" s="208" t="s">
        <v>1040</v>
      </c>
      <c r="G88" s="209" t="s">
        <v>1041</v>
      </c>
      <c r="H88" s="210">
        <v>1</v>
      </c>
      <c r="I88" s="211"/>
      <c r="J88" s="212">
        <f>ROUND(I88*H88,2)</f>
        <v>0</v>
      </c>
      <c r="K88" s="208" t="s">
        <v>134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1042</v>
      </c>
      <c r="AT88" s="217" t="s">
        <v>130</v>
      </c>
      <c r="AU88" s="217" t="s">
        <v>82</v>
      </c>
      <c r="AY88" s="19" t="s">
        <v>127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1042</v>
      </c>
      <c r="BM88" s="217" t="s">
        <v>1043</v>
      </c>
    </row>
    <row r="89" s="2" customFormat="1">
      <c r="A89" s="40"/>
      <c r="B89" s="41"/>
      <c r="C89" s="42"/>
      <c r="D89" s="219" t="s">
        <v>137</v>
      </c>
      <c r="E89" s="42"/>
      <c r="F89" s="220" t="s">
        <v>1044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137</v>
      </c>
      <c r="AU89" s="19" t="s">
        <v>82</v>
      </c>
    </row>
    <row r="90" s="13" customFormat="1">
      <c r="A90" s="13"/>
      <c r="B90" s="224"/>
      <c r="C90" s="225"/>
      <c r="D90" s="226" t="s">
        <v>139</v>
      </c>
      <c r="E90" s="227" t="s">
        <v>19</v>
      </c>
      <c r="F90" s="228" t="s">
        <v>1045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139</v>
      </c>
      <c r="AU90" s="234" t="s">
        <v>82</v>
      </c>
      <c r="AV90" s="13" t="s">
        <v>80</v>
      </c>
      <c r="AW90" s="13" t="s">
        <v>33</v>
      </c>
      <c r="AX90" s="13" t="s">
        <v>72</v>
      </c>
      <c r="AY90" s="234" t="s">
        <v>127</v>
      </c>
    </row>
    <row r="91" s="14" customFormat="1">
      <c r="A91" s="14"/>
      <c r="B91" s="235"/>
      <c r="C91" s="236"/>
      <c r="D91" s="226" t="s">
        <v>139</v>
      </c>
      <c r="E91" s="237" t="s">
        <v>19</v>
      </c>
      <c r="F91" s="238" t="s">
        <v>1046</v>
      </c>
      <c r="G91" s="236"/>
      <c r="H91" s="239">
        <v>1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139</v>
      </c>
      <c r="AU91" s="245" t="s">
        <v>82</v>
      </c>
      <c r="AV91" s="14" t="s">
        <v>82</v>
      </c>
      <c r="AW91" s="14" t="s">
        <v>33</v>
      </c>
      <c r="AX91" s="14" t="s">
        <v>80</v>
      </c>
      <c r="AY91" s="245" t="s">
        <v>127</v>
      </c>
    </row>
    <row r="92" s="2" customFormat="1" ht="16.5" customHeight="1">
      <c r="A92" s="40"/>
      <c r="B92" s="41"/>
      <c r="C92" s="206" t="s">
        <v>82</v>
      </c>
      <c r="D92" s="206" t="s">
        <v>130</v>
      </c>
      <c r="E92" s="207" t="s">
        <v>1047</v>
      </c>
      <c r="F92" s="208" t="s">
        <v>1048</v>
      </c>
      <c r="G92" s="209" t="s">
        <v>1041</v>
      </c>
      <c r="H92" s="210">
        <v>1</v>
      </c>
      <c r="I92" s="211"/>
      <c r="J92" s="212">
        <f>ROUND(I92*H92,2)</f>
        <v>0</v>
      </c>
      <c r="K92" s="208" t="s">
        <v>134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1042</v>
      </c>
      <c r="AT92" s="217" t="s">
        <v>130</v>
      </c>
      <c r="AU92" s="217" t="s">
        <v>82</v>
      </c>
      <c r="AY92" s="19" t="s">
        <v>127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1042</v>
      </c>
      <c r="BM92" s="217" t="s">
        <v>1049</v>
      </c>
    </row>
    <row r="93" s="2" customFormat="1">
      <c r="A93" s="40"/>
      <c r="B93" s="41"/>
      <c r="C93" s="42"/>
      <c r="D93" s="219" t="s">
        <v>137</v>
      </c>
      <c r="E93" s="42"/>
      <c r="F93" s="220" t="s">
        <v>1050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137</v>
      </c>
      <c r="AU93" s="19" t="s">
        <v>82</v>
      </c>
    </row>
    <row r="94" s="14" customFormat="1">
      <c r="A94" s="14"/>
      <c r="B94" s="235"/>
      <c r="C94" s="236"/>
      <c r="D94" s="226" t="s">
        <v>139</v>
      </c>
      <c r="E94" s="237" t="s">
        <v>19</v>
      </c>
      <c r="F94" s="238" t="s">
        <v>1051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139</v>
      </c>
      <c r="AU94" s="245" t="s">
        <v>82</v>
      </c>
      <c r="AV94" s="14" t="s">
        <v>82</v>
      </c>
      <c r="AW94" s="14" t="s">
        <v>33</v>
      </c>
      <c r="AX94" s="14" t="s">
        <v>80</v>
      </c>
      <c r="AY94" s="245" t="s">
        <v>127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1052</v>
      </c>
      <c r="F95" s="204" t="s">
        <v>1053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SUM(P96:P98)</f>
        <v>0</v>
      </c>
      <c r="Q95" s="198"/>
      <c r="R95" s="199">
        <f>SUM(R96:R98)</f>
        <v>0</v>
      </c>
      <c r="S95" s="198"/>
      <c r="T95" s="200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210</v>
      </c>
      <c r="AT95" s="202" t="s">
        <v>71</v>
      </c>
      <c r="AU95" s="202" t="s">
        <v>80</v>
      </c>
      <c r="AY95" s="201" t="s">
        <v>127</v>
      </c>
      <c r="BK95" s="203">
        <f>SUM(BK96:BK98)</f>
        <v>0</v>
      </c>
    </row>
    <row r="96" s="2" customFormat="1" ht="16.5" customHeight="1">
      <c r="A96" s="40"/>
      <c r="B96" s="41"/>
      <c r="C96" s="206" t="s">
        <v>158</v>
      </c>
      <c r="D96" s="206" t="s">
        <v>130</v>
      </c>
      <c r="E96" s="207" t="s">
        <v>1054</v>
      </c>
      <c r="F96" s="208" t="s">
        <v>1053</v>
      </c>
      <c r="G96" s="209" t="s">
        <v>1041</v>
      </c>
      <c r="H96" s="210">
        <v>1</v>
      </c>
      <c r="I96" s="211"/>
      <c r="J96" s="212">
        <f>ROUND(I96*H96,2)</f>
        <v>0</v>
      </c>
      <c r="K96" s="208" t="s">
        <v>134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1042</v>
      </c>
      <c r="AT96" s="217" t="s">
        <v>130</v>
      </c>
      <c r="AU96" s="217" t="s">
        <v>82</v>
      </c>
      <c r="AY96" s="19" t="s">
        <v>127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1042</v>
      </c>
      <c r="BM96" s="217" t="s">
        <v>1055</v>
      </c>
    </row>
    <row r="97" s="2" customFormat="1">
      <c r="A97" s="40"/>
      <c r="B97" s="41"/>
      <c r="C97" s="42"/>
      <c r="D97" s="219" t="s">
        <v>137</v>
      </c>
      <c r="E97" s="42"/>
      <c r="F97" s="220" t="s">
        <v>1056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137</v>
      </c>
      <c r="AU97" s="19" t="s">
        <v>82</v>
      </c>
    </row>
    <row r="98" s="14" customFormat="1">
      <c r="A98" s="14"/>
      <c r="B98" s="235"/>
      <c r="C98" s="236"/>
      <c r="D98" s="226" t="s">
        <v>139</v>
      </c>
      <c r="E98" s="237" t="s">
        <v>19</v>
      </c>
      <c r="F98" s="238" t="s">
        <v>1057</v>
      </c>
      <c r="G98" s="236"/>
      <c r="H98" s="239">
        <v>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139</v>
      </c>
      <c r="AU98" s="245" t="s">
        <v>82</v>
      </c>
      <c r="AV98" s="14" t="s">
        <v>82</v>
      </c>
      <c r="AW98" s="14" t="s">
        <v>33</v>
      </c>
      <c r="AX98" s="14" t="s">
        <v>80</v>
      </c>
      <c r="AY98" s="245" t="s">
        <v>127</v>
      </c>
    </row>
    <row r="99" s="12" customFormat="1" ht="22.8" customHeight="1">
      <c r="A99" s="12"/>
      <c r="B99" s="190"/>
      <c r="C99" s="191"/>
      <c r="D99" s="192" t="s">
        <v>71</v>
      </c>
      <c r="E99" s="204" t="s">
        <v>1058</v>
      </c>
      <c r="F99" s="204" t="s">
        <v>1059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SUM(P100:P105)</f>
        <v>0</v>
      </c>
      <c r="Q99" s="198"/>
      <c r="R99" s="199">
        <f>SUM(R100:R105)</f>
        <v>0</v>
      </c>
      <c r="S99" s="198"/>
      <c r="T99" s="200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210</v>
      </c>
      <c r="AT99" s="202" t="s">
        <v>71</v>
      </c>
      <c r="AU99" s="202" t="s">
        <v>80</v>
      </c>
      <c r="AY99" s="201" t="s">
        <v>127</v>
      </c>
      <c r="BK99" s="203">
        <f>SUM(BK100:BK105)</f>
        <v>0</v>
      </c>
    </row>
    <row r="100" s="2" customFormat="1" ht="16.5" customHeight="1">
      <c r="A100" s="40"/>
      <c r="B100" s="41"/>
      <c r="C100" s="206" t="s">
        <v>135</v>
      </c>
      <c r="D100" s="206" t="s">
        <v>130</v>
      </c>
      <c r="E100" s="207" t="s">
        <v>1060</v>
      </c>
      <c r="F100" s="208" t="s">
        <v>1061</v>
      </c>
      <c r="G100" s="209" t="s">
        <v>1041</v>
      </c>
      <c r="H100" s="210">
        <v>1</v>
      </c>
      <c r="I100" s="211"/>
      <c r="J100" s="212">
        <f>ROUND(I100*H100,2)</f>
        <v>0</v>
      </c>
      <c r="K100" s="208" t="s">
        <v>134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1042</v>
      </c>
      <c r="AT100" s="217" t="s">
        <v>130</v>
      </c>
      <c r="AU100" s="217" t="s">
        <v>82</v>
      </c>
      <c r="AY100" s="19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1042</v>
      </c>
      <c r="BM100" s="217" t="s">
        <v>1062</v>
      </c>
    </row>
    <row r="101" s="2" customFormat="1">
      <c r="A101" s="40"/>
      <c r="B101" s="41"/>
      <c r="C101" s="42"/>
      <c r="D101" s="219" t="s">
        <v>137</v>
      </c>
      <c r="E101" s="42"/>
      <c r="F101" s="220" t="s">
        <v>1063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137</v>
      </c>
      <c r="AU101" s="19" t="s">
        <v>82</v>
      </c>
    </row>
    <row r="102" s="14" customFormat="1">
      <c r="A102" s="14"/>
      <c r="B102" s="235"/>
      <c r="C102" s="236"/>
      <c r="D102" s="226" t="s">
        <v>139</v>
      </c>
      <c r="E102" s="237" t="s">
        <v>19</v>
      </c>
      <c r="F102" s="238" t="s">
        <v>1064</v>
      </c>
      <c r="G102" s="236"/>
      <c r="H102" s="239">
        <v>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139</v>
      </c>
      <c r="AU102" s="245" t="s">
        <v>82</v>
      </c>
      <c r="AV102" s="14" t="s">
        <v>82</v>
      </c>
      <c r="AW102" s="14" t="s">
        <v>33</v>
      </c>
      <c r="AX102" s="14" t="s">
        <v>80</v>
      </c>
      <c r="AY102" s="245" t="s">
        <v>127</v>
      </c>
    </row>
    <row r="103" s="2" customFormat="1" ht="16.5" customHeight="1">
      <c r="A103" s="40"/>
      <c r="B103" s="41"/>
      <c r="C103" s="206" t="s">
        <v>210</v>
      </c>
      <c r="D103" s="206" t="s">
        <v>130</v>
      </c>
      <c r="E103" s="207" t="s">
        <v>1065</v>
      </c>
      <c r="F103" s="208" t="s">
        <v>1066</v>
      </c>
      <c r="G103" s="209" t="s">
        <v>1041</v>
      </c>
      <c r="H103" s="210">
        <v>1</v>
      </c>
      <c r="I103" s="211"/>
      <c r="J103" s="212">
        <f>ROUND(I103*H103,2)</f>
        <v>0</v>
      </c>
      <c r="K103" s="208" t="s">
        <v>134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1042</v>
      </c>
      <c r="AT103" s="217" t="s">
        <v>130</v>
      </c>
      <c r="AU103" s="217" t="s">
        <v>82</v>
      </c>
      <c r="AY103" s="19" t="s">
        <v>127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1042</v>
      </c>
      <c r="BM103" s="217" t="s">
        <v>1067</v>
      </c>
    </row>
    <row r="104" s="2" customFormat="1">
      <c r="A104" s="40"/>
      <c r="B104" s="41"/>
      <c r="C104" s="42"/>
      <c r="D104" s="219" t="s">
        <v>137</v>
      </c>
      <c r="E104" s="42"/>
      <c r="F104" s="220" t="s">
        <v>1068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137</v>
      </c>
      <c r="AU104" s="19" t="s">
        <v>82</v>
      </c>
    </row>
    <row r="105" s="14" customFormat="1">
      <c r="A105" s="14"/>
      <c r="B105" s="235"/>
      <c r="C105" s="236"/>
      <c r="D105" s="226" t="s">
        <v>139</v>
      </c>
      <c r="E105" s="237" t="s">
        <v>19</v>
      </c>
      <c r="F105" s="238" t="s">
        <v>1069</v>
      </c>
      <c r="G105" s="236"/>
      <c r="H105" s="239">
        <v>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139</v>
      </c>
      <c r="AU105" s="245" t="s">
        <v>82</v>
      </c>
      <c r="AV105" s="14" t="s">
        <v>82</v>
      </c>
      <c r="AW105" s="14" t="s">
        <v>33</v>
      </c>
      <c r="AX105" s="14" t="s">
        <v>80</v>
      </c>
      <c r="AY105" s="245" t="s">
        <v>127</v>
      </c>
    </row>
    <row r="106" s="12" customFormat="1" ht="22.8" customHeight="1">
      <c r="A106" s="12"/>
      <c r="B106" s="190"/>
      <c r="C106" s="191"/>
      <c r="D106" s="192" t="s">
        <v>71</v>
      </c>
      <c r="E106" s="204" t="s">
        <v>1070</v>
      </c>
      <c r="F106" s="204" t="s">
        <v>1071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SUM(P107:P109)</f>
        <v>0</v>
      </c>
      <c r="Q106" s="198"/>
      <c r="R106" s="199">
        <f>SUM(R107:R109)</f>
        <v>0</v>
      </c>
      <c r="S106" s="198"/>
      <c r="T106" s="20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210</v>
      </c>
      <c r="AT106" s="202" t="s">
        <v>71</v>
      </c>
      <c r="AU106" s="202" t="s">
        <v>80</v>
      </c>
      <c r="AY106" s="201" t="s">
        <v>127</v>
      </c>
      <c r="BK106" s="203">
        <f>SUM(BK107:BK109)</f>
        <v>0</v>
      </c>
    </row>
    <row r="107" s="2" customFormat="1" ht="16.5" customHeight="1">
      <c r="A107" s="40"/>
      <c r="B107" s="41"/>
      <c r="C107" s="206" t="s">
        <v>128</v>
      </c>
      <c r="D107" s="206" t="s">
        <v>130</v>
      </c>
      <c r="E107" s="207" t="s">
        <v>1072</v>
      </c>
      <c r="F107" s="208" t="s">
        <v>1073</v>
      </c>
      <c r="G107" s="209" t="s">
        <v>1041</v>
      </c>
      <c r="H107" s="210">
        <v>1</v>
      </c>
      <c r="I107" s="211"/>
      <c r="J107" s="212">
        <f>ROUND(I107*H107,2)</f>
        <v>0</v>
      </c>
      <c r="K107" s="208" t="s">
        <v>134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1042</v>
      </c>
      <c r="AT107" s="217" t="s">
        <v>130</v>
      </c>
      <c r="AU107" s="217" t="s">
        <v>82</v>
      </c>
      <c r="AY107" s="19" t="s">
        <v>127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1042</v>
      </c>
      <c r="BM107" s="217" t="s">
        <v>1074</v>
      </c>
    </row>
    <row r="108" s="2" customFormat="1">
      <c r="A108" s="40"/>
      <c r="B108" s="41"/>
      <c r="C108" s="42"/>
      <c r="D108" s="219" t="s">
        <v>137</v>
      </c>
      <c r="E108" s="42"/>
      <c r="F108" s="220" t="s">
        <v>1075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137</v>
      </c>
      <c r="AU108" s="19" t="s">
        <v>82</v>
      </c>
    </row>
    <row r="109" s="14" customFormat="1">
      <c r="A109" s="14"/>
      <c r="B109" s="235"/>
      <c r="C109" s="236"/>
      <c r="D109" s="226" t="s">
        <v>139</v>
      </c>
      <c r="E109" s="237" t="s">
        <v>19</v>
      </c>
      <c r="F109" s="238" t="s">
        <v>1076</v>
      </c>
      <c r="G109" s="236"/>
      <c r="H109" s="239">
        <v>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139</v>
      </c>
      <c r="AU109" s="245" t="s">
        <v>82</v>
      </c>
      <c r="AV109" s="14" t="s">
        <v>82</v>
      </c>
      <c r="AW109" s="14" t="s">
        <v>33</v>
      </c>
      <c r="AX109" s="14" t="s">
        <v>80</v>
      </c>
      <c r="AY109" s="245" t="s">
        <v>127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1077</v>
      </c>
      <c r="F110" s="204" t="s">
        <v>1078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SUM(P111:P113)</f>
        <v>0</v>
      </c>
      <c r="Q110" s="198"/>
      <c r="R110" s="199">
        <f>SUM(R111:R113)</f>
        <v>0</v>
      </c>
      <c r="S110" s="198"/>
      <c r="T110" s="20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210</v>
      </c>
      <c r="AT110" s="202" t="s">
        <v>71</v>
      </c>
      <c r="AU110" s="202" t="s">
        <v>80</v>
      </c>
      <c r="AY110" s="201" t="s">
        <v>127</v>
      </c>
      <c r="BK110" s="203">
        <f>SUM(BK111:BK113)</f>
        <v>0</v>
      </c>
    </row>
    <row r="111" s="2" customFormat="1" ht="16.5" customHeight="1">
      <c r="A111" s="40"/>
      <c r="B111" s="41"/>
      <c r="C111" s="206" t="s">
        <v>219</v>
      </c>
      <c r="D111" s="206" t="s">
        <v>130</v>
      </c>
      <c r="E111" s="207" t="s">
        <v>1079</v>
      </c>
      <c r="F111" s="208" t="s">
        <v>1080</v>
      </c>
      <c r="G111" s="209" t="s">
        <v>1041</v>
      </c>
      <c r="H111" s="210">
        <v>1</v>
      </c>
      <c r="I111" s="211"/>
      <c r="J111" s="212">
        <f>ROUND(I111*H111,2)</f>
        <v>0</v>
      </c>
      <c r="K111" s="208" t="s">
        <v>134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1042</v>
      </c>
      <c r="AT111" s="217" t="s">
        <v>130</v>
      </c>
      <c r="AU111" s="217" t="s">
        <v>82</v>
      </c>
      <c r="AY111" s="19" t="s">
        <v>127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1042</v>
      </c>
      <c r="BM111" s="217" t="s">
        <v>1081</v>
      </c>
    </row>
    <row r="112" s="2" customFormat="1">
      <c r="A112" s="40"/>
      <c r="B112" s="41"/>
      <c r="C112" s="42"/>
      <c r="D112" s="219" t="s">
        <v>137</v>
      </c>
      <c r="E112" s="42"/>
      <c r="F112" s="220" t="s">
        <v>1082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137</v>
      </c>
      <c r="AU112" s="19" t="s">
        <v>82</v>
      </c>
    </row>
    <row r="113" s="14" customFormat="1">
      <c r="A113" s="14"/>
      <c r="B113" s="235"/>
      <c r="C113" s="236"/>
      <c r="D113" s="226" t="s">
        <v>139</v>
      </c>
      <c r="E113" s="237" t="s">
        <v>19</v>
      </c>
      <c r="F113" s="238" t="s">
        <v>1083</v>
      </c>
      <c r="G113" s="236"/>
      <c r="H113" s="239">
        <v>1</v>
      </c>
      <c r="I113" s="240"/>
      <c r="J113" s="236"/>
      <c r="K113" s="236"/>
      <c r="L113" s="241"/>
      <c r="M113" s="286"/>
      <c r="N113" s="287"/>
      <c r="O113" s="287"/>
      <c r="P113" s="287"/>
      <c r="Q113" s="287"/>
      <c r="R113" s="287"/>
      <c r="S113" s="287"/>
      <c r="T113" s="28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139</v>
      </c>
      <c r="AU113" s="245" t="s">
        <v>82</v>
      </c>
      <c r="AV113" s="14" t="s">
        <v>82</v>
      </c>
      <c r="AW113" s="14" t="s">
        <v>33</v>
      </c>
      <c r="AX113" s="14" t="s">
        <v>80</v>
      </c>
      <c r="AY113" s="245" t="s">
        <v>127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3koUlVtAUFB+osphwpgSrLoyuxl1sP7iJ6w9u6iOnfcQ1fm/AnoGLmya5LZXOyD3PWK16XX4PcZOYD6bXHCaJg==" hashValue="dR0HrVlWfyCR0NfbWY8Nwsyk8o7kPXvwrRUdfOPvtEoMHgAB6nBnFg/SUsN+OeQLGBO8JTjfvWwlp1oXYktRVw==" algorithmName="SHA-512" password="CC35"/>
  <autoFilter ref="C84:K11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013203000"/>
    <hyperlink ref="F93" r:id="rId2" display="https://podminky.urs.cz/item/CS_URS_2023_01/013254000"/>
    <hyperlink ref="F97" r:id="rId3" display="https://podminky.urs.cz/item/CS_URS_2023_01/030001000"/>
    <hyperlink ref="F101" r:id="rId4" display="https://podminky.urs.cz/item/CS_URS_2023_01/045203000"/>
    <hyperlink ref="F104" r:id="rId5" display="https://podminky.urs.cz/item/CS_URS_2023_01/045303000"/>
    <hyperlink ref="F108" r:id="rId6" display="https://podminky.urs.cz/item/CS_URS_2023_01/051002000"/>
    <hyperlink ref="F112" r:id="rId7" display="https://podminky.urs.cz/item/CS_URS_2023_01/071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1084</v>
      </c>
      <c r="H4" s="22"/>
    </row>
    <row r="5" s="1" customFormat="1" ht="12" customHeight="1">
      <c r="B5" s="22"/>
      <c r="C5" s="289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90" t="s">
        <v>16</v>
      </c>
      <c r="D6" s="291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12. 4. 2023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92"/>
      <c r="C9" s="293" t="s">
        <v>53</v>
      </c>
      <c r="D9" s="294" t="s">
        <v>54</v>
      </c>
      <c r="E9" s="294" t="s">
        <v>114</v>
      </c>
      <c r="F9" s="295" t="s">
        <v>1085</v>
      </c>
      <c r="G9" s="179"/>
      <c r="H9" s="292"/>
    </row>
    <row r="10" s="2" customFormat="1" ht="26.4" customHeight="1">
      <c r="A10" s="40"/>
      <c r="B10" s="46"/>
      <c r="C10" s="296" t="s">
        <v>1086</v>
      </c>
      <c r="D10" s="296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7" t="s">
        <v>1087</v>
      </c>
      <c r="D11" s="298" t="s">
        <v>1088</v>
      </c>
      <c r="E11" s="299" t="s">
        <v>133</v>
      </c>
      <c r="F11" s="300">
        <v>97.241999999999905</v>
      </c>
      <c r="G11" s="40"/>
      <c r="H11" s="46"/>
    </row>
    <row r="12" s="2" customFormat="1" ht="16.8" customHeight="1">
      <c r="A12" s="40"/>
      <c r="B12" s="46"/>
      <c r="C12" s="301" t="s">
        <v>19</v>
      </c>
      <c r="D12" s="301" t="s">
        <v>1089</v>
      </c>
      <c r="E12" s="19" t="s">
        <v>19</v>
      </c>
      <c r="F12" s="302">
        <v>0</v>
      </c>
      <c r="G12" s="40"/>
      <c r="H12" s="46"/>
    </row>
    <row r="13" s="2" customFormat="1" ht="16.8" customHeight="1">
      <c r="A13" s="40"/>
      <c r="B13" s="46"/>
      <c r="C13" s="301" t="s">
        <v>19</v>
      </c>
      <c r="D13" s="301" t="s">
        <v>1090</v>
      </c>
      <c r="E13" s="19" t="s">
        <v>19</v>
      </c>
      <c r="F13" s="302">
        <v>2.1600000000000001</v>
      </c>
      <c r="G13" s="40"/>
      <c r="H13" s="46"/>
    </row>
    <row r="14" s="2" customFormat="1" ht="16.8" customHeight="1">
      <c r="A14" s="40"/>
      <c r="B14" s="46"/>
      <c r="C14" s="301" t="s">
        <v>19</v>
      </c>
      <c r="D14" s="301" t="s">
        <v>1091</v>
      </c>
      <c r="E14" s="19" t="s">
        <v>19</v>
      </c>
      <c r="F14" s="302">
        <v>2.1600000000000001</v>
      </c>
      <c r="G14" s="40"/>
      <c r="H14" s="46"/>
    </row>
    <row r="15" s="2" customFormat="1" ht="16.8" customHeight="1">
      <c r="A15" s="40"/>
      <c r="B15" s="46"/>
      <c r="C15" s="301" t="s">
        <v>19</v>
      </c>
      <c r="D15" s="301" t="s">
        <v>1092</v>
      </c>
      <c r="E15" s="19" t="s">
        <v>19</v>
      </c>
      <c r="F15" s="302">
        <v>1.2470000000000001</v>
      </c>
      <c r="G15" s="40"/>
      <c r="H15" s="46"/>
    </row>
    <row r="16" s="2" customFormat="1" ht="16.8" customHeight="1">
      <c r="A16" s="40"/>
      <c r="B16" s="46"/>
      <c r="C16" s="301" t="s">
        <v>19</v>
      </c>
      <c r="D16" s="301" t="s">
        <v>1093</v>
      </c>
      <c r="E16" s="19" t="s">
        <v>19</v>
      </c>
      <c r="F16" s="302">
        <v>0.67500000000000004</v>
      </c>
      <c r="G16" s="40"/>
      <c r="H16" s="46"/>
    </row>
    <row r="17" s="2" customFormat="1" ht="16.8" customHeight="1">
      <c r="A17" s="40"/>
      <c r="B17" s="46"/>
      <c r="C17" s="301" t="s">
        <v>19</v>
      </c>
      <c r="D17" s="301" t="s">
        <v>1094</v>
      </c>
      <c r="E17" s="19" t="s">
        <v>19</v>
      </c>
      <c r="F17" s="302">
        <v>1.5229999999999999</v>
      </c>
      <c r="G17" s="40"/>
      <c r="H17" s="46"/>
    </row>
    <row r="18" s="2" customFormat="1" ht="16.8" customHeight="1">
      <c r="A18" s="40"/>
      <c r="B18" s="46"/>
      <c r="C18" s="301" t="s">
        <v>19</v>
      </c>
      <c r="D18" s="301" t="s">
        <v>1095</v>
      </c>
      <c r="E18" s="19" t="s">
        <v>19</v>
      </c>
      <c r="F18" s="302">
        <v>5.2199999999999998</v>
      </c>
      <c r="G18" s="40"/>
      <c r="H18" s="46"/>
    </row>
    <row r="19" s="2" customFormat="1" ht="16.8" customHeight="1">
      <c r="A19" s="40"/>
      <c r="B19" s="46"/>
      <c r="C19" s="301" t="s">
        <v>19</v>
      </c>
      <c r="D19" s="301" t="s">
        <v>1096</v>
      </c>
      <c r="E19" s="19" t="s">
        <v>19</v>
      </c>
      <c r="F19" s="302">
        <v>6.96</v>
      </c>
      <c r="G19" s="40"/>
      <c r="H19" s="46"/>
    </row>
    <row r="20" s="2" customFormat="1" ht="16.8" customHeight="1">
      <c r="A20" s="40"/>
      <c r="B20" s="46"/>
      <c r="C20" s="301" t="s">
        <v>19</v>
      </c>
      <c r="D20" s="301" t="s">
        <v>1097</v>
      </c>
      <c r="E20" s="19" t="s">
        <v>19</v>
      </c>
      <c r="F20" s="302">
        <v>1.196</v>
      </c>
      <c r="G20" s="40"/>
      <c r="H20" s="46"/>
    </row>
    <row r="21" s="2" customFormat="1" ht="16.8" customHeight="1">
      <c r="A21" s="40"/>
      <c r="B21" s="46"/>
      <c r="C21" s="301" t="s">
        <v>19</v>
      </c>
      <c r="D21" s="301" t="s">
        <v>1098</v>
      </c>
      <c r="E21" s="19" t="s">
        <v>19</v>
      </c>
      <c r="F21" s="302">
        <v>2.9359999999999999</v>
      </c>
      <c r="G21" s="40"/>
      <c r="H21" s="46"/>
    </row>
    <row r="22" s="2" customFormat="1" ht="16.8" customHeight="1">
      <c r="A22" s="40"/>
      <c r="B22" s="46"/>
      <c r="C22" s="301" t="s">
        <v>19</v>
      </c>
      <c r="D22" s="301" t="s">
        <v>1099</v>
      </c>
      <c r="E22" s="19" t="s">
        <v>19</v>
      </c>
      <c r="F22" s="302">
        <v>1.4850000000000001</v>
      </c>
      <c r="G22" s="40"/>
      <c r="H22" s="46"/>
    </row>
    <row r="23" s="2" customFormat="1" ht="16.8" customHeight="1">
      <c r="A23" s="40"/>
      <c r="B23" s="46"/>
      <c r="C23" s="301" t="s">
        <v>19</v>
      </c>
      <c r="D23" s="301" t="s">
        <v>1100</v>
      </c>
      <c r="E23" s="19" t="s">
        <v>19</v>
      </c>
      <c r="F23" s="302">
        <v>0.74299999999999999</v>
      </c>
      <c r="G23" s="40"/>
      <c r="H23" s="46"/>
    </row>
    <row r="24" s="2" customFormat="1" ht="16.8" customHeight="1">
      <c r="A24" s="40"/>
      <c r="B24" s="46"/>
      <c r="C24" s="301" t="s">
        <v>19</v>
      </c>
      <c r="D24" s="301" t="s">
        <v>1101</v>
      </c>
      <c r="E24" s="19" t="s">
        <v>19</v>
      </c>
      <c r="F24" s="302">
        <v>1.4850000000000001</v>
      </c>
      <c r="G24" s="40"/>
      <c r="H24" s="46"/>
    </row>
    <row r="25" s="2" customFormat="1" ht="16.8" customHeight="1">
      <c r="A25" s="40"/>
      <c r="B25" s="46"/>
      <c r="C25" s="301" t="s">
        <v>19</v>
      </c>
      <c r="D25" s="301" t="s">
        <v>1102</v>
      </c>
      <c r="E25" s="19" t="s">
        <v>19</v>
      </c>
      <c r="F25" s="302">
        <v>0.74299999999999999</v>
      </c>
      <c r="G25" s="40"/>
      <c r="H25" s="46"/>
    </row>
    <row r="26" s="2" customFormat="1" ht="16.8" customHeight="1">
      <c r="A26" s="40"/>
      <c r="B26" s="46"/>
      <c r="C26" s="301" t="s">
        <v>19</v>
      </c>
      <c r="D26" s="301" t="s">
        <v>1103</v>
      </c>
      <c r="E26" s="19" t="s">
        <v>19</v>
      </c>
      <c r="F26" s="302">
        <v>1.4850000000000001</v>
      </c>
      <c r="G26" s="40"/>
      <c r="H26" s="46"/>
    </row>
    <row r="27" s="2" customFormat="1" ht="16.8" customHeight="1">
      <c r="A27" s="40"/>
      <c r="B27" s="46"/>
      <c r="C27" s="301" t="s">
        <v>19</v>
      </c>
      <c r="D27" s="301" t="s">
        <v>1104</v>
      </c>
      <c r="E27" s="19" t="s">
        <v>19</v>
      </c>
      <c r="F27" s="302">
        <v>0.74299999999999999</v>
      </c>
      <c r="G27" s="40"/>
      <c r="H27" s="46"/>
    </row>
    <row r="28" s="2" customFormat="1" ht="16.8" customHeight="1">
      <c r="A28" s="40"/>
      <c r="B28" s="46"/>
      <c r="C28" s="301" t="s">
        <v>19</v>
      </c>
      <c r="D28" s="301" t="s">
        <v>1105</v>
      </c>
      <c r="E28" s="19" t="s">
        <v>19</v>
      </c>
      <c r="F28" s="302">
        <v>0.068000000000000005</v>
      </c>
      <c r="G28" s="40"/>
      <c r="H28" s="46"/>
    </row>
    <row r="29" s="2" customFormat="1" ht="16.8" customHeight="1">
      <c r="A29" s="40"/>
      <c r="B29" s="46"/>
      <c r="C29" s="301" t="s">
        <v>19</v>
      </c>
      <c r="D29" s="301" t="s">
        <v>1106</v>
      </c>
      <c r="E29" s="19" t="s">
        <v>19</v>
      </c>
      <c r="F29" s="302">
        <v>0.74299999999999999</v>
      </c>
      <c r="G29" s="40"/>
      <c r="H29" s="46"/>
    </row>
    <row r="30" s="2" customFormat="1" ht="16.8" customHeight="1">
      <c r="A30" s="40"/>
      <c r="B30" s="46"/>
      <c r="C30" s="301" t="s">
        <v>19</v>
      </c>
      <c r="D30" s="301" t="s">
        <v>1107</v>
      </c>
      <c r="E30" s="19" t="s">
        <v>19</v>
      </c>
      <c r="F30" s="302">
        <v>0.74299999999999999</v>
      </c>
      <c r="G30" s="40"/>
      <c r="H30" s="46"/>
    </row>
    <row r="31" s="2" customFormat="1" ht="16.8" customHeight="1">
      <c r="A31" s="40"/>
      <c r="B31" s="46"/>
      <c r="C31" s="301" t="s">
        <v>19</v>
      </c>
      <c r="D31" s="301" t="s">
        <v>1108</v>
      </c>
      <c r="E31" s="19" t="s">
        <v>19</v>
      </c>
      <c r="F31" s="302">
        <v>1.6499999999999999</v>
      </c>
      <c r="G31" s="40"/>
      <c r="H31" s="46"/>
    </row>
    <row r="32" s="2" customFormat="1" ht="16.8" customHeight="1">
      <c r="A32" s="40"/>
      <c r="B32" s="46"/>
      <c r="C32" s="301" t="s">
        <v>19</v>
      </c>
      <c r="D32" s="301" t="s">
        <v>1109</v>
      </c>
      <c r="E32" s="19" t="s">
        <v>19</v>
      </c>
      <c r="F32" s="302">
        <v>1.4850000000000001</v>
      </c>
      <c r="G32" s="40"/>
      <c r="H32" s="46"/>
    </row>
    <row r="33" s="2" customFormat="1" ht="16.8" customHeight="1">
      <c r="A33" s="40"/>
      <c r="B33" s="46"/>
      <c r="C33" s="301" t="s">
        <v>19</v>
      </c>
      <c r="D33" s="301" t="s">
        <v>1110</v>
      </c>
      <c r="E33" s="19" t="s">
        <v>19</v>
      </c>
      <c r="F33" s="302">
        <v>1.98</v>
      </c>
      <c r="G33" s="40"/>
      <c r="H33" s="46"/>
    </row>
    <row r="34" s="2" customFormat="1" ht="16.8" customHeight="1">
      <c r="A34" s="40"/>
      <c r="B34" s="46"/>
      <c r="C34" s="301" t="s">
        <v>19</v>
      </c>
      <c r="D34" s="301" t="s">
        <v>1111</v>
      </c>
      <c r="E34" s="19" t="s">
        <v>19</v>
      </c>
      <c r="F34" s="302">
        <v>1.3200000000000001</v>
      </c>
      <c r="G34" s="40"/>
      <c r="H34" s="46"/>
    </row>
    <row r="35" s="2" customFormat="1" ht="16.8" customHeight="1">
      <c r="A35" s="40"/>
      <c r="B35" s="46"/>
      <c r="C35" s="301" t="s">
        <v>19</v>
      </c>
      <c r="D35" s="301" t="s">
        <v>1112</v>
      </c>
      <c r="E35" s="19" t="s">
        <v>19</v>
      </c>
      <c r="F35" s="302">
        <v>2.3100000000000001</v>
      </c>
      <c r="G35" s="40"/>
      <c r="H35" s="46"/>
    </row>
    <row r="36" s="2" customFormat="1" ht="16.8" customHeight="1">
      <c r="A36" s="40"/>
      <c r="B36" s="46"/>
      <c r="C36" s="301" t="s">
        <v>19</v>
      </c>
      <c r="D36" s="301" t="s">
        <v>1113</v>
      </c>
      <c r="E36" s="19" t="s">
        <v>19</v>
      </c>
      <c r="F36" s="302">
        <v>0.74299999999999999</v>
      </c>
      <c r="G36" s="40"/>
      <c r="H36" s="46"/>
    </row>
    <row r="37" s="2" customFormat="1" ht="16.8" customHeight="1">
      <c r="A37" s="40"/>
      <c r="B37" s="46"/>
      <c r="C37" s="301" t="s">
        <v>19</v>
      </c>
      <c r="D37" s="301" t="s">
        <v>1114</v>
      </c>
      <c r="E37" s="19" t="s">
        <v>19</v>
      </c>
      <c r="F37" s="302">
        <v>4.4550000000000001</v>
      </c>
      <c r="G37" s="40"/>
      <c r="H37" s="46"/>
    </row>
    <row r="38" s="2" customFormat="1" ht="16.8" customHeight="1">
      <c r="A38" s="40"/>
      <c r="B38" s="46"/>
      <c r="C38" s="301" t="s">
        <v>19</v>
      </c>
      <c r="D38" s="301" t="s">
        <v>1115</v>
      </c>
      <c r="E38" s="19" t="s">
        <v>19</v>
      </c>
      <c r="F38" s="302">
        <v>0.74299999999999999</v>
      </c>
      <c r="G38" s="40"/>
      <c r="H38" s="46"/>
    </row>
    <row r="39" s="2" customFormat="1" ht="16.8" customHeight="1">
      <c r="A39" s="40"/>
      <c r="B39" s="46"/>
      <c r="C39" s="301" t="s">
        <v>19</v>
      </c>
      <c r="D39" s="301" t="s">
        <v>1116</v>
      </c>
      <c r="E39" s="19" t="s">
        <v>19</v>
      </c>
      <c r="F39" s="302">
        <v>0.74299999999999999</v>
      </c>
      <c r="G39" s="40"/>
      <c r="H39" s="46"/>
    </row>
    <row r="40" s="2" customFormat="1" ht="16.8" customHeight="1">
      <c r="A40" s="40"/>
      <c r="B40" s="46"/>
      <c r="C40" s="301" t="s">
        <v>19</v>
      </c>
      <c r="D40" s="301" t="s">
        <v>1117</v>
      </c>
      <c r="E40" s="19" t="s">
        <v>19</v>
      </c>
      <c r="F40" s="302">
        <v>0.74299999999999999</v>
      </c>
      <c r="G40" s="40"/>
      <c r="H40" s="46"/>
    </row>
    <row r="41" s="2" customFormat="1" ht="16.8" customHeight="1">
      <c r="A41" s="40"/>
      <c r="B41" s="46"/>
      <c r="C41" s="301" t="s">
        <v>19</v>
      </c>
      <c r="D41" s="301" t="s">
        <v>1118</v>
      </c>
      <c r="E41" s="19" t="s">
        <v>19</v>
      </c>
      <c r="F41" s="302">
        <v>0.74299999999999999</v>
      </c>
      <c r="G41" s="40"/>
      <c r="H41" s="46"/>
    </row>
    <row r="42" s="2" customFormat="1" ht="16.8" customHeight="1">
      <c r="A42" s="40"/>
      <c r="B42" s="46"/>
      <c r="C42" s="301" t="s">
        <v>19</v>
      </c>
      <c r="D42" s="301" t="s">
        <v>1119</v>
      </c>
      <c r="E42" s="19" t="s">
        <v>19</v>
      </c>
      <c r="F42" s="302">
        <v>1.5680000000000001</v>
      </c>
      <c r="G42" s="40"/>
      <c r="H42" s="46"/>
    </row>
    <row r="43" s="2" customFormat="1" ht="16.8" customHeight="1">
      <c r="A43" s="40"/>
      <c r="B43" s="46"/>
      <c r="C43" s="301" t="s">
        <v>19</v>
      </c>
      <c r="D43" s="301" t="s">
        <v>1120</v>
      </c>
      <c r="E43" s="19" t="s">
        <v>19</v>
      </c>
      <c r="F43" s="302">
        <v>0.74299999999999999</v>
      </c>
      <c r="G43" s="40"/>
      <c r="H43" s="46"/>
    </row>
    <row r="44" s="2" customFormat="1" ht="16.8" customHeight="1">
      <c r="A44" s="40"/>
      <c r="B44" s="46"/>
      <c r="C44" s="301" t="s">
        <v>19</v>
      </c>
      <c r="D44" s="301" t="s">
        <v>1121</v>
      </c>
      <c r="E44" s="19" t="s">
        <v>19</v>
      </c>
      <c r="F44" s="302">
        <v>2.2280000000000002</v>
      </c>
      <c r="G44" s="40"/>
      <c r="H44" s="46"/>
    </row>
    <row r="45" s="2" customFormat="1" ht="16.8" customHeight="1">
      <c r="A45" s="40"/>
      <c r="B45" s="46"/>
      <c r="C45" s="301" t="s">
        <v>19</v>
      </c>
      <c r="D45" s="301" t="s">
        <v>1122</v>
      </c>
      <c r="E45" s="19" t="s">
        <v>19</v>
      </c>
      <c r="F45" s="302">
        <v>1.3200000000000001</v>
      </c>
      <c r="G45" s="40"/>
      <c r="H45" s="46"/>
    </row>
    <row r="46" s="2" customFormat="1" ht="16.8" customHeight="1">
      <c r="A46" s="40"/>
      <c r="B46" s="46"/>
      <c r="C46" s="301" t="s">
        <v>19</v>
      </c>
      <c r="D46" s="301" t="s">
        <v>1123</v>
      </c>
      <c r="E46" s="19" t="s">
        <v>19</v>
      </c>
      <c r="F46" s="302">
        <v>0.66000000000000003</v>
      </c>
      <c r="G46" s="40"/>
      <c r="H46" s="46"/>
    </row>
    <row r="47" s="2" customFormat="1" ht="16.8" customHeight="1">
      <c r="A47" s="40"/>
      <c r="B47" s="46"/>
      <c r="C47" s="301" t="s">
        <v>19</v>
      </c>
      <c r="D47" s="301" t="s">
        <v>1124</v>
      </c>
      <c r="E47" s="19" t="s">
        <v>19</v>
      </c>
      <c r="F47" s="302">
        <v>1.98</v>
      </c>
      <c r="G47" s="40"/>
      <c r="H47" s="46"/>
    </row>
    <row r="48" s="2" customFormat="1" ht="16.8" customHeight="1">
      <c r="A48" s="40"/>
      <c r="B48" s="46"/>
      <c r="C48" s="301" t="s">
        <v>19</v>
      </c>
      <c r="D48" s="301" t="s">
        <v>1125</v>
      </c>
      <c r="E48" s="19" t="s">
        <v>19</v>
      </c>
      <c r="F48" s="302">
        <v>1.6499999999999999</v>
      </c>
      <c r="G48" s="40"/>
      <c r="H48" s="46"/>
    </row>
    <row r="49" s="2" customFormat="1" ht="16.8" customHeight="1">
      <c r="A49" s="40"/>
      <c r="B49" s="46"/>
      <c r="C49" s="301" t="s">
        <v>19</v>
      </c>
      <c r="D49" s="301" t="s">
        <v>1126</v>
      </c>
      <c r="E49" s="19" t="s">
        <v>19</v>
      </c>
      <c r="F49" s="302">
        <v>2.3100000000000001</v>
      </c>
      <c r="G49" s="40"/>
      <c r="H49" s="46"/>
    </row>
    <row r="50" s="2" customFormat="1" ht="16.8" customHeight="1">
      <c r="A50" s="40"/>
      <c r="B50" s="46"/>
      <c r="C50" s="301" t="s">
        <v>19</v>
      </c>
      <c r="D50" s="301" t="s">
        <v>1127</v>
      </c>
      <c r="E50" s="19" t="s">
        <v>19</v>
      </c>
      <c r="F50" s="302">
        <v>0.74299999999999999</v>
      </c>
      <c r="G50" s="40"/>
      <c r="H50" s="46"/>
    </row>
    <row r="51" s="2" customFormat="1" ht="16.8" customHeight="1">
      <c r="A51" s="40"/>
      <c r="B51" s="46"/>
      <c r="C51" s="301" t="s">
        <v>19</v>
      </c>
      <c r="D51" s="301" t="s">
        <v>1128</v>
      </c>
      <c r="E51" s="19" t="s">
        <v>19</v>
      </c>
      <c r="F51" s="302">
        <v>0.74299999999999999</v>
      </c>
      <c r="G51" s="40"/>
      <c r="H51" s="46"/>
    </row>
    <row r="52" s="2" customFormat="1" ht="16.8" customHeight="1">
      <c r="A52" s="40"/>
      <c r="B52" s="46"/>
      <c r="C52" s="301" t="s">
        <v>19</v>
      </c>
      <c r="D52" s="301" t="s">
        <v>1129</v>
      </c>
      <c r="E52" s="19" t="s">
        <v>19</v>
      </c>
      <c r="F52" s="302">
        <v>1.4850000000000001</v>
      </c>
      <c r="G52" s="40"/>
      <c r="H52" s="46"/>
    </row>
    <row r="53" s="2" customFormat="1" ht="16.8" customHeight="1">
      <c r="A53" s="40"/>
      <c r="B53" s="46"/>
      <c r="C53" s="301" t="s">
        <v>19</v>
      </c>
      <c r="D53" s="301" t="s">
        <v>1130</v>
      </c>
      <c r="E53" s="19" t="s">
        <v>19</v>
      </c>
      <c r="F53" s="302">
        <v>0.74299999999999999</v>
      </c>
      <c r="G53" s="40"/>
      <c r="H53" s="46"/>
    </row>
    <row r="54" s="2" customFormat="1" ht="16.8" customHeight="1">
      <c r="A54" s="40"/>
      <c r="B54" s="46"/>
      <c r="C54" s="301" t="s">
        <v>19</v>
      </c>
      <c r="D54" s="301" t="s">
        <v>1131</v>
      </c>
      <c r="E54" s="19" t="s">
        <v>19</v>
      </c>
      <c r="F54" s="302">
        <v>0.74299999999999999</v>
      </c>
      <c r="G54" s="40"/>
      <c r="H54" s="46"/>
    </row>
    <row r="55" s="2" customFormat="1" ht="16.8" customHeight="1">
      <c r="A55" s="40"/>
      <c r="B55" s="46"/>
      <c r="C55" s="301" t="s">
        <v>19</v>
      </c>
      <c r="D55" s="301" t="s">
        <v>1132</v>
      </c>
      <c r="E55" s="19" t="s">
        <v>19</v>
      </c>
      <c r="F55" s="302">
        <v>0.74299999999999999</v>
      </c>
      <c r="G55" s="40"/>
      <c r="H55" s="46"/>
    </row>
    <row r="56" s="2" customFormat="1" ht="16.8" customHeight="1">
      <c r="A56" s="40"/>
      <c r="B56" s="46"/>
      <c r="C56" s="301" t="s">
        <v>19</v>
      </c>
      <c r="D56" s="301" t="s">
        <v>1133</v>
      </c>
      <c r="E56" s="19" t="s">
        <v>19</v>
      </c>
      <c r="F56" s="302">
        <v>0.74299999999999999</v>
      </c>
      <c r="G56" s="40"/>
      <c r="H56" s="46"/>
    </row>
    <row r="57" s="2" customFormat="1" ht="16.8" customHeight="1">
      <c r="A57" s="40"/>
      <c r="B57" s="46"/>
      <c r="C57" s="301" t="s">
        <v>19</v>
      </c>
      <c r="D57" s="301" t="s">
        <v>1134</v>
      </c>
      <c r="E57" s="19" t="s">
        <v>19</v>
      </c>
      <c r="F57" s="302">
        <v>0.74299999999999999</v>
      </c>
      <c r="G57" s="40"/>
      <c r="H57" s="46"/>
    </row>
    <row r="58" s="2" customFormat="1" ht="16.8" customHeight="1">
      <c r="A58" s="40"/>
      <c r="B58" s="46"/>
      <c r="C58" s="301" t="s">
        <v>19</v>
      </c>
      <c r="D58" s="301" t="s">
        <v>1135</v>
      </c>
      <c r="E58" s="19" t="s">
        <v>19</v>
      </c>
      <c r="F58" s="302">
        <v>0.74299999999999999</v>
      </c>
      <c r="G58" s="40"/>
      <c r="H58" s="46"/>
    </row>
    <row r="59" s="2" customFormat="1" ht="16.8" customHeight="1">
      <c r="A59" s="40"/>
      <c r="B59" s="46"/>
      <c r="C59" s="301" t="s">
        <v>19</v>
      </c>
      <c r="D59" s="301" t="s">
        <v>1136</v>
      </c>
      <c r="E59" s="19" t="s">
        <v>19</v>
      </c>
      <c r="F59" s="302">
        <v>0.74299999999999999</v>
      </c>
      <c r="G59" s="40"/>
      <c r="H59" s="46"/>
    </row>
    <row r="60" s="2" customFormat="1" ht="16.8" customHeight="1">
      <c r="A60" s="40"/>
      <c r="B60" s="46"/>
      <c r="C60" s="301" t="s">
        <v>19</v>
      </c>
      <c r="D60" s="301" t="s">
        <v>1137</v>
      </c>
      <c r="E60" s="19" t="s">
        <v>19</v>
      </c>
      <c r="F60" s="302">
        <v>0.74299999999999999</v>
      </c>
      <c r="G60" s="40"/>
      <c r="H60" s="46"/>
    </row>
    <row r="61" s="2" customFormat="1" ht="16.8" customHeight="1">
      <c r="A61" s="40"/>
      <c r="B61" s="46"/>
      <c r="C61" s="301" t="s">
        <v>19</v>
      </c>
      <c r="D61" s="301" t="s">
        <v>1138</v>
      </c>
      <c r="E61" s="19" t="s">
        <v>19</v>
      </c>
      <c r="F61" s="302">
        <v>0.74299999999999999</v>
      </c>
      <c r="G61" s="40"/>
      <c r="H61" s="46"/>
    </row>
    <row r="62" s="2" customFormat="1" ht="16.8" customHeight="1">
      <c r="A62" s="40"/>
      <c r="B62" s="46"/>
      <c r="C62" s="301" t="s">
        <v>19</v>
      </c>
      <c r="D62" s="301" t="s">
        <v>1139</v>
      </c>
      <c r="E62" s="19" t="s">
        <v>19</v>
      </c>
      <c r="F62" s="302">
        <v>0.74299999999999999</v>
      </c>
      <c r="G62" s="40"/>
      <c r="H62" s="46"/>
    </row>
    <row r="63" s="2" customFormat="1" ht="16.8" customHeight="1">
      <c r="A63" s="40"/>
      <c r="B63" s="46"/>
      <c r="C63" s="301" t="s">
        <v>19</v>
      </c>
      <c r="D63" s="301" t="s">
        <v>1140</v>
      </c>
      <c r="E63" s="19" t="s">
        <v>19</v>
      </c>
      <c r="F63" s="302">
        <v>0.74299999999999999</v>
      </c>
      <c r="G63" s="40"/>
      <c r="H63" s="46"/>
    </row>
    <row r="64" s="2" customFormat="1" ht="16.8" customHeight="1">
      <c r="A64" s="40"/>
      <c r="B64" s="46"/>
      <c r="C64" s="301" t="s">
        <v>19</v>
      </c>
      <c r="D64" s="301" t="s">
        <v>1141</v>
      </c>
      <c r="E64" s="19" t="s">
        <v>19</v>
      </c>
      <c r="F64" s="302">
        <v>1.6499999999999999</v>
      </c>
      <c r="G64" s="40"/>
      <c r="H64" s="46"/>
    </row>
    <row r="65" s="2" customFormat="1" ht="16.8" customHeight="1">
      <c r="A65" s="40"/>
      <c r="B65" s="46"/>
      <c r="C65" s="301" t="s">
        <v>19</v>
      </c>
      <c r="D65" s="301" t="s">
        <v>1142</v>
      </c>
      <c r="E65" s="19" t="s">
        <v>19</v>
      </c>
      <c r="F65" s="302">
        <v>1.4850000000000001</v>
      </c>
      <c r="G65" s="40"/>
      <c r="H65" s="46"/>
    </row>
    <row r="66" s="2" customFormat="1" ht="16.8" customHeight="1">
      <c r="A66" s="40"/>
      <c r="B66" s="46"/>
      <c r="C66" s="301" t="s">
        <v>19</v>
      </c>
      <c r="D66" s="301" t="s">
        <v>1142</v>
      </c>
      <c r="E66" s="19" t="s">
        <v>19</v>
      </c>
      <c r="F66" s="302">
        <v>1.4850000000000001</v>
      </c>
      <c r="G66" s="40"/>
      <c r="H66" s="46"/>
    </row>
    <row r="67" s="2" customFormat="1" ht="16.8" customHeight="1">
      <c r="A67" s="40"/>
      <c r="B67" s="46"/>
      <c r="C67" s="301" t="s">
        <v>19</v>
      </c>
      <c r="D67" s="301" t="s">
        <v>1143</v>
      </c>
      <c r="E67" s="19" t="s">
        <v>19</v>
      </c>
      <c r="F67" s="302">
        <v>2.6400000000000001</v>
      </c>
      <c r="G67" s="40"/>
      <c r="H67" s="46"/>
    </row>
    <row r="68" s="2" customFormat="1" ht="16.8" customHeight="1">
      <c r="A68" s="40"/>
      <c r="B68" s="46"/>
      <c r="C68" s="301" t="s">
        <v>19</v>
      </c>
      <c r="D68" s="301" t="s">
        <v>1144</v>
      </c>
      <c r="E68" s="19" t="s">
        <v>19</v>
      </c>
      <c r="F68" s="302">
        <v>0.74299999999999999</v>
      </c>
      <c r="G68" s="40"/>
      <c r="H68" s="46"/>
    </row>
    <row r="69" s="2" customFormat="1" ht="16.8" customHeight="1">
      <c r="A69" s="40"/>
      <c r="B69" s="46"/>
      <c r="C69" s="301" t="s">
        <v>19</v>
      </c>
      <c r="D69" s="301" t="s">
        <v>1145</v>
      </c>
      <c r="E69" s="19" t="s">
        <v>19</v>
      </c>
      <c r="F69" s="302">
        <v>0.74299999999999999</v>
      </c>
      <c r="G69" s="40"/>
      <c r="H69" s="46"/>
    </row>
    <row r="70" s="2" customFormat="1" ht="16.8" customHeight="1">
      <c r="A70" s="40"/>
      <c r="B70" s="46"/>
      <c r="C70" s="301" t="s">
        <v>19</v>
      </c>
      <c r="D70" s="301" t="s">
        <v>1146</v>
      </c>
      <c r="E70" s="19" t="s">
        <v>19</v>
      </c>
      <c r="F70" s="302">
        <v>1.3859999999999999</v>
      </c>
      <c r="G70" s="40"/>
      <c r="H70" s="46"/>
    </row>
    <row r="71" s="2" customFormat="1" ht="16.8" customHeight="1">
      <c r="A71" s="40"/>
      <c r="B71" s="46"/>
      <c r="C71" s="301" t="s">
        <v>19</v>
      </c>
      <c r="D71" s="301" t="s">
        <v>1147</v>
      </c>
      <c r="E71" s="19" t="s">
        <v>19</v>
      </c>
      <c r="F71" s="302">
        <v>1.073</v>
      </c>
      <c r="G71" s="40"/>
      <c r="H71" s="46"/>
    </row>
    <row r="72" s="2" customFormat="1" ht="16.8" customHeight="1">
      <c r="A72" s="40"/>
      <c r="B72" s="46"/>
      <c r="C72" s="301" t="s">
        <v>19</v>
      </c>
      <c r="D72" s="301" t="s">
        <v>1148</v>
      </c>
      <c r="E72" s="19" t="s">
        <v>19</v>
      </c>
      <c r="F72" s="302">
        <v>1.073</v>
      </c>
      <c r="G72" s="40"/>
      <c r="H72" s="46"/>
    </row>
    <row r="73" s="2" customFormat="1" ht="16.8" customHeight="1">
      <c r="A73" s="40"/>
      <c r="B73" s="46"/>
      <c r="C73" s="301" t="s">
        <v>19</v>
      </c>
      <c r="D73" s="301" t="s">
        <v>1149</v>
      </c>
      <c r="E73" s="19" t="s">
        <v>19</v>
      </c>
      <c r="F73" s="302">
        <v>0.74299999999999999</v>
      </c>
      <c r="G73" s="40"/>
      <c r="H73" s="46"/>
    </row>
    <row r="74" s="2" customFormat="1" ht="16.8" customHeight="1">
      <c r="A74" s="40"/>
      <c r="B74" s="46"/>
      <c r="C74" s="301" t="s">
        <v>19</v>
      </c>
      <c r="D74" s="301" t="s">
        <v>1150</v>
      </c>
      <c r="E74" s="19" t="s">
        <v>19</v>
      </c>
      <c r="F74" s="302">
        <v>1.073</v>
      </c>
      <c r="G74" s="40"/>
      <c r="H74" s="46"/>
    </row>
    <row r="75" s="2" customFormat="1" ht="16.8" customHeight="1">
      <c r="A75" s="40"/>
      <c r="B75" s="46"/>
      <c r="C75" s="301" t="s">
        <v>19</v>
      </c>
      <c r="D75" s="301" t="s">
        <v>1151</v>
      </c>
      <c r="E75" s="19" t="s">
        <v>19</v>
      </c>
      <c r="F75" s="302">
        <v>1.073</v>
      </c>
      <c r="G75" s="40"/>
      <c r="H75" s="46"/>
    </row>
    <row r="76" s="2" customFormat="1" ht="16.8" customHeight="1">
      <c r="A76" s="40"/>
      <c r="B76" s="46"/>
      <c r="C76" s="301" t="s">
        <v>19</v>
      </c>
      <c r="D76" s="301" t="s">
        <v>1152</v>
      </c>
      <c r="E76" s="19" t="s">
        <v>19</v>
      </c>
      <c r="F76" s="302">
        <v>1.073</v>
      </c>
      <c r="G76" s="40"/>
      <c r="H76" s="46"/>
    </row>
    <row r="77" s="2" customFormat="1" ht="16.8" customHeight="1">
      <c r="A77" s="40"/>
      <c r="B77" s="46"/>
      <c r="C77" s="301" t="s">
        <v>19</v>
      </c>
      <c r="D77" s="301" t="s">
        <v>1153</v>
      </c>
      <c r="E77" s="19" t="s">
        <v>19</v>
      </c>
      <c r="F77" s="302">
        <v>2.145</v>
      </c>
      <c r="G77" s="40"/>
      <c r="H77" s="46"/>
    </row>
    <row r="78" s="2" customFormat="1" ht="16.8" customHeight="1">
      <c r="A78" s="40"/>
      <c r="B78" s="46"/>
      <c r="C78" s="301" t="s">
        <v>19</v>
      </c>
      <c r="D78" s="301" t="s">
        <v>1154</v>
      </c>
      <c r="E78" s="19" t="s">
        <v>19</v>
      </c>
      <c r="F78" s="302">
        <v>1.073</v>
      </c>
      <c r="G78" s="40"/>
      <c r="H78" s="46"/>
    </row>
    <row r="79" s="2" customFormat="1" ht="16.8" customHeight="1">
      <c r="A79" s="40"/>
      <c r="B79" s="46"/>
      <c r="C79" s="301" t="s">
        <v>19</v>
      </c>
      <c r="D79" s="301" t="s">
        <v>1155</v>
      </c>
      <c r="E79" s="19" t="s">
        <v>19</v>
      </c>
      <c r="F79" s="302">
        <v>2.145</v>
      </c>
      <c r="G79" s="40"/>
      <c r="H79" s="46"/>
    </row>
    <row r="80" s="2" customFormat="1" ht="16.8" customHeight="1">
      <c r="A80" s="40"/>
      <c r="B80" s="46"/>
      <c r="C80" s="301" t="s">
        <v>19</v>
      </c>
      <c r="D80" s="301" t="s">
        <v>1156</v>
      </c>
      <c r="E80" s="19" t="s">
        <v>19</v>
      </c>
      <c r="F80" s="302">
        <v>1.073</v>
      </c>
      <c r="G80" s="40"/>
      <c r="H80" s="46"/>
    </row>
    <row r="81" s="2" customFormat="1" ht="16.8" customHeight="1">
      <c r="A81" s="40"/>
      <c r="B81" s="46"/>
      <c r="C81" s="301" t="s">
        <v>19</v>
      </c>
      <c r="D81" s="301" t="s">
        <v>1157</v>
      </c>
      <c r="E81" s="19" t="s">
        <v>19</v>
      </c>
      <c r="F81" s="302">
        <v>1.7330000000000001</v>
      </c>
      <c r="G81" s="40"/>
      <c r="H81" s="46"/>
    </row>
    <row r="82" s="2" customFormat="1" ht="16.8" customHeight="1">
      <c r="A82" s="40"/>
      <c r="B82" s="46"/>
      <c r="C82" s="301" t="s">
        <v>1087</v>
      </c>
      <c r="D82" s="301" t="s">
        <v>181</v>
      </c>
      <c r="E82" s="19" t="s">
        <v>19</v>
      </c>
      <c r="F82" s="302">
        <v>97.241999999999905</v>
      </c>
      <c r="G82" s="40"/>
      <c r="H82" s="46"/>
    </row>
    <row r="83" s="2" customFormat="1" ht="16.8" customHeight="1">
      <c r="A83" s="40"/>
      <c r="B83" s="46"/>
      <c r="C83" s="297" t="s">
        <v>1158</v>
      </c>
      <c r="D83" s="298" t="s">
        <v>1159</v>
      </c>
      <c r="E83" s="299" t="s">
        <v>133</v>
      </c>
      <c r="F83" s="300">
        <v>1289.3920000000001</v>
      </c>
      <c r="G83" s="40"/>
      <c r="H83" s="46"/>
    </row>
    <row r="84" s="2" customFormat="1" ht="16.8" customHeight="1">
      <c r="A84" s="40"/>
      <c r="B84" s="46"/>
      <c r="C84" s="297" t="s">
        <v>577</v>
      </c>
      <c r="D84" s="298" t="s">
        <v>1160</v>
      </c>
      <c r="E84" s="299" t="s">
        <v>133</v>
      </c>
      <c r="F84" s="300">
        <v>17.475999999999999</v>
      </c>
      <c r="G84" s="40"/>
      <c r="H84" s="46"/>
    </row>
    <row r="85" s="2" customFormat="1" ht="16.8" customHeight="1">
      <c r="A85" s="40"/>
      <c r="B85" s="46"/>
      <c r="C85" s="301" t="s">
        <v>19</v>
      </c>
      <c r="D85" s="301" t="s">
        <v>196</v>
      </c>
      <c r="E85" s="19" t="s">
        <v>19</v>
      </c>
      <c r="F85" s="302">
        <v>0</v>
      </c>
      <c r="G85" s="40"/>
      <c r="H85" s="46"/>
    </row>
    <row r="86" s="2" customFormat="1" ht="16.8" customHeight="1">
      <c r="A86" s="40"/>
      <c r="B86" s="46"/>
      <c r="C86" s="301" t="s">
        <v>19</v>
      </c>
      <c r="D86" s="301" t="s">
        <v>197</v>
      </c>
      <c r="E86" s="19" t="s">
        <v>19</v>
      </c>
      <c r="F86" s="302">
        <v>1.093</v>
      </c>
      <c r="G86" s="40"/>
      <c r="H86" s="46"/>
    </row>
    <row r="87" s="2" customFormat="1" ht="16.8" customHeight="1">
      <c r="A87" s="40"/>
      <c r="B87" s="46"/>
      <c r="C87" s="301" t="s">
        <v>19</v>
      </c>
      <c r="D87" s="301" t="s">
        <v>198</v>
      </c>
      <c r="E87" s="19" t="s">
        <v>19</v>
      </c>
      <c r="F87" s="302">
        <v>1.0349999999999999</v>
      </c>
      <c r="G87" s="40"/>
      <c r="H87" s="46"/>
    </row>
    <row r="88" s="2" customFormat="1" ht="16.8" customHeight="1">
      <c r="A88" s="40"/>
      <c r="B88" s="46"/>
      <c r="C88" s="301" t="s">
        <v>19</v>
      </c>
      <c r="D88" s="301" t="s">
        <v>199</v>
      </c>
      <c r="E88" s="19" t="s">
        <v>19</v>
      </c>
      <c r="F88" s="302">
        <v>1.1160000000000001</v>
      </c>
      <c r="G88" s="40"/>
      <c r="H88" s="46"/>
    </row>
    <row r="89" s="2" customFormat="1" ht="16.8" customHeight="1">
      <c r="A89" s="40"/>
      <c r="B89" s="46"/>
      <c r="C89" s="301" t="s">
        <v>19</v>
      </c>
      <c r="D89" s="301" t="s">
        <v>200</v>
      </c>
      <c r="E89" s="19" t="s">
        <v>19</v>
      </c>
      <c r="F89" s="302">
        <v>1.0349999999999999</v>
      </c>
      <c r="G89" s="40"/>
      <c r="H89" s="46"/>
    </row>
    <row r="90" s="2" customFormat="1" ht="16.8" customHeight="1">
      <c r="A90" s="40"/>
      <c r="B90" s="46"/>
      <c r="C90" s="301" t="s">
        <v>19</v>
      </c>
      <c r="D90" s="301" t="s">
        <v>201</v>
      </c>
      <c r="E90" s="19" t="s">
        <v>19</v>
      </c>
      <c r="F90" s="302">
        <v>1.1160000000000001</v>
      </c>
      <c r="G90" s="40"/>
      <c r="H90" s="46"/>
    </row>
    <row r="91" s="2" customFormat="1" ht="16.8" customHeight="1">
      <c r="A91" s="40"/>
      <c r="B91" s="46"/>
      <c r="C91" s="301" t="s">
        <v>19</v>
      </c>
      <c r="D91" s="301" t="s">
        <v>202</v>
      </c>
      <c r="E91" s="19" t="s">
        <v>19</v>
      </c>
      <c r="F91" s="302">
        <v>0.90000000000000002</v>
      </c>
      <c r="G91" s="40"/>
      <c r="H91" s="46"/>
    </row>
    <row r="92" s="2" customFormat="1" ht="16.8" customHeight="1">
      <c r="A92" s="40"/>
      <c r="B92" s="46"/>
      <c r="C92" s="301" t="s">
        <v>19</v>
      </c>
      <c r="D92" s="301" t="s">
        <v>203</v>
      </c>
      <c r="E92" s="19" t="s">
        <v>19</v>
      </c>
      <c r="F92" s="302">
        <v>1.375</v>
      </c>
      <c r="G92" s="40"/>
      <c r="H92" s="46"/>
    </row>
    <row r="93" s="2" customFormat="1" ht="16.8" customHeight="1">
      <c r="A93" s="40"/>
      <c r="B93" s="46"/>
      <c r="C93" s="301" t="s">
        <v>19</v>
      </c>
      <c r="D93" s="301" t="s">
        <v>204</v>
      </c>
      <c r="E93" s="19" t="s">
        <v>19</v>
      </c>
      <c r="F93" s="302">
        <v>1.169</v>
      </c>
      <c r="G93" s="40"/>
      <c r="H93" s="46"/>
    </row>
    <row r="94" s="2" customFormat="1" ht="16.8" customHeight="1">
      <c r="A94" s="40"/>
      <c r="B94" s="46"/>
      <c r="C94" s="301" t="s">
        <v>19</v>
      </c>
      <c r="D94" s="301" t="s">
        <v>205</v>
      </c>
      <c r="E94" s="19" t="s">
        <v>19</v>
      </c>
      <c r="F94" s="302">
        <v>1.26</v>
      </c>
      <c r="G94" s="40"/>
      <c r="H94" s="46"/>
    </row>
    <row r="95" s="2" customFormat="1" ht="16.8" customHeight="1">
      <c r="A95" s="40"/>
      <c r="B95" s="46"/>
      <c r="C95" s="301" t="s">
        <v>19</v>
      </c>
      <c r="D95" s="301" t="s">
        <v>206</v>
      </c>
      <c r="E95" s="19" t="s">
        <v>19</v>
      </c>
      <c r="F95" s="302">
        <v>0.85499999999999998</v>
      </c>
      <c r="G95" s="40"/>
      <c r="H95" s="46"/>
    </row>
    <row r="96" s="2" customFormat="1" ht="16.8" customHeight="1">
      <c r="A96" s="40"/>
      <c r="B96" s="46"/>
      <c r="C96" s="301" t="s">
        <v>19</v>
      </c>
      <c r="D96" s="301" t="s">
        <v>207</v>
      </c>
      <c r="E96" s="19" t="s">
        <v>19</v>
      </c>
      <c r="F96" s="302">
        <v>5.3970000000000002</v>
      </c>
      <c r="G96" s="40"/>
      <c r="H96" s="46"/>
    </row>
    <row r="97" s="2" customFormat="1" ht="16.8" customHeight="1">
      <c r="A97" s="40"/>
      <c r="B97" s="46"/>
      <c r="C97" s="301" t="s">
        <v>19</v>
      </c>
      <c r="D97" s="301" t="s">
        <v>208</v>
      </c>
      <c r="E97" s="19" t="s">
        <v>19</v>
      </c>
      <c r="F97" s="302">
        <v>1.125</v>
      </c>
      <c r="G97" s="40"/>
      <c r="H97" s="46"/>
    </row>
    <row r="98" s="2" customFormat="1" ht="16.8" customHeight="1">
      <c r="A98" s="40"/>
      <c r="B98" s="46"/>
      <c r="C98" s="301" t="s">
        <v>577</v>
      </c>
      <c r="D98" s="301" t="s">
        <v>181</v>
      </c>
      <c r="E98" s="19" t="s">
        <v>19</v>
      </c>
      <c r="F98" s="302">
        <v>17.475999999999999</v>
      </c>
      <c r="G98" s="40"/>
      <c r="H98" s="46"/>
    </row>
    <row r="99" s="2" customFormat="1" ht="16.8" customHeight="1">
      <c r="A99" s="40"/>
      <c r="B99" s="46"/>
      <c r="C99" s="297" t="s">
        <v>1161</v>
      </c>
      <c r="D99" s="298" t="s">
        <v>1162</v>
      </c>
      <c r="E99" s="299" t="s">
        <v>133</v>
      </c>
      <c r="F99" s="300">
        <v>209.60400000000001</v>
      </c>
      <c r="G99" s="40"/>
      <c r="H99" s="46"/>
    </row>
    <row r="100" s="2" customFormat="1" ht="16.8" customHeight="1">
      <c r="A100" s="40"/>
      <c r="B100" s="46"/>
      <c r="C100" s="297" t="s">
        <v>564</v>
      </c>
      <c r="D100" s="298" t="s">
        <v>1163</v>
      </c>
      <c r="E100" s="299" t="s">
        <v>381</v>
      </c>
      <c r="F100" s="300">
        <v>2</v>
      </c>
      <c r="G100" s="40"/>
      <c r="H100" s="46"/>
    </row>
    <row r="101" s="2" customFormat="1" ht="16.8" customHeight="1">
      <c r="A101" s="40"/>
      <c r="B101" s="46"/>
      <c r="C101" s="301" t="s">
        <v>19</v>
      </c>
      <c r="D101" s="301" t="s">
        <v>503</v>
      </c>
      <c r="E101" s="19" t="s">
        <v>19</v>
      </c>
      <c r="F101" s="302">
        <v>0</v>
      </c>
      <c r="G101" s="40"/>
      <c r="H101" s="46"/>
    </row>
    <row r="102" s="2" customFormat="1" ht="16.8" customHeight="1">
      <c r="A102" s="40"/>
      <c r="B102" s="46"/>
      <c r="C102" s="301" t="s">
        <v>19</v>
      </c>
      <c r="D102" s="301" t="s">
        <v>504</v>
      </c>
      <c r="E102" s="19" t="s">
        <v>19</v>
      </c>
      <c r="F102" s="302">
        <v>1</v>
      </c>
      <c r="G102" s="40"/>
      <c r="H102" s="46"/>
    </row>
    <row r="103" s="2" customFormat="1" ht="16.8" customHeight="1">
      <c r="A103" s="40"/>
      <c r="B103" s="46"/>
      <c r="C103" s="301" t="s">
        <v>19</v>
      </c>
      <c r="D103" s="301" t="s">
        <v>505</v>
      </c>
      <c r="E103" s="19" t="s">
        <v>19</v>
      </c>
      <c r="F103" s="302">
        <v>1</v>
      </c>
      <c r="G103" s="40"/>
      <c r="H103" s="46"/>
    </row>
    <row r="104" s="2" customFormat="1" ht="16.8" customHeight="1">
      <c r="A104" s="40"/>
      <c r="B104" s="46"/>
      <c r="C104" s="301" t="s">
        <v>564</v>
      </c>
      <c r="D104" s="301" t="s">
        <v>181</v>
      </c>
      <c r="E104" s="19" t="s">
        <v>19</v>
      </c>
      <c r="F104" s="302">
        <v>2</v>
      </c>
      <c r="G104" s="40"/>
      <c r="H104" s="46"/>
    </row>
    <row r="105" s="2" customFormat="1" ht="16.8" customHeight="1">
      <c r="A105" s="40"/>
      <c r="B105" s="46"/>
      <c r="C105" s="297" t="s">
        <v>1164</v>
      </c>
      <c r="D105" s="298" t="s">
        <v>1165</v>
      </c>
      <c r="E105" s="299" t="s">
        <v>133</v>
      </c>
      <c r="F105" s="300">
        <v>12.326000000000001</v>
      </c>
      <c r="G105" s="40"/>
      <c r="H105" s="46"/>
    </row>
    <row r="106" s="2" customFormat="1" ht="16.8" customHeight="1">
      <c r="A106" s="40"/>
      <c r="B106" s="46"/>
      <c r="C106" s="297" t="s">
        <v>1166</v>
      </c>
      <c r="D106" s="298" t="s">
        <v>1167</v>
      </c>
      <c r="E106" s="299" t="s">
        <v>133</v>
      </c>
      <c r="F106" s="300">
        <v>74.012</v>
      </c>
      <c r="G106" s="40"/>
      <c r="H106" s="46"/>
    </row>
    <row r="107" s="2" customFormat="1" ht="16.8" customHeight="1">
      <c r="A107" s="40"/>
      <c r="B107" s="46"/>
      <c r="C107" s="297" t="s">
        <v>1168</v>
      </c>
      <c r="D107" s="298" t="s">
        <v>1169</v>
      </c>
      <c r="E107" s="299" t="s">
        <v>133</v>
      </c>
      <c r="F107" s="300">
        <v>8.6959999999999997</v>
      </c>
      <c r="G107" s="40"/>
      <c r="H107" s="46"/>
    </row>
    <row r="108" s="2" customFormat="1" ht="16.8" customHeight="1">
      <c r="A108" s="40"/>
      <c r="B108" s="46"/>
      <c r="C108" s="297" t="s">
        <v>1170</v>
      </c>
      <c r="D108" s="298" t="s">
        <v>1171</v>
      </c>
      <c r="E108" s="299" t="s">
        <v>133</v>
      </c>
      <c r="F108" s="300">
        <v>19.350000000000001</v>
      </c>
      <c r="G108" s="40"/>
      <c r="H108" s="46"/>
    </row>
    <row r="109" s="2" customFormat="1" ht="16.8" customHeight="1">
      <c r="A109" s="40"/>
      <c r="B109" s="46"/>
      <c r="C109" s="301" t="s">
        <v>19</v>
      </c>
      <c r="D109" s="301" t="s">
        <v>1172</v>
      </c>
      <c r="E109" s="19" t="s">
        <v>19</v>
      </c>
      <c r="F109" s="302">
        <v>0</v>
      </c>
      <c r="G109" s="40"/>
      <c r="H109" s="46"/>
    </row>
    <row r="110" s="2" customFormat="1" ht="16.8" customHeight="1">
      <c r="A110" s="40"/>
      <c r="B110" s="46"/>
      <c r="C110" s="301" t="s">
        <v>19</v>
      </c>
      <c r="D110" s="301" t="s">
        <v>1173</v>
      </c>
      <c r="E110" s="19" t="s">
        <v>19</v>
      </c>
      <c r="F110" s="302">
        <v>4.25</v>
      </c>
      <c r="G110" s="40"/>
      <c r="H110" s="46"/>
    </row>
    <row r="111" s="2" customFormat="1" ht="16.8" customHeight="1">
      <c r="A111" s="40"/>
      <c r="B111" s="46"/>
      <c r="C111" s="301" t="s">
        <v>19</v>
      </c>
      <c r="D111" s="301" t="s">
        <v>1174</v>
      </c>
      <c r="E111" s="19" t="s">
        <v>19</v>
      </c>
      <c r="F111" s="302">
        <v>8.6999999999999993</v>
      </c>
      <c r="G111" s="40"/>
      <c r="H111" s="46"/>
    </row>
    <row r="112" s="2" customFormat="1" ht="16.8" customHeight="1">
      <c r="A112" s="40"/>
      <c r="B112" s="46"/>
      <c r="C112" s="301" t="s">
        <v>19</v>
      </c>
      <c r="D112" s="301" t="s">
        <v>1175</v>
      </c>
      <c r="E112" s="19" t="s">
        <v>19</v>
      </c>
      <c r="F112" s="302">
        <v>3.2000000000000002</v>
      </c>
      <c r="G112" s="40"/>
      <c r="H112" s="46"/>
    </row>
    <row r="113" s="2" customFormat="1" ht="16.8" customHeight="1">
      <c r="A113" s="40"/>
      <c r="B113" s="46"/>
      <c r="C113" s="301" t="s">
        <v>19</v>
      </c>
      <c r="D113" s="301" t="s">
        <v>1176</v>
      </c>
      <c r="E113" s="19" t="s">
        <v>19</v>
      </c>
      <c r="F113" s="302">
        <v>3.2000000000000002</v>
      </c>
      <c r="G113" s="40"/>
      <c r="H113" s="46"/>
    </row>
    <row r="114" s="2" customFormat="1" ht="16.8" customHeight="1">
      <c r="A114" s="40"/>
      <c r="B114" s="46"/>
      <c r="C114" s="301" t="s">
        <v>1170</v>
      </c>
      <c r="D114" s="301" t="s">
        <v>181</v>
      </c>
      <c r="E114" s="19" t="s">
        <v>19</v>
      </c>
      <c r="F114" s="302">
        <v>19.350000000000001</v>
      </c>
      <c r="G114" s="40"/>
      <c r="H114" s="46"/>
    </row>
    <row r="115" s="2" customFormat="1" ht="16.8" customHeight="1">
      <c r="A115" s="40"/>
      <c r="B115" s="46"/>
      <c r="C115" s="297" t="s">
        <v>1177</v>
      </c>
      <c r="D115" s="298" t="s">
        <v>1178</v>
      </c>
      <c r="E115" s="299" t="s">
        <v>133</v>
      </c>
      <c r="F115" s="300">
        <v>140.667</v>
      </c>
      <c r="G115" s="40"/>
      <c r="H115" s="46"/>
    </row>
    <row r="116" s="2" customFormat="1" ht="16.8" customHeight="1">
      <c r="A116" s="40"/>
      <c r="B116" s="46"/>
      <c r="C116" s="301" t="s">
        <v>19</v>
      </c>
      <c r="D116" s="301" t="s">
        <v>1179</v>
      </c>
      <c r="E116" s="19" t="s">
        <v>19</v>
      </c>
      <c r="F116" s="302">
        <v>0</v>
      </c>
      <c r="G116" s="40"/>
      <c r="H116" s="46"/>
    </row>
    <row r="117" s="2" customFormat="1" ht="16.8" customHeight="1">
      <c r="A117" s="40"/>
      <c r="B117" s="46"/>
      <c r="C117" s="301" t="s">
        <v>19</v>
      </c>
      <c r="D117" s="301" t="s">
        <v>1180</v>
      </c>
      <c r="E117" s="19" t="s">
        <v>19</v>
      </c>
      <c r="F117" s="302">
        <v>140.667</v>
      </c>
      <c r="G117" s="40"/>
      <c r="H117" s="46"/>
    </row>
    <row r="118" s="2" customFormat="1" ht="16.8" customHeight="1">
      <c r="A118" s="40"/>
      <c r="B118" s="46"/>
      <c r="C118" s="301" t="s">
        <v>1177</v>
      </c>
      <c r="D118" s="301" t="s">
        <v>181</v>
      </c>
      <c r="E118" s="19" t="s">
        <v>19</v>
      </c>
      <c r="F118" s="302">
        <v>140.667</v>
      </c>
      <c r="G118" s="40"/>
      <c r="H118" s="46"/>
    </row>
    <row r="119" s="2" customFormat="1" ht="16.8" customHeight="1">
      <c r="A119" s="40"/>
      <c r="B119" s="46"/>
      <c r="C119" s="297" t="s">
        <v>1181</v>
      </c>
      <c r="D119" s="298" t="s">
        <v>1182</v>
      </c>
      <c r="E119" s="299" t="s">
        <v>452</v>
      </c>
      <c r="F119" s="300">
        <v>0.59999999999999998</v>
      </c>
      <c r="G119" s="40"/>
      <c r="H119" s="46"/>
    </row>
    <row r="120" s="2" customFormat="1" ht="16.8" customHeight="1">
      <c r="A120" s="40"/>
      <c r="B120" s="46"/>
      <c r="C120" s="301" t="s">
        <v>19</v>
      </c>
      <c r="D120" s="301" t="s">
        <v>1183</v>
      </c>
      <c r="E120" s="19" t="s">
        <v>19</v>
      </c>
      <c r="F120" s="302">
        <v>0</v>
      </c>
      <c r="G120" s="40"/>
      <c r="H120" s="46"/>
    </row>
    <row r="121" s="2" customFormat="1" ht="16.8" customHeight="1">
      <c r="A121" s="40"/>
      <c r="B121" s="46"/>
      <c r="C121" s="301" t="s">
        <v>19</v>
      </c>
      <c r="D121" s="301" t="s">
        <v>1184</v>
      </c>
      <c r="E121" s="19" t="s">
        <v>19</v>
      </c>
      <c r="F121" s="302">
        <v>0.29999999999999999</v>
      </c>
      <c r="G121" s="40"/>
      <c r="H121" s="46"/>
    </row>
    <row r="122" s="2" customFormat="1" ht="16.8" customHeight="1">
      <c r="A122" s="40"/>
      <c r="B122" s="46"/>
      <c r="C122" s="301" t="s">
        <v>19</v>
      </c>
      <c r="D122" s="301" t="s">
        <v>1185</v>
      </c>
      <c r="E122" s="19" t="s">
        <v>19</v>
      </c>
      <c r="F122" s="302">
        <v>0.29999999999999999</v>
      </c>
      <c r="G122" s="40"/>
      <c r="H122" s="46"/>
    </row>
    <row r="123" s="2" customFormat="1" ht="16.8" customHeight="1">
      <c r="A123" s="40"/>
      <c r="B123" s="46"/>
      <c r="C123" s="301" t="s">
        <v>1181</v>
      </c>
      <c r="D123" s="301" t="s">
        <v>181</v>
      </c>
      <c r="E123" s="19" t="s">
        <v>19</v>
      </c>
      <c r="F123" s="302">
        <v>0.59999999999999998</v>
      </c>
      <c r="G123" s="40"/>
      <c r="H123" s="46"/>
    </row>
    <row r="124" s="2" customFormat="1" ht="7.44" customHeight="1">
      <c r="A124" s="40"/>
      <c r="B124" s="158"/>
      <c r="C124" s="159"/>
      <c r="D124" s="159"/>
      <c r="E124" s="159"/>
      <c r="F124" s="159"/>
      <c r="G124" s="159"/>
      <c r="H124" s="46"/>
    </row>
    <row r="125" s="2" customFormat="1">
      <c r="A125" s="40"/>
      <c r="B125" s="40"/>
      <c r="C125" s="40"/>
      <c r="D125" s="40"/>
      <c r="E125" s="40"/>
      <c r="F125" s="40"/>
      <c r="G125" s="40"/>
      <c r="H125" s="40"/>
    </row>
  </sheetData>
  <sheetProtection sheet="1" formatColumns="0" formatRows="0" objects="1" scenarios="1" spinCount="100000" saltValue="sN68NSCAF7BLkZwb72Uzc7QlYFvs4FTLO7GOsykiG0rq+Y0jLdv2z3w17t6c2cCkmDh4J5b3h1xGDW1TN94P4g==" hashValue="Qt/n6KmHcbmOIdmdTIRyUIPKitbLtXAO2KLceZjHV9MP3KRX6Ci89eNiHlInua7ldb8WCOPLi4Db+nFLgZJ5B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1186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1187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1188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1189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1190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1191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1192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1193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1194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1195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1196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1197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1198</v>
      </c>
      <c r="F19" s="314" t="s">
        <v>1199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1200</v>
      </c>
      <c r="F20" s="314" t="s">
        <v>1201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1202</v>
      </c>
      <c r="F21" s="314" t="s">
        <v>1203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1204</v>
      </c>
      <c r="F22" s="314" t="s">
        <v>1205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1206</v>
      </c>
      <c r="F23" s="314" t="s">
        <v>1207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1208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1209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1210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1211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1212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1213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1214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1215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1216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113</v>
      </c>
      <c r="F36" s="314"/>
      <c r="G36" s="314" t="s">
        <v>1217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1218</v>
      </c>
      <c r="F37" s="314"/>
      <c r="G37" s="314" t="s">
        <v>1219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1220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1221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114</v>
      </c>
      <c r="F40" s="314"/>
      <c r="G40" s="314" t="s">
        <v>1222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115</v>
      </c>
      <c r="F41" s="314"/>
      <c r="G41" s="314" t="s">
        <v>1223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1224</v>
      </c>
      <c r="F42" s="314"/>
      <c r="G42" s="314" t="s">
        <v>1225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1226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1227</v>
      </c>
      <c r="F44" s="314"/>
      <c r="G44" s="314" t="s">
        <v>1228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117</v>
      </c>
      <c r="F45" s="314"/>
      <c r="G45" s="314" t="s">
        <v>1229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1230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1231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1232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1233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1234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1235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1236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1237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1238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1239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1240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1241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1242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1243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1244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1245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1246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1247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1248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1249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1250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1251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1252</v>
      </c>
      <c r="D76" s="332"/>
      <c r="E76" s="332"/>
      <c r="F76" s="332" t="s">
        <v>1253</v>
      </c>
      <c r="G76" s="333"/>
      <c r="H76" s="332" t="s">
        <v>54</v>
      </c>
      <c r="I76" s="332" t="s">
        <v>57</v>
      </c>
      <c r="J76" s="332" t="s">
        <v>1254</v>
      </c>
      <c r="K76" s="331"/>
    </row>
    <row r="77" s="1" customFormat="1" ht="17.25" customHeight="1">
      <c r="B77" s="329"/>
      <c r="C77" s="334" t="s">
        <v>1255</v>
      </c>
      <c r="D77" s="334"/>
      <c r="E77" s="334"/>
      <c r="F77" s="335" t="s">
        <v>1256</v>
      </c>
      <c r="G77" s="336"/>
      <c r="H77" s="334"/>
      <c r="I77" s="334"/>
      <c r="J77" s="334" t="s">
        <v>1257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1258</v>
      </c>
      <c r="G79" s="341"/>
      <c r="H79" s="317" t="s">
        <v>1259</v>
      </c>
      <c r="I79" s="317" t="s">
        <v>1260</v>
      </c>
      <c r="J79" s="317">
        <v>20</v>
      </c>
      <c r="K79" s="331"/>
    </row>
    <row r="80" s="1" customFormat="1" ht="15" customHeight="1">
      <c r="B80" s="329"/>
      <c r="C80" s="317" t="s">
        <v>1261</v>
      </c>
      <c r="D80" s="317"/>
      <c r="E80" s="317"/>
      <c r="F80" s="340" t="s">
        <v>1258</v>
      </c>
      <c r="G80" s="341"/>
      <c r="H80" s="317" t="s">
        <v>1262</v>
      </c>
      <c r="I80" s="317" t="s">
        <v>1260</v>
      </c>
      <c r="J80" s="317">
        <v>120</v>
      </c>
      <c r="K80" s="331"/>
    </row>
    <row r="81" s="1" customFormat="1" ht="15" customHeight="1">
      <c r="B81" s="342"/>
      <c r="C81" s="317" t="s">
        <v>1263</v>
      </c>
      <c r="D81" s="317"/>
      <c r="E81" s="317"/>
      <c r="F81" s="340" t="s">
        <v>1264</v>
      </c>
      <c r="G81" s="341"/>
      <c r="H81" s="317" t="s">
        <v>1265</v>
      </c>
      <c r="I81" s="317" t="s">
        <v>1260</v>
      </c>
      <c r="J81" s="317">
        <v>50</v>
      </c>
      <c r="K81" s="331"/>
    </row>
    <row r="82" s="1" customFormat="1" ht="15" customHeight="1">
      <c r="B82" s="342"/>
      <c r="C82" s="317" t="s">
        <v>1266</v>
      </c>
      <c r="D82" s="317"/>
      <c r="E82" s="317"/>
      <c r="F82" s="340" t="s">
        <v>1258</v>
      </c>
      <c r="G82" s="341"/>
      <c r="H82" s="317" t="s">
        <v>1267</v>
      </c>
      <c r="I82" s="317" t="s">
        <v>1268</v>
      </c>
      <c r="J82" s="317"/>
      <c r="K82" s="331"/>
    </row>
    <row r="83" s="1" customFormat="1" ht="15" customHeight="1">
      <c r="B83" s="342"/>
      <c r="C83" s="343" t="s">
        <v>1269</v>
      </c>
      <c r="D83" s="343"/>
      <c r="E83" s="343"/>
      <c r="F83" s="344" t="s">
        <v>1264</v>
      </c>
      <c r="G83" s="343"/>
      <c r="H83" s="343" t="s">
        <v>1270</v>
      </c>
      <c r="I83" s="343" t="s">
        <v>1260</v>
      </c>
      <c r="J83" s="343">
        <v>15</v>
      </c>
      <c r="K83" s="331"/>
    </row>
    <row r="84" s="1" customFormat="1" ht="15" customHeight="1">
      <c r="B84" s="342"/>
      <c r="C84" s="343" t="s">
        <v>1271</v>
      </c>
      <c r="D84" s="343"/>
      <c r="E84" s="343"/>
      <c r="F84" s="344" t="s">
        <v>1264</v>
      </c>
      <c r="G84" s="343"/>
      <c r="H84" s="343" t="s">
        <v>1272</v>
      </c>
      <c r="I84" s="343" t="s">
        <v>1260</v>
      </c>
      <c r="J84" s="343">
        <v>15</v>
      </c>
      <c r="K84" s="331"/>
    </row>
    <row r="85" s="1" customFormat="1" ht="15" customHeight="1">
      <c r="B85" s="342"/>
      <c r="C85" s="343" t="s">
        <v>1273</v>
      </c>
      <c r="D85" s="343"/>
      <c r="E85" s="343"/>
      <c r="F85" s="344" t="s">
        <v>1264</v>
      </c>
      <c r="G85" s="343"/>
      <c r="H85" s="343" t="s">
        <v>1274</v>
      </c>
      <c r="I85" s="343" t="s">
        <v>1260</v>
      </c>
      <c r="J85" s="343">
        <v>20</v>
      </c>
      <c r="K85" s="331"/>
    </row>
    <row r="86" s="1" customFormat="1" ht="15" customHeight="1">
      <c r="B86" s="342"/>
      <c r="C86" s="343" t="s">
        <v>1275</v>
      </c>
      <c r="D86" s="343"/>
      <c r="E86" s="343"/>
      <c r="F86" s="344" t="s">
        <v>1264</v>
      </c>
      <c r="G86" s="343"/>
      <c r="H86" s="343" t="s">
        <v>1276</v>
      </c>
      <c r="I86" s="343" t="s">
        <v>1260</v>
      </c>
      <c r="J86" s="343">
        <v>20</v>
      </c>
      <c r="K86" s="331"/>
    </row>
    <row r="87" s="1" customFormat="1" ht="15" customHeight="1">
      <c r="B87" s="342"/>
      <c r="C87" s="317" t="s">
        <v>1277</v>
      </c>
      <c r="D87" s="317"/>
      <c r="E87" s="317"/>
      <c r="F87" s="340" t="s">
        <v>1264</v>
      </c>
      <c r="G87" s="341"/>
      <c r="H87" s="317" t="s">
        <v>1278</v>
      </c>
      <c r="I87" s="317" t="s">
        <v>1260</v>
      </c>
      <c r="J87" s="317">
        <v>50</v>
      </c>
      <c r="K87" s="331"/>
    </row>
    <row r="88" s="1" customFormat="1" ht="15" customHeight="1">
      <c r="B88" s="342"/>
      <c r="C88" s="317" t="s">
        <v>1279</v>
      </c>
      <c r="D88" s="317"/>
      <c r="E88" s="317"/>
      <c r="F88" s="340" t="s">
        <v>1264</v>
      </c>
      <c r="G88" s="341"/>
      <c r="H88" s="317" t="s">
        <v>1280</v>
      </c>
      <c r="I88" s="317" t="s">
        <v>1260</v>
      </c>
      <c r="J88" s="317">
        <v>20</v>
      </c>
      <c r="K88" s="331"/>
    </row>
    <row r="89" s="1" customFormat="1" ht="15" customHeight="1">
      <c r="B89" s="342"/>
      <c r="C89" s="317" t="s">
        <v>1281</v>
      </c>
      <c r="D89" s="317"/>
      <c r="E89" s="317"/>
      <c r="F89" s="340" t="s">
        <v>1264</v>
      </c>
      <c r="G89" s="341"/>
      <c r="H89" s="317" t="s">
        <v>1282</v>
      </c>
      <c r="I89" s="317" t="s">
        <v>1260</v>
      </c>
      <c r="J89" s="317">
        <v>20</v>
      </c>
      <c r="K89" s="331"/>
    </row>
    <row r="90" s="1" customFormat="1" ht="15" customHeight="1">
      <c r="B90" s="342"/>
      <c r="C90" s="317" t="s">
        <v>1283</v>
      </c>
      <c r="D90" s="317"/>
      <c r="E90" s="317"/>
      <c r="F90" s="340" t="s">
        <v>1264</v>
      </c>
      <c r="G90" s="341"/>
      <c r="H90" s="317" t="s">
        <v>1284</v>
      </c>
      <c r="I90" s="317" t="s">
        <v>1260</v>
      </c>
      <c r="J90" s="317">
        <v>50</v>
      </c>
      <c r="K90" s="331"/>
    </row>
    <row r="91" s="1" customFormat="1" ht="15" customHeight="1">
      <c r="B91" s="342"/>
      <c r="C91" s="317" t="s">
        <v>1285</v>
      </c>
      <c r="D91" s="317"/>
      <c r="E91" s="317"/>
      <c r="F91" s="340" t="s">
        <v>1264</v>
      </c>
      <c r="G91" s="341"/>
      <c r="H91" s="317" t="s">
        <v>1285</v>
      </c>
      <c r="I91" s="317" t="s">
        <v>1260</v>
      </c>
      <c r="J91" s="317">
        <v>50</v>
      </c>
      <c r="K91" s="331"/>
    </row>
    <row r="92" s="1" customFormat="1" ht="15" customHeight="1">
      <c r="B92" s="342"/>
      <c r="C92" s="317" t="s">
        <v>1286</v>
      </c>
      <c r="D92" s="317"/>
      <c r="E92" s="317"/>
      <c r="F92" s="340" t="s">
        <v>1264</v>
      </c>
      <c r="G92" s="341"/>
      <c r="H92" s="317" t="s">
        <v>1287</v>
      </c>
      <c r="I92" s="317" t="s">
        <v>1260</v>
      </c>
      <c r="J92" s="317">
        <v>255</v>
      </c>
      <c r="K92" s="331"/>
    </row>
    <row r="93" s="1" customFormat="1" ht="15" customHeight="1">
      <c r="B93" s="342"/>
      <c r="C93" s="317" t="s">
        <v>1288</v>
      </c>
      <c r="D93" s="317"/>
      <c r="E93" s="317"/>
      <c r="F93" s="340" t="s">
        <v>1258</v>
      </c>
      <c r="G93" s="341"/>
      <c r="H93" s="317" t="s">
        <v>1289</v>
      </c>
      <c r="I93" s="317" t="s">
        <v>1290</v>
      </c>
      <c r="J93" s="317"/>
      <c r="K93" s="331"/>
    </row>
    <row r="94" s="1" customFormat="1" ht="15" customHeight="1">
      <c r="B94" s="342"/>
      <c r="C94" s="317" t="s">
        <v>1291</v>
      </c>
      <c r="D94" s="317"/>
      <c r="E94" s="317"/>
      <c r="F94" s="340" t="s">
        <v>1258</v>
      </c>
      <c r="G94" s="341"/>
      <c r="H94" s="317" t="s">
        <v>1292</v>
      </c>
      <c r="I94" s="317" t="s">
        <v>1293</v>
      </c>
      <c r="J94" s="317"/>
      <c r="K94" s="331"/>
    </row>
    <row r="95" s="1" customFormat="1" ht="15" customHeight="1">
      <c r="B95" s="342"/>
      <c r="C95" s="317" t="s">
        <v>1294</v>
      </c>
      <c r="D95" s="317"/>
      <c r="E95" s="317"/>
      <c r="F95" s="340" t="s">
        <v>1258</v>
      </c>
      <c r="G95" s="341"/>
      <c r="H95" s="317" t="s">
        <v>1294</v>
      </c>
      <c r="I95" s="317" t="s">
        <v>1293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1258</v>
      </c>
      <c r="G96" s="341"/>
      <c r="H96" s="317" t="s">
        <v>1295</v>
      </c>
      <c r="I96" s="317" t="s">
        <v>1293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1258</v>
      </c>
      <c r="G97" s="341"/>
      <c r="H97" s="317" t="s">
        <v>1296</v>
      </c>
      <c r="I97" s="317" t="s">
        <v>1293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1297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1252</v>
      </c>
      <c r="D103" s="332"/>
      <c r="E103" s="332"/>
      <c r="F103" s="332" t="s">
        <v>1253</v>
      </c>
      <c r="G103" s="333"/>
      <c r="H103" s="332" t="s">
        <v>54</v>
      </c>
      <c r="I103" s="332" t="s">
        <v>57</v>
      </c>
      <c r="J103" s="332" t="s">
        <v>1254</v>
      </c>
      <c r="K103" s="331"/>
    </row>
    <row r="104" s="1" customFormat="1" ht="17.25" customHeight="1">
      <c r="B104" s="329"/>
      <c r="C104" s="334" t="s">
        <v>1255</v>
      </c>
      <c r="D104" s="334"/>
      <c r="E104" s="334"/>
      <c r="F104" s="335" t="s">
        <v>1256</v>
      </c>
      <c r="G104" s="336"/>
      <c r="H104" s="334"/>
      <c r="I104" s="334"/>
      <c r="J104" s="334" t="s">
        <v>1257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1258</v>
      </c>
      <c r="G106" s="317"/>
      <c r="H106" s="317" t="s">
        <v>1298</v>
      </c>
      <c r="I106" s="317" t="s">
        <v>1260</v>
      </c>
      <c r="J106" s="317">
        <v>20</v>
      </c>
      <c r="K106" s="331"/>
    </row>
    <row r="107" s="1" customFormat="1" ht="15" customHeight="1">
      <c r="B107" s="329"/>
      <c r="C107" s="317" t="s">
        <v>1261</v>
      </c>
      <c r="D107" s="317"/>
      <c r="E107" s="317"/>
      <c r="F107" s="340" t="s">
        <v>1258</v>
      </c>
      <c r="G107" s="317"/>
      <c r="H107" s="317" t="s">
        <v>1298</v>
      </c>
      <c r="I107" s="317" t="s">
        <v>1260</v>
      </c>
      <c r="J107" s="317">
        <v>120</v>
      </c>
      <c r="K107" s="331"/>
    </row>
    <row r="108" s="1" customFormat="1" ht="15" customHeight="1">
      <c r="B108" s="342"/>
      <c r="C108" s="317" t="s">
        <v>1263</v>
      </c>
      <c r="D108" s="317"/>
      <c r="E108" s="317"/>
      <c r="F108" s="340" t="s">
        <v>1264</v>
      </c>
      <c r="G108" s="317"/>
      <c r="H108" s="317" t="s">
        <v>1298</v>
      </c>
      <c r="I108" s="317" t="s">
        <v>1260</v>
      </c>
      <c r="J108" s="317">
        <v>50</v>
      </c>
      <c r="K108" s="331"/>
    </row>
    <row r="109" s="1" customFormat="1" ht="15" customHeight="1">
      <c r="B109" s="342"/>
      <c r="C109" s="317" t="s">
        <v>1266</v>
      </c>
      <c r="D109" s="317"/>
      <c r="E109" s="317"/>
      <c r="F109" s="340" t="s">
        <v>1258</v>
      </c>
      <c r="G109" s="317"/>
      <c r="H109" s="317" t="s">
        <v>1298</v>
      </c>
      <c r="I109" s="317" t="s">
        <v>1268</v>
      </c>
      <c r="J109" s="317"/>
      <c r="K109" s="331"/>
    </row>
    <row r="110" s="1" customFormat="1" ht="15" customHeight="1">
      <c r="B110" s="342"/>
      <c r="C110" s="317" t="s">
        <v>1277</v>
      </c>
      <c r="D110" s="317"/>
      <c r="E110" s="317"/>
      <c r="F110" s="340" t="s">
        <v>1264</v>
      </c>
      <c r="G110" s="317"/>
      <c r="H110" s="317" t="s">
        <v>1298</v>
      </c>
      <c r="I110" s="317" t="s">
        <v>1260</v>
      </c>
      <c r="J110" s="317">
        <v>50</v>
      </c>
      <c r="K110" s="331"/>
    </row>
    <row r="111" s="1" customFormat="1" ht="15" customHeight="1">
      <c r="B111" s="342"/>
      <c r="C111" s="317" t="s">
        <v>1285</v>
      </c>
      <c r="D111" s="317"/>
      <c r="E111" s="317"/>
      <c r="F111" s="340" t="s">
        <v>1264</v>
      </c>
      <c r="G111" s="317"/>
      <c r="H111" s="317" t="s">
        <v>1298</v>
      </c>
      <c r="I111" s="317" t="s">
        <v>1260</v>
      </c>
      <c r="J111" s="317">
        <v>50</v>
      </c>
      <c r="K111" s="331"/>
    </row>
    <row r="112" s="1" customFormat="1" ht="15" customHeight="1">
      <c r="B112" s="342"/>
      <c r="C112" s="317" t="s">
        <v>1283</v>
      </c>
      <c r="D112" s="317"/>
      <c r="E112" s="317"/>
      <c r="F112" s="340" t="s">
        <v>1264</v>
      </c>
      <c r="G112" s="317"/>
      <c r="H112" s="317" t="s">
        <v>1298</v>
      </c>
      <c r="I112" s="317" t="s">
        <v>1260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1258</v>
      </c>
      <c r="G113" s="317"/>
      <c r="H113" s="317" t="s">
        <v>1299</v>
      </c>
      <c r="I113" s="317" t="s">
        <v>1260</v>
      </c>
      <c r="J113" s="317">
        <v>20</v>
      </c>
      <c r="K113" s="331"/>
    </row>
    <row r="114" s="1" customFormat="1" ht="15" customHeight="1">
      <c r="B114" s="342"/>
      <c r="C114" s="317" t="s">
        <v>1300</v>
      </c>
      <c r="D114" s="317"/>
      <c r="E114" s="317"/>
      <c r="F114" s="340" t="s">
        <v>1258</v>
      </c>
      <c r="G114" s="317"/>
      <c r="H114" s="317" t="s">
        <v>1301</v>
      </c>
      <c r="I114" s="317" t="s">
        <v>1260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1258</v>
      </c>
      <c r="G115" s="317"/>
      <c r="H115" s="317" t="s">
        <v>1302</v>
      </c>
      <c r="I115" s="317" t="s">
        <v>1293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1258</v>
      </c>
      <c r="G116" s="317"/>
      <c r="H116" s="317" t="s">
        <v>1303</v>
      </c>
      <c r="I116" s="317" t="s">
        <v>1293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1258</v>
      </c>
      <c r="G117" s="317"/>
      <c r="H117" s="317" t="s">
        <v>1304</v>
      </c>
      <c r="I117" s="317" t="s">
        <v>1305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1306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1252</v>
      </c>
      <c r="D123" s="332"/>
      <c r="E123" s="332"/>
      <c r="F123" s="332" t="s">
        <v>1253</v>
      </c>
      <c r="G123" s="333"/>
      <c r="H123" s="332" t="s">
        <v>54</v>
      </c>
      <c r="I123" s="332" t="s">
        <v>57</v>
      </c>
      <c r="J123" s="332" t="s">
        <v>1254</v>
      </c>
      <c r="K123" s="361"/>
    </row>
    <row r="124" s="1" customFormat="1" ht="17.25" customHeight="1">
      <c r="B124" s="360"/>
      <c r="C124" s="334" t="s">
        <v>1255</v>
      </c>
      <c r="D124" s="334"/>
      <c r="E124" s="334"/>
      <c r="F124" s="335" t="s">
        <v>1256</v>
      </c>
      <c r="G124" s="336"/>
      <c r="H124" s="334"/>
      <c r="I124" s="334"/>
      <c r="J124" s="334" t="s">
        <v>1257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1261</v>
      </c>
      <c r="D126" s="339"/>
      <c r="E126" s="339"/>
      <c r="F126" s="340" t="s">
        <v>1258</v>
      </c>
      <c r="G126" s="317"/>
      <c r="H126" s="317" t="s">
        <v>1298</v>
      </c>
      <c r="I126" s="317" t="s">
        <v>1260</v>
      </c>
      <c r="J126" s="317">
        <v>120</v>
      </c>
      <c r="K126" s="365"/>
    </row>
    <row r="127" s="1" customFormat="1" ht="15" customHeight="1">
      <c r="B127" s="362"/>
      <c r="C127" s="317" t="s">
        <v>1307</v>
      </c>
      <c r="D127" s="317"/>
      <c r="E127" s="317"/>
      <c r="F127" s="340" t="s">
        <v>1258</v>
      </c>
      <c r="G127" s="317"/>
      <c r="H127" s="317" t="s">
        <v>1308</v>
      </c>
      <c r="I127" s="317" t="s">
        <v>1260</v>
      </c>
      <c r="J127" s="317" t="s">
        <v>1309</v>
      </c>
      <c r="K127" s="365"/>
    </row>
    <row r="128" s="1" customFormat="1" ht="15" customHeight="1">
      <c r="B128" s="362"/>
      <c r="C128" s="317" t="s">
        <v>1206</v>
      </c>
      <c r="D128" s="317"/>
      <c r="E128" s="317"/>
      <c r="F128" s="340" t="s">
        <v>1258</v>
      </c>
      <c r="G128" s="317"/>
      <c r="H128" s="317" t="s">
        <v>1310</v>
      </c>
      <c r="I128" s="317" t="s">
        <v>1260</v>
      </c>
      <c r="J128" s="317" t="s">
        <v>1309</v>
      </c>
      <c r="K128" s="365"/>
    </row>
    <row r="129" s="1" customFormat="1" ht="15" customHeight="1">
      <c r="B129" s="362"/>
      <c r="C129" s="317" t="s">
        <v>1269</v>
      </c>
      <c r="D129" s="317"/>
      <c r="E129" s="317"/>
      <c r="F129" s="340" t="s">
        <v>1264</v>
      </c>
      <c r="G129" s="317"/>
      <c r="H129" s="317" t="s">
        <v>1270</v>
      </c>
      <c r="I129" s="317" t="s">
        <v>1260</v>
      </c>
      <c r="J129" s="317">
        <v>15</v>
      </c>
      <c r="K129" s="365"/>
    </row>
    <row r="130" s="1" customFormat="1" ht="15" customHeight="1">
      <c r="B130" s="362"/>
      <c r="C130" s="343" t="s">
        <v>1271</v>
      </c>
      <c r="D130" s="343"/>
      <c r="E130" s="343"/>
      <c r="F130" s="344" t="s">
        <v>1264</v>
      </c>
      <c r="G130" s="343"/>
      <c r="H130" s="343" t="s">
        <v>1272</v>
      </c>
      <c r="I130" s="343" t="s">
        <v>1260</v>
      </c>
      <c r="J130" s="343">
        <v>15</v>
      </c>
      <c r="K130" s="365"/>
    </row>
    <row r="131" s="1" customFormat="1" ht="15" customHeight="1">
      <c r="B131" s="362"/>
      <c r="C131" s="343" t="s">
        <v>1273</v>
      </c>
      <c r="D131" s="343"/>
      <c r="E131" s="343"/>
      <c r="F131" s="344" t="s">
        <v>1264</v>
      </c>
      <c r="G131" s="343"/>
      <c r="H131" s="343" t="s">
        <v>1274</v>
      </c>
      <c r="I131" s="343" t="s">
        <v>1260</v>
      </c>
      <c r="J131" s="343">
        <v>20</v>
      </c>
      <c r="K131" s="365"/>
    </row>
    <row r="132" s="1" customFormat="1" ht="15" customHeight="1">
      <c r="B132" s="362"/>
      <c r="C132" s="343" t="s">
        <v>1275</v>
      </c>
      <c r="D132" s="343"/>
      <c r="E132" s="343"/>
      <c r="F132" s="344" t="s">
        <v>1264</v>
      </c>
      <c r="G132" s="343"/>
      <c r="H132" s="343" t="s">
        <v>1276</v>
      </c>
      <c r="I132" s="343" t="s">
        <v>1260</v>
      </c>
      <c r="J132" s="343">
        <v>20</v>
      </c>
      <c r="K132" s="365"/>
    </row>
    <row r="133" s="1" customFormat="1" ht="15" customHeight="1">
      <c r="B133" s="362"/>
      <c r="C133" s="317" t="s">
        <v>1263</v>
      </c>
      <c r="D133" s="317"/>
      <c r="E133" s="317"/>
      <c r="F133" s="340" t="s">
        <v>1264</v>
      </c>
      <c r="G133" s="317"/>
      <c r="H133" s="317" t="s">
        <v>1298</v>
      </c>
      <c r="I133" s="317" t="s">
        <v>1260</v>
      </c>
      <c r="J133" s="317">
        <v>50</v>
      </c>
      <c r="K133" s="365"/>
    </row>
    <row r="134" s="1" customFormat="1" ht="15" customHeight="1">
      <c r="B134" s="362"/>
      <c r="C134" s="317" t="s">
        <v>1277</v>
      </c>
      <c r="D134" s="317"/>
      <c r="E134" s="317"/>
      <c r="F134" s="340" t="s">
        <v>1264</v>
      </c>
      <c r="G134" s="317"/>
      <c r="H134" s="317" t="s">
        <v>1298</v>
      </c>
      <c r="I134" s="317" t="s">
        <v>1260</v>
      </c>
      <c r="J134" s="317">
        <v>50</v>
      </c>
      <c r="K134" s="365"/>
    </row>
    <row r="135" s="1" customFormat="1" ht="15" customHeight="1">
      <c r="B135" s="362"/>
      <c r="C135" s="317" t="s">
        <v>1283</v>
      </c>
      <c r="D135" s="317"/>
      <c r="E135" s="317"/>
      <c r="F135" s="340" t="s">
        <v>1264</v>
      </c>
      <c r="G135" s="317"/>
      <c r="H135" s="317" t="s">
        <v>1298</v>
      </c>
      <c r="I135" s="317" t="s">
        <v>1260</v>
      </c>
      <c r="J135" s="317">
        <v>50</v>
      </c>
      <c r="K135" s="365"/>
    </row>
    <row r="136" s="1" customFormat="1" ht="15" customHeight="1">
      <c r="B136" s="362"/>
      <c r="C136" s="317" t="s">
        <v>1285</v>
      </c>
      <c r="D136" s="317"/>
      <c r="E136" s="317"/>
      <c r="F136" s="340" t="s">
        <v>1264</v>
      </c>
      <c r="G136" s="317"/>
      <c r="H136" s="317" t="s">
        <v>1298</v>
      </c>
      <c r="I136" s="317" t="s">
        <v>1260</v>
      </c>
      <c r="J136" s="317">
        <v>50</v>
      </c>
      <c r="K136" s="365"/>
    </row>
    <row r="137" s="1" customFormat="1" ht="15" customHeight="1">
      <c r="B137" s="362"/>
      <c r="C137" s="317" t="s">
        <v>1286</v>
      </c>
      <c r="D137" s="317"/>
      <c r="E137" s="317"/>
      <c r="F137" s="340" t="s">
        <v>1264</v>
      </c>
      <c r="G137" s="317"/>
      <c r="H137" s="317" t="s">
        <v>1311</v>
      </c>
      <c r="I137" s="317" t="s">
        <v>1260</v>
      </c>
      <c r="J137" s="317">
        <v>255</v>
      </c>
      <c r="K137" s="365"/>
    </row>
    <row r="138" s="1" customFormat="1" ht="15" customHeight="1">
      <c r="B138" s="362"/>
      <c r="C138" s="317" t="s">
        <v>1288</v>
      </c>
      <c r="D138" s="317"/>
      <c r="E138" s="317"/>
      <c r="F138" s="340" t="s">
        <v>1258</v>
      </c>
      <c r="G138" s="317"/>
      <c r="H138" s="317" t="s">
        <v>1312</v>
      </c>
      <c r="I138" s="317" t="s">
        <v>1290</v>
      </c>
      <c r="J138" s="317"/>
      <c r="K138" s="365"/>
    </row>
    <row r="139" s="1" customFormat="1" ht="15" customHeight="1">
      <c r="B139" s="362"/>
      <c r="C139" s="317" t="s">
        <v>1291</v>
      </c>
      <c r="D139" s="317"/>
      <c r="E139" s="317"/>
      <c r="F139" s="340" t="s">
        <v>1258</v>
      </c>
      <c r="G139" s="317"/>
      <c r="H139" s="317" t="s">
        <v>1313</v>
      </c>
      <c r="I139" s="317" t="s">
        <v>1293</v>
      </c>
      <c r="J139" s="317"/>
      <c r="K139" s="365"/>
    </row>
    <row r="140" s="1" customFormat="1" ht="15" customHeight="1">
      <c r="B140" s="362"/>
      <c r="C140" s="317" t="s">
        <v>1294</v>
      </c>
      <c r="D140" s="317"/>
      <c r="E140" s="317"/>
      <c r="F140" s="340" t="s">
        <v>1258</v>
      </c>
      <c r="G140" s="317"/>
      <c r="H140" s="317" t="s">
        <v>1294</v>
      </c>
      <c r="I140" s="317" t="s">
        <v>1293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1258</v>
      </c>
      <c r="G141" s="317"/>
      <c r="H141" s="317" t="s">
        <v>1314</v>
      </c>
      <c r="I141" s="317" t="s">
        <v>1293</v>
      </c>
      <c r="J141" s="317"/>
      <c r="K141" s="365"/>
    </row>
    <row r="142" s="1" customFormat="1" ht="15" customHeight="1">
      <c r="B142" s="362"/>
      <c r="C142" s="317" t="s">
        <v>1315</v>
      </c>
      <c r="D142" s="317"/>
      <c r="E142" s="317"/>
      <c r="F142" s="340" t="s">
        <v>1258</v>
      </c>
      <c r="G142" s="317"/>
      <c r="H142" s="317" t="s">
        <v>1316</v>
      </c>
      <c r="I142" s="317" t="s">
        <v>1293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1317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1252</v>
      </c>
      <c r="D148" s="332"/>
      <c r="E148" s="332"/>
      <c r="F148" s="332" t="s">
        <v>1253</v>
      </c>
      <c r="G148" s="333"/>
      <c r="H148" s="332" t="s">
        <v>54</v>
      </c>
      <c r="I148" s="332" t="s">
        <v>57</v>
      </c>
      <c r="J148" s="332" t="s">
        <v>1254</v>
      </c>
      <c r="K148" s="331"/>
    </row>
    <row r="149" s="1" customFormat="1" ht="17.25" customHeight="1">
      <c r="B149" s="329"/>
      <c r="C149" s="334" t="s">
        <v>1255</v>
      </c>
      <c r="D149" s="334"/>
      <c r="E149" s="334"/>
      <c r="F149" s="335" t="s">
        <v>1256</v>
      </c>
      <c r="G149" s="336"/>
      <c r="H149" s="334"/>
      <c r="I149" s="334"/>
      <c r="J149" s="334" t="s">
        <v>1257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1261</v>
      </c>
      <c r="D151" s="317"/>
      <c r="E151" s="317"/>
      <c r="F151" s="370" t="s">
        <v>1258</v>
      </c>
      <c r="G151" s="317"/>
      <c r="H151" s="369" t="s">
        <v>1298</v>
      </c>
      <c r="I151" s="369" t="s">
        <v>1260</v>
      </c>
      <c r="J151" s="369">
        <v>120</v>
      </c>
      <c r="K151" s="365"/>
    </row>
    <row r="152" s="1" customFormat="1" ht="15" customHeight="1">
      <c r="B152" s="342"/>
      <c r="C152" s="369" t="s">
        <v>1307</v>
      </c>
      <c r="D152" s="317"/>
      <c r="E152" s="317"/>
      <c r="F152" s="370" t="s">
        <v>1258</v>
      </c>
      <c r="G152" s="317"/>
      <c r="H152" s="369" t="s">
        <v>1318</v>
      </c>
      <c r="I152" s="369" t="s">
        <v>1260</v>
      </c>
      <c r="J152" s="369" t="s">
        <v>1309</v>
      </c>
      <c r="K152" s="365"/>
    </row>
    <row r="153" s="1" customFormat="1" ht="15" customHeight="1">
      <c r="B153" s="342"/>
      <c r="C153" s="369" t="s">
        <v>1206</v>
      </c>
      <c r="D153" s="317"/>
      <c r="E153" s="317"/>
      <c r="F153" s="370" t="s">
        <v>1258</v>
      </c>
      <c r="G153" s="317"/>
      <c r="H153" s="369" t="s">
        <v>1319</v>
      </c>
      <c r="I153" s="369" t="s">
        <v>1260</v>
      </c>
      <c r="J153" s="369" t="s">
        <v>1309</v>
      </c>
      <c r="K153" s="365"/>
    </row>
    <row r="154" s="1" customFormat="1" ht="15" customHeight="1">
      <c r="B154" s="342"/>
      <c r="C154" s="369" t="s">
        <v>1263</v>
      </c>
      <c r="D154" s="317"/>
      <c r="E154" s="317"/>
      <c r="F154" s="370" t="s">
        <v>1264</v>
      </c>
      <c r="G154" s="317"/>
      <c r="H154" s="369" t="s">
        <v>1298</v>
      </c>
      <c r="I154" s="369" t="s">
        <v>1260</v>
      </c>
      <c r="J154" s="369">
        <v>50</v>
      </c>
      <c r="K154" s="365"/>
    </row>
    <row r="155" s="1" customFormat="1" ht="15" customHeight="1">
      <c r="B155" s="342"/>
      <c r="C155" s="369" t="s">
        <v>1266</v>
      </c>
      <c r="D155" s="317"/>
      <c r="E155" s="317"/>
      <c r="F155" s="370" t="s">
        <v>1258</v>
      </c>
      <c r="G155" s="317"/>
      <c r="H155" s="369" t="s">
        <v>1298</v>
      </c>
      <c r="I155" s="369" t="s">
        <v>1268</v>
      </c>
      <c r="J155" s="369"/>
      <c r="K155" s="365"/>
    </row>
    <row r="156" s="1" customFormat="1" ht="15" customHeight="1">
      <c r="B156" s="342"/>
      <c r="C156" s="369" t="s">
        <v>1277</v>
      </c>
      <c r="D156" s="317"/>
      <c r="E156" s="317"/>
      <c r="F156" s="370" t="s">
        <v>1264</v>
      </c>
      <c r="G156" s="317"/>
      <c r="H156" s="369" t="s">
        <v>1298</v>
      </c>
      <c r="I156" s="369" t="s">
        <v>1260</v>
      </c>
      <c r="J156" s="369">
        <v>50</v>
      </c>
      <c r="K156" s="365"/>
    </row>
    <row r="157" s="1" customFormat="1" ht="15" customHeight="1">
      <c r="B157" s="342"/>
      <c r="C157" s="369" t="s">
        <v>1285</v>
      </c>
      <c r="D157" s="317"/>
      <c r="E157" s="317"/>
      <c r="F157" s="370" t="s">
        <v>1264</v>
      </c>
      <c r="G157" s="317"/>
      <c r="H157" s="369" t="s">
        <v>1298</v>
      </c>
      <c r="I157" s="369" t="s">
        <v>1260</v>
      </c>
      <c r="J157" s="369">
        <v>50</v>
      </c>
      <c r="K157" s="365"/>
    </row>
    <row r="158" s="1" customFormat="1" ht="15" customHeight="1">
      <c r="B158" s="342"/>
      <c r="C158" s="369" t="s">
        <v>1283</v>
      </c>
      <c r="D158" s="317"/>
      <c r="E158" s="317"/>
      <c r="F158" s="370" t="s">
        <v>1264</v>
      </c>
      <c r="G158" s="317"/>
      <c r="H158" s="369" t="s">
        <v>1298</v>
      </c>
      <c r="I158" s="369" t="s">
        <v>1260</v>
      </c>
      <c r="J158" s="369">
        <v>50</v>
      </c>
      <c r="K158" s="365"/>
    </row>
    <row r="159" s="1" customFormat="1" ht="15" customHeight="1">
      <c r="B159" s="342"/>
      <c r="C159" s="369" t="s">
        <v>93</v>
      </c>
      <c r="D159" s="317"/>
      <c r="E159" s="317"/>
      <c r="F159" s="370" t="s">
        <v>1258</v>
      </c>
      <c r="G159" s="317"/>
      <c r="H159" s="369" t="s">
        <v>1320</v>
      </c>
      <c r="I159" s="369" t="s">
        <v>1260</v>
      </c>
      <c r="J159" s="369" t="s">
        <v>1321</v>
      </c>
      <c r="K159" s="365"/>
    </row>
    <row r="160" s="1" customFormat="1" ht="15" customHeight="1">
      <c r="B160" s="342"/>
      <c r="C160" s="369" t="s">
        <v>1322</v>
      </c>
      <c r="D160" s="317"/>
      <c r="E160" s="317"/>
      <c r="F160" s="370" t="s">
        <v>1258</v>
      </c>
      <c r="G160" s="317"/>
      <c r="H160" s="369" t="s">
        <v>1323</v>
      </c>
      <c r="I160" s="369" t="s">
        <v>1293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1324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1252</v>
      </c>
      <c r="D166" s="332"/>
      <c r="E166" s="332"/>
      <c r="F166" s="332" t="s">
        <v>1253</v>
      </c>
      <c r="G166" s="374"/>
      <c r="H166" s="375" t="s">
        <v>54</v>
      </c>
      <c r="I166" s="375" t="s">
        <v>57</v>
      </c>
      <c r="J166" s="332" t="s">
        <v>1254</v>
      </c>
      <c r="K166" s="309"/>
    </row>
    <row r="167" s="1" customFormat="1" ht="17.25" customHeight="1">
      <c r="B167" s="310"/>
      <c r="C167" s="334" t="s">
        <v>1255</v>
      </c>
      <c r="D167" s="334"/>
      <c r="E167" s="334"/>
      <c r="F167" s="335" t="s">
        <v>1256</v>
      </c>
      <c r="G167" s="376"/>
      <c r="H167" s="377"/>
      <c r="I167" s="377"/>
      <c r="J167" s="334" t="s">
        <v>1257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1261</v>
      </c>
      <c r="D169" s="317"/>
      <c r="E169" s="317"/>
      <c r="F169" s="340" t="s">
        <v>1258</v>
      </c>
      <c r="G169" s="317"/>
      <c r="H169" s="317" t="s">
        <v>1298</v>
      </c>
      <c r="I169" s="317" t="s">
        <v>1260</v>
      </c>
      <c r="J169" s="317">
        <v>120</v>
      </c>
      <c r="K169" s="365"/>
    </row>
    <row r="170" s="1" customFormat="1" ht="15" customHeight="1">
      <c r="B170" s="342"/>
      <c r="C170" s="317" t="s">
        <v>1307</v>
      </c>
      <c r="D170" s="317"/>
      <c r="E170" s="317"/>
      <c r="F170" s="340" t="s">
        <v>1258</v>
      </c>
      <c r="G170" s="317"/>
      <c r="H170" s="317" t="s">
        <v>1308</v>
      </c>
      <c r="I170" s="317" t="s">
        <v>1260</v>
      </c>
      <c r="J170" s="317" t="s">
        <v>1309</v>
      </c>
      <c r="K170" s="365"/>
    </row>
    <row r="171" s="1" customFormat="1" ht="15" customHeight="1">
      <c r="B171" s="342"/>
      <c r="C171" s="317" t="s">
        <v>1206</v>
      </c>
      <c r="D171" s="317"/>
      <c r="E171" s="317"/>
      <c r="F171" s="340" t="s">
        <v>1258</v>
      </c>
      <c r="G171" s="317"/>
      <c r="H171" s="317" t="s">
        <v>1325</v>
      </c>
      <c r="I171" s="317" t="s">
        <v>1260</v>
      </c>
      <c r="J171" s="317" t="s">
        <v>1309</v>
      </c>
      <c r="K171" s="365"/>
    </row>
    <row r="172" s="1" customFormat="1" ht="15" customHeight="1">
      <c r="B172" s="342"/>
      <c r="C172" s="317" t="s">
        <v>1263</v>
      </c>
      <c r="D172" s="317"/>
      <c r="E172" s="317"/>
      <c r="F172" s="340" t="s">
        <v>1264</v>
      </c>
      <c r="G172" s="317"/>
      <c r="H172" s="317" t="s">
        <v>1325</v>
      </c>
      <c r="I172" s="317" t="s">
        <v>1260</v>
      </c>
      <c r="J172" s="317">
        <v>50</v>
      </c>
      <c r="K172" s="365"/>
    </row>
    <row r="173" s="1" customFormat="1" ht="15" customHeight="1">
      <c r="B173" s="342"/>
      <c r="C173" s="317" t="s">
        <v>1266</v>
      </c>
      <c r="D173" s="317"/>
      <c r="E173" s="317"/>
      <c r="F173" s="340" t="s">
        <v>1258</v>
      </c>
      <c r="G173" s="317"/>
      <c r="H173" s="317" t="s">
        <v>1325</v>
      </c>
      <c r="I173" s="317" t="s">
        <v>1268</v>
      </c>
      <c r="J173" s="317"/>
      <c r="K173" s="365"/>
    </row>
    <row r="174" s="1" customFormat="1" ht="15" customHeight="1">
      <c r="B174" s="342"/>
      <c r="C174" s="317" t="s">
        <v>1277</v>
      </c>
      <c r="D174" s="317"/>
      <c r="E174" s="317"/>
      <c r="F174" s="340" t="s">
        <v>1264</v>
      </c>
      <c r="G174" s="317"/>
      <c r="H174" s="317" t="s">
        <v>1325</v>
      </c>
      <c r="I174" s="317" t="s">
        <v>1260</v>
      </c>
      <c r="J174" s="317">
        <v>50</v>
      </c>
      <c r="K174" s="365"/>
    </row>
    <row r="175" s="1" customFormat="1" ht="15" customHeight="1">
      <c r="B175" s="342"/>
      <c r="C175" s="317" t="s">
        <v>1285</v>
      </c>
      <c r="D175" s="317"/>
      <c r="E175" s="317"/>
      <c r="F175" s="340" t="s">
        <v>1264</v>
      </c>
      <c r="G175" s="317"/>
      <c r="H175" s="317" t="s">
        <v>1325</v>
      </c>
      <c r="I175" s="317" t="s">
        <v>1260</v>
      </c>
      <c r="J175" s="317">
        <v>50</v>
      </c>
      <c r="K175" s="365"/>
    </row>
    <row r="176" s="1" customFormat="1" ht="15" customHeight="1">
      <c r="B176" s="342"/>
      <c r="C176" s="317" t="s">
        <v>1283</v>
      </c>
      <c r="D176" s="317"/>
      <c r="E176" s="317"/>
      <c r="F176" s="340" t="s">
        <v>1264</v>
      </c>
      <c r="G176" s="317"/>
      <c r="H176" s="317" t="s">
        <v>1325</v>
      </c>
      <c r="I176" s="317" t="s">
        <v>1260</v>
      </c>
      <c r="J176" s="317">
        <v>50</v>
      </c>
      <c r="K176" s="365"/>
    </row>
    <row r="177" s="1" customFormat="1" ht="15" customHeight="1">
      <c r="B177" s="342"/>
      <c r="C177" s="317" t="s">
        <v>113</v>
      </c>
      <c r="D177" s="317"/>
      <c r="E177" s="317"/>
      <c r="F177" s="340" t="s">
        <v>1258</v>
      </c>
      <c r="G177" s="317"/>
      <c r="H177" s="317" t="s">
        <v>1326</v>
      </c>
      <c r="I177" s="317" t="s">
        <v>1327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1258</v>
      </c>
      <c r="G178" s="317"/>
      <c r="H178" s="317" t="s">
        <v>1328</v>
      </c>
      <c r="I178" s="317" t="s">
        <v>1329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1258</v>
      </c>
      <c r="G179" s="317"/>
      <c r="H179" s="317" t="s">
        <v>1330</v>
      </c>
      <c r="I179" s="317" t="s">
        <v>1260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1258</v>
      </c>
      <c r="G180" s="317"/>
      <c r="H180" s="317" t="s">
        <v>1331</v>
      </c>
      <c r="I180" s="317" t="s">
        <v>1260</v>
      </c>
      <c r="J180" s="317">
        <v>255</v>
      </c>
      <c r="K180" s="365"/>
    </row>
    <row r="181" s="1" customFormat="1" ht="15" customHeight="1">
      <c r="B181" s="342"/>
      <c r="C181" s="317" t="s">
        <v>114</v>
      </c>
      <c r="D181" s="317"/>
      <c r="E181" s="317"/>
      <c r="F181" s="340" t="s">
        <v>1258</v>
      </c>
      <c r="G181" s="317"/>
      <c r="H181" s="317" t="s">
        <v>1222</v>
      </c>
      <c r="I181" s="317" t="s">
        <v>1260</v>
      </c>
      <c r="J181" s="317">
        <v>10</v>
      </c>
      <c r="K181" s="365"/>
    </row>
    <row r="182" s="1" customFormat="1" ht="15" customHeight="1">
      <c r="B182" s="342"/>
      <c r="C182" s="317" t="s">
        <v>115</v>
      </c>
      <c r="D182" s="317"/>
      <c r="E182" s="317"/>
      <c r="F182" s="340" t="s">
        <v>1258</v>
      </c>
      <c r="G182" s="317"/>
      <c r="H182" s="317" t="s">
        <v>1332</v>
      </c>
      <c r="I182" s="317" t="s">
        <v>1293</v>
      </c>
      <c r="J182" s="317"/>
      <c r="K182" s="365"/>
    </row>
    <row r="183" s="1" customFormat="1" ht="15" customHeight="1">
      <c r="B183" s="342"/>
      <c r="C183" s="317" t="s">
        <v>1333</v>
      </c>
      <c r="D183" s="317"/>
      <c r="E183" s="317"/>
      <c r="F183" s="340" t="s">
        <v>1258</v>
      </c>
      <c r="G183" s="317"/>
      <c r="H183" s="317" t="s">
        <v>1334</v>
      </c>
      <c r="I183" s="317" t="s">
        <v>1293</v>
      </c>
      <c r="J183" s="317"/>
      <c r="K183" s="365"/>
    </row>
    <row r="184" s="1" customFormat="1" ht="15" customHeight="1">
      <c r="B184" s="342"/>
      <c r="C184" s="317" t="s">
        <v>1322</v>
      </c>
      <c r="D184" s="317"/>
      <c r="E184" s="317"/>
      <c r="F184" s="340" t="s">
        <v>1258</v>
      </c>
      <c r="G184" s="317"/>
      <c r="H184" s="317" t="s">
        <v>1335</v>
      </c>
      <c r="I184" s="317" t="s">
        <v>1293</v>
      </c>
      <c r="J184" s="317"/>
      <c r="K184" s="365"/>
    </row>
    <row r="185" s="1" customFormat="1" ht="15" customHeight="1">
      <c r="B185" s="342"/>
      <c r="C185" s="317" t="s">
        <v>117</v>
      </c>
      <c r="D185" s="317"/>
      <c r="E185" s="317"/>
      <c r="F185" s="340" t="s">
        <v>1264</v>
      </c>
      <c r="G185" s="317"/>
      <c r="H185" s="317" t="s">
        <v>1336</v>
      </c>
      <c r="I185" s="317" t="s">
        <v>1260</v>
      </c>
      <c r="J185" s="317">
        <v>50</v>
      </c>
      <c r="K185" s="365"/>
    </row>
    <row r="186" s="1" customFormat="1" ht="15" customHeight="1">
      <c r="B186" s="342"/>
      <c r="C186" s="317" t="s">
        <v>1337</v>
      </c>
      <c r="D186" s="317"/>
      <c r="E186" s="317"/>
      <c r="F186" s="340" t="s">
        <v>1264</v>
      </c>
      <c r="G186" s="317"/>
      <c r="H186" s="317" t="s">
        <v>1338</v>
      </c>
      <c r="I186" s="317" t="s">
        <v>1339</v>
      </c>
      <c r="J186" s="317"/>
      <c r="K186" s="365"/>
    </row>
    <row r="187" s="1" customFormat="1" ht="15" customHeight="1">
      <c r="B187" s="342"/>
      <c r="C187" s="317" t="s">
        <v>1340</v>
      </c>
      <c r="D187" s="317"/>
      <c r="E187" s="317"/>
      <c r="F187" s="340" t="s">
        <v>1264</v>
      </c>
      <c r="G187" s="317"/>
      <c r="H187" s="317" t="s">
        <v>1341</v>
      </c>
      <c r="I187" s="317" t="s">
        <v>1339</v>
      </c>
      <c r="J187" s="317"/>
      <c r="K187" s="365"/>
    </row>
    <row r="188" s="1" customFormat="1" ht="15" customHeight="1">
      <c r="B188" s="342"/>
      <c r="C188" s="317" t="s">
        <v>1342</v>
      </c>
      <c r="D188" s="317"/>
      <c r="E188" s="317"/>
      <c r="F188" s="340" t="s">
        <v>1264</v>
      </c>
      <c r="G188" s="317"/>
      <c r="H188" s="317" t="s">
        <v>1343</v>
      </c>
      <c r="I188" s="317" t="s">
        <v>1339</v>
      </c>
      <c r="J188" s="317"/>
      <c r="K188" s="365"/>
    </row>
    <row r="189" s="1" customFormat="1" ht="15" customHeight="1">
      <c r="B189" s="342"/>
      <c r="C189" s="378" t="s">
        <v>1344</v>
      </c>
      <c r="D189" s="317"/>
      <c r="E189" s="317"/>
      <c r="F189" s="340" t="s">
        <v>1264</v>
      </c>
      <c r="G189" s="317"/>
      <c r="H189" s="317" t="s">
        <v>1345</v>
      </c>
      <c r="I189" s="317" t="s">
        <v>1346</v>
      </c>
      <c r="J189" s="379" t="s">
        <v>1347</v>
      </c>
      <c r="K189" s="365"/>
    </row>
    <row r="190" s="1" customFormat="1" ht="15" customHeight="1">
      <c r="B190" s="342"/>
      <c r="C190" s="378" t="s">
        <v>42</v>
      </c>
      <c r="D190" s="317"/>
      <c r="E190" s="317"/>
      <c r="F190" s="340" t="s">
        <v>1258</v>
      </c>
      <c r="G190" s="317"/>
      <c r="H190" s="314" t="s">
        <v>1348</v>
      </c>
      <c r="I190" s="317" t="s">
        <v>1349</v>
      </c>
      <c r="J190" s="317"/>
      <c r="K190" s="365"/>
    </row>
    <row r="191" s="1" customFormat="1" ht="15" customHeight="1">
      <c r="B191" s="342"/>
      <c r="C191" s="378" t="s">
        <v>1350</v>
      </c>
      <c r="D191" s="317"/>
      <c r="E191" s="317"/>
      <c r="F191" s="340" t="s">
        <v>1258</v>
      </c>
      <c r="G191" s="317"/>
      <c r="H191" s="317" t="s">
        <v>1351</v>
      </c>
      <c r="I191" s="317" t="s">
        <v>1293</v>
      </c>
      <c r="J191" s="317"/>
      <c r="K191" s="365"/>
    </row>
    <row r="192" s="1" customFormat="1" ht="15" customHeight="1">
      <c r="B192" s="342"/>
      <c r="C192" s="378" t="s">
        <v>1352</v>
      </c>
      <c r="D192" s="317"/>
      <c r="E192" s="317"/>
      <c r="F192" s="340" t="s">
        <v>1258</v>
      </c>
      <c r="G192" s="317"/>
      <c r="H192" s="317" t="s">
        <v>1353</v>
      </c>
      <c r="I192" s="317" t="s">
        <v>1293</v>
      </c>
      <c r="J192" s="317"/>
      <c r="K192" s="365"/>
    </row>
    <row r="193" s="1" customFormat="1" ht="15" customHeight="1">
      <c r="B193" s="342"/>
      <c r="C193" s="378" t="s">
        <v>1354</v>
      </c>
      <c r="D193" s="317"/>
      <c r="E193" s="317"/>
      <c r="F193" s="340" t="s">
        <v>1264</v>
      </c>
      <c r="G193" s="317"/>
      <c r="H193" s="317" t="s">
        <v>1355</v>
      </c>
      <c r="I193" s="317" t="s">
        <v>1293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1356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1357</v>
      </c>
      <c r="D200" s="381"/>
      <c r="E200" s="381"/>
      <c r="F200" s="381" t="s">
        <v>1358</v>
      </c>
      <c r="G200" s="382"/>
      <c r="H200" s="381" t="s">
        <v>1359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1349</v>
      </c>
      <c r="D202" s="317"/>
      <c r="E202" s="317"/>
      <c r="F202" s="340" t="s">
        <v>43</v>
      </c>
      <c r="G202" s="317"/>
      <c r="H202" s="317" t="s">
        <v>1360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44</v>
      </c>
      <c r="G203" s="317"/>
      <c r="H203" s="317" t="s">
        <v>1361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47</v>
      </c>
      <c r="G204" s="317"/>
      <c r="H204" s="317" t="s">
        <v>1362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45</v>
      </c>
      <c r="G205" s="317"/>
      <c r="H205" s="317" t="s">
        <v>1363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46</v>
      </c>
      <c r="G206" s="317"/>
      <c r="H206" s="317" t="s">
        <v>1364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1305</v>
      </c>
      <c r="D208" s="317"/>
      <c r="E208" s="317"/>
      <c r="F208" s="340" t="s">
        <v>79</v>
      </c>
      <c r="G208" s="317"/>
      <c r="H208" s="317" t="s">
        <v>1365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1200</v>
      </c>
      <c r="G209" s="317"/>
      <c r="H209" s="317" t="s">
        <v>1201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1198</v>
      </c>
      <c r="G210" s="317"/>
      <c r="H210" s="317" t="s">
        <v>1366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1202</v>
      </c>
      <c r="G211" s="378"/>
      <c r="H211" s="369" t="s">
        <v>1203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1204</v>
      </c>
      <c r="G212" s="378"/>
      <c r="H212" s="369" t="s">
        <v>1367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1329</v>
      </c>
      <c r="D214" s="317"/>
      <c r="E214" s="317"/>
      <c r="F214" s="340">
        <v>1</v>
      </c>
      <c r="G214" s="378"/>
      <c r="H214" s="369" t="s">
        <v>1368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1369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1370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1371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2023-04-14T09:03:56Z</dcterms:created>
  <dcterms:modified xsi:type="dcterms:W3CDTF">2023-04-14T09:04:06Z</dcterms:modified>
</cp:coreProperties>
</file>