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/>
  <bookViews>
    <workbookView xWindow="65428" yWindow="65428" windowWidth="23256" windowHeight="12576" activeTab="1"/>
  </bookViews>
  <sheets>
    <sheet name="Rekapitulace" sheetId="1" r:id="rId1"/>
    <sheet name="SO.101" sheetId="2" r:id="rId2"/>
  </sheets>
  <definedNames>
    <definedName name="_xlnm.Print_Area" localSheetId="1">'SO.101'!$A$1:$J$581</definedName>
  </definedNames>
  <calcPr calcId="191029"/>
  <extLst/>
</workbook>
</file>

<file path=xl/sharedStrings.xml><?xml version="1.0" encoding="utf-8"?>
<sst xmlns="http://schemas.openxmlformats.org/spreadsheetml/2006/main" count="2859" uniqueCount="1100">
  <si>
    <t>Rekapitulace ceny</t>
  </si>
  <si>
    <t>Stavba: 2022-08-01x - Údržbové práce komunikací a zpevněných ploch ve správní oblasti Česká Lípa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</si>
  <si>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</si>
  <si>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</si>
  <si>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</si>
  <si>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</si>
  <si>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</si>
  <si>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</si>
  <si>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</si>
  <si>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</si>
  <si>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</si>
  <si>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</si>
  <si>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</si>
  <si>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</si>
  <si>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2022-08-01x</t>
  </si>
  <si>
    <t>Údržbové práce komunikací a zpevněných ploch ve správní oblasti Česká Lípa</t>
  </si>
  <si>
    <t>O</t>
  </si>
  <si>
    <t>Rozpočet:</t>
  </si>
  <si>
    <t>0,00</t>
  </si>
  <si>
    <t>15,00</t>
  </si>
  <si>
    <t>21,00</t>
  </si>
  <si>
    <t>3</t>
  </si>
  <si>
    <t>2</t>
  </si>
  <si>
    <t>SO.101</t>
  </si>
  <si>
    <t>Opravy vozovek a chodníků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</si>
  <si>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</si>
  <si>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</si>
  <si>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</si>
  <si>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</si>
  <si>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</si>
  <si>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</si>
  <si>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</si>
  <si>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</si>
  <si>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</si>
  <si>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</si>
  <si>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</si>
  <si>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</si>
  <si>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</si>
  <si>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</si>
  <si>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</si>
  <si>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</si>
  <si>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</si>
  <si>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</si>
  <si>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</si>
  <si>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</si>
  <si>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014132</t>
  </si>
  <si>
    <t/>
  </si>
  <si>
    <t>POPLATKY ZA SKLÁDKU TYP S-NO (NEBEZPEČNÝ ODPAD)</t>
  </si>
  <si>
    <t>T</t>
  </si>
  <si>
    <t>PP</t>
  </si>
  <si>
    <t>TS</t>
  </si>
  <si>
    <t>zahrnuje veškeré poplatky provozovateli skládky související s uložením odpadu na skládce.</t>
  </si>
  <si>
    <t>02520</t>
  </si>
  <si>
    <t>PROVEDENÍ PRACÍ ZA ÚČELEM ZATŘÍDĚNÍ ASFALTOVÝCH VRSTEV</t>
  </si>
  <si>
    <t>KPL</t>
  </si>
  <si>
    <t>zahrnuje veškeré náklady spojené s objednatelem požadovanými zkouškami</t>
  </si>
  <si>
    <t>029111</t>
  </si>
  <si>
    <t>VYTÝČENÍ TRASY STAVBY</t>
  </si>
  <si>
    <t>M</t>
  </si>
  <si>
    <t>zahrnuje veškeré náklady spojené s objednatelem požadovanými pracemi</t>
  </si>
  <si>
    <t>VYTYČOVACÍ PRÁCE PODZEMNÍCH SÍTÍ PŘED ZAHÁJENÍM STAVBY</t>
  </si>
  <si>
    <t>HOD</t>
  </si>
  <si>
    <t>03720</t>
  </si>
  <si>
    <t>UMÍSTĚNÍ SOUBORU DOPRAVNÍHO ZNAČENÍ PRO ZAJIŠTĚNÍ BEZPEČNOSTI SILNIČNÍHO PROVOZU PŘED A BĚHEM STAV. ČINNOSTI</t>
  </si>
  <si>
    <t>KUS</t>
  </si>
  <si>
    <t>zahrnuje dopravu DZ na místo i odstranění po ukončení činnosti</t>
  </si>
  <si>
    <t>Zemní práce</t>
  </si>
  <si>
    <t>111206</t>
  </si>
  <si>
    <t>ODSTRANĚNÍ KŘOVIN S ODVOZEM DO 10KM A POPLATKEM ZA SKLÁDKU</t>
  </si>
  <si>
    <t>M2</t>
  </si>
  <si>
    <t>položka zahrnuje: 
- odstranění náletových křovin a porostů do průměru 100 mm 
- doprava dřevin na předepsanou vzdálenost 
- uložení na skládku a poplatek za skládku</t>
  </si>
  <si>
    <t>7</t>
  </si>
  <si>
    <t>ODSTRANĚNÍ KŘOVIN S ODVOZEM DO 10KM S DRCENÍM NA SKLÁDCE K DALŠÍMU ZPRACOVÁNÍ</t>
  </si>
  <si>
    <t>položka zahrnuje: 
- odstranění náletových křovin a porostů do průměru 100 mm 
- doprava dřevin na předepsanou vzdálenost 
- uložení na skládku a poplatek za skládku 
- spálení na hromadách nebo štěpkování</t>
  </si>
  <si>
    <t>8</t>
  </si>
  <si>
    <t>11313</t>
  </si>
  <si>
    <t>ODSTRANĚNÍ KRYTU ZPEVNĚNÝCH PLOCH Z LITÉHO ASFALTU ODTRŽENÍM - RUČNĚ</t>
  </si>
  <si>
    <t>Položka zahrnuje veškerou manipulaci s vybouranou sutí a s vybouranými hmotami vč. dopravy, uložení na skládku a poplatku za skládku.</t>
  </si>
  <si>
    <t>ODSTRANĚNÍ KRYTU ZPEVNĚNÝCH PLOCH S ASFALTOVÝM POJIVEM TL. 40 - 60MM - RUČNĚ</t>
  </si>
  <si>
    <t>ODSTRANĚNÍ KRYTU ZPEVNĚNÝCH PLOCH S ASFALTOVÝM POJIVEM TL. 70 - 100MM - RUČNĚ</t>
  </si>
  <si>
    <t>11</t>
  </si>
  <si>
    <t>ODSTRANĚNÍ KRYTU ZPEVNĚNÝCH PLOCH Z LITÉHO ASFALTU ODTRŽENÍM - STROJNĚ</t>
  </si>
  <si>
    <t>12</t>
  </si>
  <si>
    <t>ODSTRANĚNÍ KRYTU ZPEVNĚNÝCH PLOCH S ASFALTOVÝM POJIVEM TL. 40 - 60MM - STROJNĚ</t>
  </si>
  <si>
    <t>13</t>
  </si>
  <si>
    <t>ODSTRANĚNÍ KRYTU ZPEVNĚNÝCH PLOCH S ASFALTOVÝM POJIVEM TL. 70 - 100MM - STROJNĚ</t>
  </si>
  <si>
    <t>14</t>
  </si>
  <si>
    <t>ODSTRANĚNÍ KRYTU ZPEVNĚNÝCH PLOCH S ASFALTOVÝM POJIVEM BOURACÍM KLADIVEM - RUČNĚ</t>
  </si>
  <si>
    <t>M3</t>
  </si>
  <si>
    <t>15</t>
  </si>
  <si>
    <t>ODSTRANĚNÍ KRYTU ZPEVNĚNÝCH PLOCH S ASFALTOVÝM POJIVEM BOURACÍM KLADIVEM - STROJNĚ</t>
  </si>
  <si>
    <t>16</t>
  </si>
  <si>
    <t>113164</t>
  </si>
  <si>
    <t>ODSTRANĚNÍ KRYTU ZPEVNĚNÝCH PLOCH ZE SILNIČNÍCH DÍLCŮ, ODVOZ DO 5KM</t>
  </si>
  <si>
    <t>Položka zahrnuje veškerou manipulaci s vybouranou sutí a s vybouranými hmotami vč. uložení na deponii</t>
  </si>
  <si>
    <t>17</t>
  </si>
  <si>
    <t>11351</t>
  </si>
  <si>
    <t>ODSTRANĚNÍ ZÁHONOVÝCH OBRUBNÍKŮ</t>
  </si>
  <si>
    <t>18</t>
  </si>
  <si>
    <t>11352</t>
  </si>
  <si>
    <t>ODSTRANĚNÍ CHODNÍKOVÝCH A SILNIČNÍCH OBRUBNÍKŮ BETONOVÝCH</t>
  </si>
  <si>
    <t>19</t>
  </si>
  <si>
    <t>11372</t>
  </si>
  <si>
    <t>FRÉZOVÁNÍ ZPEVNĚNÝCH PLOCH ASFALTOVÝCH TL. 40-50MM</t>
  </si>
  <si>
    <t>20</t>
  </si>
  <si>
    <t>FRÉZOVÁNÍ ZPEVNĚNÝCH PLOCH ASFALTOVÝCH TL. 60MM</t>
  </si>
  <si>
    <t>21</t>
  </si>
  <si>
    <t>FRÉZOVÁNÍ ZPEVNĚNÝCH PLOCH ASFALTOVÝCH TL. 70MM</t>
  </si>
  <si>
    <t>22</t>
  </si>
  <si>
    <t>11373</t>
  </si>
  <si>
    <t>FRÉZOVÁNÍ ZPEVNĚNÝCH PLOCH BETONOVÝCH</t>
  </si>
  <si>
    <t>Položka zahrnuje veškerou manipulaci s vybouranou sutí a s vybouranými hmotami vč. uložení na skládku a poplatku za skládku.</t>
  </si>
  <si>
    <t>23</t>
  </si>
  <si>
    <t>121104</t>
  </si>
  <si>
    <t>SEJMUTÍ ORNICE NEBO LESNÍ PŮDY S ODVOZEM DO 5KM</t>
  </si>
  <si>
    <t>položka zahrnuje sejmutí ornice bez ohledu na tloušťku vrstvy a její vodorovnou dopravu 
nezahrnuje uložení na trvalou skládku</t>
  </si>
  <si>
    <t>24</t>
  </si>
  <si>
    <t>123734</t>
  </si>
  <si>
    <t>ODKOP PRO SPOD STAVBU SILNIC A ŽELEZNIC TŘ. I, ODVOZ DO 5KM DEPONII</t>
  </si>
  <si>
    <t>položka zahrnuje: 
- vodorovná a svislá doprava, přemístění, přeložení, manipulace s výkopkem včetně uložení na deponii (bez poplatku za skládku)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</si>
  <si>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25</t>
  </si>
  <si>
    <t>ODKOP PRO SPOD STAVBU SILNIC A ŽELEZNIC TŘ. I, ODVOZ NA SKLÁDKU</t>
  </si>
  <si>
    <t>položka zahrnuje: 
- vodorovná a svislá doprava, přemístění, přeložení, manipulace s výkopkem včetně uložení na skládku a poplatku za skládku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</si>
  <si>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26</t>
  </si>
  <si>
    <t>12922</t>
  </si>
  <si>
    <t>ČIŠTĚNÍ KRAJNIC OD NÁNOSU TL. DO 100MM</t>
  </si>
  <si>
    <t>Součástí položky je vodorovná a svislá doprava, přemístění, přeložení, manipulace s materiálem a uložení na skládku a poplatek za skládku.</t>
  </si>
  <si>
    <t>27</t>
  </si>
  <si>
    <t>12924</t>
  </si>
  <si>
    <t>ČIŠTĚNÍ KRAJNIC OD NÁNOSU TL. DO 200MM</t>
  </si>
  <si>
    <t>28</t>
  </si>
  <si>
    <t>12932</t>
  </si>
  <si>
    <t>ČIŠTĚNÍ PŘÍKOPŮ OD NÁNOSU DO 0,5M3/M</t>
  </si>
  <si>
    <t>29</t>
  </si>
  <si>
    <t>129971</t>
  </si>
  <si>
    <t>ČIŠTĚNÍ POTRUBÍ PROPUSTKŮ TLAKOVOU VODOU S ODTĚŽENÍM USAZENIN, ODVOZ NA SKLÁDKU</t>
  </si>
  <si>
    <t>30</t>
  </si>
  <si>
    <t>132734</t>
  </si>
  <si>
    <t>HLOUBENÍ RÝH ŠÍŘ DO 2M PAŽ I NEPAŽ TŘ. I, ODVOZ DO 5KM NA DEPONII</t>
  </si>
  <si>
    <t>položka zahrnuje: 
- vodorovná a svislá doprava, přemístění, přeložení, manipulace s výkopkem včetně uložení na deponii (bez poplatku za skládku)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</si>
  <si>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31</t>
  </si>
  <si>
    <t>HLOUBENÍ RÝH ŠÍŘ DO 2M PAŽ I NEPAŽ TŘ. I, ODVOZ NA SKLÁDKU</t>
  </si>
  <si>
    <t>položka zahrnuje: 
- vodorovná a svislá doprava, přemístění, přeložení, manipulace s výkopkem včetně uložení na skládku a poplatku za skládku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</si>
  <si>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32</t>
  </si>
  <si>
    <t>16120</t>
  </si>
  <si>
    <t>VODOROVNÉ PŘEMÍSTĚNÍ KONSTRUKCÍ, MATERIÁLŮ</t>
  </si>
  <si>
    <t>KM</t>
  </si>
  <si>
    <t>Zahrnuje vodorovné přemístění, dopravu, přeložení a manipulaci na místo určení, potřebnou mechanizaci.</t>
  </si>
  <si>
    <t>33</t>
  </si>
  <si>
    <t>16220</t>
  </si>
  <si>
    <t>VODOROVNÉ PŘEMÍSTĚNÍ DROBNÝCH ŽELEZOBETONOVÝCH PRVKŮ</t>
  </si>
  <si>
    <t>položka zahrnuje: 
- vodorovné přemístění, dopravu, přeložení a manipulaci s jednotlivými prvky 
- převoz na místo určení a zpět na deponii 
- potřebnou mechanizaci</t>
  </si>
  <si>
    <t>34</t>
  </si>
  <si>
    <t>DODÁVKA ŽELEZOBETONOVÝCH PREFABRIKÁTŮ (CITY BLOK VÝŠKY 500MM)</t>
  </si>
  <si>
    <t>položka zahrnuje: 
- dodávku a vodorovné přemístění, dopravu, přeložení a manipulaci na deponii, veškerý spojovací materiál</t>
  </si>
  <si>
    <t>35</t>
  </si>
  <si>
    <t>DODÁVKA ŽELEZOBETONOVÝCH PREFABRIKÁTŮ (CITY BLOK VÝŠKY 800MM)</t>
  </si>
  <si>
    <t>36</t>
  </si>
  <si>
    <t>17481</t>
  </si>
  <si>
    <t>ZÁSYP JAM A RÝH Z TŘÍDĚNÉHO RECYKLÁTU (BEZ DODÁVKY MATERIÁLU)</t>
  </si>
  <si>
    <t>položka zahrnuje: 
- kompletní provedení zemní konstrukce včetně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</si>
  <si>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37</t>
  </si>
  <si>
    <t>ZÁSYP JAM A RÝH Z TŘÍDĚNÉHO KAMENIVA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</si>
  <si>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</si>
  <si>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38</t>
  </si>
  <si>
    <t>17511</t>
  </si>
  <si>
    <t>OBSYP POTRUBÍ A OBJEKTŮ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</si>
  <si>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</si>
  <si>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39</t>
  </si>
  <si>
    <t>18110</t>
  </si>
  <si>
    <t>ÚPRAVA PLÁNĚ SE ZHUTNĚNÍM</t>
  </si>
  <si>
    <t>položka zahrnuje úpravu pláně včetně vyrovnání výškových rozdílů. Míru zhutnění určuje projekt.</t>
  </si>
  <si>
    <t>40</t>
  </si>
  <si>
    <t>18210</t>
  </si>
  <si>
    <t>ÚPRAVA POVRCHŮ SROVNÁNÍM ÚZEMÍ</t>
  </si>
  <si>
    <t>položka zahrnuje srovnání výškových rozdílů terénu</t>
  </si>
  <si>
    <t>41</t>
  </si>
  <si>
    <t>ÚPRAVA TERÉNU KOLEM BETONOVÝCH VKLÁDANÝCH PRVKŮ VČETNĚ ZHUTNĚNÍ, UHRABÁNÍ</t>
  </si>
  <si>
    <t>42</t>
  </si>
  <si>
    <t>18230</t>
  </si>
  <si>
    <t>ROZPROSTŘENÍ ORNICE V ROVINĚ</t>
  </si>
  <si>
    <t>položka zahrnuje: 
nutné přemístění ornice z dočasných skládek vzdálených do 50m 
rozprostření ornice v předepsané tloušťce v rovině a ve svahu do 1:5</t>
  </si>
  <si>
    <t>43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</si>
  <si>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</si>
  <si>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</si>
  <si>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</si>
  <si>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</si>
  <si>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44</t>
  </si>
  <si>
    <t>21202</t>
  </si>
  <si>
    <t>ULOŽENÍ PVC DRENÁŽNÍHO TRATIVODU DO HLOUBKY MAX. 800MM, OBSYP TŘÍDĚNÝM KAMENIVEM</t>
  </si>
  <si>
    <t>Položka platí pro kompletní konstrukce trativodů a zahrnuje zejména: 
- výkop rýhy předepsaného tvaru v dané třídě těžitelnosti, výplň, zásyp trativodu včetně dopravy, uložení přebytečného materiálu na skládku a poplatku za skládku, dodávky předepsaného materiálu pro výplň a zásyp 
- zřízení spojovací vrstvy 
- zřízení podkladu a lože trativodu z předepsaného materiálu 
- uložení trativodu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opláštění z geotextilie, fólie 
položka neobsahuje: 
- dodávku trativodu předepsaného materiálu a profilu</t>
  </si>
  <si>
    <t>45</t>
  </si>
  <si>
    <t>PVC DRENÁŽNÍ POTRUBÍ DN DO 100MM</t>
  </si>
  <si>
    <t>položka obsahuje: 
- dodávku trativodu předepsaného materiálu a profilu</t>
  </si>
  <si>
    <t>46</t>
  </si>
  <si>
    <t>PVC DRENÁŽNÍ POTRUBÍ DN DO 150MM</t>
  </si>
  <si>
    <t>Svislé konstrukce</t>
  </si>
  <si>
    <t>47</t>
  </si>
  <si>
    <t>31112</t>
  </si>
  <si>
    <t>MONTÁŽ OPĚRNÉ ZDI Z TVÁRNIC ZTRACENÉHO BEDNĚNÍ VČETNĚ VÝZTUŽE A VÝPLNĚ Z BETONU</t>
  </si>
  <si>
    <t>-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</t>
  </si>
  <si>
    <t>48</t>
  </si>
  <si>
    <t>DODÁVKA PRVKŮ ZTRACENÉHO BEDNĚNÍ ŠÍŘKY 200MM</t>
  </si>
  <si>
    <t>- dodání dílce požadovaného  tvaru a vlastností, jeho skladování, doprava</t>
  </si>
  <si>
    <t>49</t>
  </si>
  <si>
    <t>DODÁVKA PRVKŮ ZTRACENÉHO BEDNĚNÍ ŠÍŘKY 300MM</t>
  </si>
  <si>
    <t>50</t>
  </si>
  <si>
    <t>348174</t>
  </si>
  <si>
    <t>OCELOVÉ KONSTRUKCE POZINKOVANÉ - ZÁBRADLÍ</t>
  </si>
  <si>
    <t>KG</t>
  </si>
  <si>
    <t>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veškeré druhy protikorozní ochrany a nátěry konstrukcí, 
- zvláštní spojovací prostředky, rozebíratelnost konstrukce,</t>
  </si>
  <si>
    <t>51</t>
  </si>
  <si>
    <t>OCELOVÉ KONSTRUKCE POZINKOVANÉ - MONTÁŽ NA CHEM. KOTVY</t>
  </si>
  <si>
    <t>- dodání spojovacího materiálu,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</t>
  </si>
  <si>
    <t>52</t>
  </si>
  <si>
    <t>OCELOVÉ KONSTRUKCE POZINKOVANÉ - MONTÁŽ DO BETONOVÝCH PATEK</t>
  </si>
  <si>
    <t>- dodání spojovacího materiálu,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zřízení kotevních otvorů nebo jam, nejsou-li částí jiné konstrukce, 
- osazení kotvení nebo přímo částí konstrukce do podpůrné konstrukce nebo do zeminy, 
- základové konstruke včetně zemních prací, odvozu na skládku apoplatku za skládku, 
- výplň kotevních otvorů  (příp.  podlití  patních  desek) maltou,  betonem  nebo  jinou speciální hmotou, vyplnění jam zeminou,</t>
  </si>
  <si>
    <t>53</t>
  </si>
  <si>
    <t>36135</t>
  </si>
  <si>
    <t>NOSNÁ KONSTRUKCE ZE DŘEVA (BEDNĚNÍ), ZPRACOVÁNÍ + DODÁVKA ŘEZIVA</t>
  </si>
  <si>
    <t>Položka obsahuje dopravu, dodání, zřízení, údržbu a odstranění bednění s úpravou povrchu podle požadované kvality povrchu betonu, včetně odbědňovacích prostředků, podpěrných a pomocných konstrukcí a materiálů;  
- nátěry zabraňující soudržnost betonu a bednění;  
- bednění pracovních a dilatačních spár;  
- rozepření bednění;  
- zřízení otvorů pro ukládání betonu a pro jeho řádné zpracování;  
-  montážní plošiny nebo lešení nutné pro provedení prací.</t>
  </si>
  <si>
    <t>54</t>
  </si>
  <si>
    <t>PROVIZORNÍ DŘEVĚNÁ MOSTOVKA PRO LEŠENÍ POD MOST</t>
  </si>
  <si>
    <t>Položka zahrnuje dovoz z mezideponie, montáž, údržbu, demontáž, odvoz.</t>
  </si>
  <si>
    <t>Vodorovné konstrukce</t>
  </si>
  <si>
    <t>55</t>
  </si>
  <si>
    <t>41112</t>
  </si>
  <si>
    <t>DODÁVKA A MONTÁŽ SAMONOSNÝCH ŽELBET PREFABRIKÁTŮ (PZD) - NÁHRADA ZÁKRYTOVÝCH DESEK ŠACHET VČ.OČIŠTĚNÍ OPĚR, PODMAZÁNÍ CEMENTOVOU MALTOU, UTĚSNĚNÍ POVRCHU MALTOU VC</t>
  </si>
  <si>
    <t>osazení vč.specifikace - zde se uvažují bet.prefabrikáty do délky 1,20 m pro náhradu za chybějící zákrytové desky šachet vodovodních, kanalizačních a drenážních zařízení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</si>
  <si>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</si>
  <si>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56</t>
  </si>
  <si>
    <t>43411</t>
  </si>
  <si>
    <t>VÝMĚNA BETONOVÝCH SCHODŮ Z JEDNOTLIVÝCH BETONOVÝCH STUPŇŮ ŠÍŘKY DO 350MM S PODBETONOVÁNÍM</t>
  </si>
  <si>
    <t>- kompletní bourací práce včetně nezbytného rozsahu zemních prací. 
- veškerou manipulaci s vybouranou sutí a hmotami včetně uložení na skládku a poplatku za skládku. 
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</si>
  <si>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57</t>
  </si>
  <si>
    <t>45152</t>
  </si>
  <si>
    <t>ZHOTOVENÍ VSAKOVACÍHO ZAŘÍZENÍ OBJEMU 1M3 ZE ŠD 32/63, S OBALENÍM GEOTEXTÍLIÍ A DOSYPEM SYPANINOU</t>
  </si>
  <si>
    <t>položka zahrnuje dodávku předepsaného materiálu, mimostaveništní a vnitrostaveništní dopravu a jeho uložení 
není-li v zadávací dokumentaci uvedeno jinak, jedná se o nakupovaný materiál</t>
  </si>
  <si>
    <t>58</t>
  </si>
  <si>
    <t>465923</t>
  </si>
  <si>
    <t>PŘEDLÁŽDĚNÍ DLAŽBY Z BETON DLAŽDIC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</si>
  <si>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</si>
  <si>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59</t>
  </si>
  <si>
    <t>466921</t>
  </si>
  <si>
    <t>POKLÁDKA DLAŽBY VEGETAČNÍ Z BETONOVÝCH DLAŽDIC NA SUCHO - VÝPLŇ KAMENIVEM</t>
  </si>
  <si>
    <t>položka zahrnuje: 
- povrchovou úpravu podkladu 
- zřízení spojovací vrstvy 
- uložení předepsaných dlažebních prvků do předepsaného tvaru 
- spárování, těsnění, tmelení a vyplnění spar případně s vyklínováním 
- úprava povrchu pro odvedení srážkové vody 
- výplň otvorů předepsaným kamenivem 
- výplň spar předepsaným materiálem 
- nutné zemní práce (svahování, úpravu pláně a pod.) 
- podklad pod dlažbu</t>
  </si>
  <si>
    <t>60</t>
  </si>
  <si>
    <t>POKLÁDKA DLAŽBY VEGETAČNÍ Z BETONOVÝCH DLAŽDIC NA SUCHO - VÝPLŇ ZEMINOU</t>
  </si>
  <si>
    <t>položka zahrnuje: 
- povrchovou úpravu podkladu 
- zřízení spojovací vrstvy 
- uložení předepsaných dlažebních prvků do předepsaného tvaru 
- spárování, těsnění, tmelení a vyplnění spar případně s vyklínováním 
- úprava povrchu pro odvedení srážkové vody 
- výplň otvorů drnem nebo ornicí  
- výplň spar předepsaným materiálem 
- nutné zemní práce (svahování, úpravu pláně a pod.) 
- podklad pod dlažbu</t>
  </si>
  <si>
    <t>61</t>
  </si>
  <si>
    <t>DLAŽBA PLOŠNÁ BETONOVÁ VEGETAČNÍ 600x400x80MM</t>
  </si>
  <si>
    <t>položka zahrnuje: 
- dodávku předepsaných dlažebních prvků</t>
  </si>
  <si>
    <t>62</t>
  </si>
  <si>
    <t>DLAŽBA PLOŠNÁ BETONOVÁ VEGETAČNÍ 600x400x100MM</t>
  </si>
  <si>
    <t>Komunikace</t>
  </si>
  <si>
    <t>63</t>
  </si>
  <si>
    <t>56140</t>
  </si>
  <si>
    <t>KAMENIVO ZPEVNĚNÉ CEMENTEM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</si>
  <si>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</si>
  <si>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64</t>
  </si>
  <si>
    <t>56330</t>
  </si>
  <si>
    <t>VOZOVKOVÉ VRSTVY ZE ŠTĚRKODRTI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</si>
  <si>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</si>
  <si>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65</t>
  </si>
  <si>
    <t>56333</t>
  </si>
  <si>
    <t>VOZOVKOVÉ VRSTVY ZE ŠTĚRKODRTI TL. DO 150MM</t>
  </si>
  <si>
    <t>66</t>
  </si>
  <si>
    <t>56334</t>
  </si>
  <si>
    <t>VOZOVKOVÉ VRSTVY ZE ŠTĚRKODRTI TL. DO 200MM</t>
  </si>
  <si>
    <t>67</t>
  </si>
  <si>
    <t>56335</t>
  </si>
  <si>
    <t>VOZOVKOVÉ VRSTVY ZE ŠTĚRKODRTI TL. DO 250MM</t>
  </si>
  <si>
    <t>68</t>
  </si>
  <si>
    <t>567101</t>
  </si>
  <si>
    <t>POKLÁDKA BETONOVÉ SMĚSI Z BETONU DO 0,5M3</t>
  </si>
  <si>
    <t>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</t>
  </si>
  <si>
    <t>69</t>
  </si>
  <si>
    <t>POKLÁDKA BETONOVÉ SMĚSI Z BETONU PŘES 0,5M3</t>
  </si>
  <si>
    <t>70</t>
  </si>
  <si>
    <t>DODÁVKA BETONOVÉ SMĚSI Z BETONU C12/15</t>
  </si>
  <si>
    <t>- dodání směsi v požadované kvalitě</t>
  </si>
  <si>
    <t>71</t>
  </si>
  <si>
    <t>DODÁVKA BETONOVÉ SMĚSI Z BETONU C20/25</t>
  </si>
  <si>
    <t>72</t>
  </si>
  <si>
    <t>56963</t>
  </si>
  <si>
    <t>ZPEVNĚNÍ KRAJNIC Z RECYKLOVANÉHO MATERIÁLU TL DO 150MM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</si>
  <si>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</si>
  <si>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73</t>
  </si>
  <si>
    <t>572121</t>
  </si>
  <si>
    <t>INFILTRAČNÍ POSTŘIK ASFALTOVÝ DO 1,0KG/M2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</si>
  <si>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</si>
  <si>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74</t>
  </si>
  <si>
    <t>572213</t>
  </si>
  <si>
    <t>SPOJOVACÍ POSTŘIK Z EMULZE DO 0,5KG/M2</t>
  </si>
  <si>
    <t>75</t>
  </si>
  <si>
    <t>57475</t>
  </si>
  <si>
    <t>VOZOVKOVÉ VÝZTUŽNÉ VRSTVY Z GEOMŘÍŽOVINY</t>
  </si>
  <si>
    <t>- dodání geomříže v požadované kvalitě a v množství včetně přesahů (přesahy započteny v jednotkové ceně) 
- očištění podkladu 
- pokládka geomříže dle předepsaného technologického předpisu</t>
  </si>
  <si>
    <t>76</t>
  </si>
  <si>
    <t>574A03</t>
  </si>
  <si>
    <t>ASFALTOVÝ KOBEREC PROVIZORNÍ VOZOVKY Z AB GRANULÁTU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</si>
  <si>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</si>
  <si>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77</t>
  </si>
  <si>
    <t>574A31</t>
  </si>
  <si>
    <t>ASFALTOVÝ BETON PRO OBRUSNÉ VRSTVY ACO 8 TL. 40MM</t>
  </si>
  <si>
    <t>78</t>
  </si>
  <si>
    <t>574A33</t>
  </si>
  <si>
    <t>ASFALTOVÝ BETON PRO OBRUSNÉ VRSTVY ACO 11 TL. 40MM</t>
  </si>
  <si>
    <t>79</t>
  </si>
  <si>
    <t>574A41</t>
  </si>
  <si>
    <t>ASFALTOVÝ BETON PRO OBRUSNÉ VRSTVY ACO 8 TL. 50MM</t>
  </si>
  <si>
    <t>80</t>
  </si>
  <si>
    <t>574A43</t>
  </si>
  <si>
    <t>ASFALTOVÝ BETON PRO OBRUSNÉ VRSTVY ACO 11 TL. 50MM</t>
  </si>
  <si>
    <t>81</t>
  </si>
  <si>
    <t>574B34</t>
  </si>
  <si>
    <t>ASFALTOVÝ BETON PRO OBRUSNÉ VRSTVY MODIFIK ACO 11+, 11S TL. 40MM</t>
  </si>
  <si>
    <t>82</t>
  </si>
  <si>
    <t>574B44</t>
  </si>
  <si>
    <t>ASFALTOVÝ BETON PRO OBRUSNÉ VRSTVY MODIFIK ACO 11+, 11S TL. 50MM</t>
  </si>
  <si>
    <t>83</t>
  </si>
  <si>
    <t>574C05</t>
  </si>
  <si>
    <t>ASFALTOVÝ BETON PRO LOŽNÍ VRSTVY ACL 16 - VYROVNÁVKA</t>
  </si>
  <si>
    <t>84</t>
  </si>
  <si>
    <t>574E46</t>
  </si>
  <si>
    <t>ASFALTOVÝ BETON PRO PODKLADNÍ VRSTVY ACP 16 TL. 50MM</t>
  </si>
  <si>
    <t>85</t>
  </si>
  <si>
    <t>5774AB</t>
  </si>
  <si>
    <t>OPRAVA KRYTU KOMUNIKACE PRO PĚŠÍ Z ASF BETONU ACO 8 TL. DO 60MM - PLOCHY DO 2,5M2</t>
  </si>
  <si>
    <t>- zaříznutí hran 
- kompletní bourací práce včetně nezbytného rozsahu zemních prací 
- veškerou manipulaci s vybouranou sutí a hmotami včetně uložení na skládku a poplatku za skládku 
- dodání směsi v požadované kvalitě 
- očištění podkladu 
- postřiky, nátěry 
- uložení směsi dle předepsaného technologického předpisu, zhutnění vrstvy v předepsané tloušťce 
- zřízení vrstvy bez rozlišení šířky, pokládání vrstvy po etapách, včetně pracovních spar a spojů 
- asfaltová zálivka 
- úpravu napojení, ukončení podél obrubníků, dilatačních zařízení, odvodňovacích proužků, odvodňovačů, vpustí, šachet a pod.</t>
  </si>
  <si>
    <t>86</t>
  </si>
  <si>
    <t>OPRAVA KRYTU KOMUNIKACE PRO PĚŠÍ Z ASF BETONU ACO 8 TL. DO 60MM - PLOCHY PŘES 2,5M2 DO 10M2</t>
  </si>
  <si>
    <t>87</t>
  </si>
  <si>
    <t>OPRAVA KRYTU KOMUNIKACE PRO PĚŠÍ Z ASF BETONU ACO 8 TL. DO 60MM - PLOCHY PŘES 10M2 DO 50M2</t>
  </si>
  <si>
    <t>88</t>
  </si>
  <si>
    <t>57791A</t>
  </si>
  <si>
    <t>VÝSPRAVA VÝTLUKŮ SMĚSÍ ACO (HMOTNOST)</t>
  </si>
  <si>
    <t>- odfrézování nebo jiné odstranění vozovkových vrstev 
- veškerou manipulaci s vybouranou sutí a s vybouranými hmotami vč. dopravy, uložení na skládku a poplatku za skládku 
- zaříznutí hran 
- vyčištění 
- nátěr 
- dodání a výplň předepsanou zhutněnou balenou asfaltovou směsí 
- asfaltová zálivka</t>
  </si>
  <si>
    <t>89</t>
  </si>
  <si>
    <t>LETMÁ VÝSPRAVA VÝTLUKŮ SMĚSÍ ACO (HMOTNOST)</t>
  </si>
  <si>
    <t>- odfrézování nebo jiné odstranění poškozených vozovkových vrstev 
- zaříznutí hran 
- vyčištění 
- nátěr 
- dodání a výplň předepsanou zhutněnou balenou asfaltovou směsí 
- asfaltová zálivka</t>
  </si>
  <si>
    <t>90</t>
  </si>
  <si>
    <t>58221</t>
  </si>
  <si>
    <t>OPRAVA (DOPLNĚNÍ) DLAŽBY Z DROBNÝCH KOSTEK</t>
  </si>
  <si>
    <t>- rozebrání dlažby 
- veškerou manipulaci s vybouranou sutí a s vybouranými hmotami vč. dopravy, uložení na skládku a poplatku za skládku 
-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</si>
  <si>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</t>
  </si>
  <si>
    <t>KOSTKA DLAŽEBNÍ DROBNÁ ŽULOVÁ 8/10</t>
  </si>
  <si>
    <t>- dodání dlažebního materiálu v požadované kvalitě</t>
  </si>
  <si>
    <t>92</t>
  </si>
  <si>
    <t>582311</t>
  </si>
  <si>
    <t>OPRAVA (DOPLNĚNÍ) KOSTEK DLAŽBY Z MOZAIKY</t>
  </si>
  <si>
    <t>93</t>
  </si>
  <si>
    <t>KOSTKA DLAŽEBNÍ MOZAIKA ČEDIČOVÁ 4/6</t>
  </si>
  <si>
    <t>94</t>
  </si>
  <si>
    <t>KOSTKA DLAŽEBNÍ MOZAIKA ŽULOVÁ 4/6</t>
  </si>
  <si>
    <t>95</t>
  </si>
  <si>
    <t>58251</t>
  </si>
  <si>
    <t>POKLÁDKA BETONOVÝCH DLAŽDIC DO LOŽE Z KAMENIVA</t>
  </si>
  <si>
    <t>-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</si>
  <si>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96</t>
  </si>
  <si>
    <t>DLAŽBA Z BETONOVÝCH DLAŽDIC</t>
  </si>
  <si>
    <t>- dodání dlažebního materiálu v požadované kvalitě.</t>
  </si>
  <si>
    <t>97</t>
  </si>
  <si>
    <t>58252</t>
  </si>
  <si>
    <t>OPRAVA KRYTU Z BETONOVÝCH DLAŽDIC DO LOŽE Z KAMENIVA S ROZEBRÁNÍM POŠKOZENÝCH DLAŽDIC</t>
  </si>
  <si>
    <t>- rozebrání dlažby 
- veškerou manipulaci s vybouranou sutí a s vybouranými hmotami vč. dopravy, uložení na skládku a poplatku za skládku 
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</t>
  </si>
  <si>
    <t>98</t>
  </si>
  <si>
    <t>OPRAVA KRYTU Z BETONOVÝCH DLAŽDIC DO ZAVLHLÉHO BETONU S VYBOURÁNÍM POŠKOZENÝCH DLAŽDIC</t>
  </si>
  <si>
    <t>99</t>
  </si>
  <si>
    <t>582611</t>
  </si>
  <si>
    <t>01</t>
  </si>
  <si>
    <t>OPRAVA KRYTU KOMUNIKACE PRO PĚŠÍ ZE ZÁMKOVÉ DLAŽBY - PLOCHY DO 10M2</t>
  </si>
  <si>
    <t>- rozebrání dlažby 
- veškerou manipulaci s vybouranou sutí a s vybouranými hmotami vč. dopravy, uložení na skládku a poplatku za skládku 
-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</t>
  </si>
  <si>
    <t>100</t>
  </si>
  <si>
    <t>POKLÁDKA BETON DLAŽDIC SE ZÁMKEM TL 60MM DO LOŽE Z KAM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</si>
  <si>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</si>
  <si>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101</t>
  </si>
  <si>
    <t>DLAŽBA TVAR OBDÉLNÍK BETONOVÁ 200x100x60MM PŘÍRODNÍ</t>
  </si>
  <si>
    <t>102</t>
  </si>
  <si>
    <t>DLAŽBA TVAR OBDÉLNÍK BETONOVÁ 200x100x60MM BAREVNÁ</t>
  </si>
  <si>
    <t>103</t>
  </si>
  <si>
    <t>DLAŽBA TVARU I BETONOVÁ 200x165x60MM PŘÍRODNÍ</t>
  </si>
  <si>
    <t>104</t>
  </si>
  <si>
    <t>DLAŽBA TVARU I BETONOVÁ 200x165x60MM BAREVNÁ</t>
  </si>
  <si>
    <t>105</t>
  </si>
  <si>
    <t>DLAŽBA TVAR OBDÉLNÍK BETONOVÁ PRO NEVIDOMÉ 200x100x60MM PŘÍRODNÍ</t>
  </si>
  <si>
    <t>106</t>
  </si>
  <si>
    <t>DLAŽBA TVAR OBDÉLNÍK BETONOVÁ PRO NEVIDOMÉ 200x100x60MM BAREVNÁ</t>
  </si>
  <si>
    <t>107</t>
  </si>
  <si>
    <t>582612</t>
  </si>
  <si>
    <t>POKLÁDKA BETON DLAŽDIC SE ZÁMKEM TL 80MM DO LOŽE Z KAM</t>
  </si>
  <si>
    <t>108</t>
  </si>
  <si>
    <t>DLAŽBA TVAR OBDÉLNÍK BETONOVÁ 200x100x80MM PŘÍRODNÍ</t>
  </si>
  <si>
    <t>109</t>
  </si>
  <si>
    <t>DLAŽBA TVAR OBDÉLNÍK BETONOVÁ 200x100x80MM BAREVNÁ</t>
  </si>
  <si>
    <t>110</t>
  </si>
  <si>
    <t>DLAŽBA TVARU I BETONOVÁ 200x165x80MM PŘÍRODNÍ</t>
  </si>
  <si>
    <t>111</t>
  </si>
  <si>
    <t>DLAŽBA TVARU I BETONOVÁ 200x165x80MM BAREVNÁ</t>
  </si>
  <si>
    <t>112</t>
  </si>
  <si>
    <t>DLAŽBA TVAR OBDÉLNÍK BETONOVÁ PRO NEVIDOMÉ 200x100x80MM PŘÍRODNÍ</t>
  </si>
  <si>
    <t>113</t>
  </si>
  <si>
    <t>DLAŽBA TVAR OBDÉLNÍK BETONOVÁ PRO NEVIDOMÉ 200x100x80MM BAREVNÁ</t>
  </si>
  <si>
    <t>114</t>
  </si>
  <si>
    <t>58301</t>
  </si>
  <si>
    <t>POKLÁDKA BETONOVÝCH SILNIČNÍCH DÍLCŮ (PANELŮ) 3,0x1,0x0,150M</t>
  </si>
  <si>
    <t>-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</si>
  <si>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115</t>
  </si>
  <si>
    <t>DODÁVKA BETONOVÝCH SILNIČNÍCH DÍLCŮ (PANELŮ) 3,0x1,0x0,150M</t>
  </si>
  <si>
    <t>- dodání dílců v požadované kvalitě</t>
  </si>
  <si>
    <t>116</t>
  </si>
  <si>
    <t>587201</t>
  </si>
  <si>
    <t>PŘEDLÁŽDĚNÍ KRYTU Z VELKÝCH KOSTEK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</si>
  <si>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</si>
  <si>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117</t>
  </si>
  <si>
    <t>587202</t>
  </si>
  <si>
    <t>PŘEDLÁŽDĚNÍ KRYTU Z DROBNÝCH KOSTEK</t>
  </si>
  <si>
    <t>118</t>
  </si>
  <si>
    <t>587203</t>
  </si>
  <si>
    <t>PŘEDLÁŽDĚNÍ KRYTU Z MOZAIKOVÝCH KOSTEK</t>
  </si>
  <si>
    <t>Úpravy povrchů, podlahy, výplně otvorů</t>
  </si>
  <si>
    <t>119</t>
  </si>
  <si>
    <t>61542</t>
  </si>
  <si>
    <t>OMÍTKA JÁDROVÁ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</si>
  <si>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</si>
  <si>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120</t>
  </si>
  <si>
    <t>DISPERZE AKRYLÁTOVÁ DIN 28</t>
  </si>
  <si>
    <t>L</t>
  </si>
  <si>
    <t>položka zahrnuje: 
dodávku veškerého materiálu v předepsané kvalitě</t>
  </si>
  <si>
    <t>121</t>
  </si>
  <si>
    <t>626111</t>
  </si>
  <si>
    <t>LEPIDLO TENKOVRSTVÉ FLEXIBILNÍ MRAZUVZDORNÉ NA BÁZI CEMENTU, VČETNĚ APLIKACE</t>
  </si>
  <si>
    <t>použití: 
- lepení dlažeb, obkladů, izolačních hmot</t>
  </si>
  <si>
    <t>122</t>
  </si>
  <si>
    <t>MALTA TENKOVRSTVÁ OPRAVNÁ NA BETONY VČETNĚ APLIKACE</t>
  </si>
  <si>
    <t>použití: 
- hrubé reprofilace a vyhlazování nerovností nosných a pohledových betonů 
- stěrkování povrchu pohledových betonů</t>
  </si>
  <si>
    <t>123</t>
  </si>
  <si>
    <t>63147</t>
  </si>
  <si>
    <t>POTĚR BETONOVÝ</t>
  </si>
  <si>
    <t>položka zahrnuje: 
- dodávku veškerého materiálu potřebného pro předepsanou úpravu v předepsané kvalitě 
- nutné vyspravení podkladu, případně zatření spar 
- položení vrstvy v předepsané tloušťce 
- potřebná lešení a podpěrné konstrukce</t>
  </si>
  <si>
    <t>Přidružená stavební výroba</t>
  </si>
  <si>
    <t>124</t>
  </si>
  <si>
    <t>702211</t>
  </si>
  <si>
    <t>ULOŽENÍ CHRÁNIČKY DN 100 MM DO HLOUBKY 800MM VČETNĚ OBSYPU TŘÍDĚNÝM KAMENIVEM</t>
  </si>
  <si>
    <t>zahrnuje: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položka obsahuje: 
- zřízení plně funkční kompletní soustavy, podle příslušného technologického předpisu 
- zřízení i jednotlivých částí po etapách, včetně pracovních spar a spojů, pracovního zaslepení konců a pod. 
- úprava prostupů, průchodů  šachtami a komorami, okolí podpěr a vyústění, zaústění, napojení, vyvedení a upevnění odpad. výustí 
- úprava, očištění a ošetření prostoru kolem potrubí 
- položky platí pro práce prováděné v prostoru zapaženém i nezapaženém 
- položky zahrnují i práce spojené s nutnými obtoky, převáděním a čerpáním vody</t>
  </si>
  <si>
    <t>125</t>
  </si>
  <si>
    <t>72124</t>
  </si>
  <si>
    <t>VÝMĚNA LAPAČE STŘEŠNÍCH SPLAVENIN</t>
  </si>
  <si>
    <t>- dodání veškerého instalačního a  pomocného  materiálu  (trouby,  trubky,  armatury,  tvarové  kusy,  spojovací a těsnící materiál a pod.), podpěrných, závěsných, upevňovacích prvků, včetně potřebných úprav 
- zednické výpomoci, jako je vysekávání kapes a rýh, jejich vyplnění a začištění 
- úprava podkladu a osazení podpěr, osazení a očištění podkladu a podpěr 
- zřízení plně funkční instalace, kompletní soustavy, podle příslušného technologického předpisu 
- úprava a příprava prostupů, okolí podpěr, zaústění a napojení a upevnění odpadních výustek 
- úprava, očištění a ošetření prostoru kolem instalace 
- rozebrání povrchu přilehlé komunikace, zpětná úprava povrchu do původního stavu 
- veškerou manipulaci s vybouranou sutí a hmotami včetně uložení na skládku a poplatku za skládku</t>
  </si>
  <si>
    <t>126</t>
  </si>
  <si>
    <t>LAPAČE STŘEŠNÍCH SPLAVENIN Z PLASTU</t>
  </si>
  <si>
    <t>- dodání požadovaného materiálu</t>
  </si>
  <si>
    <t>127</t>
  </si>
  <si>
    <t>LAPAČE STŘEŠNÍCH SPLAVENIN Z LITINY</t>
  </si>
  <si>
    <t>128</t>
  </si>
  <si>
    <t>748211</t>
  </si>
  <si>
    <t>POVRCHOVÁ ÚPRAVA NÁTĚREM - SYNTETICKOU BARVOU - ZÁBRADLÍ, SLOUPKY, VČETNĚ OČIŠTĚNÍ, BROUŠENÍ ČI OŠKRÁBÁNÍ, VYSPRAVENÍ PODKLADU ZÁKLADOVOU BARVOU, MASKOVÁNÍ A ÚKLIDU</t>
  </si>
  <si>
    <t>1. Položka obsahuje: 
- veškeré příslušenství pro montáž 
- pořízení bezpečného prostoru pro pracovníky, svislé dopravní značení, pásky PVC atd. 
2. Položka neobsahuje: 
 X 
3. Způsob měření: 
Měří se plocha v metrech čtverečných.</t>
  </si>
  <si>
    <t>129</t>
  </si>
  <si>
    <t>POVRCHOVÁ ÚPRAVA NÁTĚREM - OPATŘENÍ POVRCHU OCELOVÝCH KONSTRUKCÍ PRÁŠKOVOU BARVOU</t>
  </si>
  <si>
    <t>130</t>
  </si>
  <si>
    <t>76792</t>
  </si>
  <si>
    <t>OPLOCENÍ Z DRÁTĚNÉHO PLETIVA POTAŽENÉHO PLASTEM (OKO 50x50MM) VÝŠKY DO 1,8M S OSAZENÍM SLOUPKŮ DN 38MM VÝŠKY 2,5M, VZPĚR SLOUPKŮ, ZÁKLADOVÝCH PATEK</t>
  </si>
  <si>
    <t>položka zahrnuje: 
- základové konstrukce, pletivo, sloupky, rámy, rošty, lišty, kování, podpěrné, závěsné, upevňovací prvky, spojovací a těsnící materiál, pomocný materiál, kompletní povrchovou úpravu 
- kompletní provedení vykopávky 
- vodorovná a svislá doprava, přemístění, přeložení, manipulace s výkopkem včetně uložení na skládku a poplatku za skládku 
- veškerou manipulaci s vybouranou sutí a hmotami včetně uložení na skládku a poplatku za skládku 
položka nezahrnuje: 
- podhrabové desky</t>
  </si>
  <si>
    <t>131</t>
  </si>
  <si>
    <t>PODHRABOVÉ DESKY VÝŠKY 500MM</t>
  </si>
  <si>
    <t>položka zahrnuje: 
- dodání a pokládku betonových podhrabových desek o rozměrech předepsaných zadávací dokumentací 
- základové konstrukce, upevňovací prvky, spojovací a těsnící materiál, pomocný materiál, kompletní povrchovou úpravu</t>
  </si>
  <si>
    <t>132</t>
  </si>
  <si>
    <t>76796</t>
  </si>
  <si>
    <t>UMÍSTĚNÍ VSTUPNÍ BRANKY JEDNOKŘÍDLÉ ŠÍŘKY 1000MM, VÝPLŇ VNITŘNÍ RÁM S PLETIVEM, KLIKA SE ZÁMKEM NA DOZICKÝ KLÍČ</t>
  </si>
  <si>
    <t>- položka zahrnuje vedle vlastní branky i rámy, rošty, lišty, kování, podpěrné, závěsné, upevňovací prvky, spojovací a těsnící materiál, pomocný materiál, kompletní povrchovou úpravu. 
- je zahrnuta i předepsaná výplň.</t>
  </si>
  <si>
    <t>133</t>
  </si>
  <si>
    <t>UMÍSTĚNÍ VJEZDOVÉ BRÁNY DVOUKŘÍDLÉ ŠÍŘKY DO 3600MM, VÝPLŇ VNITŘNÍ RÁM S PLETIVEM, KLIKA SE ZÁMKEM NA DOZICKÝ KLÍČ</t>
  </si>
  <si>
    <t>- položka zahrnuje vedle vlastní brány i rámy, rošty, lišty, kování, podpěrné, závěsné, upevňovací prvky, spojovací a těsnící materiál, pomocný materiál, kompletní povrchovou úpravu. 
- je zahrnuta i předepsaná výplň.</t>
  </si>
  <si>
    <t>Potrubí</t>
  </si>
  <si>
    <t>134</t>
  </si>
  <si>
    <t>87433</t>
  </si>
  <si>
    <t>POTRUBÍ Z TRUB PLASTOVÝCH ODPADNÍCH DN DO 150MM DO PÍSKOVÉHO LOŽE TL. 100MM, ULOŽENÍ DO HL. 800MM</t>
  </si>
  <si>
    <t>položka zahrnuje: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</si>
  <si>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135</t>
  </si>
  <si>
    <t>87434</t>
  </si>
  <si>
    <t>POTRUBÍ Z TRUB PLASTOVÝCH ODPADNÍCH DN DO 200MM DO PÍSKOVÉHO LOŽE TL. 100MM, ULOŽENÍ DO HL. 800MM</t>
  </si>
  <si>
    <t>136</t>
  </si>
  <si>
    <t>891915</t>
  </si>
  <si>
    <t>VÝMĚNA POKLOPU ŠOUPÁTKA</t>
  </si>
  <si>
    <t>- Položka zahrnuje kompletní demontáž a montáž dle technologického předpisu, dodávku poklopu, veškerou mimostaveništní a vnitrostaveništní dopravu, uložení vybouraných hmot na skládku a poplatek za skládku.</t>
  </si>
  <si>
    <t>137</t>
  </si>
  <si>
    <t>89413</t>
  </si>
  <si>
    <t>ŠACHTY KANALIZAČNÍ Z BETON DÍLCŮ PRŮMĚR 1,0M - 2x SKRUŽ V.500MM, 1x PŘECHOD.SKRUŽ 1000/600MM, 1X VYROVNÁVACÍ PRSTENEC V. 50MM, LITINOVÉ VÍKO S PANTEM DN 600MM ZATÍŽ D400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</si>
  <si>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</si>
  <si>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138</t>
  </si>
  <si>
    <t>89712</t>
  </si>
  <si>
    <t>VPUSŤ KANALIZAČNÍ ULIČNÍ KOMPLETNÍ Z BETONOVÝCH DÍLCŮ - MONTÁŽ VČ. OBETONOVÁNÍ, OBSYPU</t>
  </si>
  <si>
    <t>položka zahrnuje: 
- osazení předepsaných dílů včetně mříže 
- výplň, těsnění  a tmelení spar a spojů, 
- opatření  povrchů  betonu  izolací  proti zemní vlhkosti v částech, kde přijdou do styku se zeminou nebo kamenivem, 
- předepsané podkladní konstrukce 
položka zahrnuje: 
betonové dílce</t>
  </si>
  <si>
    <t>139</t>
  </si>
  <si>
    <t>02</t>
  </si>
  <si>
    <t>SKRUŽ PRO KANALIZAČNÍ VPUST BETONOVÁ 450x570x50MM</t>
  </si>
  <si>
    <t>položka zahrnuje: 
- dodávku předepsaných dílů</t>
  </si>
  <si>
    <t>140</t>
  </si>
  <si>
    <t>03</t>
  </si>
  <si>
    <t>SKRUŽ PRO KANALIZAČNÍ VPUST BETONOVÁ 450x195x50MM</t>
  </si>
  <si>
    <t>141</t>
  </si>
  <si>
    <t>04</t>
  </si>
  <si>
    <t>SKRUŽ PRO KANALIZAČNÍ VPUST BETONOVÁ 450x295x50MM</t>
  </si>
  <si>
    <t>142</t>
  </si>
  <si>
    <t>05</t>
  </si>
  <si>
    <t>SKRUŽ PRO KANALIZAČNÍ VPUST PŘECHODOVÁ BETONOVÁ 450-270x295x50MM</t>
  </si>
  <si>
    <t>položka zahrnuje: 
- dodávku předepsaných</t>
  </si>
  <si>
    <t>143</t>
  </si>
  <si>
    <t>06</t>
  </si>
  <si>
    <t>SKRUŽ PRO KANALIZAČNÍ VPUST S VÝTOKOVÝM OTVOREM PVC BETONOVÁ 450x350x50MM</t>
  </si>
  <si>
    <t>položka zahrnuje: 
- dodávku apředepsaných dílů</t>
  </si>
  <si>
    <t>144</t>
  </si>
  <si>
    <t>07</t>
  </si>
  <si>
    <t>DNO PRO VPUSŤ KANALIZAČNÍ S KALOVOU PROHLUBNÍ BETONOVÉ 450x300x50MM</t>
  </si>
  <si>
    <t>145</t>
  </si>
  <si>
    <t>08</t>
  </si>
  <si>
    <t>DNO PRO VPUSŤ KANALIZAČNÍ S VÝTOKOVÝM OTVOREM BETONOVÉ 450x330x50MM</t>
  </si>
  <si>
    <t>146</t>
  </si>
  <si>
    <t>09</t>
  </si>
  <si>
    <t>PRSTENEC PRO VPUSŤ KANALIZAČNÍ VYROVNÁVACÍ BETONOVÝ 390x60x130MM</t>
  </si>
  <si>
    <t>147</t>
  </si>
  <si>
    <t>MŘÍŽ VTOKOVÁ LITINOVÁ PRO VPUSŤ KANALIZAČNÍ VČETNĚ RÁMU 500x500MM, D400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</si>
  <si>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</si>
  <si>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148</t>
  </si>
  <si>
    <t>KALOVÝ KOŠ NÍZKÝ PRO KANALIZAČNÍ VPUST ŽÁROVĚ PZ PLECH PRO RÁM 500/500MM</t>
  </si>
  <si>
    <t>149</t>
  </si>
  <si>
    <t>KALOVÝ KOŠ VYSOKÝ PRO KANALIZAČNÍ VPUST ŽÁROVĚ PZ PLECH PRO RÁM 500/500MM</t>
  </si>
  <si>
    <t>150</t>
  </si>
  <si>
    <t>89742</t>
  </si>
  <si>
    <t>VPUSŤ CHODNÍKOVÁ Z BETON DÍLCŮ</t>
  </si>
  <si>
    <t>položka zahrnuje: 
dodávku a osazení předepsaného dílce včetně mříže 
předepsané podkladní konstrukce</t>
  </si>
  <si>
    <t>151</t>
  </si>
  <si>
    <t>897624</t>
  </si>
  <si>
    <t>VPUSŤ ŠTĚRBINOVÝCH ŽLABŮ Z BETON DÍLCŮ SV. ŠÍŘKY DO 250MM</t>
  </si>
  <si>
    <t>položka zahrnuje dodávku a osazení předepsaného dílce včetně mříže 
nezahrnuje předepsané podkladní konstrukce</t>
  </si>
  <si>
    <t>152</t>
  </si>
  <si>
    <t>897625</t>
  </si>
  <si>
    <t>VPUSŤ ŠTĚRBINOVÝCH ŽLABŮ Z BETON DÍLCŮ SV. ŠÍŘKY DO 300MM</t>
  </si>
  <si>
    <t>153</t>
  </si>
  <si>
    <t>897724</t>
  </si>
  <si>
    <t>ČISTÍCÍ KUSY ŠTĚRBIN ŽLABŮ Z BETON DÍLCŮ SV. ŠÍŘKY DO 250MM</t>
  </si>
  <si>
    <t>položka zahrnuje dodávku a osazení předepsaného dílce 
nezahrnuje předepsané podkladní konstrukce</t>
  </si>
  <si>
    <t>154</t>
  </si>
  <si>
    <t>897725</t>
  </si>
  <si>
    <t>ČISTÍCÍ KUSY ŠTĚRBIN ŽLABŮ Z BETON DÍLCŮ SV. ŠÍŘKY DO 300MM</t>
  </si>
  <si>
    <t>155</t>
  </si>
  <si>
    <t>899122</t>
  </si>
  <si>
    <t>VÝMĚNA MŘÍŽE LITINOVÉ</t>
  </si>
  <si>
    <t>Položka zahrnuje kompletní demontáž, dodávku a osazení předepsané mříže včetně rámu, veškerou mimostaveništní a vnitrostaveništní dopravu, uložení vybouraných hmot na skládku a poplatek za skládku.</t>
  </si>
  <si>
    <t>156</t>
  </si>
  <si>
    <t>89914</t>
  </si>
  <si>
    <t>MONTÁŽ ŠACHTOVÉ BETONOVÉ SKRUŽE SAMOSTATNÉ</t>
  </si>
  <si>
    <t>- Položka zahrnuje veškerý materiál, výrobky a polotovary, včetně mimostaveništní a vnitrostaveništní dopravy (rovněž přesuny), včetně naložení a složení,případně s uložením. 
- Položka neobsahuje dodání materiálu</t>
  </si>
  <si>
    <t>157</t>
  </si>
  <si>
    <t>ŠACHTOVÉ BETONOVÉ SKRUŽE SAMOSTATNÉ - DN 1000MM, VÝŠKY 250MM</t>
  </si>
  <si>
    <t>- Položka zahrnuje dodání materiálu</t>
  </si>
  <si>
    <t>158</t>
  </si>
  <si>
    <t>ŠACHTOVÉ BETONOVÉ SKRUŽE SAMOSTATNÉ - DN 1000MM, VÝŠKY 500MM</t>
  </si>
  <si>
    <t>159</t>
  </si>
  <si>
    <t>89921</t>
  </si>
  <si>
    <t>KOMPLETNÍ VÝMĚNA POKLOPU KANALIZAČNÍ ŠACHTY DN 600MM</t>
  </si>
  <si>
    <t>položka zahrnuje všechny nutné práce a materiály pro provedení výměny poklopu: 
- výřez v asfaltovém souvrství a vybourání asfaltových vrstev vč. odvozu na skládku a poplatku za skládku 
- vybourání stávajícího poklopu a rámu vč. odvozu na skládku a poplatku za skládku 
- úprava pro osazení nového rámu, dodání nového poklopu a jeho usazení 
- podkládka nových asfaltových vrstev 
- zálivka/zatření spár</t>
  </si>
  <si>
    <t>160</t>
  </si>
  <si>
    <t>89922</t>
  </si>
  <si>
    <t>VÝŠKOVÁ ÚPRAVA POKLOPŮ ARMATURNÍCH ŠACHET, KANALIZAČNÍCH POKLOPŮ</t>
  </si>
  <si>
    <t>- položka výškové úpravy zahrnuje všechny nutné práce a materiály pro zvýšení nebo snížení zařízení (včetně nutné úpravy stávajícího povrchu vozovky nebo chodníku).</t>
  </si>
  <si>
    <t>161</t>
  </si>
  <si>
    <t>BETONOVÝ VYROVNÁVACÍ PRSTENEC 40MM (DN 625MM)</t>
  </si>
  <si>
    <t>- položka zahrnuje všechny nutné práce a materiály související s dodáním požadovaných prvků na místo stavby (manipulace, doprava).</t>
  </si>
  <si>
    <t>162</t>
  </si>
  <si>
    <t>BETONOVÝ VYROVNÁVACÍ PRSTENEC 60MM (DN 625MM)</t>
  </si>
  <si>
    <t>163</t>
  </si>
  <si>
    <t>BETONOVÝ VYROVNÁVACÍ PRSTENEC 80MM (DN 625MM)</t>
  </si>
  <si>
    <t>164</t>
  </si>
  <si>
    <t>89923</t>
  </si>
  <si>
    <t>VÝŠKOVÁ ÚPRAVA KRYCÍCH HRNCŮ - POKLOPŮ ŠOUPAT, CHODNÍKOVÝCH UZÁVĚRŮ A HYDRANTŮ</t>
  </si>
  <si>
    <t>Ostatní konstrukce a práce</t>
  </si>
  <si>
    <t>165</t>
  </si>
  <si>
    <t>91297</t>
  </si>
  <si>
    <t>DOPRAVNÍ ZRCADLO - DEMONTÁŽ ZE STÁVAJÍCÍHO SLOUPKU SE ZACHOVÁNÍM SLOUPKU</t>
  </si>
  <si>
    <t>položka zahrnuje: 
- dodání a osazení zrcadla včetně nutných zemních prací 
- předepsaná povrchová úprava 
- vnitrostaveništní a mimostaveništní doprava 
- odrazky plastové nebo z retroreflexní fólie.</t>
  </si>
  <si>
    <t>166</t>
  </si>
  <si>
    <t>DOPRAVNÍ ZRCADLO - DODÁVKA A MONTÁŽ VČETNĚ SLOUPKU V. 4 M PRO DOPRAVNÍ ZRCADLO DO BETONOVÉ PATKY</t>
  </si>
  <si>
    <t>položka zahrnuje: 
- dodání a osazení zrcadla včetně nutných zemních prací 
- předepsaná povrchová úprava 
- vnitrostaveništní a mimostaveništní doprava 
- odrazky plastové nebo z retroreflexní fólie. 
- sloupky a upevňovací zařízení včetně jejich osazení (betonová patka, zemní práce, vytýčení stávajících podzemních sítí)</t>
  </si>
  <si>
    <t>167</t>
  </si>
  <si>
    <t>DOPRAVNÍ ZRCADLO - DODÁVKA A MONTÁŽ - KRUHOVÉ PRŮMĚR 600MM</t>
  </si>
  <si>
    <t>168</t>
  </si>
  <si>
    <t>DOPRAVNÍ ZRCADLO - DODÁVKA A MONTÁŽ - KRUHOVÉ PRŮMĚR 800MM</t>
  </si>
  <si>
    <t>169</t>
  </si>
  <si>
    <t>DOPRAVNÍ ZRCADLO - DODÁVKA A MONTÁŽ - OBDÉLNÍKOVÉ 600x800MM</t>
  </si>
  <si>
    <t>170</t>
  </si>
  <si>
    <t>DOPRAVNÍ ZRCADLO - DODÁVKA A MONTÁŽ - OBDÉLNÍKOVÉ 800x1000MM</t>
  </si>
  <si>
    <t>171</t>
  </si>
  <si>
    <t>914131</t>
  </si>
  <si>
    <t>DOPRAVNÍ ZNAČKY ZÁKLADNÍ VELIKOSTI OCELOVÉ - DODÁVKA A MONTÁŽ</t>
  </si>
  <si>
    <t>položka zahrnuje: 
- dodávku a montáž značek na sloupek v požadovaném provedení 
položka nezahrnuje: 
- dodávku sloupku, základové konstrukce</t>
  </si>
  <si>
    <t>172</t>
  </si>
  <si>
    <t>DOPRAVNÍ ZNAČKY ZÁKLADNÍ VELIKOSTI OCELOVÉ - NAROVNÁNÍ SLOUPKU S BETONOVOU PATKOU</t>
  </si>
  <si>
    <t>položka zahrnuje: 
- zemní a všechny ostatní potřebné práce</t>
  </si>
  <si>
    <t>173</t>
  </si>
  <si>
    <t>914133</t>
  </si>
  <si>
    <t>DOPRAVNÍ ZNAČKY ZÁKLADNÍ VELIKOSTI OCELOVÉ - DEMONTÁŽ ZE SLOUPKU SE ZACHOVÁNÍM SLOUPKU</t>
  </si>
  <si>
    <t>Položka zahrnuje odstranění, demontáž a odklizení materiálu s odvozem na předepsané místo</t>
  </si>
  <si>
    <t>174</t>
  </si>
  <si>
    <t>DOPRAVNÍ ZNAČKY ZÁKLADNÍ VELIKOSTI OCELOVÉ - DEMONTÁŽ VČETNĚ ODSTRANĚNÍ SLOUPKU A ZÁKLADU</t>
  </si>
  <si>
    <t>175</t>
  </si>
  <si>
    <t>DOPRAVNÍ ZNAČKY ZÁKLADNÍ VELIKOSTI OCELOVÉ - DEMONTÁŽ SLOUPKU</t>
  </si>
  <si>
    <t>176</t>
  </si>
  <si>
    <t>DOPRAVNÍ ZNAČKY ZÁKLADNÍ VELIKOSTI OCELOVÉ - VÝMĚNA HLINÍKOVÉ PATKY</t>
  </si>
  <si>
    <t>Položka zahrnuje odstranění, demontáž a odklizení materiálu s odvozem na předepsané místo 
Patky a upevňovací zařízení včetně jejich osazení (zemní a všechny ostatní potřebné práce)</t>
  </si>
  <si>
    <t>177</t>
  </si>
  <si>
    <t>914139</t>
  </si>
  <si>
    <t>DIO - DOPRAVNÍ ZNAČKY ZÁKLADNÍ VELIKOSTI - MONTÁŽ S PŘEMÍSTĚNÍM</t>
  </si>
  <si>
    <t>položka zahrnuje: 
- dopravu demontované značky z dočasné skládky do 5 km 
- osazení a montáž značky na určeném místě 
- nutnou opravu poškozených částí 
nezahrnuje dodávku značky</t>
  </si>
  <si>
    <t>178</t>
  </si>
  <si>
    <t>DIO - DOPRAVNÍ ZNAČKY ZÁKLADNÍ VELIKOSTI - NÁJEMNÉ</t>
  </si>
  <si>
    <t>KSDEN</t>
  </si>
  <si>
    <t>položka zahrnuje sazbu za pronájem dopravních značek a zařízení, počet jednotek je určen jako součin počtu značek a počtu dní použití</t>
  </si>
  <si>
    <t>179</t>
  </si>
  <si>
    <t>DIO - DOPRAVNÍ ZNAČKY ZÁKLADNÍ VELIKOSTI - DEMONTÁŽ S PŘEMÍSTĚNÍM</t>
  </si>
  <si>
    <t>Položka zahrnuje odstranění, demontáž a odklizení materiálu s odvozem na předepsané místo do 5km</t>
  </si>
  <si>
    <t>180</t>
  </si>
  <si>
    <t>914311</t>
  </si>
  <si>
    <t>DOPRAVNÍ ZNAČKY DODATKOVÉ OCELOVÉ - DODÁVKA A MONTÁŽ</t>
  </si>
  <si>
    <t>položka zahrnuje: 
- dodávku a montáž značek v požadovaném provedení</t>
  </si>
  <si>
    <t>181</t>
  </si>
  <si>
    <t>914411</t>
  </si>
  <si>
    <t>DOPRAVNÍ ZNAČKY 100X150CM OCELOVÉ - DODÁVKA A MONTÁŽ</t>
  </si>
  <si>
    <t>182</t>
  </si>
  <si>
    <t>914911</t>
  </si>
  <si>
    <t>MONTÁŽ SLOUPKU DOPRAVNÍCH ZNAČEK SE ZABETONOVÁNÍM</t>
  </si>
  <si>
    <t>položka zahrnuje: 
- osazení sloupku (betonová patka, zemní práce, vytýčení stávajících podzemních sítí) 
položka nezahrnuje: 
- dodávku sloupku</t>
  </si>
  <si>
    <t>183</t>
  </si>
  <si>
    <t>DODÁVKA SLOUPKU Z OCELOVÝCH TRUBEK</t>
  </si>
  <si>
    <t>položka zahrnuje: 
- dodávka sloupku</t>
  </si>
  <si>
    <t>184</t>
  </si>
  <si>
    <t>914913</t>
  </si>
  <si>
    <t>SLOUPKY A STOJKY DOPRAVNÍCH ZNAČEK Z OCEL TRUBEK - VÝMĚNA ODŘÍZNUTÍM A NAVAŘENÍM NOVÉHO SLOUPKU</t>
  </si>
  <si>
    <t>Položka zahrnuje odstranění, demontáž a odklizení materiálu s odvozem na předepsané místo, dodávku 
Sloupky a upevňovací zařízení včetně jejich osazení (zemní a všechny ostatní potřebné práce)</t>
  </si>
  <si>
    <t>185</t>
  </si>
  <si>
    <t>914921</t>
  </si>
  <si>
    <t>MONTÁŽ SLOUPKU DOPRAVNÍCH ZNAČEK DO AL PATKY</t>
  </si>
  <si>
    <t>položka zahrnuje: 
- upevňovací zařízení včetně osazení sloupku (betonová patka, hliníková patka, zemní práce, vytýčení stávajících podzemních sítí) 
položka nezahrnuje: 
- dodávku sloupku</t>
  </si>
  <si>
    <t>186</t>
  </si>
  <si>
    <t>915111</t>
  </si>
  <si>
    <t>VODOROVNÉ DOPRAVNÍ ZNAČENÍ BARVOU HLADKÉ - DODÁVKA A POKLÁDKA - PŘECHOD PRO CHODCE</t>
  </si>
  <si>
    <t>položka zahrnuje: 
- dodání a pokládku nátěrového materiálu (měří se pouze natíraná plocha) 
- předznačení</t>
  </si>
  <si>
    <t>187</t>
  </si>
  <si>
    <t>VODOROVNÉ DOPRAVNÍ ZNAČENÍ BARVOU - DODÁVKA A POKLÁDKA - BÍLÁ ČÁRA Š. 125MM</t>
  </si>
  <si>
    <t>188</t>
  </si>
  <si>
    <t>VODOROVNÉ DOPRAVNÍ ZNAČENÍ BARVOU - DODÁVKA A POKLÁDKA - BÍLÁ ČÁRA Š. 250MM</t>
  </si>
  <si>
    <t>189</t>
  </si>
  <si>
    <t>VODOROVNÉ DOPRAVNÍ ZNAČENÍ BARVOU - DODÁVKA A POKLÁDKA - ŽLUTÁ ČÁRA Š. 125MM</t>
  </si>
  <si>
    <t>190</t>
  </si>
  <si>
    <t>VODOROVNÉ DOPRAVNÍ ZNAČENÍ BARVOU - DODÁVKA A POKLÁDKA - ŽLUTÁ ČÁRA Š. 250MM</t>
  </si>
  <si>
    <t>191</t>
  </si>
  <si>
    <t>VODOROVNÉ DOPRAVNÍ ZNAČENÍ BARVOU - DODÁVKA A POKLÁDKA - MODRÁ ČÁRA Š. 125MM</t>
  </si>
  <si>
    <t>192</t>
  </si>
  <si>
    <t>915112</t>
  </si>
  <si>
    <t>VODOROVNÉ DOPRAVNÍ ZNAČENÍ BARVOU HLADKÉ - ODSTRANĚNÍ ZATŘENÍM</t>
  </si>
  <si>
    <t>zahrnuje odstranění značení předepsaným způsobem provedení a odklizení vzniklé suti</t>
  </si>
  <si>
    <t>193</t>
  </si>
  <si>
    <t>915114</t>
  </si>
  <si>
    <t>VODOR DOPRAV ZNAČ BARVOU HLADKÉ - ODSTRANĚNÍ BROUŠENÍM</t>
  </si>
  <si>
    <t>194</t>
  </si>
  <si>
    <t>915211</t>
  </si>
  <si>
    <t>VODOROVNÉ DOPRAVNÍ ZNAČENÍ PLASTEM HLADKÉ - DODÁVKA A POKLÁDKA - PŘECHOD PRO CHODCE</t>
  </si>
  <si>
    <t>195</t>
  </si>
  <si>
    <t>VODOROVNÉ DOPRAVNÍ ZNAČENÍ PLASTEM - DODÁVKA A POKLÁDKA - BÍLÁ ČÁRA Š. 125MM</t>
  </si>
  <si>
    <t>196</t>
  </si>
  <si>
    <t>VODOROVNÉ DOPRAVNÍ ZNAČENÍ PLASTEM - DODÁVKA A POKLÁDKA - BÍLÁ ČÁRA Š. 250MM</t>
  </si>
  <si>
    <t>197</t>
  </si>
  <si>
    <t>915311</t>
  </si>
  <si>
    <t>VODOROVNÉ DOPRAVNÍ ZNAČENÍ - PŘEDFORMÁTOVANÉ ZNAČENÍ VODÍCÍ PÁS PRO SLABOZRAKÉ - DODÁVKA A POKLÁDKA</t>
  </si>
  <si>
    <t>položka zahrnuje: 
- dodání a pokládku předepsané fólie 
- zahrnuje předznačení</t>
  </si>
  <si>
    <t>198</t>
  </si>
  <si>
    <t>91551</t>
  </si>
  <si>
    <t>VODOROVNÉ DOPRAVNÍ ZNAČENÍ BARVOU - PŘEDEM PŘIPRAVENÉ SYMBOLY (INVALIDA, KOLO, CHODEC, PÍSMENA, ...) - DODÁVKA A POKLÁDKA - BÍLÁ BARVA</t>
  </si>
  <si>
    <t>položka zahrnuje: 
- dodání a pokládku předepsaného symbolu 
- zahrnuje předznačení</t>
  </si>
  <si>
    <t>199</t>
  </si>
  <si>
    <t>VODOROVNÉ DOPRAVNÍ ZNAČENÍ PLASTEM - PŘEDEM PŘIPRAVENÉ SYMBOLY (INVALIDA, KOLO, CHODEC, PÍSMENA, ...) - DODÁVKA A POKLÁDKA - BÍLÝ PLAST</t>
  </si>
  <si>
    <t>200</t>
  </si>
  <si>
    <t>917211</t>
  </si>
  <si>
    <t>ZÁHONOVÉ OBRUBY Z BETONOVÝCH OBRUBNÍKŮ ŠÍŘ 50MM</t>
  </si>
  <si>
    <t>Položka zahrnuje: 
dodání a pokládku betonových obrubníků o rozměrech předepsaných zadávací dokumentací 
betonové lože i boční betonovou opěrku.</t>
  </si>
  <si>
    <t>201</t>
  </si>
  <si>
    <t>917212</t>
  </si>
  <si>
    <t>ZÁHONOVÉ OBRUBY Z BETONOVÝCH OBRUBNÍKŮ ŠÍŘ 80MM</t>
  </si>
  <si>
    <t>202</t>
  </si>
  <si>
    <t>917223</t>
  </si>
  <si>
    <t>SILNIČNÍ A CHODNÍKOVÉ OBRUBY Z BETONOVÝCH OBRUBNÍKŮ ŠÍŘ 100MM</t>
  </si>
  <si>
    <t>203</t>
  </si>
  <si>
    <t>917224</t>
  </si>
  <si>
    <t>SILNIČNÍ A CHODNÍKOVÉ OBRUBY Z BETONOVÝCH OBRUBNÍKŮ ŠÍŘ 150MM</t>
  </si>
  <si>
    <t>204</t>
  </si>
  <si>
    <t>SILNIČNÍ A CHODNÍKOVÉ OBRUBY Z BETONOVÝCH OBRUBNÍKŮ ŠÍŘ 150MM - PŘEJEZDY, OBLOUKY</t>
  </si>
  <si>
    <t>205</t>
  </si>
  <si>
    <t>91725</t>
  </si>
  <si>
    <t>ZASTÁVKOVÉ NÁSTUPIŠTNÍ BEZBARIÉROVÉ OBRUBNÍKY BETONOVÉ</t>
  </si>
  <si>
    <t>206</t>
  </si>
  <si>
    <t>917424</t>
  </si>
  <si>
    <t>CHODNÍKOVÉ OBRUBY Z KAMENNÝCH OBRUBNÍKŮ HMOTNOSTI DO 80KG - MONTÁŽ (BEZ DODÁVKY OBRUB)</t>
  </si>
  <si>
    <t>Položka zahrnuje: 
pokládku kamenných obrubníků o předepsaných rozměrech 
betonové lože i boční betonovou opěrku 
dopravu obrub z deponie do 5km</t>
  </si>
  <si>
    <t>207</t>
  </si>
  <si>
    <t>CHODNÍKOVÉ OBRUBY Z KAMENNÝCH OBRUBNÍKŮ - ŘEZÁNÍ OBRUB NA DÉLKU</t>
  </si>
  <si>
    <t>208</t>
  </si>
  <si>
    <t>91781</t>
  </si>
  <si>
    <t>VÝŠKOVÁ ÚPRAVA OBRUBNÍKŮ BETONOVÝCH</t>
  </si>
  <si>
    <t>Položka výšková úprava obrub zahrnuje jejich vytrhání, očištění, manipulaci, nové betonové lože a osazení. Případné nutné doplnění novými obrubami se uvede v položkách 9172 až 9177.</t>
  </si>
  <si>
    <t>209</t>
  </si>
  <si>
    <t>91782</t>
  </si>
  <si>
    <t>VÝŠKOVÁ ÚPRAVA OBRUBNÍKŮ KAMENNÝCH</t>
  </si>
  <si>
    <t>210</t>
  </si>
  <si>
    <t>91783</t>
  </si>
  <si>
    <t>VÝŠKOVÁ ÚPRAVA OBRUB Z KRAJNÍKŮ</t>
  </si>
  <si>
    <t>211</t>
  </si>
  <si>
    <t>91797</t>
  </si>
  <si>
    <t>ZPOMALOVACÍ PRAHY Z PLASTŮ - MONTÁŽ</t>
  </si>
  <si>
    <t>Položka zahrnuje: 
dodávku a pokládku prahů z požadovaného materiálu o rozměrech předepsaných zadávací dokumentací 
podkladní vrstvu předepsanou zadávací dokumentací 
kotevní a upevňovací materiál</t>
  </si>
  <si>
    <t>212</t>
  </si>
  <si>
    <t>ZPOMALOVACÍ PRAHY Z PLASTŮ - DODÁVKA</t>
  </si>
  <si>
    <t>Položka zahrnuje: 
dodávku jednotlivých prvků prahů z oceli o předepsaných rozměrech</t>
  </si>
  <si>
    <t>213</t>
  </si>
  <si>
    <t>9181D</t>
  </si>
  <si>
    <t>ČELA PROPUSTU Z TRUB DN DO 600MM Z BETONU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</si>
  <si>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</si>
  <si>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214</t>
  </si>
  <si>
    <t>9181F</t>
  </si>
  <si>
    <t>ČELA PROPUSTU Z TRUB DN DO 1000MM Z BETONU</t>
  </si>
  <si>
    <t>215</t>
  </si>
  <si>
    <t>918345</t>
  </si>
  <si>
    <t>PROPUSTY Z TRUB DN 300MM</t>
  </si>
  <si>
    <t>Položka zahrnuje: 
- dodání a položení potrubí z trub z dokumentací předepsaného materiálu a předepsaného průměru 
- případné úpravy trub (zkrácení, šikmé seříznutí) 
- podkladní vrstvy a obetonování.</t>
  </si>
  <si>
    <t>216</t>
  </si>
  <si>
    <t>918346</t>
  </si>
  <si>
    <t>PROPUSTY Z TRUB DN 400MM</t>
  </si>
  <si>
    <t>217</t>
  </si>
  <si>
    <t>918358</t>
  </si>
  <si>
    <t>PROPUSTY Z TRUB DN 600MM</t>
  </si>
  <si>
    <t>218</t>
  </si>
  <si>
    <t>91836</t>
  </si>
  <si>
    <t>PROPUSTY Z TRUB DN 800MM</t>
  </si>
  <si>
    <t>219</t>
  </si>
  <si>
    <t>9185D2</t>
  </si>
  <si>
    <t>ČELA KAMENNÁ PROPUSTU Z TRUB DN DO 600MM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</si>
  <si>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</si>
  <si>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220</t>
  </si>
  <si>
    <t>9185F2</t>
  </si>
  <si>
    <t>ČELA KAMENNÁ PROPUSTU Z TRUB DN DO 1000MM</t>
  </si>
  <si>
    <t>221</t>
  </si>
  <si>
    <t>919111</t>
  </si>
  <si>
    <t>ŘEZÁNÍ ASFALTOVÉHO KRYTU VOZOVEK TL DO 50MM</t>
  </si>
  <si>
    <t>položka zahrnuje řezání vozovkové vrstvy v předepsané tloušťce, včetně spotřeby vody</t>
  </si>
  <si>
    <t>222</t>
  </si>
  <si>
    <t>919112</t>
  </si>
  <si>
    <t>ŘEZÁNÍ ASFALTOVÉHO KRYTU VOZOVEK TL DO 100MM</t>
  </si>
  <si>
    <t>223</t>
  </si>
  <si>
    <t>919113</t>
  </si>
  <si>
    <t>ŘEZÁNÍ ASFALTOVÉHO KRYTU VOZOVEK TL DO 150MM</t>
  </si>
  <si>
    <t>224</t>
  </si>
  <si>
    <t>919123</t>
  </si>
  <si>
    <t>ŘEZÁNÍ BETONOVÉHO KRYTU VOZOVEK TL DO 150MM</t>
  </si>
  <si>
    <t>225</t>
  </si>
  <si>
    <t>919R01</t>
  </si>
  <si>
    <t>OSTATNÍ NEUVEDENÉ PRÁCE PROVÁDĚNÉ V HZS</t>
  </si>
  <si>
    <t>226</t>
  </si>
  <si>
    <t>919R02</t>
  </si>
  <si>
    <t>PROJEKTOVÉ PRÁCE, TECHNICKÁ POMOC, ZAJIŠTĚNÍ INŽENÝRINGU</t>
  </si>
  <si>
    <t>227</t>
  </si>
  <si>
    <t>919R03</t>
  </si>
  <si>
    <t>STROJHODINA</t>
  </si>
  <si>
    <t>228</t>
  </si>
  <si>
    <t>931316</t>
  </si>
  <si>
    <t>TĚSNĚNÍ DILATAČNÍCH SPAR ASFALTOVOU ZÁLIVKOU</t>
  </si>
  <si>
    <t>položka zahrnuje dodávku a osazení předepsaného materiálu, očištění ploch spáry před úpravou, očištění okolí spáry po úpravě 
nezahrnuje těsnící profil</t>
  </si>
  <si>
    <t>229</t>
  </si>
  <si>
    <t>935111</t>
  </si>
  <si>
    <t>ŠTĚRBINOVÉ ŽLABY Z BETONOVÝCH DÍLCŮ ŠÍŘ DO 200MM VČETNĚ LOŽE A OBETONOVÁNÍ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</si>
  <si>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výtoku, čerpání vody.</t>
  </si>
  <si>
    <t>230</t>
  </si>
  <si>
    <t>93513</t>
  </si>
  <si>
    <t>ŠTĚRBINOVÉ ŽLABY Z BETONOVÝCH DÍLCŮ ŠÍŘ DO 300MM VČETNĚ LOŽE A OBETONOVÁNÍ</t>
  </si>
  <si>
    <t>231</t>
  </si>
  <si>
    <t>935211</t>
  </si>
  <si>
    <t>PŘÍKOPOVÉ ŽLABY Z BETON TVÁRNIC ŠÍŘ DO 600MM DO ŠTĚRKOPÍSKU TL 100MM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</si>
  <si>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</si>
  <si>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232</t>
  </si>
  <si>
    <t>935212</t>
  </si>
  <si>
    <t>PŘÍKOPOVÉ ŽLABY Z BETON TVÁRNIC ŠÍŘ DO 600MM DO BETONU TL 100MM</t>
  </si>
  <si>
    <t>233</t>
  </si>
  <si>
    <t>9352A2</t>
  </si>
  <si>
    <t>PŘÍKOPOVÉ ŽLABY Z BETON TVÁRNIC ŠÍŘ DO 250MM DO BETONU TL 200MM</t>
  </si>
  <si>
    <t>234</t>
  </si>
  <si>
    <t>93542</t>
  </si>
  <si>
    <t>ŽLABY Z DÍLCŮ Z POLYMERBETONU SVĚTLÉ ŠÍŘKY DO 150MM VČETNĚ MŘÍŽÍ</t>
  </si>
  <si>
    <t>položka zahrnuje: 
- dodávku a uložení dílců žlabu z předepsaného materiálu předepsaných rozměrů včetně mříže 
- spárování, úpravy vtoku a výtoku 
- nutné zemní práce, předepsané lože, obetonování</t>
  </si>
  <si>
    <t>235</t>
  </si>
  <si>
    <t>ŽLABY Z DÍLCŮ Z POLYMERBETONU SVĚTLÉ ŠÍŘKY DO 150MM - ČELNÍ STĚNA</t>
  </si>
  <si>
    <t>položka zahrnuje: 
- dodávku a uložení dílců žlabu z předepsaného materiálu předepsaných rozměrů 
- spárování, úpravy vtoku a výtoku 
- nutné zemní práce, předepsané lože, obetonování</t>
  </si>
  <si>
    <t>236</t>
  </si>
  <si>
    <t>ŽLABY Z DÍLCŮ Z POLYMERBETONU SVĚTLÉ ŠÍŘKY DO 150MM - VPUSŤOVÝ DÍL KOMPLETNÍ</t>
  </si>
  <si>
    <t>237</t>
  </si>
  <si>
    <t>93543</t>
  </si>
  <si>
    <t>ŽLABY Z DÍLCŮ Z POLYMERBETONU SVĚTLÉ ŠÍŘKY DO 200MM VČETNĚ MŘÍŽÍ</t>
  </si>
  <si>
    <t>238</t>
  </si>
  <si>
    <t>ŽLABY Z DÍLCŮ Z POLYMERBETONU SVĚTLÉ ŠÍŘKY DO 200MM - ČELNÍ STĚNA</t>
  </si>
  <si>
    <t>239</t>
  </si>
  <si>
    <t>ŽLABY Z DÍLCŮ Z POLYMERBETONU SVĚTLÉ ŠÍŘKY DO 200MM - VPUSŤOVÝ DÍL KOMPLETNÍ</t>
  </si>
  <si>
    <t>240</t>
  </si>
  <si>
    <t>93545</t>
  </si>
  <si>
    <t>ŽLABY Z DÍLCŮ Z POLYMERBETONU SVĚTLÉ ŠÍŘKY DO 300MM VČETNĚ MŘÍŽÍ</t>
  </si>
  <si>
    <t>241</t>
  </si>
  <si>
    <t>ŽLABY Z DÍLCŮ Z POLYMERBETONU SVĚTLÉ ŠÍŘKY DO 300MM - ČELNÍ STĚNA</t>
  </si>
  <si>
    <t>položka zahrnuje: 
- dodávku a uložení dílců žlabu z předepsaného materiálu předepsaných rozměrů  
- spárování, úpravy vtoku a výtoku 
- nutné zemní práce, předepsané lože, obetonování</t>
  </si>
  <si>
    <t>242</t>
  </si>
  <si>
    <t>ŽLABY Z DÍLCŮ Z POLYMERBETONU SVĚTLÉ ŠÍŘKY DO 300MM - VPUSŤOVÝ DÍL KOMPLETNÍ</t>
  </si>
  <si>
    <t>243</t>
  </si>
  <si>
    <t>NAPOJENÍ NOVÉHO ŽLABU NA STÁVAJÍCÍ POTRUBÍ DO D 200MM V DÉLCE DO 1,0M VČETNĚ PVC TVAROVEK A OBETONOVÁNÍ</t>
  </si>
  <si>
    <t>položka zahrnuje: 
- dodávku a uložení potrubí z předepsaného materiálu předepsaných rozměrů 
- nutné zemní práce, předepsané lože, obetonování, čerpání vody</t>
  </si>
  <si>
    <t>244</t>
  </si>
  <si>
    <t>93553</t>
  </si>
  <si>
    <t>ŽLABY Z DÍLCŮ SVĚTLÉ ŠÍŘKY DO 200MM S LITINOVOU MŘÍŽÍ VČETNĚ LOŽE A OBETONOVÁNÍ</t>
  </si>
  <si>
    <t>položka zahrnuje: 
- dodávku a uložení dílců žlabu z předepsaného materiálu předepsaných rozměrů včetně mříže 
- spárování, úpravy vtoku a výtoku 
- nutné zemní práce, předepsané lože, obetonování, čerpání vody 
- měří se v metrech běžných délky osy žlabu, odečítají se čistící kusy a vpustě</t>
  </si>
  <si>
    <t>245</t>
  </si>
  <si>
    <t>ŽLABY Z DÍLCŮ SVĚTLÉ ŠÍŘKY DO 200MM - VÝMĚNA ROŠTU</t>
  </si>
  <si>
    <t>položka zahrnuje: 
- uložení mříží z předepsaného materiálu předepsaných rozměrů  
- nutné související práce</t>
  </si>
  <si>
    <t>246</t>
  </si>
  <si>
    <t>ŽLABY Z DÍLCŮ SVĚTLÉ ŠÍŘKY DO 200MM - LITINOVÝ ROŠT ŠÍŘKY 200MM</t>
  </si>
  <si>
    <t>položka zahrnuje: 
- dodávku mříží z předepsaného materiálu předepsaných rozměrů</t>
  </si>
  <si>
    <t>247</t>
  </si>
  <si>
    <t>93555</t>
  </si>
  <si>
    <t>ŽLABY Z DÍLCŮ SVĚTLÉ ŠÍŘKY DO 300MM S LITINOVOU MŘÍŽÍ VČETNĚ LOŽE A OBETONOVÁNÍ</t>
  </si>
  <si>
    <t>248</t>
  </si>
  <si>
    <t>ŽLABY Z DÍLCŮ SVĚTLÉ ŠÍŘKY DO 300MM - VÝMĚNA ROŠTU</t>
  </si>
  <si>
    <t>249</t>
  </si>
  <si>
    <t>ŽLABY Z DÍLCŮ SVĚTLÉ ŠÍŘKY DO 300MM - LITINOVÝ ROŠT ŠÍŘKY 300MM</t>
  </si>
  <si>
    <t>250</t>
  </si>
  <si>
    <t>93751</t>
  </si>
  <si>
    <t>MOBILIÁŘ - MONTÁŽ LAVIČKY STABILNÍ PARKOVÉ PŘICHYCENÉ ŠROUBY BEZ ZABETONOVÁNÍ NOH</t>
  </si>
  <si>
    <t>Položka zahrnuje: 
- montáž, osazení kompletního zařízení, předepsaného zadávací dokumentací 
- mimostavništní a vnitrostaveništní dopravu 
- nezbytné práce a kotevní materiál 
- předepsanou povrchovou úpravu (nátěry a pod.) 
Položka neobsahuje:  
dodávku lavičky</t>
  </si>
  <si>
    <t>251</t>
  </si>
  <si>
    <t>MOBILIÁŘ - MONTÁŽ LAVIČKY STABILNÍ PARKOVÉ SE ZABETONOVÁNÍ NOH</t>
  </si>
  <si>
    <t>Položka zahrnuje: 
- montáž, osazení kompletního zařízení, předepsaného zadávací dokumentací 
- mimostavništní a vnitrostaveništní dopravu 
- nezbytné zemní práce a základové konstrukce 
- předepsanou povrchovou úpravu (nátěry a pod.) 
Položka neobsahuje:  
dodávku lavičky</t>
  </si>
  <si>
    <t>252</t>
  </si>
  <si>
    <t>MOBILIÁŘ - MONTÁŽ LAVIČKY STABILNÍ PARKOVÉ KOTVENÉ ŠROUBY NA PEVNÝ PODKLAD</t>
  </si>
  <si>
    <t>Položka zahrnuje: 
- montáž, osazení a dodávku kompletního zařízení, předepsaného zadávací dokumentací 
- mimostavništní a vnitrostaveništní dopravu 
- nezbytné práce a kotevní materiál 
- předepsanou povrchovou úpravu (nátěry a pod.) 
Položka neobsahuje:  
dodávku lavičky</t>
  </si>
  <si>
    <t>253</t>
  </si>
  <si>
    <t>93753</t>
  </si>
  <si>
    <t>MOBILIÁŘ - MONTÁŽ ODPADKOVÉHO KOŠE DO BETONOVÉ PATKY</t>
  </si>
  <si>
    <t>Položka zahrnuje: 
- montáž, osazení kompletního zařízení, předepsaného zadávací dokumentací 
- mimostavništní a vnitrostaveništní dopravu 
- nezbytné zemní práce a základové konstrukce 
- předepsanou povrchovou úpravu (nátěry a pod.) 
Položka neobsahuje:  
dodávku koše</t>
  </si>
  <si>
    <t>254</t>
  </si>
  <si>
    <t>MOBILIÁŘ - MONTÁŽ ODPADKOVÉHO KOŠE NA SLOUPEK</t>
  </si>
  <si>
    <t>Položka zahrnuje: 
- montáž, osazení kompletního zařízení, předepsaného zadávací dokumentací 
- mimostavništní a vnitrostaveništní dopravu 
- předepsanou povrchovou úpravu (nátěry a pod.) 
Položka neobsahuje:  
dodávku koše</t>
  </si>
  <si>
    <t>255</t>
  </si>
  <si>
    <t>MOBILIÁŘ - MONTÁŽ ODPADKOVÉHO KOŠE PŘICHYCENÍM KOTEVNÍMI ŠROUBY</t>
  </si>
  <si>
    <t>Položka zahrnuje: 
- montáž, osazení kompletního zařízení, předepsaného zadávací dokumentací 
- mimostavništní a vnitrostaveništní dopravu 
- nezbytné práce a kotevní materiál 
- předepsanou povrchovou úpravu (nátěry a pod.) 
Položka neobsahuje:  
dodávku koše</t>
  </si>
  <si>
    <t>256</t>
  </si>
  <si>
    <t>93767</t>
  </si>
  <si>
    <t>MOBILIÁŘ - ODSTRANĚNÍ PŮVODNÍHO OZNAČNÍKU, NOVÝ OZNAČNÍK PRO ZASTÁVKY VEŘEJNÉ DOPRAVY, VČETNĚ ÚPRAVY PŘILEHLÝCH ZPEVNĚNÝCH PLOCH</t>
  </si>
  <si>
    <t>Položka zahrnuje: 
- rozbourání konstrukcí a ploch bez ohledu na použitou technologii 
- veškeré pomocné konstrukce (lešení a pod.) 
- veškerou manipulaci s vybouranou sutí a hmotami včetně uložení na skládku a poplatku za skládku 
- veškeré další práce plynoucí z technologického předpisu a z platných předpisů 
- montáž, osazení a dodávku kompletního zařízení, předepsaného zadávací dokumentací 
- mimostavništní a vnitrostaveništní dopravu 
- nezbytné zemní práce a základové konstrukce 
- předepsanou povrchovou úpravu (nátěry a pod.)</t>
  </si>
  <si>
    <t>257</t>
  </si>
  <si>
    <t>93808</t>
  </si>
  <si>
    <t>OČIŠTĚNÍ VOZOVEK ZAMETENÍM STROJNĚ</t>
  </si>
  <si>
    <t>položka zahrnuje očištění předepsaným způsobem včetně odklizení vzniklého odpadu</t>
  </si>
  <si>
    <t>258</t>
  </si>
  <si>
    <t>OČIŠTĚNÍ VOZOVEK ZAMETENÍM RUČNĚ</t>
  </si>
  <si>
    <t>259</t>
  </si>
  <si>
    <t>93861</t>
  </si>
  <si>
    <t>OČIŠTĚNÍ DOPRAVNÍCH ZNAČEK OMYTÍM VODOU A SAPONÁTEM</t>
  </si>
  <si>
    <t>položka zahrnuje očištění předepsaným způsobem včetně dopravy a odklizení vzniklého odpadu</t>
  </si>
  <si>
    <t>260</t>
  </si>
  <si>
    <t>93863</t>
  </si>
  <si>
    <t>OČIŠTĚNÍ DOPRAVNÍCH ZNAČEK OD GRAFFITI CHEMICKY</t>
  </si>
  <si>
    <t>261</t>
  </si>
  <si>
    <t>9661101</t>
  </si>
  <si>
    <t>VYBOURÁNÍ PRVKU ZPOMALOVACÍHO PRAHU VČ. ZALITÍ MONTÁŽNÍCH OTVORŮ</t>
  </si>
  <si>
    <t>položka zahrnuje: 
- rozbourání konstrukce bez ohledu na použitou technologii 
- veškeré pomocné konstrukce 
- veškerou manipulaci s vybouranou sutí a hmotami včetně uložení na skládku a poplatku za skládku. 
- veškeré další práce plynoucí z technologického předpisu a z platných předpisů</t>
  </si>
  <si>
    <t>262</t>
  </si>
  <si>
    <t>966134</t>
  </si>
  <si>
    <t>BOURÁNÍ KONSTRUKCÍ Z KAMENE NA MC S ODVOZEM DO 5KM NA DEPONII</t>
  </si>
  <si>
    <t>položka zahrnuje: 
- rozbourání konstrukce bez ohledu na použitou technologii 
- veškeré pomocné konstrukce (lešení a pod.) 
- veškerou manipulaci s vybouranou sutí a hmotami včetně uložení na deponii (bez poplatku za skládku) 
- veškeré další práce plynoucí z technologického předpisu a z platných předpisů</t>
  </si>
  <si>
    <t>263</t>
  </si>
  <si>
    <t>BOURÁNÍ KONSTRUKCÍ Z KAMENE NA MC S ODVOZEM NA SKLÁDKU</t>
  </si>
  <si>
    <t>položka zahrnuje: 
- rozbourání konstrukce bez ohledu na použitou technologii 
- veškeré pomocné konstrukce (lešení a pod.) 
- veškerou manipulaci s vybouranou sutí a hmotami včetně uložení na skládku a poplatku za skládku 
- veškeré další práce plynoucí z technologického předpisu a z platných předpisů</t>
  </si>
  <si>
    <t>264</t>
  </si>
  <si>
    <t>966144</t>
  </si>
  <si>
    <t>BOURÁNÍ KONSTRUKCÍ Z CIHEL A TVÁRNIC S ODVOZEM DO 5KM NA DEPONII</t>
  </si>
  <si>
    <t>265</t>
  </si>
  <si>
    <t>BOURÁNÍ KONSTRUKCÍ Z CIHEL A TVÁRNIC S ODVOZEM NA SKLÁDKU</t>
  </si>
  <si>
    <t>266</t>
  </si>
  <si>
    <t>966154</t>
  </si>
  <si>
    <t>BOURÁNÍ KONSTRUKCÍ Z PROST BETONU S ODVOZEM DO 5KM NA DEPONII</t>
  </si>
  <si>
    <t>267</t>
  </si>
  <si>
    <t>BOURÁNÍ KONSTRUKCÍ Z PROST BETONU S ODVOZEM NA SKLÁDKU</t>
  </si>
  <si>
    <t>268</t>
  </si>
  <si>
    <t>966164</t>
  </si>
  <si>
    <t>BOURÁNÍ KONSTRUKCÍ ZE ŽELEZOBETONU S ODVOZEM DO 5KM NA DEPONII</t>
  </si>
  <si>
    <t>269</t>
  </si>
  <si>
    <t>BOURÁNÍ KONSTRUKCÍ ZE ŽELEZOBETONU S ODVOZEM NA SKLÁDKU</t>
  </si>
  <si>
    <t>270</t>
  </si>
  <si>
    <t>96618</t>
  </si>
  <si>
    <t>BOURÁNÍ KONSTRUKCÍ KOVOVÝCH - ODŘEZÁNÍM A VYBOURÁNÍM BETONOVÝCH PATEK - 1 SLOUPEK, 1 PATKA</t>
  </si>
  <si>
    <t>položka zahrnuje: 
- rozebrání konstrukce bez ohledu na použitou technologii 
- veškeré pomocné konstrukce (lešení a pod.) 
- veškerou manipulaci s vybouranou sutí a hmotami včetně uložení na skládku a poplatku za skládku 
- veškeré další práce plynoucí z technologického předpisu a z platných předpisů</t>
  </si>
  <si>
    <t>271</t>
  </si>
  <si>
    <t>96653</t>
  </si>
  <si>
    <t>ODSTRANĚNÍ ŽLABŮ Z DÍLCŮ (VČET ŠTĚRBINOVÝCH) ŠÍŘKY DO 200MM</t>
  </si>
  <si>
    <t>- zahrnuje vybourání žlabů včetně podkladních vrstev a eventuelních mříží 
- zahrnuje veškerou manipulaci s vybouranou sutí a hmotami včetně uložení na skládku a poplatku za skládku.</t>
  </si>
  <si>
    <t>272</t>
  </si>
  <si>
    <t>96654</t>
  </si>
  <si>
    <t>ODSTRANĚNÍ ŽLABŮ Z DÍLCŮ (VČET ŠTĚRBINOVÝCH) ŠÍŘKY PŘES 200MM</t>
  </si>
  <si>
    <t>273</t>
  </si>
  <si>
    <t>96687</t>
  </si>
  <si>
    <t>VYBOURÁNÍ ULIČNÍCH VPUSTÍ KOMPLETNÍCH HL. DO 1,0M</t>
  </si>
  <si>
    <t>položka zahrnuje: 
- kompletní bourací práce včetně nezbytného rozsahu zemních prací, 
- veškerou manipulaci s vybouranou sutí a hmotami včetně uložení na skládku a poplatku za skládku. 
- veškeré další práce plynoucí z technologického předpisu a z platných předpisů,</t>
  </si>
  <si>
    <t>274</t>
  </si>
  <si>
    <t>VYBOURÁNÍ ULIČNÍCH VPUSTÍ KOMPLETNÍCH HL. PŘES 1,0M</t>
  </si>
  <si>
    <t>275</t>
  </si>
  <si>
    <t>969234</t>
  </si>
  <si>
    <t>VYBOURÁNÍ POTRUBÍ DN DO 200MM KANALIZAČ</t>
  </si>
  <si>
    <t>- položka zahrnuje veškerou manipulaci s vybouranou sutí a hmotami včetně uložení na skládku a poplatku za skládku. 
- položka zahrnuje veškeré další práce plynoucí z technologického předpisu a z platných předpisů</t>
  </si>
  <si>
    <t xml:space="preserve"> - jaký typ nebezpečného odpadu má zadavatel na mysli ?</t>
  </si>
  <si>
    <t xml:space="preserve"> - z popisu položky není uchazeči zcela jasné o jaký typ a velikost dlaždic se jedná, žádáme o upřesnění</t>
  </si>
  <si>
    <t xml:space="preserve"> - v popisu položky se uvádí, že v případě nutnosti doplnění novým materiálem bude tento vykázán v položce č. 582 - uchazeč se domnívá, že v soupisu prací chybí tato položka dodávky materiálu z velkých kostek - žádáme o upřesnění</t>
  </si>
  <si>
    <t xml:space="preserve"> -uchazeč předpokládá při provádění předláždění použití stávajícího dlažebního materiálu v místě stavby, zadavatel přesto v popisu položky uvádí, že je nutno do ceny zahrnout nakládání, dopravu a složení mateirálu - žádáme o upřesnění, zda zadavatel předpokládá u této položky dovoz dlaž.materiálu z depa zadavaele</t>
  </si>
  <si>
    <t xml:space="preserve"> - uchazeč žádá o upřesnění předepsaných podkladních konstrukcí</t>
  </si>
  <si>
    <t xml:space="preserve"> - uchazeč žádá o upřesnění předepsaných podkladních konstrukcí nebo položky, pod kterou tyto konstrukce bude vykazovat</t>
  </si>
  <si>
    <t xml:space="preserve">  - vzhledem k uvedené dopravě mobilní DZ z dočasné skládky do  5km má uchazeč předpokládat, že  mobilní DZ jsou majetkem zadavatele - žádáme o upřesnění      </t>
  </si>
  <si>
    <t xml:space="preserve"> - v kontextu dotazu k položce č. 177 žádáme o upřesnění, zda i v položce č. 179 se jedná o odvoz mobilních DZ zadavatele</t>
  </si>
  <si>
    <t xml:space="preserve"> - uchazeč žádá o upřesnění typu a velikosti kamenných obrub</t>
  </si>
  <si>
    <t xml:space="preserve"> - v názvu položky č. 212 je uvedena dodávka zpomalovacího prahu plastového ovšem v popisu položky je uveden práh z oceli o předepsaných rozměrech - vzhledem k absenci technické dokumentace žádáme o upřesnění specifikace, typu a rozměrů prahu</t>
  </si>
  <si>
    <t xml:space="preserve"> - uchazeč má ocenit podkladní vrstvu předepsanou zadávací dokumentací - vzhledem k absenci technické dokumentace žádáme o upřesnění předepsané podkladní vrstvy</t>
  </si>
  <si>
    <t xml:space="preserve"> - v popisu položky se uvádí "dodání potrubí z trub z dokumentací předepsaného mateirálu" - vzhledem k absenci technické dokumentace žádáme o upřesnění materilálu trub</t>
  </si>
  <si>
    <t xml:space="preserve"> - z popisu položky není zřejmé, zda má uchazeč kalkulovat dopravu lavičky z depa zadavatele nebo bude připravena na místě, dále není jasný typ lavičky tak, aby uchazeč mohl kompetentně určit potřebný kotevní materiál - žádáme o upřesnění a bližší specifikaci                                           - uchazeči není jasné, jakou předepsanou povrchovou úpravu má v ceně zohlednit - žádáme o upřesnění</t>
  </si>
  <si>
    <t xml:space="preserve"> - z popisu položky není zřejmé, zda má uchazeč kalkulovat dopravu lavičky z depa zadavatele nebo bude připravena na místě, dále není jasný typ lavičky tak, aby uchazeč mohl kompetentně určit nutné zemní práce a základové konstrukce - žádáme o upřesnění a bližší specifikaci                                           - uchazeči není jasné, jakou předepsanou povrchovou úpravu má v ceně zohlednit - žádáme o upřesnění</t>
  </si>
  <si>
    <t xml:space="preserve"> - z popisu položky není zřejmé, zda má uchazeč kalkulovat dopravu koše z depa zadavatele nebo bude připraven na místě, dále není jasný typ nohy koše tak, aby uchazeč mohl kompetentně určit nutné zemní práce a základové konstrukce - žádáme o upřesnění a bližší specifikaci                                           - uchazeči není jasné, jakou předepsanou povrchovou úpravu má v ceně zohlednit - žádáme o upřesnění</t>
  </si>
  <si>
    <t xml:space="preserve"> - z popisu položky není zřejmé, zda má uchazeč kalkulovat dopravu koše z depa zadavatele nebo bude připraven na místě - žádáme o upřesnění                                            - uchazeči není jasné, jakou předepsanou povrchovou úpravu má v ceně zohlednit - žádáme o upřesnění</t>
  </si>
  <si>
    <t xml:space="preserve"> - z popisu položky není zřejmé, zda má uchazeč kalkulovat dopravu koše z depa zadavatele nebo bude připraven na místě, dále není jasný typ nohy koše tak, aby uchazeč mohl kompetentně určit nutný kotevní materiál - žádáme o upřesnění a bližší specifikaci                                           - uchazeči není jasné, jakou předepsanou povrchovou úpravu má v ceně zohlednit - žádáme o upřesnění</t>
  </si>
  <si>
    <t xml:space="preserve"> - v popisu položky jsou uvedené práce, které se v běžné praxi při provádění letmých výsprav neprovádí (odfrézovaní nebo jiné odstranění poškozených vozovkových vrstev, zaříznutí hran, nátěr, asfaltová zálivka) - žádáme o upřesnění, zda všechny v popisu uvedené práce má uchazeč ocenit v rámci položky č. 89 </t>
  </si>
  <si>
    <t>Žádost uchazeče o upřesnění či specifikaci položky:</t>
  </si>
  <si>
    <t xml:space="preserve"> - neuvažuje zadavatel o ukládání vyfrézovného betonu na svoje depo pro zpětné použití např. v položce č. 36 nebo 72 - žádáme o upřesnění, zda opravdu má uchazeč  kalkulovat odvoz  na skládku a poplatek za skládku</t>
  </si>
  <si>
    <t xml:space="preserve"> -uchazeč předpokládá při provádění předláždění použití stávajícího dlažebního materiálu v místě stavby, zadavatel přesto v popisu položky uvádí, že je nutno do ceny zahrnout nakládání, dopravu a složení mateirálu - žádáme o upřesnění, zda zadavatel předpokládá u této položky dovoz dlaž.materiálu z depa zadavatele</t>
  </si>
  <si>
    <t xml:space="preserve"> - v popisu položky je uvedeno "nezahrnuje podklad pod dlažbu, vyzkazuje se samostatně položkami SD 45 - uchazeč žádá o upřesnění, jakou položkou bude vykazovat podklad pod dlažbu v případě jeho provádění</t>
  </si>
  <si>
    <t>dotaz k položce č. 58:</t>
  </si>
  <si>
    <t>dotaz k položce č. 1:</t>
  </si>
  <si>
    <t>dotaz k položce č. 19:</t>
  </si>
  <si>
    <t>dotaz k položce č. 20:</t>
  </si>
  <si>
    <t>dotaz k položce č. 30:</t>
  </si>
  <si>
    <t>dotaz k položce č. 21:</t>
  </si>
  <si>
    <t>dotaz k položce č. 22:</t>
  </si>
  <si>
    <t>dotaz k položce č. 23:</t>
  </si>
  <si>
    <t>dotaz k položce č. 64:</t>
  </si>
  <si>
    <t xml:space="preserve"> - v popisu položky zadavatel uvádí "dodání kameniva předepsané kvality a zrnitosti" - vzhledem k absenci technické dokumentace žádáme o upřesnění typu zrnitosti kameniva</t>
  </si>
  <si>
    <t>dotaz k položce č. 65:</t>
  </si>
  <si>
    <t>dotaz k položce č. 66:</t>
  </si>
  <si>
    <t>dotaz k položce č. 67:</t>
  </si>
  <si>
    <t>dotaz k položce č. 72:</t>
  </si>
  <si>
    <t xml:space="preserve"> - z popisu položky není zřejmé jaký typ recyklátu má uchazeč ocenit - vzhledem k absenci technické dokumentace žádáme o upřesnění</t>
  </si>
  <si>
    <t>dotaz k položce č. 76:</t>
  </si>
  <si>
    <t xml:space="preserve"> - z názvu a popisu položky není zřejmé, jaký typ "směsi v požadované kvalitě" má uchazeč dodat a ocenit - vzhledem k absenci technické dokumentace žádáme o upřesnění</t>
  </si>
  <si>
    <t>dotaz k položce č. 89:</t>
  </si>
  <si>
    <t>dotaz k položce č. 90:</t>
  </si>
  <si>
    <t>dotaz k položce č. 92:</t>
  </si>
  <si>
    <t xml:space="preserve"> - z popisu položky není zcela jasné, zda se bude rozebrání dlažby provádět ručně nebo bude možné její strojní odstranění, žádáme zadavatele o upřesnění                                                - v popisu položky je uvedeno "dodání materiálu pro předepsané lože v tloušťce předepsané dokumentací" - vzhledem k absenci technické dokumentace žádáme o upřesnění typu lože a jeho tloušťky</t>
  </si>
  <si>
    <t>dotaz k položce č. 96:</t>
  </si>
  <si>
    <t>dotaz k položce č. 97:</t>
  </si>
  <si>
    <t>dotaz k položce č. 98:</t>
  </si>
  <si>
    <t>dotaz k položce č. 99:</t>
  </si>
  <si>
    <t>dotaz k položce č. 100:</t>
  </si>
  <si>
    <t>dotaz k položce č. 114:</t>
  </si>
  <si>
    <t xml:space="preserve"> - v popisu položky je uvedeno "dodání materiálu pro předepsané lože v tloušťce předepsané dokumentací" - vzhledem k absenci technické dokumentace žádáme o upřesnění typu a tloušťky lože   </t>
  </si>
  <si>
    <t>dotaz k položce č. 116:</t>
  </si>
  <si>
    <t xml:space="preserve"> - v popisu položky je uvedeno "dodání a rozprostření materiálu pro lože a jeho  tloušťku předepsanou dokumentací" - vzhledem k absenci technické dokumentace žádáme o upřesnění  typu a tloušťky lože   </t>
  </si>
  <si>
    <t>dotaz k položce č. 117:</t>
  </si>
  <si>
    <t>dotaz k položce č. 118:</t>
  </si>
  <si>
    <t>dotaz k položce č. 138:</t>
  </si>
  <si>
    <t xml:space="preserve"> - v popisu položky je uvedeno, že zahrnuje betonové dílce - uchazeč žádá o upřesnění, zda má tuto položku č. 138 ocenit včetně dodání materiálu pro výstavbu kanalizační uliční vpusti a pokud ano, tak o bližší specifikaci typu uliční vpusti</t>
  </si>
  <si>
    <t>dotaz k položce č. 147:</t>
  </si>
  <si>
    <t>dotaz k položce č. 150:</t>
  </si>
  <si>
    <t>dotaz k položce č. 151:</t>
  </si>
  <si>
    <t>dotaz k položce č. 152:</t>
  </si>
  <si>
    <t>dotaz k položce č. 153:</t>
  </si>
  <si>
    <t>dotaz k položce č. 154:</t>
  </si>
  <si>
    <t>dotaz k položce č. 156:</t>
  </si>
  <si>
    <t xml:space="preserve"> - z popisu položky uchazeči není zcela jasné, co vše si zadavatel představuje ocenit v položce č. 156 - zda se jedná pouze o práci, tj. usazení šachtové betonové skruže, nebo položka obsahuje ocenění i dodání materiálu, výrobků a polotovarů - žádáme o upřesnění obsahu položky</t>
  </si>
  <si>
    <t>dotaz k položce č. 177:</t>
  </si>
  <si>
    <t>dotaz k položce č. 178:</t>
  </si>
  <si>
    <t>dotaz k položce č. 179:</t>
  </si>
  <si>
    <t xml:space="preserve"> - jedná se v položce č. 177 o DIO nutné při provádění stavby - což se dubluje s položkou č. 5 nebo se jedná o DIO umístěné v rámci veřejných akcí a může zahrnovat širší prostorové rozmístění - žádáme o upřesnění</t>
  </si>
  <si>
    <t xml:space="preserve"> - v položce 177 a 179 se uvádí doprava mobilní DZ z dočasné skládky do 5km, kdy předpokládáme, že se jedná o skládku i DZ zadavatele, tudíž v tomto kontextu uchazeč nechápe, proč by měl účtovat nájemné - žádáme o upřesnění</t>
  </si>
  <si>
    <t>dotaz k položce č. 5:</t>
  </si>
  <si>
    <t xml:space="preserve"> - jedná se v položce č. 179 o DIO nutné při provádění stavby - což se dubluje s položkou č. 5 nebo se jedná o odvoz DIO DZ umístěných v rámci veřejných akcí a může zahrnovat širší prostorové rozmístění - žádáme o upřesnění</t>
  </si>
  <si>
    <t>dotaz k položce č. 208:</t>
  </si>
  <si>
    <t xml:space="preserve"> - v popisu položky je uvedeno, že případné nutné doplnění nových beton.obrub se vykáže v položkách 9172 až 9177 - tyto položky jsou oceněny jako dodávka materiálu včetně osazení a dodání lože, tudíž je nelze použít jako samostatnou dodávku materiálu - žádáme o upřesnění, jak se v tomto případě bude u položky č. 208 vykazovat dodávka nového materiálu</t>
  </si>
  <si>
    <t xml:space="preserve"> - vzhledem k rozdílnosti prací a objemu materiálu pro lože mezi různými velikostmi obrub uchazeč žádá o upřesnění, o jaký typ betonových obrub se jedná</t>
  </si>
  <si>
    <t>dotaz k položce č. 209:</t>
  </si>
  <si>
    <t xml:space="preserve"> - v popisu položky je uvedeno, že případné nutné doplnění nových kamenných obrub se vykáže v položkách 9172 až 9177 - tyto položky jsou oceněny jako dodávka betonového materiálu včetně osazení a lože, tudíž je nelze použít jako samostatnou dodávku materiálu - žádáme o upřesnění, jak se v tomto případě bude u položky č. 209 vykazovat dodávka nového materiálu tj. kamenných obrub a jaké velikosti</t>
  </si>
  <si>
    <t>dotaz k položce č. 210:</t>
  </si>
  <si>
    <t xml:space="preserve"> - v popisu položky je uvedeno, že případné nutné doplnění nových kamenných obrub se vykáže v položkách 9172 až 9177 - tyto položky jsou oceněny jako dodávka betonového materiálu včetně osazení a lože, tudíž je nelze použít jako samostatnou dodávku materiálu - žádáme o upřesnění, jak se v tomto případě bude u položky č. 210 vykazovat dodávka nového materiálu</t>
  </si>
  <si>
    <t>dotaz k položce č. 211:</t>
  </si>
  <si>
    <t xml:space="preserve"> - v popisu položky je uvedeno, že pol.č. 211 se má ocenit včetně dodávky materiálu o rozměrech předepsaných zadávací dokumentací - vzhledem k absenci technické dokumentace žádáme o upřesnění, zda se má tato položka opravdu ocenit včetně dodávky plastového zpomalovacího prahu nebo je tento materiál vykázán v položce č. 212</t>
  </si>
  <si>
    <t>dotaz k položce č. 212:</t>
  </si>
  <si>
    <t>dotaz k položce č. 215:</t>
  </si>
  <si>
    <t>dotaz k položce č. 216:</t>
  </si>
  <si>
    <t>dotaz k položce č. 217:</t>
  </si>
  <si>
    <t>dotaz k položce č. 218:</t>
  </si>
  <si>
    <t>dotaz k položce č. 229:</t>
  </si>
  <si>
    <t>dotaz k položce č. 230:</t>
  </si>
  <si>
    <t>dotaz k položce č. 234:</t>
  </si>
  <si>
    <t>dotaz k položce č. 235:</t>
  </si>
  <si>
    <t>dotaz k položce č. 236:</t>
  </si>
  <si>
    <t>dotaz k položce č. 237:</t>
  </si>
  <si>
    <t>dotaz k položce č. 238:</t>
  </si>
  <si>
    <t>dotaz k položce č. 239:</t>
  </si>
  <si>
    <t>dotaz k položce č. 240:</t>
  </si>
  <si>
    <t>dotaz k položce č. 241:</t>
  </si>
  <si>
    <t>dotaz k položce č. 242:</t>
  </si>
  <si>
    <t>dotaz k položce č. 243:</t>
  </si>
  <si>
    <t>dotaz k položce č. 250:</t>
  </si>
  <si>
    <t>dotaz k položce č. 251:</t>
  </si>
  <si>
    <t>dotaz k položce č. 252:</t>
  </si>
  <si>
    <t>dotaz k položce č. 253:</t>
  </si>
  <si>
    <t>dotaz k položce č. 254:</t>
  </si>
  <si>
    <t>dotaz k položce č. 255:</t>
  </si>
  <si>
    <t>dotaz k položce č. 256:</t>
  </si>
  <si>
    <t xml:space="preserve"> - z popisu položky není zřejmé jaké kontrukce se budou bourat, uchazeč nemůže tedy určit druh poplatku za skládku ani nezbytné nutné zemní práce - žádáme o upřesnění                                            - v popisu položky je uvedeno "montáž, osazení a dodávka kompletního zařízení předepsaného zadávací dokumentací" - vzhledem k absenci technické dokumentace žádáme o bližší specifikaci nového označníku                                            - v názvu položky je uvedeno "včetně úpravy přilehlých zpevněných ploch" - tyto mohou být rozdílné typem povrchu a tudíž druhem  nutných prací a cenou zabudovaného materiálu, žádáme o upřesnění                                            - uchazeči není jasné, jakou předepsanou povrchovou úpravu má v ceně zohlednit - žádáme o upřesnění</t>
  </si>
  <si>
    <t xml:space="preserve"> - žádáme o upřesnění, zda denní pronájem mobilních DZ se bude vykazovat položkou č. 179 či jinou</t>
  </si>
  <si>
    <t>dotaz k položce č. 8:</t>
  </si>
  <si>
    <t>dotaz k položce č. 11:</t>
  </si>
  <si>
    <t>dotaz k položce č. 9:</t>
  </si>
  <si>
    <t>dotaz k položce č. 10:</t>
  </si>
  <si>
    <t>dotaz k položce č. 12:</t>
  </si>
  <si>
    <t>dotaz k položce č. 13:</t>
  </si>
  <si>
    <t>dotaz k položce č. 14:</t>
  </si>
  <si>
    <t>dotaz k položce č. 15:</t>
  </si>
  <si>
    <t xml:space="preserve"> - uchazeč žádá zadavatele o doplnění specifikace poplatku za skládku - tj. že v rámci této položky bude vykazován poplatek za skládku vybouraného materiálu typu T1 či T2, tedy asfalt bez dehtu                                                                    - vzhledem k tomu, že tato položka má být zkalkulována včetně poplatku za skládku, uchazeč žádá o upřesnění postupu, pokud zkouška prokáže zatřídění asfaltu do nebezpečného odpadu - asfalt s dehtem, tudíž poplatek za skládku bude muset být vykázán v jiné položce než této</t>
  </si>
  <si>
    <t xml:space="preserve"> - neuvažuje zadavatel o ukládání vyfrézovné asfaltové směsi na svoje depo pro zpětné použití např. v položce č. 36, 72 nebo 76 - žádáme o upřesnění, zda opravdu má uchazeč  kalkulovat odvoz  na skládku a poplatek za skládku,  pokud ano, žádáme o doplnění textu, že se jedná o poplatek za skládku materiálu bez dehtu                                                    - vzhledem k tomu, že tato položka má být zkalkulována včetně poplatku za skládku, uchazeč žádá o upřesnění postupu, pokud zkouška prokáže zatřídění asfaltu do nebezpečného odpadu - asfalt s dehtem, tudíž poplatek za skládku bude muset být vykázán v jiné položce než této</t>
  </si>
  <si>
    <t xml:space="preserve"> - vzhledem k tomu, že se jedná o údržbu městských komunikací, tak uchazeč předpokládá provádění položky v několika malých výměrách, což je časově i cenově nákladnější, neuvažuje zadavatel o rozdělení položky na provádění v menší výměře a víceplošné výměře tak, aby byla kalkulace a poté čerpání položky blíž skutečnosti - žádáme o přehodnocení výměr položky a případné rozdělení</t>
  </si>
  <si>
    <t>dotaz k položce č. 24:</t>
  </si>
  <si>
    <t xml:space="preserve"> - vzhledem k tomu, že se jedná o údržbu městských komunikací, tak uchazeč předpokládá provádění položky spíše v několika malých výměrách, což je časově i cenově nákladnější, neuvažuje zadavatel o rozdělení položky na provádění v menší výměře a víceplošné výměře tak, aby byla kalkulace a poté čerpání položky blíž skutečnosti - žádáme o přehodnocení výměr položky a případné rozdělení</t>
  </si>
  <si>
    <t>dotaz k položce č. 25:</t>
  </si>
  <si>
    <t>dotaz k položce č. 31:</t>
  </si>
  <si>
    <t>dotaz k položce č. 36:</t>
  </si>
  <si>
    <t xml:space="preserve"> - z popisu položky není uchazeči zřejmé, zda materiál bude dodán zadavatelem a zda má uchazeč počítat s jeho dopravou z depa zadavatele na místo stavby - žádáme o upřesnění</t>
  </si>
  <si>
    <t xml:space="preserve"> - v popisu položky zadavatel uvádí "dodání a rozprostřední materiálu pro lože a jeho tloušťku předepsanou dokumentací" - vzhledem k absenci technické dokumentace žádáme o upřesnění typu lože a jeho tloušťky                                              </t>
  </si>
  <si>
    <t xml:space="preserve"> - z popisu položky není zcela jasné, zda se bude rozebrání dlažby provádět ručně nebo bude možné její strojní odstranění, žádáme zadavatele o upřesnění                                                - v popisu položky je uvedeno "dodání dlažebního materiálu v požadované kvalitě" - žádáme o upřesnění typu a velikosti                                                </t>
  </si>
  <si>
    <t xml:space="preserve"> - z popisu položky není zcela jasné, zda se bude rozebrání dlažby provádět ručně nebo bude možné její strojní odstranění, žádáme zadavatele o upřesnění                                                - v popisu položky je uvedeno "dodání dlažebního materiálu v požadované kvalitě" - žádáme o upřesnění typu a velikosti dlaž.mat.                                                </t>
  </si>
  <si>
    <t xml:space="preserve"> - v popisu položky je uvedeno "dodání materiálu pro předepsané lože v tloušťce předepsané dokumentací" - vzhledem k absenci technické dokumentace účastník žádá o upřesnění typu lože a tloušťky                                                     - z popisu položky není zcela patrné, zda se předpokládá zpětné uložení původní zámkové dlažby nebo doplnění novým materiálem, který by tedy měl být v položce zakalkulován - žádáme o upřesnění</t>
  </si>
  <si>
    <t xml:space="preserve"> - v popisu položky je uvedeno "dodání dlažebního materiálu v požadované kvalitě" - uchazeč se domnívá, že dlažební materiál pro tuto položku je uveden v položkách č. 101-106 - žádáme u upřesnění položky č. 100, zda ji má uchazeč kalkulovat vč dodání dlažebního materiálu a pokud ano, žádáme o upřesnění jeho typu</t>
  </si>
  <si>
    <t>dotaz k položce č. 132:</t>
  </si>
  <si>
    <t xml:space="preserve"> - dle popisu položky není uchazeč schopen kompetentně a řádně ocenit dodaný materiál - žádáme o bližší specifikaci technickou dokumentací s výkresem požadovné vstupní branky</t>
  </si>
  <si>
    <t>dotaz k položce č. 133:</t>
  </si>
  <si>
    <t xml:space="preserve"> - dle popisu položky není uchazeč schopen kompetentně a řádně ocenit dodaný materiál - žádáme o bližší specifikaci technickou dokumentací s výkresem požadovné vjezdové brány</t>
  </si>
  <si>
    <t xml:space="preserve"> - vzhledem k tomu, že není určeno, kam se žlab bude ukládat, uchazeč neví jaké zemní a bourací práce budou spojené s uložením žlabu - žádáme o upřesnění                                                                     </t>
  </si>
  <si>
    <r>
      <t xml:space="preserve"> </t>
    </r>
    <r>
      <rPr>
        <sz val="10"/>
        <color rgb="FFFF0000"/>
        <rFont val="Arial"/>
        <family val="2"/>
      </rPr>
      <t xml:space="preserve"> </t>
    </r>
    <r>
      <rPr>
        <sz val="10"/>
        <color theme="3"/>
        <rFont val="Arial"/>
        <family val="2"/>
      </rPr>
      <t xml:space="preserve">- vzhledem k tomu, že není určeno, kam se žlab bude ukládat, uchazeč neví jaké zemní a bourací práce budou spojené s uložením žlabu - žádáme o upřesnění                                                                            </t>
    </r>
  </si>
  <si>
    <t xml:space="preserve"> - z popisu položky není jasné, zda bude nutné odstranění provádět ručně nebo bude možné strojní odstranění, žádáme zadavatele o upřesnění                                                - z názvu ani popisu položky není zřejmý typ žlabu, vzhledem k tomu, že položka má být zkalkulována včetně poplatku za skládku žádáme o upřesnění typu bouraného žlabu</t>
  </si>
  <si>
    <t>dotaz k položce č. 271:</t>
  </si>
  <si>
    <t>dotaz k položce č. 272:</t>
  </si>
  <si>
    <t>dotaz k položce č. 275:</t>
  </si>
  <si>
    <t xml:space="preserve"> - z názvu ani popisu položky není zřejmý typ potrubí, vzhledem k tomu, že položka má být zkalkulována včetně poplatku za skládku žádáme o upřesnění typu bouraného potrubí</t>
  </si>
  <si>
    <t>dotaz k položce č. 42:</t>
  </si>
  <si>
    <t xml:space="preserve"> - vzhledem k tomu, že se jedná o údržbu městských komunikací, tak uchazeč předpokládá provádění položky v několika malých výměrách, což je časově i cenově nákladnější, neuvažuje zadavatel o rozdělení položky na provádění ruční v menší výměře a v strojní víceplošné výměře tak, aby byla kalkulace a poté čerpání položky blíž skutečnosti - žádáme o přehodnocení výměr položky a případné rozdělení</t>
  </si>
  <si>
    <t>dotaz k položce č. 244:</t>
  </si>
  <si>
    <t>dotaz k položce č. 245:</t>
  </si>
  <si>
    <t xml:space="preserve"> - v popisu položky je uvedena "dodávka dílců žlabu z předepsaného materiálu" - vzhledem k absenci technické dokumentace žádáme o upřesnění materiálu požadovaného žlabu                                                    - vzhledem k tomu, že není určeno, kam se žlab bude ukládat, uchazeč neví jaké zemní a bourací práce budou spojené s uložením žlabu - žádáme o upřesnění                                                                                                             </t>
  </si>
  <si>
    <t>dotaz k položce č. 32:</t>
  </si>
  <si>
    <t xml:space="preserve"> - uchazeči není jasné, k jaké položce je toto vodorovné přemístění kontrukcí, materiálů myšleno - žádáme o upřesnění jaké případy se budou touto položkou vykazovat</t>
  </si>
  <si>
    <t>dotaz k položce č. 33:</t>
  </si>
  <si>
    <t xml:space="preserve"> - uchazeči není jasné, k jaké položce je toto vodorovné přemístění drobných železobetonových prvků myšleno - žádáme o upřesnění jaké případy se budou touto položkou vykazovat</t>
  </si>
  <si>
    <t>asfaltový odpad s obsahem nebezpečných látek</t>
  </si>
  <si>
    <t>v ceně položky je doprava materiálu z depa zadavatele</t>
  </si>
  <si>
    <t>ŠD 0-63</t>
  </si>
  <si>
    <t>specifikace položky bude upravena</t>
  </si>
  <si>
    <t>standardní typizovaná plotová branka z poplastovaných profilů a pletiva</t>
  </si>
  <si>
    <t>standardní typizovaná plotová vjezdová brána z poplastovaných profilů a pletiva</t>
  </si>
  <si>
    <t>jedná se o celkové odhadované uvažované množství, uvažovány jsou plochy menších výměr, vyšší náročnost musí uchazeč zohlednit v jednotkové ceně položky</t>
  </si>
  <si>
    <t>obecně všechny potřebné konstrukce a materiály vyžadující vykázání vodorovného přemístění např. z deponie investora</t>
  </si>
  <si>
    <t>lože pod dlažbu z DDK 2-5 tl. 40mm</t>
  </si>
  <si>
    <t>podklad pod dlažbu není v této položce uvažován, případně se vykazuje jinými položkami dle konkrétní situace</t>
  </si>
  <si>
    <t>ruční rozebrání, lože pod dlažbu z DDK 2-5 tl. 40mm</t>
  </si>
  <si>
    <t>betonové plošné dlaždice o velikosti 40x40cm a větší v malém množství, např. výměna jedné poškozené dlaždice konkrétního rozměru (bez možnosti v současné chvíli specifikovat konkrétní rozměr)</t>
  </si>
  <si>
    <t>lože pod dlažbu z DDK 2-5 tl. 40mm, je uvažováno s dodáním nové dlažby - její ocenění viz. položky 582611.2 - 582611.7</t>
  </si>
  <si>
    <t>je uvažován primárně dovoz materiálu z depa investora</t>
  </si>
  <si>
    <t>specifikace položky bude upravena, položka zahrnuje pouze montáž, materiál pro vpusti je uveden zvlášť</t>
  </si>
  <si>
    <t>pro případ náhrady obrub za nové je nutné uvažovat položky pro bourání a osazení nových obrub</t>
  </si>
  <si>
    <t>rozsah potřebných prací je určen místem realizace a požadavkem výrobce na uložení žlabu a zhotovitel je toto povinen zohlednit v ocenění položky</t>
  </si>
  <si>
    <t xml:space="preserve">specifikace položky je upravena a poplatek za skládku je vykazován zvlášť novou položkou </t>
  </si>
  <si>
    <t>specifikace položky je upravena a poplatek za skládku je vykazován zvlášť novou položkou</t>
  </si>
  <si>
    <t>specifikace položky bude upravena a poplatek za skládku je vykazován zvlášť novou položkou</t>
  </si>
  <si>
    <t>specifikace položky je  upravena a poplatek za skládku je vykazován zvlášť novou položkou</t>
  </si>
  <si>
    <t>položka je upravena a poplatek za skládku je vykazován zvlášť novou položkou</t>
  </si>
  <si>
    <t>specifikace položky je upravena</t>
  </si>
  <si>
    <t>ruční rozebrání, specifikace položky je upravena, materiál dlažby bude vykázán jinou položkou</t>
  </si>
  <si>
    <t>položka je doplněna</t>
  </si>
  <si>
    <t>nájemné je řešeno v položce č. 185</t>
  </si>
  <si>
    <t>specifikace položky jee upravena</t>
  </si>
  <si>
    <t>specifikace položky je upravena, rozsah potřebných prací je určen místem realizace a požadavkem výrobce na uložení žlabu a zhotovitel je toto povinen zohlednit v ocenění položky</t>
  </si>
  <si>
    <t>specifikace položky je upravena, doprava bude řešena jinou položkou soupisu prací</t>
  </si>
  <si>
    <t>položka je vyřazena bez náhrady</t>
  </si>
  <si>
    <t>ruční rozebrání, specifikace položky je upřesněna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</si>
</sst>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12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i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9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9"/>
      <c r="B1" s="1"/>
      <c r="C1" s="1"/>
      <c r="D1" s="1"/>
      <c r="E1" s="1"/>
    </row>
    <row r="2" spans="1:5" ht="12.75" customHeight="1">
      <c r="A2" s="49"/>
      <c r="B2" s="50" t="s">
        <v>0</v>
      </c>
      <c r="C2" s="1"/>
      <c r="D2" s="1"/>
      <c r="E2" s="1"/>
    </row>
    <row r="3" spans="1:5" ht="19.95" customHeight="1">
      <c r="A3" s="49"/>
      <c r="B3" s="49"/>
      <c r="C3" s="1"/>
      <c r="D3" s="1"/>
      <c r="E3" s="1"/>
    </row>
    <row r="4" spans="1:5" ht="19.95" customHeight="1">
      <c r="A4" s="1"/>
      <c r="B4" s="51" t="s">
        <v>1</v>
      </c>
      <c r="C4" s="49"/>
      <c r="D4" s="49"/>
      <c r="E4" s="1"/>
    </row>
    <row r="5" spans="1:5" ht="12.75" customHeight="1">
      <c r="A5" s="1"/>
      <c r="B5" s="49" t="s">
        <v>2</v>
      </c>
      <c r="C5" s="49"/>
      <c r="D5" s="49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'SO.101'!I3</f>
        <v>0</v>
      </c>
      <c r="D10" s="16">
        <f>'SO.101'!O2</f>
        <v>0</v>
      </c>
      <c r="E10" s="16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3"/>
  <sheetViews>
    <sheetView tabSelected="1" zoomScale="85" zoomScaleNormal="85" workbookViewId="0" topLeftCell="B1">
      <pane ySplit="7" topLeftCell="A147" activePane="bottomLeft" state="frozen"/>
      <selection pane="bottomLeft" activeCell="J152" sqref="J15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80.7109375" style="0" customWidth="1"/>
    <col min="6" max="6" width="7.421875" style="0" bestFit="1" customWidth="1"/>
    <col min="7" max="7" width="12.7109375" style="0" customWidth="1"/>
    <col min="8" max="9" width="10.7109375" style="0" customWidth="1"/>
    <col min="10" max="10" width="34.00390625" style="42" bestFit="1" customWidth="1"/>
    <col min="11" max="11" width="49.8515625" style="47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2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0+O8+O19+O96+O103+O120+O139+O256+O269+O290+O353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2" t="s">
        <v>14</v>
      </c>
      <c r="D3" s="49"/>
      <c r="E3" s="10" t="s">
        <v>15</v>
      </c>
      <c r="F3" s="1"/>
      <c r="G3" s="8"/>
      <c r="H3" s="7" t="s">
        <v>23</v>
      </c>
      <c r="I3" s="26">
        <f>0+I8+I19+I96+I103+I120+I139+I256+I269+I290+I353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" t="s">
        <v>23</v>
      </c>
      <c r="D4" s="54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6" t="s">
        <v>25</v>
      </c>
      <c r="B5" s="56" t="s">
        <v>27</v>
      </c>
      <c r="C5" s="56" t="s">
        <v>29</v>
      </c>
      <c r="D5" s="56" t="s">
        <v>30</v>
      </c>
      <c r="E5" s="56" t="s">
        <v>31</v>
      </c>
      <c r="F5" s="56" t="s">
        <v>33</v>
      </c>
      <c r="G5" s="56" t="s">
        <v>35</v>
      </c>
      <c r="H5" s="56" t="s">
        <v>37</v>
      </c>
      <c r="I5" s="56"/>
      <c r="O5" t="s">
        <v>20</v>
      </c>
      <c r="P5" t="s">
        <v>22</v>
      </c>
    </row>
    <row r="6" spans="1:10" ht="12.75" customHeight="1">
      <c r="A6" s="56"/>
      <c r="B6" s="56"/>
      <c r="C6" s="56"/>
      <c r="D6" s="56"/>
      <c r="E6" s="56"/>
      <c r="F6" s="56"/>
      <c r="G6" s="56"/>
      <c r="H6" s="11" t="s">
        <v>38</v>
      </c>
      <c r="I6" s="11" t="s">
        <v>40</v>
      </c>
      <c r="J6" s="55" t="s">
        <v>939</v>
      </c>
    </row>
    <row r="7" spans="1:10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  <c r="J7" s="55"/>
    </row>
    <row r="8" spans="1:18" ht="13.2">
      <c r="A8" s="14" t="s">
        <v>42</v>
      </c>
      <c r="B8" s="14"/>
      <c r="C8" s="18" t="s">
        <v>26</v>
      </c>
      <c r="D8" s="14"/>
      <c r="E8" s="19" t="s">
        <v>43</v>
      </c>
      <c r="F8" s="14"/>
      <c r="G8" s="27"/>
      <c r="H8" s="27"/>
      <c r="I8" s="28">
        <f>0+Q8</f>
        <v>0</v>
      </c>
      <c r="O8">
        <f>0+R8</f>
        <v>0</v>
      </c>
      <c r="Q8">
        <f>0+I9+I11+I13+I15+I17</f>
        <v>0</v>
      </c>
      <c r="R8">
        <f>0+O9+O11+O13+O15+O17</f>
        <v>0</v>
      </c>
    </row>
    <row r="9" spans="1:16" ht="13.2">
      <c r="A9" s="17" t="s">
        <v>44</v>
      </c>
      <c r="B9" s="20" t="s">
        <v>28</v>
      </c>
      <c r="C9" s="20" t="s">
        <v>45</v>
      </c>
      <c r="D9" s="17" t="s">
        <v>46</v>
      </c>
      <c r="E9" s="21" t="s">
        <v>47</v>
      </c>
      <c r="F9" s="22" t="s">
        <v>48</v>
      </c>
      <c r="G9" s="30">
        <v>200</v>
      </c>
      <c r="H9" s="31">
        <v>0</v>
      </c>
      <c r="I9" s="31">
        <f>ROUND(ROUND(H9,2)*ROUND(G9,3),2)</f>
        <v>0</v>
      </c>
      <c r="J9" s="43" t="s">
        <v>944</v>
      </c>
      <c r="O9">
        <f>(I9*21)/100</f>
        <v>0</v>
      </c>
      <c r="P9" t="s">
        <v>22</v>
      </c>
    </row>
    <row r="10" spans="1:11" ht="26.4">
      <c r="A10" t="s">
        <v>50</v>
      </c>
      <c r="E10" s="34" t="s">
        <v>51</v>
      </c>
      <c r="G10" s="29"/>
      <c r="H10" s="29"/>
      <c r="I10" s="29"/>
      <c r="J10" s="44" t="s">
        <v>921</v>
      </c>
      <c r="K10" s="48" t="s">
        <v>1069</v>
      </c>
    </row>
    <row r="11" spans="1:16" ht="13.2">
      <c r="A11" s="17" t="s">
        <v>44</v>
      </c>
      <c r="B11" s="20" t="s">
        <v>22</v>
      </c>
      <c r="C11" s="20" t="s">
        <v>52</v>
      </c>
      <c r="D11" s="17" t="s">
        <v>28</v>
      </c>
      <c r="E11" s="21" t="s">
        <v>53</v>
      </c>
      <c r="F11" s="22" t="s">
        <v>54</v>
      </c>
      <c r="G11" s="30">
        <v>10</v>
      </c>
      <c r="H11" s="31">
        <v>0</v>
      </c>
      <c r="I11" s="31">
        <f>ROUND(ROUND(H11,2)*ROUND(G11,3),2)</f>
        <v>0</v>
      </c>
      <c r="O11">
        <f>(I11*21)/100</f>
        <v>0</v>
      </c>
      <c r="P11" t="s">
        <v>22</v>
      </c>
    </row>
    <row r="12" spans="1:9" ht="13.2">
      <c r="A12" t="s">
        <v>50</v>
      </c>
      <c r="E12" s="34" t="s">
        <v>55</v>
      </c>
      <c r="G12" s="29"/>
      <c r="H12" s="29"/>
      <c r="I12" s="29"/>
    </row>
    <row r="13" spans="1:16" ht="13.2">
      <c r="A13" s="17" t="s">
        <v>44</v>
      </c>
      <c r="B13" s="20" t="s">
        <v>21</v>
      </c>
      <c r="C13" s="20" t="s">
        <v>56</v>
      </c>
      <c r="D13" s="17" t="s">
        <v>28</v>
      </c>
      <c r="E13" s="21" t="s">
        <v>57</v>
      </c>
      <c r="F13" s="22" t="s">
        <v>58</v>
      </c>
      <c r="G13" s="30">
        <v>2000</v>
      </c>
      <c r="H13" s="31">
        <v>0</v>
      </c>
      <c r="I13" s="31">
        <f>ROUND(ROUND(H13,2)*ROUND(G13,3),2)</f>
        <v>0</v>
      </c>
      <c r="O13">
        <f>(I13*21)/100</f>
        <v>0</v>
      </c>
      <c r="P13" t="s">
        <v>22</v>
      </c>
    </row>
    <row r="14" spans="1:9" ht="13.2">
      <c r="A14" t="s">
        <v>50</v>
      </c>
      <c r="E14" s="34" t="s">
        <v>59</v>
      </c>
      <c r="G14" s="29"/>
      <c r="H14" s="29"/>
      <c r="I14" s="29"/>
    </row>
    <row r="15" spans="1:16" ht="13.2">
      <c r="A15" s="17" t="s">
        <v>44</v>
      </c>
      <c r="B15" s="20" t="s">
        <v>32</v>
      </c>
      <c r="C15" s="20" t="s">
        <v>56</v>
      </c>
      <c r="D15" s="17" t="s">
        <v>22</v>
      </c>
      <c r="E15" s="21" t="s">
        <v>60</v>
      </c>
      <c r="F15" s="22" t="s">
        <v>61</v>
      </c>
      <c r="G15" s="30">
        <v>200</v>
      </c>
      <c r="H15" s="31">
        <v>0</v>
      </c>
      <c r="I15" s="31">
        <f>ROUND(ROUND(H15,2)*ROUND(G15,3),2)</f>
        <v>0</v>
      </c>
      <c r="O15">
        <f>(I15*21)/100</f>
        <v>0</v>
      </c>
      <c r="P15" t="s">
        <v>22</v>
      </c>
    </row>
    <row r="16" spans="1:9" ht="13.2">
      <c r="A16" t="s">
        <v>50</v>
      </c>
      <c r="E16" s="34" t="s">
        <v>59</v>
      </c>
      <c r="G16" s="29"/>
      <c r="H16" s="29"/>
      <c r="I16" s="29"/>
    </row>
    <row r="17" spans="1:16" ht="26.4">
      <c r="A17" s="17" t="s">
        <v>44</v>
      </c>
      <c r="B17" s="20" t="s">
        <v>34</v>
      </c>
      <c r="C17" s="20" t="s">
        <v>62</v>
      </c>
      <c r="D17" s="17" t="s">
        <v>28</v>
      </c>
      <c r="E17" s="21" t="s">
        <v>63</v>
      </c>
      <c r="F17" s="22" t="s">
        <v>64</v>
      </c>
      <c r="G17" s="30">
        <v>50</v>
      </c>
      <c r="H17" s="31">
        <v>0</v>
      </c>
      <c r="I17" s="31">
        <f>ROUND(ROUND(H17,2)*ROUND(G17,3),2)</f>
        <v>0</v>
      </c>
      <c r="J17" s="43" t="s">
        <v>990</v>
      </c>
      <c r="O17">
        <f>(I17*21)/100</f>
        <v>0</v>
      </c>
      <c r="P17" t="s">
        <v>22</v>
      </c>
    </row>
    <row r="18" spans="1:11" ht="39.6">
      <c r="A18" t="s">
        <v>50</v>
      </c>
      <c r="E18" s="34" t="s">
        <v>65</v>
      </c>
      <c r="G18" s="29"/>
      <c r="H18" s="29"/>
      <c r="I18" s="29"/>
      <c r="J18" s="44" t="s">
        <v>1026</v>
      </c>
      <c r="K18" s="48" t="s">
        <v>1094</v>
      </c>
    </row>
    <row r="19" spans="1:18" ht="13.2">
      <c r="A19" s="5" t="s">
        <v>42</v>
      </c>
      <c r="B19" s="5"/>
      <c r="C19" s="25" t="s">
        <v>28</v>
      </c>
      <c r="D19" s="5"/>
      <c r="E19" s="19" t="s">
        <v>66</v>
      </c>
      <c r="F19" s="5"/>
      <c r="G19" s="32"/>
      <c r="H19" s="32"/>
      <c r="I19" s="33">
        <f>0+Q19</f>
        <v>0</v>
      </c>
      <c r="O19">
        <f>0+R19</f>
        <v>0</v>
      </c>
      <c r="Q19">
        <f>0+I20+I22+I24+I26+I28+I30+I32+I34+I36+I38+I40+I42+I44+I46+I48+I50+I52+I54+I56+I58+I60+I62+I64+I66+I68+I70+I72+I74+I76+I78+I80+I82+I84+I86+I88+I90+I92+I94</f>
        <v>0</v>
      </c>
      <c r="R19">
        <f>0+O20+O22+O24+O26+O28+O30+O32+O34+O36+O38+O40+O42+O44+O46+O48+O50+O52+O54+O56+O58+O60+O62+O64+O66+O68+O70+O72+O74+O76+O78+O80+O82+O84+O86+O88+O90+O92+O94</f>
        <v>0</v>
      </c>
    </row>
    <row r="20" spans="1:16" ht="13.2">
      <c r="A20" s="17" t="s">
        <v>44</v>
      </c>
      <c r="B20" s="20" t="s">
        <v>36</v>
      </c>
      <c r="C20" s="20" t="s">
        <v>67</v>
      </c>
      <c r="D20" s="17" t="s">
        <v>28</v>
      </c>
      <c r="E20" s="21" t="s">
        <v>68</v>
      </c>
      <c r="F20" s="22" t="s">
        <v>69</v>
      </c>
      <c r="G20" s="30">
        <v>200</v>
      </c>
      <c r="H20" s="31">
        <v>0</v>
      </c>
      <c r="I20" s="31">
        <f>ROUND(ROUND(H20,2)*ROUND(G20,3),2)</f>
        <v>0</v>
      </c>
      <c r="O20">
        <f>(I20*21)/100</f>
        <v>0</v>
      </c>
      <c r="P20" t="s">
        <v>22</v>
      </c>
    </row>
    <row r="21" spans="1:11" s="35" customFormat="1" ht="45.6">
      <c r="A21" s="35" t="s">
        <v>50</v>
      </c>
      <c r="E21" s="34" t="s">
        <v>70</v>
      </c>
      <c r="G21" s="36"/>
      <c r="H21" s="36"/>
      <c r="I21" s="36"/>
      <c r="J21" s="45"/>
      <c r="K21" s="47"/>
    </row>
    <row r="22" spans="1:16" ht="26.4">
      <c r="A22" s="17" t="s">
        <v>44</v>
      </c>
      <c r="B22" s="20" t="s">
        <v>71</v>
      </c>
      <c r="C22" s="20" t="s">
        <v>67</v>
      </c>
      <c r="D22" s="17" t="s">
        <v>22</v>
      </c>
      <c r="E22" s="21" t="s">
        <v>72</v>
      </c>
      <c r="F22" s="22" t="s">
        <v>69</v>
      </c>
      <c r="G22" s="30">
        <v>200</v>
      </c>
      <c r="H22" s="31">
        <v>0</v>
      </c>
      <c r="I22" s="31">
        <f>ROUND(ROUND(H22,2)*ROUND(G22,3),2)</f>
        <v>0</v>
      </c>
      <c r="O22">
        <f>(I22*21)/100</f>
        <v>0</v>
      </c>
      <c r="P22" t="s">
        <v>22</v>
      </c>
    </row>
    <row r="23" spans="1:11" s="35" customFormat="1" ht="57">
      <c r="A23" s="35" t="s">
        <v>50</v>
      </c>
      <c r="E23" s="34" t="s">
        <v>73</v>
      </c>
      <c r="G23" s="36"/>
      <c r="H23" s="36"/>
      <c r="I23" s="36"/>
      <c r="J23" s="45"/>
      <c r="K23" s="47"/>
    </row>
    <row r="24" spans="1:16" ht="13.2">
      <c r="A24" s="17" t="s">
        <v>44</v>
      </c>
      <c r="B24" s="20" t="s">
        <v>74</v>
      </c>
      <c r="C24" s="20" t="s">
        <v>75</v>
      </c>
      <c r="D24" s="17" t="s">
        <v>28</v>
      </c>
      <c r="E24" s="21" t="s">
        <v>76</v>
      </c>
      <c r="F24" s="22" t="s">
        <v>48</v>
      </c>
      <c r="G24" s="30">
        <v>100</v>
      </c>
      <c r="H24" s="31">
        <v>0</v>
      </c>
      <c r="I24" s="31">
        <f>ROUND(ROUND(H24,2)*ROUND(G24,3),2)</f>
        <v>0</v>
      </c>
      <c r="J24" s="43" t="s">
        <v>1027</v>
      </c>
      <c r="O24">
        <f>(I24*21)/100</f>
        <v>0</v>
      </c>
      <c r="P24" t="s">
        <v>22</v>
      </c>
    </row>
    <row r="25" spans="1:10" s="35" customFormat="1" ht="165" customHeight="1">
      <c r="A25" s="35" t="s">
        <v>50</v>
      </c>
      <c r="E25" s="34" t="s">
        <v>77</v>
      </c>
      <c r="G25" s="36"/>
      <c r="H25" s="36"/>
      <c r="I25" s="36"/>
      <c r="J25" s="46" t="s">
        <v>1035</v>
      </c>
    </row>
    <row r="26" spans="1:16" ht="26.4">
      <c r="A26" s="17" t="s">
        <v>44</v>
      </c>
      <c r="B26" s="20" t="s">
        <v>39</v>
      </c>
      <c r="C26" s="20" t="s">
        <v>75</v>
      </c>
      <c r="D26" s="17" t="s">
        <v>22</v>
      </c>
      <c r="E26" s="21" t="s">
        <v>78</v>
      </c>
      <c r="F26" s="22" t="s">
        <v>48</v>
      </c>
      <c r="G26" s="30">
        <v>100</v>
      </c>
      <c r="H26" s="31">
        <v>0</v>
      </c>
      <c r="I26" s="31">
        <f>ROUND(ROUND(H26,2)*ROUND(G26,3),2)</f>
        <v>0</v>
      </c>
      <c r="J26" s="43" t="s">
        <v>1029</v>
      </c>
      <c r="K26" s="48" t="s">
        <v>1086</v>
      </c>
      <c r="O26">
        <f>(I26*21)/100</f>
        <v>0</v>
      </c>
      <c r="P26" t="s">
        <v>22</v>
      </c>
    </row>
    <row r="27" spans="1:11" s="35" customFormat="1" ht="165" customHeight="1">
      <c r="A27" s="35" t="s">
        <v>50</v>
      </c>
      <c r="E27" s="34" t="s">
        <v>77</v>
      </c>
      <c r="G27" s="36"/>
      <c r="H27" s="36"/>
      <c r="I27" s="36"/>
      <c r="J27" s="46" t="s">
        <v>1035</v>
      </c>
      <c r="K27" s="48" t="s">
        <v>1086</v>
      </c>
    </row>
    <row r="28" spans="1:16" ht="26.4">
      <c r="A28" s="17" t="s">
        <v>44</v>
      </c>
      <c r="B28" s="20" t="s">
        <v>41</v>
      </c>
      <c r="C28" s="20" t="s">
        <v>75</v>
      </c>
      <c r="D28" s="17" t="s">
        <v>21</v>
      </c>
      <c r="E28" s="21" t="s">
        <v>79</v>
      </c>
      <c r="F28" s="22" t="s">
        <v>48</v>
      </c>
      <c r="G28" s="30">
        <v>400</v>
      </c>
      <c r="H28" s="31">
        <v>0</v>
      </c>
      <c r="I28" s="31">
        <f>ROUND(ROUND(H28,2)*ROUND(G28,3),2)</f>
        <v>0</v>
      </c>
      <c r="J28" s="43" t="s">
        <v>1030</v>
      </c>
      <c r="O28">
        <f>(I28*21)/100</f>
        <v>0</v>
      </c>
      <c r="P28" t="s">
        <v>22</v>
      </c>
    </row>
    <row r="29" spans="1:11" ht="165" customHeight="1">
      <c r="A29" t="s">
        <v>50</v>
      </c>
      <c r="E29" s="34" t="s">
        <v>77</v>
      </c>
      <c r="G29" s="29"/>
      <c r="H29" s="29"/>
      <c r="I29" s="29"/>
      <c r="J29" s="46" t="s">
        <v>1035</v>
      </c>
      <c r="K29" s="48" t="s">
        <v>1086</v>
      </c>
    </row>
    <row r="30" spans="1:16" ht="13.2">
      <c r="A30" s="17" t="s">
        <v>44</v>
      </c>
      <c r="B30" s="20" t="s">
        <v>80</v>
      </c>
      <c r="C30" s="20" t="s">
        <v>75</v>
      </c>
      <c r="D30" s="17" t="s">
        <v>32</v>
      </c>
      <c r="E30" s="21" t="s">
        <v>81</v>
      </c>
      <c r="F30" s="22" t="s">
        <v>48</v>
      </c>
      <c r="G30" s="30">
        <v>200</v>
      </c>
      <c r="H30" s="31">
        <v>0</v>
      </c>
      <c r="I30" s="31">
        <f>ROUND(ROUND(H30,2)*ROUND(G30,3),2)</f>
        <v>0</v>
      </c>
      <c r="J30" s="43" t="s">
        <v>1028</v>
      </c>
      <c r="O30">
        <f>(I30*21)/100</f>
        <v>0</v>
      </c>
      <c r="P30" t="s">
        <v>22</v>
      </c>
    </row>
    <row r="31" spans="1:11" ht="165" customHeight="1">
      <c r="A31" t="s">
        <v>50</v>
      </c>
      <c r="E31" s="34" t="s">
        <v>77</v>
      </c>
      <c r="G31" s="29"/>
      <c r="H31" s="29"/>
      <c r="I31" s="29"/>
      <c r="J31" s="46" t="s">
        <v>1035</v>
      </c>
      <c r="K31" s="48" t="s">
        <v>1087</v>
      </c>
    </row>
    <row r="32" spans="1:16" ht="26.4">
      <c r="A32" s="17" t="s">
        <v>44</v>
      </c>
      <c r="B32" s="20" t="s">
        <v>82</v>
      </c>
      <c r="C32" s="20" t="s">
        <v>75</v>
      </c>
      <c r="D32" s="17" t="s">
        <v>34</v>
      </c>
      <c r="E32" s="21" t="s">
        <v>83</v>
      </c>
      <c r="F32" s="22" t="s">
        <v>48</v>
      </c>
      <c r="G32" s="30">
        <v>1000</v>
      </c>
      <c r="H32" s="31">
        <v>0</v>
      </c>
      <c r="I32" s="31">
        <f>ROUND(ROUND(H32,2)*ROUND(G32,3),2)</f>
        <v>0</v>
      </c>
      <c r="J32" s="43" t="s">
        <v>1031</v>
      </c>
      <c r="O32">
        <f>(I32*21)/100</f>
        <v>0</v>
      </c>
      <c r="P32" t="s">
        <v>22</v>
      </c>
    </row>
    <row r="33" spans="1:11" ht="165" customHeight="1">
      <c r="A33" t="s">
        <v>50</v>
      </c>
      <c r="E33" s="24" t="s">
        <v>77</v>
      </c>
      <c r="G33" s="29"/>
      <c r="H33" s="29"/>
      <c r="I33" s="29"/>
      <c r="J33" s="46" t="s">
        <v>1035</v>
      </c>
      <c r="K33" s="48" t="s">
        <v>1088</v>
      </c>
    </row>
    <row r="34" spans="1:16" ht="26.4">
      <c r="A34" s="17" t="s">
        <v>44</v>
      </c>
      <c r="B34" s="20" t="s">
        <v>84</v>
      </c>
      <c r="C34" s="20" t="s">
        <v>75</v>
      </c>
      <c r="D34" s="17" t="s">
        <v>36</v>
      </c>
      <c r="E34" s="21" t="s">
        <v>85</v>
      </c>
      <c r="F34" s="22" t="s">
        <v>48</v>
      </c>
      <c r="G34" s="30">
        <v>2000</v>
      </c>
      <c r="H34" s="31">
        <v>0</v>
      </c>
      <c r="I34" s="31">
        <f>ROUND(ROUND(H34,2)*ROUND(G34,3),2)</f>
        <v>0</v>
      </c>
      <c r="J34" s="43" t="s">
        <v>1032</v>
      </c>
      <c r="O34">
        <f>(I34*21)/100</f>
        <v>0</v>
      </c>
      <c r="P34" t="s">
        <v>22</v>
      </c>
    </row>
    <row r="35" spans="1:11" ht="165" customHeight="1">
      <c r="A35" t="s">
        <v>50</v>
      </c>
      <c r="E35" s="34" t="s">
        <v>77</v>
      </c>
      <c r="G35" s="29"/>
      <c r="H35" s="29"/>
      <c r="I35" s="29"/>
      <c r="J35" s="46" t="s">
        <v>1035</v>
      </c>
      <c r="K35" s="48" t="s">
        <v>1087</v>
      </c>
    </row>
    <row r="36" spans="1:16" ht="26.4">
      <c r="A36" s="17" t="s">
        <v>44</v>
      </c>
      <c r="B36" s="20" t="s">
        <v>86</v>
      </c>
      <c r="C36" s="20" t="s">
        <v>75</v>
      </c>
      <c r="D36" s="17" t="s">
        <v>71</v>
      </c>
      <c r="E36" s="21" t="s">
        <v>87</v>
      </c>
      <c r="F36" s="22" t="s">
        <v>88</v>
      </c>
      <c r="G36" s="30">
        <v>500</v>
      </c>
      <c r="H36" s="31">
        <v>0</v>
      </c>
      <c r="I36" s="31">
        <f>ROUND(ROUND(H36,2)*ROUND(G36,3),2)</f>
        <v>0</v>
      </c>
      <c r="J36" s="43" t="s">
        <v>1033</v>
      </c>
      <c r="O36">
        <f>(I36*21)/100</f>
        <v>0</v>
      </c>
      <c r="P36" t="s">
        <v>22</v>
      </c>
    </row>
    <row r="37" spans="1:11" ht="165" customHeight="1">
      <c r="A37" t="s">
        <v>50</v>
      </c>
      <c r="E37" s="34" t="s">
        <v>77</v>
      </c>
      <c r="G37" s="29"/>
      <c r="H37" s="29"/>
      <c r="I37" s="29"/>
      <c r="J37" s="46" t="s">
        <v>1035</v>
      </c>
      <c r="K37" s="48" t="s">
        <v>1087</v>
      </c>
    </row>
    <row r="38" spans="1:16" ht="26.4">
      <c r="A38" s="17" t="s">
        <v>44</v>
      </c>
      <c r="B38" s="20" t="s">
        <v>89</v>
      </c>
      <c r="C38" s="20" t="s">
        <v>75</v>
      </c>
      <c r="D38" s="17" t="s">
        <v>74</v>
      </c>
      <c r="E38" s="21" t="s">
        <v>90</v>
      </c>
      <c r="F38" s="22" t="s">
        <v>88</v>
      </c>
      <c r="G38" s="30">
        <v>500</v>
      </c>
      <c r="H38" s="31">
        <v>0</v>
      </c>
      <c r="I38" s="31">
        <f>ROUND(ROUND(H38,2)*ROUND(G38,3),2)</f>
        <v>0</v>
      </c>
      <c r="J38" s="43" t="s">
        <v>1034</v>
      </c>
      <c r="O38">
        <f>(I38*21)/100</f>
        <v>0</v>
      </c>
      <c r="P38" t="s">
        <v>22</v>
      </c>
    </row>
    <row r="39" spans="1:11" ht="165" customHeight="1">
      <c r="A39" t="s">
        <v>50</v>
      </c>
      <c r="E39" s="34" t="s">
        <v>77</v>
      </c>
      <c r="G39" s="29"/>
      <c r="H39" s="29"/>
      <c r="I39" s="29"/>
      <c r="J39" s="46" t="s">
        <v>1035</v>
      </c>
      <c r="K39" s="48" t="s">
        <v>1087</v>
      </c>
    </row>
    <row r="40" spans="1:16" ht="13.2">
      <c r="A40" s="17" t="s">
        <v>44</v>
      </c>
      <c r="B40" s="20" t="s">
        <v>91</v>
      </c>
      <c r="C40" s="20" t="s">
        <v>92</v>
      </c>
      <c r="D40" s="17" t="s">
        <v>46</v>
      </c>
      <c r="E40" s="21" t="s">
        <v>93</v>
      </c>
      <c r="F40" s="22" t="s">
        <v>88</v>
      </c>
      <c r="G40" s="30">
        <v>50</v>
      </c>
      <c r="H40" s="31">
        <v>0</v>
      </c>
      <c r="I40" s="31">
        <f>ROUND(ROUND(H40,2)*ROUND(G40,3),2)</f>
        <v>0</v>
      </c>
      <c r="O40">
        <f>(I40*21)/100</f>
        <v>0</v>
      </c>
      <c r="P40" t="s">
        <v>22</v>
      </c>
    </row>
    <row r="41" spans="1:9" ht="13.2">
      <c r="A41" t="s">
        <v>50</v>
      </c>
      <c r="E41" s="34" t="s">
        <v>94</v>
      </c>
      <c r="G41" s="29"/>
      <c r="H41" s="29"/>
      <c r="I41" s="29"/>
    </row>
    <row r="42" spans="1:16" ht="13.2">
      <c r="A42" s="17" t="s">
        <v>44</v>
      </c>
      <c r="B42" s="20" t="s">
        <v>95</v>
      </c>
      <c r="C42" s="20" t="s">
        <v>96</v>
      </c>
      <c r="D42" s="17" t="s">
        <v>46</v>
      </c>
      <c r="E42" s="21" t="s">
        <v>97</v>
      </c>
      <c r="F42" s="22" t="s">
        <v>58</v>
      </c>
      <c r="G42" s="30">
        <v>1000</v>
      </c>
      <c r="H42" s="31">
        <v>0</v>
      </c>
      <c r="I42" s="31">
        <f>ROUND(ROUND(H42,2)*ROUND(G42,3),2)</f>
        <v>0</v>
      </c>
      <c r="O42">
        <f>(I42*21)/100</f>
        <v>0</v>
      </c>
      <c r="P42" t="s">
        <v>22</v>
      </c>
    </row>
    <row r="43" spans="1:9" ht="22.8">
      <c r="A43" t="s">
        <v>50</v>
      </c>
      <c r="E43" s="34" t="s">
        <v>77</v>
      </c>
      <c r="G43" s="29"/>
      <c r="H43" s="29"/>
      <c r="I43" s="29"/>
    </row>
    <row r="44" spans="1:16" ht="13.2">
      <c r="A44" s="17" t="s">
        <v>44</v>
      </c>
      <c r="B44" s="20" t="s">
        <v>98</v>
      </c>
      <c r="C44" s="20" t="s">
        <v>99</v>
      </c>
      <c r="D44" s="17" t="s">
        <v>46</v>
      </c>
      <c r="E44" s="21" t="s">
        <v>100</v>
      </c>
      <c r="F44" s="22" t="s">
        <v>58</v>
      </c>
      <c r="G44" s="30">
        <v>1500</v>
      </c>
      <c r="H44" s="31">
        <v>0</v>
      </c>
      <c r="I44" s="31">
        <f>ROUND(ROUND(H44,2)*ROUND(G44,3),2)</f>
        <v>0</v>
      </c>
      <c r="O44">
        <f>(I44*21)/100</f>
        <v>0</v>
      </c>
      <c r="P44" t="s">
        <v>22</v>
      </c>
    </row>
    <row r="45" spans="1:9" ht="22.8">
      <c r="A45" t="s">
        <v>50</v>
      </c>
      <c r="E45" s="34" t="s">
        <v>77</v>
      </c>
      <c r="G45" s="29"/>
      <c r="H45" s="29"/>
      <c r="I45" s="29"/>
    </row>
    <row r="46" spans="1:16" ht="13.2">
      <c r="A46" s="17" t="s">
        <v>44</v>
      </c>
      <c r="B46" s="20" t="s">
        <v>101</v>
      </c>
      <c r="C46" s="20" t="s">
        <v>102</v>
      </c>
      <c r="D46" s="17" t="s">
        <v>28</v>
      </c>
      <c r="E46" s="21" t="s">
        <v>103</v>
      </c>
      <c r="F46" s="22" t="s">
        <v>69</v>
      </c>
      <c r="G46" s="30">
        <v>4000</v>
      </c>
      <c r="H46" s="31">
        <v>0</v>
      </c>
      <c r="I46" s="31">
        <f>ROUND(ROUND(H46,2)*ROUND(G46,3),2)</f>
        <v>0</v>
      </c>
      <c r="J46" s="43" t="s">
        <v>945</v>
      </c>
      <c r="O46">
        <f>(I46*21)/100</f>
        <v>0</v>
      </c>
      <c r="P46" t="s">
        <v>22</v>
      </c>
    </row>
    <row r="47" spans="1:11" ht="224.4">
      <c r="A47" t="s">
        <v>50</v>
      </c>
      <c r="E47" s="24" t="s">
        <v>77</v>
      </c>
      <c r="G47" s="29"/>
      <c r="H47" s="29"/>
      <c r="I47" s="29"/>
      <c r="J47" s="44" t="s">
        <v>1036</v>
      </c>
      <c r="K47" s="48" t="s">
        <v>1087</v>
      </c>
    </row>
    <row r="48" spans="1:16" ht="13.2">
      <c r="A48" s="17" t="s">
        <v>44</v>
      </c>
      <c r="B48" s="20" t="s">
        <v>104</v>
      </c>
      <c r="C48" s="20" t="s">
        <v>102</v>
      </c>
      <c r="D48" s="17" t="s">
        <v>22</v>
      </c>
      <c r="E48" s="21" t="s">
        <v>105</v>
      </c>
      <c r="F48" s="22" t="s">
        <v>69</v>
      </c>
      <c r="G48" s="30">
        <v>4000</v>
      </c>
      <c r="H48" s="31">
        <v>0</v>
      </c>
      <c r="I48" s="31">
        <f>ROUND(ROUND(H48,2)*ROUND(G48,3),2)</f>
        <v>0</v>
      </c>
      <c r="J48" s="43" t="s">
        <v>946</v>
      </c>
      <c r="O48">
        <f>(I48*21)/100</f>
        <v>0</v>
      </c>
      <c r="P48" t="s">
        <v>22</v>
      </c>
    </row>
    <row r="49" spans="1:11" ht="224.4">
      <c r="A49" t="s">
        <v>50</v>
      </c>
      <c r="E49" s="34" t="s">
        <v>77</v>
      </c>
      <c r="G49" s="29"/>
      <c r="H49" s="29"/>
      <c r="I49" s="29"/>
      <c r="J49" s="44" t="s">
        <v>1036</v>
      </c>
      <c r="K49" s="48" t="s">
        <v>1087</v>
      </c>
    </row>
    <row r="50" spans="1:16" ht="13.2">
      <c r="A50" s="17" t="s">
        <v>44</v>
      </c>
      <c r="B50" s="20" t="s">
        <v>106</v>
      </c>
      <c r="C50" s="20" t="s">
        <v>102</v>
      </c>
      <c r="D50" s="17" t="s">
        <v>21</v>
      </c>
      <c r="E50" s="21" t="s">
        <v>107</v>
      </c>
      <c r="F50" s="22" t="s">
        <v>69</v>
      </c>
      <c r="G50" s="30">
        <v>4000</v>
      </c>
      <c r="H50" s="31">
        <v>0</v>
      </c>
      <c r="I50" s="31">
        <f>ROUND(ROUND(H50,2)*ROUND(G50,3),2)</f>
        <v>0</v>
      </c>
      <c r="J50" s="43" t="s">
        <v>948</v>
      </c>
      <c r="O50">
        <f>(I50*21)/100</f>
        <v>0</v>
      </c>
      <c r="P50" t="s">
        <v>22</v>
      </c>
    </row>
    <row r="51" spans="1:11" ht="224.4">
      <c r="A51" t="s">
        <v>50</v>
      </c>
      <c r="E51" s="34" t="s">
        <v>77</v>
      </c>
      <c r="G51" s="29"/>
      <c r="H51" s="29"/>
      <c r="I51" s="29"/>
      <c r="J51" s="44" t="s">
        <v>1036</v>
      </c>
      <c r="K51" s="48" t="s">
        <v>1089</v>
      </c>
    </row>
    <row r="52" spans="1:16" ht="13.2">
      <c r="A52" s="17" t="s">
        <v>44</v>
      </c>
      <c r="B52" s="20" t="s">
        <v>108</v>
      </c>
      <c r="C52" s="20" t="s">
        <v>109</v>
      </c>
      <c r="D52" s="17" t="s">
        <v>46</v>
      </c>
      <c r="E52" s="21" t="s">
        <v>110</v>
      </c>
      <c r="F52" s="22" t="s">
        <v>88</v>
      </c>
      <c r="G52" s="30">
        <v>1000</v>
      </c>
      <c r="H52" s="31">
        <v>0</v>
      </c>
      <c r="I52" s="31">
        <f>ROUND(ROUND(H52,2)*ROUND(G52,3),2)</f>
        <v>0</v>
      </c>
      <c r="J52" s="43" t="s">
        <v>949</v>
      </c>
      <c r="O52">
        <f>(I52*21)/100</f>
        <v>0</v>
      </c>
      <c r="P52" t="s">
        <v>22</v>
      </c>
    </row>
    <row r="53" spans="1:12" ht="79.2">
      <c r="A53" t="s">
        <v>50</v>
      </c>
      <c r="E53" s="34" t="s">
        <v>111</v>
      </c>
      <c r="G53" s="29"/>
      <c r="H53" s="29"/>
      <c r="I53" s="29"/>
      <c r="J53" s="44" t="s">
        <v>940</v>
      </c>
      <c r="K53" s="48" t="s">
        <v>1090</v>
      </c>
      <c r="L53" s="41"/>
    </row>
    <row r="54" spans="1:16" ht="13.2">
      <c r="A54" s="17" t="s">
        <v>44</v>
      </c>
      <c r="B54" s="20" t="s">
        <v>112</v>
      </c>
      <c r="C54" s="20" t="s">
        <v>113</v>
      </c>
      <c r="D54" s="17" t="s">
        <v>46</v>
      </c>
      <c r="E54" s="21" t="s">
        <v>114</v>
      </c>
      <c r="F54" s="22" t="s">
        <v>88</v>
      </c>
      <c r="G54" s="30">
        <v>2000</v>
      </c>
      <c r="H54" s="31">
        <v>0</v>
      </c>
      <c r="I54" s="31">
        <f>ROUND(ROUND(H54,2)*ROUND(G54,3),2)</f>
        <v>0</v>
      </c>
      <c r="J54" s="43" t="s">
        <v>950</v>
      </c>
      <c r="O54">
        <f>(I54*21)/100</f>
        <v>0</v>
      </c>
      <c r="P54" t="s">
        <v>22</v>
      </c>
    </row>
    <row r="55" spans="1:11" ht="145.2">
      <c r="A55" t="s">
        <v>50</v>
      </c>
      <c r="E55" s="24" t="s">
        <v>115</v>
      </c>
      <c r="G55" s="29"/>
      <c r="H55" s="29"/>
      <c r="I55" s="29"/>
      <c r="J55" s="44" t="s">
        <v>1037</v>
      </c>
      <c r="K55" s="48" t="s">
        <v>1075</v>
      </c>
    </row>
    <row r="56" spans="1:16" ht="13.2">
      <c r="A56" s="17" t="s">
        <v>44</v>
      </c>
      <c r="B56" s="20" t="s">
        <v>116</v>
      </c>
      <c r="C56" s="20" t="s">
        <v>117</v>
      </c>
      <c r="D56" s="17" t="s">
        <v>28</v>
      </c>
      <c r="E56" s="21" t="s">
        <v>118</v>
      </c>
      <c r="F56" s="22" t="s">
        <v>88</v>
      </c>
      <c r="G56" s="30">
        <v>1000</v>
      </c>
      <c r="H56" s="31">
        <v>0</v>
      </c>
      <c r="I56" s="31">
        <f>ROUND(ROUND(H56,2)*ROUND(G56,3),2)</f>
        <v>0</v>
      </c>
      <c r="J56" s="43" t="s">
        <v>1038</v>
      </c>
      <c r="O56">
        <f>(I56*21)/100</f>
        <v>0</v>
      </c>
      <c r="P56" t="s">
        <v>22</v>
      </c>
    </row>
    <row r="57" spans="1:11" ht="285">
      <c r="A57" t="s">
        <v>50</v>
      </c>
      <c r="E57" s="34" t="s">
        <v>119</v>
      </c>
      <c r="G57" s="29"/>
      <c r="H57" s="29"/>
      <c r="I57" s="29"/>
      <c r="J57" s="44" t="s">
        <v>1039</v>
      </c>
      <c r="K57" s="48" t="s">
        <v>1075</v>
      </c>
    </row>
    <row r="58" spans="1:16" ht="13.2">
      <c r="A58" s="17" t="s">
        <v>44</v>
      </c>
      <c r="B58" s="20" t="s">
        <v>120</v>
      </c>
      <c r="C58" s="20" t="s">
        <v>117</v>
      </c>
      <c r="D58" s="17" t="s">
        <v>22</v>
      </c>
      <c r="E58" s="21" t="s">
        <v>121</v>
      </c>
      <c r="F58" s="22" t="s">
        <v>88</v>
      </c>
      <c r="G58" s="30">
        <v>1000</v>
      </c>
      <c r="H58" s="31">
        <v>0</v>
      </c>
      <c r="I58" s="31">
        <f>ROUND(ROUND(H58,2)*ROUND(G58,3),2)</f>
        <v>0</v>
      </c>
      <c r="J58" s="43" t="s">
        <v>1040</v>
      </c>
      <c r="O58">
        <f>(I58*21)/100</f>
        <v>0</v>
      </c>
      <c r="P58" t="s">
        <v>22</v>
      </c>
    </row>
    <row r="59" spans="1:11" ht="285">
      <c r="A59" t="s">
        <v>50</v>
      </c>
      <c r="E59" s="34" t="s">
        <v>122</v>
      </c>
      <c r="G59" s="29"/>
      <c r="H59" s="29"/>
      <c r="I59" s="29"/>
      <c r="J59" s="44" t="s">
        <v>1039</v>
      </c>
      <c r="K59" s="48" t="s">
        <v>1075</v>
      </c>
    </row>
    <row r="60" spans="1:16" ht="13.2">
      <c r="A60" s="17" t="s">
        <v>44</v>
      </c>
      <c r="B60" s="20" t="s">
        <v>123</v>
      </c>
      <c r="C60" s="20" t="s">
        <v>124</v>
      </c>
      <c r="D60" s="17" t="s">
        <v>46</v>
      </c>
      <c r="E60" s="21" t="s">
        <v>125</v>
      </c>
      <c r="F60" s="22" t="s">
        <v>69</v>
      </c>
      <c r="G60" s="30">
        <v>500</v>
      </c>
      <c r="H60" s="31">
        <v>0</v>
      </c>
      <c r="I60" s="31">
        <f>ROUND(ROUND(H60,2)*ROUND(G60,3),2)</f>
        <v>0</v>
      </c>
      <c r="O60">
        <f>(I60*21)/100</f>
        <v>0</v>
      </c>
      <c r="P60" t="s">
        <v>22</v>
      </c>
    </row>
    <row r="61" spans="1:9" ht="22.8">
      <c r="A61" t="s">
        <v>50</v>
      </c>
      <c r="E61" s="34" t="s">
        <v>126</v>
      </c>
      <c r="G61" s="29"/>
      <c r="H61" s="29"/>
      <c r="I61" s="29"/>
    </row>
    <row r="62" spans="1:16" ht="13.2">
      <c r="A62" s="17" t="s">
        <v>44</v>
      </c>
      <c r="B62" s="20" t="s">
        <v>127</v>
      </c>
      <c r="C62" s="20" t="s">
        <v>128</v>
      </c>
      <c r="D62" s="17" t="s">
        <v>46</v>
      </c>
      <c r="E62" s="21" t="s">
        <v>129</v>
      </c>
      <c r="F62" s="22" t="s">
        <v>69</v>
      </c>
      <c r="G62" s="30">
        <v>500</v>
      </c>
      <c r="H62" s="31">
        <v>0</v>
      </c>
      <c r="I62" s="31">
        <f>ROUND(ROUND(H62,2)*ROUND(G62,3),2)</f>
        <v>0</v>
      </c>
      <c r="O62">
        <f>(I62*21)/100</f>
        <v>0</v>
      </c>
      <c r="P62" t="s">
        <v>22</v>
      </c>
    </row>
    <row r="63" spans="1:9" ht="26.4">
      <c r="A63" t="s">
        <v>50</v>
      </c>
      <c r="E63" s="24" t="s">
        <v>126</v>
      </c>
      <c r="G63" s="29"/>
      <c r="H63" s="29"/>
      <c r="I63" s="29"/>
    </row>
    <row r="64" spans="1:16" ht="13.2">
      <c r="A64" s="17" t="s">
        <v>44</v>
      </c>
      <c r="B64" s="20" t="s">
        <v>130</v>
      </c>
      <c r="C64" s="20" t="s">
        <v>131</v>
      </c>
      <c r="D64" s="17" t="s">
        <v>46</v>
      </c>
      <c r="E64" s="21" t="s">
        <v>132</v>
      </c>
      <c r="F64" s="22" t="s">
        <v>58</v>
      </c>
      <c r="G64" s="30">
        <v>500</v>
      </c>
      <c r="H64" s="31">
        <v>0</v>
      </c>
      <c r="I64" s="31">
        <f>ROUND(ROUND(H64,2)*ROUND(G64,3),2)</f>
        <v>0</v>
      </c>
      <c r="O64">
        <f>(I64*21)/100</f>
        <v>0</v>
      </c>
      <c r="P64" t="s">
        <v>22</v>
      </c>
    </row>
    <row r="65" spans="1:9" ht="22.8">
      <c r="A65" t="s">
        <v>50</v>
      </c>
      <c r="E65" s="34" t="s">
        <v>126</v>
      </c>
      <c r="G65" s="29"/>
      <c r="H65" s="29"/>
      <c r="I65" s="29"/>
    </row>
    <row r="66" spans="1:16" ht="26.4">
      <c r="A66" s="17" t="s">
        <v>44</v>
      </c>
      <c r="B66" s="20" t="s">
        <v>133</v>
      </c>
      <c r="C66" s="20" t="s">
        <v>134</v>
      </c>
      <c r="D66" s="17" t="s">
        <v>28</v>
      </c>
      <c r="E66" s="21" t="s">
        <v>135</v>
      </c>
      <c r="F66" s="22" t="s">
        <v>58</v>
      </c>
      <c r="G66" s="30">
        <v>50</v>
      </c>
      <c r="H66" s="31">
        <v>0</v>
      </c>
      <c r="I66" s="31">
        <f>ROUND(ROUND(H66,2)*ROUND(G66,3),2)</f>
        <v>0</v>
      </c>
      <c r="O66">
        <f>(I66*21)/100</f>
        <v>0</v>
      </c>
      <c r="P66" t="s">
        <v>22</v>
      </c>
    </row>
    <row r="67" spans="1:9" ht="22.8">
      <c r="A67" t="s">
        <v>50</v>
      </c>
      <c r="E67" s="34" t="s">
        <v>126</v>
      </c>
      <c r="G67" s="29"/>
      <c r="H67" s="29"/>
      <c r="I67" s="29"/>
    </row>
    <row r="68" spans="1:16" ht="13.2">
      <c r="A68" s="17" t="s">
        <v>44</v>
      </c>
      <c r="B68" s="20" t="s">
        <v>136</v>
      </c>
      <c r="C68" s="20" t="s">
        <v>137</v>
      </c>
      <c r="D68" s="17" t="s">
        <v>28</v>
      </c>
      <c r="E68" s="21" t="s">
        <v>138</v>
      </c>
      <c r="F68" s="22" t="s">
        <v>88</v>
      </c>
      <c r="G68" s="30">
        <v>1000</v>
      </c>
      <c r="H68" s="31">
        <v>0</v>
      </c>
      <c r="I68" s="31">
        <f>ROUND(ROUND(H68,2)*ROUND(G68,3),2)</f>
        <v>0</v>
      </c>
      <c r="J68" s="43" t="s">
        <v>947</v>
      </c>
      <c r="O68">
        <f>(I68*21)/100</f>
        <v>0</v>
      </c>
      <c r="P68" t="s">
        <v>22</v>
      </c>
    </row>
    <row r="69" spans="1:11" ht="250.8">
      <c r="A69" t="s">
        <v>50</v>
      </c>
      <c r="E69" s="34" t="s">
        <v>139</v>
      </c>
      <c r="G69" s="29"/>
      <c r="H69" s="29"/>
      <c r="I69" s="29"/>
      <c r="J69" s="44" t="s">
        <v>1039</v>
      </c>
      <c r="K69" s="48" t="s">
        <v>1075</v>
      </c>
    </row>
    <row r="70" spans="1:16" ht="13.2">
      <c r="A70" s="17" t="s">
        <v>44</v>
      </c>
      <c r="B70" s="20" t="s">
        <v>140</v>
      </c>
      <c r="C70" s="20" t="s">
        <v>137</v>
      </c>
      <c r="D70" s="17" t="s">
        <v>22</v>
      </c>
      <c r="E70" s="21" t="s">
        <v>141</v>
      </c>
      <c r="F70" s="22" t="s">
        <v>88</v>
      </c>
      <c r="G70" s="30">
        <v>1000</v>
      </c>
      <c r="H70" s="31">
        <v>0</v>
      </c>
      <c r="I70" s="31">
        <f>ROUND(ROUND(H70,2)*ROUND(G70,3),2)</f>
        <v>0</v>
      </c>
      <c r="J70" s="43" t="s">
        <v>1041</v>
      </c>
      <c r="O70">
        <f>(I70*21)/100</f>
        <v>0</v>
      </c>
      <c r="P70" t="s">
        <v>22</v>
      </c>
    </row>
    <row r="71" spans="1:11" ht="250.8">
      <c r="A71" t="s">
        <v>50</v>
      </c>
      <c r="E71" s="34" t="s">
        <v>142</v>
      </c>
      <c r="G71" s="29"/>
      <c r="H71" s="29"/>
      <c r="I71" s="29"/>
      <c r="J71" s="44" t="s">
        <v>1039</v>
      </c>
      <c r="K71" s="48" t="s">
        <v>1075</v>
      </c>
    </row>
    <row r="72" spans="1:16" ht="13.2">
      <c r="A72" s="17" t="s">
        <v>44</v>
      </c>
      <c r="B72" s="20" t="s">
        <v>143</v>
      </c>
      <c r="C72" s="20" t="s">
        <v>144</v>
      </c>
      <c r="D72" s="17" t="s">
        <v>46</v>
      </c>
      <c r="E72" s="21" t="s">
        <v>145</v>
      </c>
      <c r="F72" s="22" t="s">
        <v>146</v>
      </c>
      <c r="G72" s="30">
        <v>5000</v>
      </c>
      <c r="H72" s="31">
        <v>0</v>
      </c>
      <c r="I72" s="31">
        <f>ROUND(ROUND(H72,2)*ROUND(G72,3),2)</f>
        <v>0</v>
      </c>
      <c r="J72" s="43" t="s">
        <v>1065</v>
      </c>
      <c r="O72">
        <f>(I72*21)/100</f>
        <v>0</v>
      </c>
      <c r="P72" t="s">
        <v>22</v>
      </c>
    </row>
    <row r="73" spans="1:11" ht="66">
      <c r="A73" t="s">
        <v>50</v>
      </c>
      <c r="E73" s="34" t="s">
        <v>147</v>
      </c>
      <c r="G73" s="29"/>
      <c r="H73" s="29"/>
      <c r="I73" s="29"/>
      <c r="J73" s="44" t="s">
        <v>1066</v>
      </c>
      <c r="K73" s="48" t="s">
        <v>1076</v>
      </c>
    </row>
    <row r="74" spans="1:16" ht="13.2">
      <c r="A74" s="17" t="s">
        <v>44</v>
      </c>
      <c r="B74" s="20" t="s">
        <v>148</v>
      </c>
      <c r="C74" s="20" t="s">
        <v>149</v>
      </c>
      <c r="D74" s="17" t="s">
        <v>28</v>
      </c>
      <c r="E74" s="21" t="s">
        <v>150</v>
      </c>
      <c r="F74" s="22" t="s">
        <v>146</v>
      </c>
      <c r="G74" s="30">
        <v>1000</v>
      </c>
      <c r="H74" s="31">
        <v>0</v>
      </c>
      <c r="I74" s="31">
        <f>ROUND(ROUND(H74,2)*ROUND(G74,3),2)</f>
        <v>0</v>
      </c>
      <c r="J74" s="43" t="s">
        <v>1067</v>
      </c>
      <c r="O74">
        <f>(I74*21)/100</f>
        <v>0</v>
      </c>
      <c r="P74" t="s">
        <v>22</v>
      </c>
    </row>
    <row r="75" spans="1:11" ht="66">
      <c r="A75" t="s">
        <v>50</v>
      </c>
      <c r="E75" s="34" t="s">
        <v>151</v>
      </c>
      <c r="G75" s="29"/>
      <c r="H75" s="29"/>
      <c r="I75" s="29"/>
      <c r="J75" s="44" t="s">
        <v>1068</v>
      </c>
      <c r="K75" s="48" t="s">
        <v>1076</v>
      </c>
    </row>
    <row r="76" spans="1:16" ht="13.2">
      <c r="A76" s="17" t="s">
        <v>44</v>
      </c>
      <c r="B76" s="20" t="s">
        <v>152</v>
      </c>
      <c r="C76" s="20" t="s">
        <v>149</v>
      </c>
      <c r="D76" s="17" t="s">
        <v>22</v>
      </c>
      <c r="E76" s="21" t="s">
        <v>153</v>
      </c>
      <c r="F76" s="22" t="s">
        <v>58</v>
      </c>
      <c r="G76" s="30">
        <v>50</v>
      </c>
      <c r="H76" s="31">
        <v>0</v>
      </c>
      <c r="I76" s="31">
        <f>ROUND(ROUND(H76,2)*ROUND(G76,3),2)</f>
        <v>0</v>
      </c>
      <c r="O76">
        <f>(I76*21)/100</f>
        <v>0</v>
      </c>
      <c r="P76" t="s">
        <v>22</v>
      </c>
    </row>
    <row r="77" spans="1:9" ht="22.8">
      <c r="A77" t="s">
        <v>50</v>
      </c>
      <c r="E77" s="34" t="s">
        <v>154</v>
      </c>
      <c r="G77" s="29"/>
      <c r="H77" s="29"/>
      <c r="I77" s="29"/>
    </row>
    <row r="78" spans="1:16" ht="13.2">
      <c r="A78" s="17" t="s">
        <v>44</v>
      </c>
      <c r="B78" s="20" t="s">
        <v>155</v>
      </c>
      <c r="C78" s="20" t="s">
        <v>149</v>
      </c>
      <c r="D78" s="17" t="s">
        <v>21</v>
      </c>
      <c r="E78" s="21" t="s">
        <v>156</v>
      </c>
      <c r="F78" s="22" t="s">
        <v>58</v>
      </c>
      <c r="G78" s="30">
        <v>50</v>
      </c>
      <c r="H78" s="31">
        <v>0</v>
      </c>
      <c r="I78" s="31">
        <f>ROUND(ROUND(H78,2)*ROUND(G78,3),2)</f>
        <v>0</v>
      </c>
      <c r="O78">
        <f>(I78*21)/100</f>
        <v>0</v>
      </c>
      <c r="P78" t="s">
        <v>22</v>
      </c>
    </row>
    <row r="79" spans="1:9" ht="22.8">
      <c r="A79" t="s">
        <v>50</v>
      </c>
      <c r="E79" s="34" t="s">
        <v>154</v>
      </c>
      <c r="G79" s="29"/>
      <c r="H79" s="29"/>
      <c r="I79" s="29"/>
    </row>
    <row r="80" spans="1:16" ht="13.2">
      <c r="A80" s="17" t="s">
        <v>44</v>
      </c>
      <c r="B80" s="20" t="s">
        <v>157</v>
      </c>
      <c r="C80" s="20" t="s">
        <v>158</v>
      </c>
      <c r="D80" s="17" t="s">
        <v>28</v>
      </c>
      <c r="E80" s="21" t="s">
        <v>159</v>
      </c>
      <c r="F80" s="22" t="s">
        <v>88</v>
      </c>
      <c r="G80" s="30">
        <v>1000</v>
      </c>
      <c r="H80" s="31">
        <v>0</v>
      </c>
      <c r="I80" s="31">
        <f>ROUND(ROUND(H80,2)*ROUND(G80,3),2)</f>
        <v>0</v>
      </c>
      <c r="J80" s="43" t="s">
        <v>1042</v>
      </c>
      <c r="O80">
        <f>(I80*21)/100</f>
        <v>0</v>
      </c>
      <c r="P80" t="s">
        <v>22</v>
      </c>
    </row>
    <row r="81" spans="1:11" ht="182.4">
      <c r="A81" t="s">
        <v>50</v>
      </c>
      <c r="E81" s="34" t="s">
        <v>160</v>
      </c>
      <c r="G81" s="29"/>
      <c r="H81" s="29"/>
      <c r="I81" s="29"/>
      <c r="J81" s="44" t="s">
        <v>1043</v>
      </c>
      <c r="K81" s="48" t="s">
        <v>1070</v>
      </c>
    </row>
    <row r="82" spans="1:16" ht="13.2">
      <c r="A82" s="17" t="s">
        <v>44</v>
      </c>
      <c r="B82" s="20" t="s">
        <v>161</v>
      </c>
      <c r="C82" s="20" t="s">
        <v>158</v>
      </c>
      <c r="D82" s="17" t="s">
        <v>22</v>
      </c>
      <c r="E82" s="21" t="s">
        <v>162</v>
      </c>
      <c r="F82" s="22" t="s">
        <v>88</v>
      </c>
      <c r="G82" s="30">
        <v>1000</v>
      </c>
      <c r="H82" s="31">
        <v>0</v>
      </c>
      <c r="I82" s="31">
        <f>ROUND(ROUND(H82,2)*ROUND(G82,3),2)</f>
        <v>0</v>
      </c>
      <c r="O82">
        <f>(I82*21)/100</f>
        <v>0</v>
      </c>
      <c r="P82" t="s">
        <v>22</v>
      </c>
    </row>
    <row r="83" spans="1:9" ht="182.4">
      <c r="A83" t="s">
        <v>50</v>
      </c>
      <c r="E83" s="34" t="s">
        <v>163</v>
      </c>
      <c r="G83" s="29"/>
      <c r="H83" s="29"/>
      <c r="I83" s="29"/>
    </row>
    <row r="84" spans="1:16" ht="13.2">
      <c r="A84" s="17" t="s">
        <v>44</v>
      </c>
      <c r="B84" s="20" t="s">
        <v>164</v>
      </c>
      <c r="C84" s="20" t="s">
        <v>165</v>
      </c>
      <c r="D84" s="17" t="s">
        <v>46</v>
      </c>
      <c r="E84" s="21" t="s">
        <v>166</v>
      </c>
      <c r="F84" s="22" t="s">
        <v>88</v>
      </c>
      <c r="G84" s="30">
        <v>500</v>
      </c>
      <c r="H84" s="31">
        <v>0</v>
      </c>
      <c r="I84" s="31">
        <f>ROUND(ROUND(H84,2)*ROUND(G84,3),2)</f>
        <v>0</v>
      </c>
      <c r="O84">
        <f>(I84*21)/100</f>
        <v>0</v>
      </c>
      <c r="P84" t="s">
        <v>22</v>
      </c>
    </row>
    <row r="85" spans="1:9" ht="239.4">
      <c r="A85" t="s">
        <v>50</v>
      </c>
      <c r="E85" s="34" t="s">
        <v>167</v>
      </c>
      <c r="G85" s="29"/>
      <c r="H85" s="29"/>
      <c r="I85" s="29"/>
    </row>
    <row r="86" spans="1:16" ht="13.2">
      <c r="A86" s="17" t="s">
        <v>44</v>
      </c>
      <c r="B86" s="20" t="s">
        <v>168</v>
      </c>
      <c r="C86" s="20" t="s">
        <v>169</v>
      </c>
      <c r="D86" s="17" t="s">
        <v>28</v>
      </c>
      <c r="E86" s="21" t="s">
        <v>170</v>
      </c>
      <c r="F86" s="22" t="s">
        <v>69</v>
      </c>
      <c r="G86" s="30">
        <v>10000</v>
      </c>
      <c r="H86" s="31">
        <v>0</v>
      </c>
      <c r="I86" s="31">
        <f>ROUND(ROUND(H86,2)*ROUND(G86,3),2)</f>
        <v>0</v>
      </c>
      <c r="O86">
        <f>(I86*21)/100</f>
        <v>0</v>
      </c>
      <c r="P86" t="s">
        <v>22</v>
      </c>
    </row>
    <row r="87" spans="1:9" ht="13.2">
      <c r="A87" t="s">
        <v>50</v>
      </c>
      <c r="E87" s="34" t="s">
        <v>171</v>
      </c>
      <c r="G87" s="29"/>
      <c r="H87" s="29"/>
      <c r="I87" s="29"/>
    </row>
    <row r="88" spans="1:16" ht="13.2">
      <c r="A88" s="17" t="s">
        <v>44</v>
      </c>
      <c r="B88" s="20" t="s">
        <v>172</v>
      </c>
      <c r="C88" s="20" t="s">
        <v>173</v>
      </c>
      <c r="D88" s="17" t="s">
        <v>46</v>
      </c>
      <c r="E88" s="21" t="s">
        <v>174</v>
      </c>
      <c r="F88" s="22" t="s">
        <v>88</v>
      </c>
      <c r="G88" s="30">
        <v>5000</v>
      </c>
      <c r="H88" s="31">
        <v>0</v>
      </c>
      <c r="I88" s="31">
        <f>ROUND(ROUND(H88,2)*ROUND(G88,3),2)</f>
        <v>0</v>
      </c>
      <c r="O88">
        <f>(I88*21)/100</f>
        <v>0</v>
      </c>
      <c r="P88" t="s">
        <v>22</v>
      </c>
    </row>
    <row r="89" spans="1:9" ht="13.2">
      <c r="A89" t="s">
        <v>50</v>
      </c>
      <c r="E89" s="34" t="s">
        <v>175</v>
      </c>
      <c r="G89" s="29"/>
      <c r="H89" s="29"/>
      <c r="I89" s="29"/>
    </row>
    <row r="90" spans="1:16" ht="26.4">
      <c r="A90" s="17" t="s">
        <v>44</v>
      </c>
      <c r="B90" s="20" t="s">
        <v>176</v>
      </c>
      <c r="C90" s="20" t="s">
        <v>173</v>
      </c>
      <c r="D90" s="17" t="s">
        <v>28</v>
      </c>
      <c r="E90" s="21" t="s">
        <v>177</v>
      </c>
      <c r="F90" s="22" t="s">
        <v>69</v>
      </c>
      <c r="G90" s="30">
        <v>1000</v>
      </c>
      <c r="H90" s="31">
        <v>0</v>
      </c>
      <c r="I90" s="31">
        <f>ROUND(ROUND(H90,2)*ROUND(G90,3),2)</f>
        <v>0</v>
      </c>
      <c r="O90">
        <f>(I90*21)/100</f>
        <v>0</v>
      </c>
      <c r="P90" t="s">
        <v>22</v>
      </c>
    </row>
    <row r="91" spans="1:9" ht="13.2">
      <c r="A91" s="23" t="s">
        <v>49</v>
      </c>
      <c r="E91" s="24" t="s">
        <v>46</v>
      </c>
      <c r="G91" s="29"/>
      <c r="H91" s="29"/>
      <c r="I91" s="29"/>
    </row>
    <row r="92" spans="1:16" ht="13.2">
      <c r="A92" s="17" t="s">
        <v>44</v>
      </c>
      <c r="B92" s="20" t="s">
        <v>178</v>
      </c>
      <c r="C92" s="20" t="s">
        <v>179</v>
      </c>
      <c r="D92" s="17" t="s">
        <v>46</v>
      </c>
      <c r="E92" s="21" t="s">
        <v>180</v>
      </c>
      <c r="F92" s="22" t="s">
        <v>88</v>
      </c>
      <c r="G92" s="30">
        <v>1000</v>
      </c>
      <c r="H92" s="31">
        <v>0</v>
      </c>
      <c r="I92" s="31">
        <f>ROUND(ROUND(H92,2)*ROUND(G92,3),2)</f>
        <v>0</v>
      </c>
      <c r="J92" s="43" t="s">
        <v>1060</v>
      </c>
      <c r="O92">
        <f>(I92*21)/100</f>
        <v>0</v>
      </c>
      <c r="P92" t="s">
        <v>22</v>
      </c>
    </row>
    <row r="93" spans="1:11" ht="145.2">
      <c r="A93" t="s">
        <v>50</v>
      </c>
      <c r="E93" s="34" t="s">
        <v>181</v>
      </c>
      <c r="G93" s="29"/>
      <c r="H93" s="29"/>
      <c r="I93" s="29"/>
      <c r="J93" s="44" t="s">
        <v>1061</v>
      </c>
      <c r="K93" s="48" t="s">
        <v>1075</v>
      </c>
    </row>
    <row r="94" spans="1:16" ht="13.2">
      <c r="A94" s="17" t="s">
        <v>44</v>
      </c>
      <c r="B94" s="20" t="s">
        <v>182</v>
      </c>
      <c r="C94" s="20" t="s">
        <v>183</v>
      </c>
      <c r="D94" s="17" t="s">
        <v>46</v>
      </c>
      <c r="E94" s="21" t="s">
        <v>184</v>
      </c>
      <c r="F94" s="22" t="s">
        <v>69</v>
      </c>
      <c r="G94" s="30">
        <v>2000</v>
      </c>
      <c r="H94" s="31">
        <v>0</v>
      </c>
      <c r="I94" s="31">
        <f>ROUND(ROUND(H94,2)*ROUND(G94,3),2)</f>
        <v>0</v>
      </c>
      <c r="O94">
        <f>(I94*21)/100</f>
        <v>0</v>
      </c>
      <c r="P94" t="s">
        <v>22</v>
      </c>
    </row>
    <row r="95" spans="1:9" ht="22.8">
      <c r="A95" t="s">
        <v>50</v>
      </c>
      <c r="E95" s="34" t="s">
        <v>185</v>
      </c>
      <c r="G95" s="29"/>
      <c r="H95" s="29"/>
      <c r="I95" s="29"/>
    </row>
    <row r="96" spans="1:18" ht="13.2">
      <c r="A96" s="5" t="s">
        <v>42</v>
      </c>
      <c r="B96" s="5"/>
      <c r="C96" s="25" t="s">
        <v>22</v>
      </c>
      <c r="D96" s="5"/>
      <c r="E96" s="19" t="s">
        <v>186</v>
      </c>
      <c r="F96" s="5"/>
      <c r="G96" s="32"/>
      <c r="H96" s="32"/>
      <c r="I96" s="33">
        <f>0+Q96</f>
        <v>0</v>
      </c>
      <c r="O96">
        <f>0+R96</f>
        <v>0</v>
      </c>
      <c r="Q96">
        <f>0+I97+I99+I101</f>
        <v>0</v>
      </c>
      <c r="R96">
        <f>0+O97+O99+O101</f>
        <v>0</v>
      </c>
    </row>
    <row r="97" spans="1:16" ht="26.4">
      <c r="A97" s="17" t="s">
        <v>44</v>
      </c>
      <c r="B97" s="20" t="s">
        <v>187</v>
      </c>
      <c r="C97" s="20" t="s">
        <v>188</v>
      </c>
      <c r="D97" s="17" t="s">
        <v>28</v>
      </c>
      <c r="E97" s="21" t="s">
        <v>189</v>
      </c>
      <c r="F97" s="22" t="s">
        <v>58</v>
      </c>
      <c r="G97" s="30">
        <v>300</v>
      </c>
      <c r="H97" s="31">
        <v>0</v>
      </c>
      <c r="I97" s="31">
        <f>ROUND(ROUND(H97,2)*ROUND(G97,3),2)</f>
        <v>0</v>
      </c>
      <c r="O97">
        <f>(I97*21)/100</f>
        <v>0</v>
      </c>
      <c r="P97" t="s">
        <v>22</v>
      </c>
    </row>
    <row r="98" spans="1:9" ht="159.6">
      <c r="A98" t="s">
        <v>50</v>
      </c>
      <c r="E98" s="34" t="s">
        <v>190</v>
      </c>
      <c r="G98" s="29"/>
      <c r="H98" s="29"/>
      <c r="I98" s="29"/>
    </row>
    <row r="99" spans="1:16" ht="13.2">
      <c r="A99" s="17" t="s">
        <v>44</v>
      </c>
      <c r="B99" s="20" t="s">
        <v>191</v>
      </c>
      <c r="C99" s="20" t="s">
        <v>188</v>
      </c>
      <c r="D99" s="17" t="s">
        <v>22</v>
      </c>
      <c r="E99" s="21" t="s">
        <v>192</v>
      </c>
      <c r="F99" s="22" t="s">
        <v>58</v>
      </c>
      <c r="G99" s="30">
        <v>150</v>
      </c>
      <c r="H99" s="31">
        <v>0</v>
      </c>
      <c r="I99" s="31">
        <f>ROUND(ROUND(H99,2)*ROUND(G99,3),2)</f>
        <v>0</v>
      </c>
      <c r="O99">
        <f>(I99*21)/100</f>
        <v>0</v>
      </c>
      <c r="P99" t="s">
        <v>22</v>
      </c>
    </row>
    <row r="100" spans="1:9" ht="22.8">
      <c r="A100" t="s">
        <v>50</v>
      </c>
      <c r="E100" s="34" t="s">
        <v>193</v>
      </c>
      <c r="G100" s="29"/>
      <c r="H100" s="29"/>
      <c r="I100" s="29"/>
    </row>
    <row r="101" spans="1:16" ht="13.2">
      <c r="A101" s="17" t="s">
        <v>44</v>
      </c>
      <c r="B101" s="20" t="s">
        <v>194</v>
      </c>
      <c r="C101" s="20" t="s">
        <v>188</v>
      </c>
      <c r="D101" s="17" t="s">
        <v>21</v>
      </c>
      <c r="E101" s="21" t="s">
        <v>195</v>
      </c>
      <c r="F101" s="22" t="s">
        <v>58</v>
      </c>
      <c r="G101" s="30">
        <v>150</v>
      </c>
      <c r="H101" s="31">
        <v>0</v>
      </c>
      <c r="I101" s="31">
        <f>ROUND(ROUND(H101,2)*ROUND(G101,3),2)</f>
        <v>0</v>
      </c>
      <c r="O101">
        <f>(I101*21)/100</f>
        <v>0</v>
      </c>
      <c r="P101" t="s">
        <v>22</v>
      </c>
    </row>
    <row r="102" spans="1:9" ht="26.4">
      <c r="A102" t="s">
        <v>50</v>
      </c>
      <c r="E102" s="24" t="s">
        <v>193</v>
      </c>
      <c r="G102" s="29"/>
      <c r="H102" s="29"/>
      <c r="I102" s="29"/>
    </row>
    <row r="103" spans="1:18" ht="13.2">
      <c r="A103" s="5" t="s">
        <v>42</v>
      </c>
      <c r="B103" s="5"/>
      <c r="C103" s="25" t="s">
        <v>21</v>
      </c>
      <c r="D103" s="5"/>
      <c r="E103" s="19" t="s">
        <v>196</v>
      </c>
      <c r="F103" s="5"/>
      <c r="G103" s="32"/>
      <c r="H103" s="32"/>
      <c r="I103" s="33">
        <f>0+Q103</f>
        <v>0</v>
      </c>
      <c r="O103">
        <f>0+R103</f>
        <v>0</v>
      </c>
      <c r="Q103">
        <f>0+I104+I106+I108+I110+I112+I114+I116+I118</f>
        <v>0</v>
      </c>
      <c r="R103">
        <f>0+O104+O106+O108+O110+O112+O114+O116+O118</f>
        <v>0</v>
      </c>
    </row>
    <row r="104" spans="1:16" ht="26.4">
      <c r="A104" s="17" t="s">
        <v>44</v>
      </c>
      <c r="B104" s="20" t="s">
        <v>197</v>
      </c>
      <c r="C104" s="20" t="s">
        <v>198</v>
      </c>
      <c r="D104" s="17" t="s">
        <v>28</v>
      </c>
      <c r="E104" s="21" t="s">
        <v>199</v>
      </c>
      <c r="F104" s="22" t="s">
        <v>88</v>
      </c>
      <c r="G104" s="30">
        <v>15.5</v>
      </c>
      <c r="H104" s="31">
        <v>0</v>
      </c>
      <c r="I104" s="31">
        <f>ROUND(ROUND(H104,2)*ROUND(G104,3),2)</f>
        <v>0</v>
      </c>
      <c r="O104">
        <f>(I104*21)/100</f>
        <v>0</v>
      </c>
      <c r="P104" t="s">
        <v>22</v>
      </c>
    </row>
    <row r="105" spans="1:9" ht="159.6">
      <c r="A105" t="s">
        <v>50</v>
      </c>
      <c r="E105" s="34" t="s">
        <v>200</v>
      </c>
      <c r="G105" s="29"/>
      <c r="H105" s="29"/>
      <c r="I105" s="29"/>
    </row>
    <row r="106" spans="1:16" ht="13.2">
      <c r="A106" s="17" t="s">
        <v>44</v>
      </c>
      <c r="B106" s="20" t="s">
        <v>201</v>
      </c>
      <c r="C106" s="20" t="s">
        <v>198</v>
      </c>
      <c r="D106" s="17" t="s">
        <v>22</v>
      </c>
      <c r="E106" s="21" t="s">
        <v>202</v>
      </c>
      <c r="F106" s="22" t="s">
        <v>69</v>
      </c>
      <c r="G106" s="30">
        <v>40</v>
      </c>
      <c r="H106" s="31">
        <v>0</v>
      </c>
      <c r="I106" s="31">
        <f>ROUND(ROUND(H106,2)*ROUND(G106,3),2)</f>
        <v>0</v>
      </c>
      <c r="O106">
        <f>(I106*21)/100</f>
        <v>0</v>
      </c>
      <c r="P106" t="s">
        <v>22</v>
      </c>
    </row>
    <row r="107" spans="1:9" ht="13.2">
      <c r="A107" t="s">
        <v>50</v>
      </c>
      <c r="E107" s="34" t="s">
        <v>203</v>
      </c>
      <c r="G107" s="29"/>
      <c r="H107" s="29"/>
      <c r="I107" s="29"/>
    </row>
    <row r="108" spans="1:16" ht="13.2">
      <c r="A108" s="17" t="s">
        <v>44</v>
      </c>
      <c r="B108" s="20" t="s">
        <v>204</v>
      </c>
      <c r="C108" s="20" t="s">
        <v>198</v>
      </c>
      <c r="D108" s="17" t="s">
        <v>21</v>
      </c>
      <c r="E108" s="21" t="s">
        <v>205</v>
      </c>
      <c r="F108" s="22" t="s">
        <v>69</v>
      </c>
      <c r="G108" s="30">
        <v>25</v>
      </c>
      <c r="H108" s="31">
        <v>0</v>
      </c>
      <c r="I108" s="31">
        <f>ROUND(ROUND(H108,2)*ROUND(G108,3),2)</f>
        <v>0</v>
      </c>
      <c r="O108">
        <f>(I108*21)/100</f>
        <v>0</v>
      </c>
      <c r="P108" t="s">
        <v>22</v>
      </c>
    </row>
    <row r="109" spans="1:9" ht="13.2">
      <c r="A109" t="s">
        <v>50</v>
      </c>
      <c r="E109" s="34" t="s">
        <v>203</v>
      </c>
      <c r="G109" s="29"/>
      <c r="H109" s="29"/>
      <c r="I109" s="29"/>
    </row>
    <row r="110" spans="1:16" ht="13.2">
      <c r="A110" s="17" t="s">
        <v>44</v>
      </c>
      <c r="B110" s="20" t="s">
        <v>206</v>
      </c>
      <c r="C110" s="20" t="s">
        <v>207</v>
      </c>
      <c r="D110" s="17" t="s">
        <v>28</v>
      </c>
      <c r="E110" s="21" t="s">
        <v>208</v>
      </c>
      <c r="F110" s="22" t="s">
        <v>209</v>
      </c>
      <c r="G110" s="30">
        <v>2000</v>
      </c>
      <c r="H110" s="31">
        <v>0</v>
      </c>
      <c r="I110" s="31">
        <f>ROUND(ROUND(H110,2)*ROUND(G110,3),2)</f>
        <v>0</v>
      </c>
      <c r="O110">
        <f>(I110*21)/100</f>
        <v>0</v>
      </c>
      <c r="P110" t="s">
        <v>22</v>
      </c>
    </row>
    <row r="111" spans="1:9" ht="79.8">
      <c r="A111" t="s">
        <v>50</v>
      </c>
      <c r="E111" s="34" t="s">
        <v>210</v>
      </c>
      <c r="G111" s="29"/>
      <c r="H111" s="29"/>
      <c r="I111" s="29"/>
    </row>
    <row r="112" spans="1:16" ht="13.2">
      <c r="A112" s="17" t="s">
        <v>44</v>
      </c>
      <c r="B112" s="20" t="s">
        <v>211</v>
      </c>
      <c r="C112" s="20" t="s">
        <v>207</v>
      </c>
      <c r="D112" s="17" t="s">
        <v>22</v>
      </c>
      <c r="E112" s="21" t="s">
        <v>212</v>
      </c>
      <c r="F112" s="22" t="s">
        <v>58</v>
      </c>
      <c r="G112" s="30">
        <v>50</v>
      </c>
      <c r="H112" s="31">
        <v>0</v>
      </c>
      <c r="I112" s="31">
        <f>ROUND(ROUND(H112,2)*ROUND(G112,3),2)</f>
        <v>0</v>
      </c>
      <c r="O112">
        <f>(I112*21)/100</f>
        <v>0</v>
      </c>
      <c r="P112" t="s">
        <v>22</v>
      </c>
    </row>
    <row r="113" spans="1:9" ht="114">
      <c r="A113" t="s">
        <v>50</v>
      </c>
      <c r="E113" s="34" t="s">
        <v>213</v>
      </c>
      <c r="G113" s="29"/>
      <c r="H113" s="29"/>
      <c r="I113" s="29"/>
    </row>
    <row r="114" spans="1:16" ht="13.2">
      <c r="A114" s="17" t="s">
        <v>44</v>
      </c>
      <c r="B114" s="20" t="s">
        <v>214</v>
      </c>
      <c r="C114" s="20" t="s">
        <v>207</v>
      </c>
      <c r="D114" s="17" t="s">
        <v>21</v>
      </c>
      <c r="E114" s="21" t="s">
        <v>215</v>
      </c>
      <c r="F114" s="22" t="s">
        <v>58</v>
      </c>
      <c r="G114" s="30">
        <v>50</v>
      </c>
      <c r="H114" s="31">
        <v>0</v>
      </c>
      <c r="I114" s="31">
        <f>ROUND(ROUND(H114,2)*ROUND(G114,3),2)</f>
        <v>0</v>
      </c>
      <c r="O114">
        <f>(I114*21)/100</f>
        <v>0</v>
      </c>
      <c r="P114" t="s">
        <v>22</v>
      </c>
    </row>
    <row r="115" spans="1:9" ht="125.4">
      <c r="A115" t="s">
        <v>50</v>
      </c>
      <c r="E115" s="34" t="s">
        <v>216</v>
      </c>
      <c r="G115" s="29"/>
      <c r="H115" s="29"/>
      <c r="I115" s="29"/>
    </row>
    <row r="116" spans="1:16" ht="13.2">
      <c r="A116" s="17" t="s">
        <v>44</v>
      </c>
      <c r="B116" s="20" t="s">
        <v>217</v>
      </c>
      <c r="C116" s="20" t="s">
        <v>218</v>
      </c>
      <c r="D116" s="17" t="s">
        <v>28</v>
      </c>
      <c r="E116" s="21" t="s">
        <v>219</v>
      </c>
      <c r="F116" s="22" t="s">
        <v>88</v>
      </c>
      <c r="G116" s="30">
        <v>5</v>
      </c>
      <c r="H116" s="31">
        <v>0</v>
      </c>
      <c r="I116" s="31">
        <f>ROUND(ROUND(H116,2)*ROUND(G116,3),2)</f>
        <v>0</v>
      </c>
      <c r="O116">
        <f>(I116*21)/100</f>
        <v>0</v>
      </c>
      <c r="P116" t="s">
        <v>22</v>
      </c>
    </row>
    <row r="117" spans="1:9" ht="91.2">
      <c r="A117" t="s">
        <v>50</v>
      </c>
      <c r="E117" s="34" t="s">
        <v>220</v>
      </c>
      <c r="G117" s="29"/>
      <c r="H117" s="29"/>
      <c r="I117" s="29"/>
    </row>
    <row r="118" spans="1:16" ht="13.2">
      <c r="A118" s="17" t="s">
        <v>44</v>
      </c>
      <c r="B118" s="20" t="s">
        <v>221</v>
      </c>
      <c r="C118" s="20" t="s">
        <v>218</v>
      </c>
      <c r="D118" s="17" t="s">
        <v>22</v>
      </c>
      <c r="E118" s="21" t="s">
        <v>222</v>
      </c>
      <c r="F118" s="22" t="s">
        <v>88</v>
      </c>
      <c r="G118" s="30">
        <v>10</v>
      </c>
      <c r="H118" s="31">
        <v>0</v>
      </c>
      <c r="I118" s="31">
        <f>ROUND(ROUND(H118,2)*ROUND(G118,3),2)</f>
        <v>0</v>
      </c>
      <c r="O118">
        <f>(I118*21)/100</f>
        <v>0</v>
      </c>
      <c r="P118" t="s">
        <v>22</v>
      </c>
    </row>
    <row r="119" spans="1:9" ht="13.2">
      <c r="A119" t="s">
        <v>50</v>
      </c>
      <c r="E119" s="34" t="s">
        <v>223</v>
      </c>
      <c r="G119" s="29"/>
      <c r="H119" s="29"/>
      <c r="I119" s="29"/>
    </row>
    <row r="120" spans="1:18" ht="13.2">
      <c r="A120" s="5" t="s">
        <v>42</v>
      </c>
      <c r="B120" s="5"/>
      <c r="C120" s="25" t="s">
        <v>32</v>
      </c>
      <c r="D120" s="5"/>
      <c r="E120" s="19" t="s">
        <v>224</v>
      </c>
      <c r="F120" s="5"/>
      <c r="G120" s="32"/>
      <c r="H120" s="32"/>
      <c r="I120" s="33">
        <f>0+Q120</f>
        <v>0</v>
      </c>
      <c r="O120">
        <f>0+R120</f>
        <v>0</v>
      </c>
      <c r="Q120">
        <f>0+I121+I124+I126+I128+I131+I133+I135+I137</f>
        <v>0</v>
      </c>
      <c r="R120">
        <f>0+O121+O124+O126+O128+O131+O133+O135+O137</f>
        <v>0</v>
      </c>
    </row>
    <row r="121" spans="1:16" ht="39.6">
      <c r="A121" s="17" t="s">
        <v>44</v>
      </c>
      <c r="B121" s="20" t="s">
        <v>225</v>
      </c>
      <c r="C121" s="20" t="s">
        <v>226</v>
      </c>
      <c r="D121" s="17" t="s">
        <v>28</v>
      </c>
      <c r="E121" s="21" t="s">
        <v>227</v>
      </c>
      <c r="F121" s="22" t="s">
        <v>88</v>
      </c>
      <c r="G121" s="30">
        <v>5</v>
      </c>
      <c r="H121" s="31">
        <v>0</v>
      </c>
      <c r="I121" s="31">
        <f>ROUND(ROUND(H121,2)*ROUND(G121,3),2)</f>
        <v>0</v>
      </c>
      <c r="O121">
        <f>(I121*21)/100</f>
        <v>0</v>
      </c>
      <c r="P121" t="s">
        <v>22</v>
      </c>
    </row>
    <row r="122" spans="1:9" ht="26.4">
      <c r="A122" s="23" t="s">
        <v>49</v>
      </c>
      <c r="E122" s="24" t="s">
        <v>228</v>
      </c>
      <c r="G122" s="29"/>
      <c r="H122" s="29"/>
      <c r="I122" s="29"/>
    </row>
    <row r="123" spans="1:9" ht="159.6">
      <c r="A123" t="s">
        <v>50</v>
      </c>
      <c r="E123" s="34" t="s">
        <v>229</v>
      </c>
      <c r="G123" s="29"/>
      <c r="H123" s="29"/>
      <c r="I123" s="29"/>
    </row>
    <row r="124" spans="1:16" ht="26.4">
      <c r="A124" s="17" t="s">
        <v>44</v>
      </c>
      <c r="B124" s="20" t="s">
        <v>230</v>
      </c>
      <c r="C124" s="20" t="s">
        <v>231</v>
      </c>
      <c r="D124" s="17" t="s">
        <v>28</v>
      </c>
      <c r="E124" s="21" t="s">
        <v>232</v>
      </c>
      <c r="F124" s="22" t="s">
        <v>58</v>
      </c>
      <c r="G124" s="30">
        <v>20</v>
      </c>
      <c r="H124" s="31">
        <v>0</v>
      </c>
      <c r="I124" s="31">
        <f>ROUND(ROUND(H124,2)*ROUND(G124,3),2)</f>
        <v>0</v>
      </c>
      <c r="O124">
        <f>(I124*21)/100</f>
        <v>0</v>
      </c>
      <c r="P124" t="s">
        <v>22</v>
      </c>
    </row>
    <row r="125" spans="1:9" ht="182.4">
      <c r="A125" t="s">
        <v>50</v>
      </c>
      <c r="E125" s="34" t="s">
        <v>233</v>
      </c>
      <c r="G125" s="29"/>
      <c r="H125" s="29"/>
      <c r="I125" s="29"/>
    </row>
    <row r="126" spans="1:16" ht="26.4">
      <c r="A126" s="17" t="s">
        <v>44</v>
      </c>
      <c r="B126" s="20" t="s">
        <v>234</v>
      </c>
      <c r="C126" s="20" t="s">
        <v>235</v>
      </c>
      <c r="D126" s="17" t="s">
        <v>28</v>
      </c>
      <c r="E126" s="21" t="s">
        <v>236</v>
      </c>
      <c r="F126" s="22" t="s">
        <v>88</v>
      </c>
      <c r="G126" s="30">
        <v>50</v>
      </c>
      <c r="H126" s="31">
        <v>0</v>
      </c>
      <c r="I126" s="31">
        <f>ROUND(ROUND(H126,2)*ROUND(G126,3),2)</f>
        <v>0</v>
      </c>
      <c r="O126">
        <f>(I126*21)/100</f>
        <v>0</v>
      </c>
      <c r="P126" t="s">
        <v>22</v>
      </c>
    </row>
    <row r="127" spans="1:9" ht="34.2">
      <c r="A127" t="s">
        <v>50</v>
      </c>
      <c r="E127" s="34" t="s">
        <v>237</v>
      </c>
      <c r="G127" s="29"/>
      <c r="H127" s="29"/>
      <c r="I127" s="29"/>
    </row>
    <row r="128" spans="1:16" ht="13.2">
      <c r="A128" s="17" t="s">
        <v>44</v>
      </c>
      <c r="B128" s="20" t="s">
        <v>238</v>
      </c>
      <c r="C128" s="20" t="s">
        <v>239</v>
      </c>
      <c r="D128" s="17" t="s">
        <v>46</v>
      </c>
      <c r="E128" s="21" t="s">
        <v>240</v>
      </c>
      <c r="F128" s="22" t="s">
        <v>69</v>
      </c>
      <c r="G128" s="30">
        <v>100</v>
      </c>
      <c r="H128" s="31">
        <v>0</v>
      </c>
      <c r="I128" s="31">
        <f>ROUND(ROUND(H128,2)*ROUND(G128,3),2)</f>
        <v>0</v>
      </c>
      <c r="J128" s="43" t="s">
        <v>943</v>
      </c>
      <c r="O128">
        <f>(I128*21)/100</f>
        <v>0</v>
      </c>
      <c r="P128" t="s">
        <v>22</v>
      </c>
    </row>
    <row r="129" spans="1:11" ht="79.8">
      <c r="A129" t="s">
        <v>50</v>
      </c>
      <c r="E129" s="38" t="s">
        <v>241</v>
      </c>
      <c r="G129" s="29"/>
      <c r="H129" s="29"/>
      <c r="I129" s="29"/>
      <c r="J129" s="44" t="s">
        <v>1044</v>
      </c>
      <c r="K129" s="48" t="s">
        <v>1077</v>
      </c>
    </row>
    <row r="130" spans="1:11" ht="79.2">
      <c r="A130" t="s">
        <v>50</v>
      </c>
      <c r="E130" s="37"/>
      <c r="G130" s="29"/>
      <c r="H130" s="29"/>
      <c r="I130" s="29"/>
      <c r="J130" s="44" t="s">
        <v>942</v>
      </c>
      <c r="K130" s="48" t="s">
        <v>1078</v>
      </c>
    </row>
    <row r="131" spans="1:16" ht="26.4">
      <c r="A131" s="17" t="s">
        <v>44</v>
      </c>
      <c r="B131" s="20" t="s">
        <v>242</v>
      </c>
      <c r="C131" s="20" t="s">
        <v>243</v>
      </c>
      <c r="D131" s="17" t="s">
        <v>28</v>
      </c>
      <c r="E131" s="21" t="s">
        <v>244</v>
      </c>
      <c r="F131" s="22" t="s">
        <v>69</v>
      </c>
      <c r="G131" s="30">
        <v>100</v>
      </c>
      <c r="H131" s="31">
        <v>0</v>
      </c>
      <c r="I131" s="31">
        <f>ROUND(ROUND(H131,2)*ROUND(G131,3),2)</f>
        <v>0</v>
      </c>
      <c r="O131">
        <f>(I131*21)/100</f>
        <v>0</v>
      </c>
      <c r="P131" t="s">
        <v>22</v>
      </c>
    </row>
    <row r="132" spans="1:9" ht="114">
      <c r="A132" t="s">
        <v>50</v>
      </c>
      <c r="E132" s="34" t="s">
        <v>245</v>
      </c>
      <c r="G132" s="29"/>
      <c r="H132" s="29"/>
      <c r="I132" s="29"/>
    </row>
    <row r="133" spans="1:16" ht="13.2">
      <c r="A133" s="17" t="s">
        <v>44</v>
      </c>
      <c r="B133" s="20" t="s">
        <v>246</v>
      </c>
      <c r="C133" s="20" t="s">
        <v>243</v>
      </c>
      <c r="D133" s="17" t="s">
        <v>22</v>
      </c>
      <c r="E133" s="21" t="s">
        <v>247</v>
      </c>
      <c r="F133" s="22" t="s">
        <v>69</v>
      </c>
      <c r="G133" s="30">
        <v>100</v>
      </c>
      <c r="H133" s="31">
        <v>0</v>
      </c>
      <c r="I133" s="31">
        <f>ROUND(ROUND(H133,2)*ROUND(G133,3),2)</f>
        <v>0</v>
      </c>
      <c r="O133">
        <f>(I133*21)/100</f>
        <v>0</v>
      </c>
      <c r="P133" t="s">
        <v>22</v>
      </c>
    </row>
    <row r="134" spans="1:9" ht="114">
      <c r="A134" t="s">
        <v>50</v>
      </c>
      <c r="E134" s="34" t="s">
        <v>248</v>
      </c>
      <c r="G134" s="29"/>
      <c r="H134" s="29"/>
      <c r="I134" s="29"/>
    </row>
    <row r="135" spans="1:16" ht="13.2">
      <c r="A135" s="17" t="s">
        <v>44</v>
      </c>
      <c r="B135" s="20" t="s">
        <v>249</v>
      </c>
      <c r="C135" s="20" t="s">
        <v>243</v>
      </c>
      <c r="D135" s="17" t="s">
        <v>21</v>
      </c>
      <c r="E135" s="21" t="s">
        <v>250</v>
      </c>
      <c r="F135" s="22" t="s">
        <v>69</v>
      </c>
      <c r="G135" s="30">
        <v>100</v>
      </c>
      <c r="H135" s="31">
        <v>0</v>
      </c>
      <c r="I135" s="31">
        <f>ROUND(ROUND(H135,2)*ROUND(G135,3),2)</f>
        <v>0</v>
      </c>
      <c r="O135">
        <f>(I135*21)/100</f>
        <v>0</v>
      </c>
      <c r="P135" t="s">
        <v>22</v>
      </c>
    </row>
    <row r="136" spans="1:9" ht="22.8">
      <c r="A136" t="s">
        <v>50</v>
      </c>
      <c r="E136" s="34" t="s">
        <v>251</v>
      </c>
      <c r="G136" s="29"/>
      <c r="H136" s="29"/>
      <c r="I136" s="29"/>
    </row>
    <row r="137" spans="1:16" ht="13.2">
      <c r="A137" s="17" t="s">
        <v>44</v>
      </c>
      <c r="B137" s="20" t="s">
        <v>252</v>
      </c>
      <c r="C137" s="20" t="s">
        <v>243</v>
      </c>
      <c r="D137" s="17" t="s">
        <v>32</v>
      </c>
      <c r="E137" s="21" t="s">
        <v>253</v>
      </c>
      <c r="F137" s="22" t="s">
        <v>69</v>
      </c>
      <c r="G137" s="30">
        <v>100</v>
      </c>
      <c r="H137" s="31">
        <v>0</v>
      </c>
      <c r="I137" s="31">
        <f>ROUND(ROUND(H137,2)*ROUND(G137,3),2)</f>
        <v>0</v>
      </c>
      <c r="O137">
        <f>(I137*21)/100</f>
        <v>0</v>
      </c>
      <c r="P137" t="s">
        <v>22</v>
      </c>
    </row>
    <row r="138" spans="1:9" ht="22.8">
      <c r="A138" t="s">
        <v>50</v>
      </c>
      <c r="E138" s="34" t="s">
        <v>251</v>
      </c>
      <c r="G138" s="29"/>
      <c r="H138" s="29"/>
      <c r="I138" s="29"/>
    </row>
    <row r="139" spans="1:18" ht="13.2">
      <c r="A139" s="5" t="s">
        <v>42</v>
      </c>
      <c r="B139" s="5"/>
      <c r="C139" s="25" t="s">
        <v>34</v>
      </c>
      <c r="D139" s="5"/>
      <c r="E139" s="19" t="s">
        <v>254</v>
      </c>
      <c r="F139" s="5"/>
      <c r="G139" s="32"/>
      <c r="H139" s="32"/>
      <c r="I139" s="33">
        <f>0+Q139</f>
        <v>0</v>
      </c>
      <c r="O139">
        <f>0+R139</f>
        <v>0</v>
      </c>
      <c r="Q139">
        <f>0+I140+I142+I144+I146+I148+I150+I152+I154+I156+I158+I160+I162+I164+I166+I168+I170+I172+I174+I176+I178+I180+I182+I184+I186+I188+I190+I192+I194+I196+I198+I200+I202+I204+I206+I208+I210+I212+I214+I216+I218+I220+I222+I224+I226+I228+I230+I232+I234+I236+I238+I240+I242+I244+I246+I250+I253</f>
        <v>0</v>
      </c>
      <c r="R139">
        <f>0+O140+O142+O144+O146+O148+O150+O152+O154+O156+O158+O160+O162+O164+O166+O168+O170+O172+O174+O176+O178+O180+O182+O184+O186+O188+O190+O192+O194+O196+O198+O200+O202+O204+O206+O208+O210+O212+O214+O216+O218+O220+O222+O224+O226+O228+O230+O232+O234+O236+O238+O240+O242+O244+O246+O250+O253</f>
        <v>0</v>
      </c>
    </row>
    <row r="140" spans="1:16" ht="13.2">
      <c r="A140" s="17" t="s">
        <v>44</v>
      </c>
      <c r="B140" s="20" t="s">
        <v>255</v>
      </c>
      <c r="C140" s="20" t="s">
        <v>256</v>
      </c>
      <c r="D140" s="17" t="s">
        <v>46</v>
      </c>
      <c r="E140" s="21" t="s">
        <v>257</v>
      </c>
      <c r="F140" s="22" t="s">
        <v>88</v>
      </c>
      <c r="G140" s="30">
        <v>25</v>
      </c>
      <c r="H140" s="31">
        <v>0</v>
      </c>
      <c r="I140" s="31">
        <f>ROUND(ROUND(H140,2)*ROUND(G140,3),2)</f>
        <v>0</v>
      </c>
      <c r="O140">
        <f>(I140*21)/100</f>
        <v>0</v>
      </c>
      <c r="P140" t="s">
        <v>22</v>
      </c>
    </row>
    <row r="141" spans="1:9" ht="91.2">
      <c r="A141" t="s">
        <v>50</v>
      </c>
      <c r="E141" s="34" t="s">
        <v>258</v>
      </c>
      <c r="G141" s="29"/>
      <c r="H141" s="29"/>
      <c r="I141" s="29"/>
    </row>
    <row r="142" spans="1:16" ht="13.2">
      <c r="A142" s="17" t="s">
        <v>44</v>
      </c>
      <c r="B142" s="20" t="s">
        <v>259</v>
      </c>
      <c r="C142" s="20" t="s">
        <v>260</v>
      </c>
      <c r="D142" s="17" t="s">
        <v>46</v>
      </c>
      <c r="E142" s="21" t="s">
        <v>261</v>
      </c>
      <c r="F142" s="22" t="s">
        <v>88</v>
      </c>
      <c r="G142" s="30">
        <v>500</v>
      </c>
      <c r="H142" s="31">
        <v>0</v>
      </c>
      <c r="I142" s="31">
        <f>ROUND(ROUND(H142,2)*ROUND(G142,3),2)</f>
        <v>0</v>
      </c>
      <c r="J142" s="43" t="s">
        <v>951</v>
      </c>
      <c r="O142">
        <f>(I142*21)/100</f>
        <v>0</v>
      </c>
      <c r="P142" t="s">
        <v>22</v>
      </c>
    </row>
    <row r="143" spans="1:11" ht="66">
      <c r="A143" t="s">
        <v>50</v>
      </c>
      <c r="E143" s="34" t="s">
        <v>262</v>
      </c>
      <c r="G143" s="29"/>
      <c r="H143" s="29"/>
      <c r="I143" s="29"/>
      <c r="J143" s="44" t="s">
        <v>952</v>
      </c>
      <c r="K143" s="48" t="s">
        <v>1071</v>
      </c>
    </row>
    <row r="144" spans="1:16" ht="13.2">
      <c r="A144" s="17" t="s">
        <v>44</v>
      </c>
      <c r="B144" s="20" t="s">
        <v>263</v>
      </c>
      <c r="C144" s="20" t="s">
        <v>264</v>
      </c>
      <c r="D144" s="17" t="s">
        <v>46</v>
      </c>
      <c r="E144" s="21" t="s">
        <v>265</v>
      </c>
      <c r="F144" s="22" t="s">
        <v>69</v>
      </c>
      <c r="G144" s="30">
        <v>2000</v>
      </c>
      <c r="H144" s="31">
        <v>0</v>
      </c>
      <c r="I144" s="31">
        <f>ROUND(ROUND(H144,2)*ROUND(G144,3),2)</f>
        <v>0</v>
      </c>
      <c r="J144" s="43" t="s">
        <v>953</v>
      </c>
      <c r="O144">
        <f>(I144*21)/100</f>
        <v>0</v>
      </c>
      <c r="P144" t="s">
        <v>22</v>
      </c>
    </row>
    <row r="145" spans="1:11" ht="66">
      <c r="A145" t="s">
        <v>50</v>
      </c>
      <c r="E145" s="34" t="s">
        <v>262</v>
      </c>
      <c r="G145" s="29"/>
      <c r="H145" s="29"/>
      <c r="I145" s="29"/>
      <c r="J145" s="44" t="s">
        <v>952</v>
      </c>
      <c r="K145" s="48" t="s">
        <v>1071</v>
      </c>
    </row>
    <row r="146" spans="1:16" ht="13.2">
      <c r="A146" s="17" t="s">
        <v>44</v>
      </c>
      <c r="B146" s="20" t="s">
        <v>266</v>
      </c>
      <c r="C146" s="20" t="s">
        <v>267</v>
      </c>
      <c r="D146" s="17" t="s">
        <v>46</v>
      </c>
      <c r="E146" s="21" t="s">
        <v>268</v>
      </c>
      <c r="F146" s="22" t="s">
        <v>69</v>
      </c>
      <c r="G146" s="30">
        <v>500</v>
      </c>
      <c r="H146" s="31">
        <v>0</v>
      </c>
      <c r="I146" s="31">
        <f>ROUND(ROUND(H146,2)*ROUND(G146,3),2)</f>
        <v>0</v>
      </c>
      <c r="J146" s="43" t="s">
        <v>954</v>
      </c>
      <c r="O146">
        <f>(I146*21)/100</f>
        <v>0</v>
      </c>
      <c r="P146" t="s">
        <v>22</v>
      </c>
    </row>
    <row r="147" spans="1:11" ht="66">
      <c r="A147" t="s">
        <v>50</v>
      </c>
      <c r="E147" s="34" t="s">
        <v>262</v>
      </c>
      <c r="G147" s="29"/>
      <c r="H147" s="29"/>
      <c r="I147" s="29"/>
      <c r="J147" s="44" t="s">
        <v>952</v>
      </c>
      <c r="K147" s="48" t="s">
        <v>1071</v>
      </c>
    </row>
    <row r="148" spans="1:16" ht="13.2">
      <c r="A148" s="17" t="s">
        <v>44</v>
      </c>
      <c r="B148" s="20" t="s">
        <v>269</v>
      </c>
      <c r="C148" s="20" t="s">
        <v>270</v>
      </c>
      <c r="D148" s="17" t="s">
        <v>46</v>
      </c>
      <c r="E148" s="21" t="s">
        <v>271</v>
      </c>
      <c r="F148" s="22" t="s">
        <v>69</v>
      </c>
      <c r="G148" s="30">
        <v>1000</v>
      </c>
      <c r="H148" s="31">
        <v>0</v>
      </c>
      <c r="I148" s="31">
        <f>ROUND(ROUND(H148,2)*ROUND(G148,3),2)</f>
        <v>0</v>
      </c>
      <c r="J148" s="43" t="s">
        <v>955</v>
      </c>
      <c r="O148">
        <f>(I148*21)/100</f>
        <v>0</v>
      </c>
      <c r="P148" t="s">
        <v>22</v>
      </c>
    </row>
    <row r="149" spans="1:11" ht="66">
      <c r="A149" t="s">
        <v>50</v>
      </c>
      <c r="E149" s="34" t="s">
        <v>262</v>
      </c>
      <c r="G149" s="29"/>
      <c r="H149" s="29"/>
      <c r="I149" s="29"/>
      <c r="J149" s="44" t="s">
        <v>952</v>
      </c>
      <c r="K149" s="48" t="s">
        <v>1071</v>
      </c>
    </row>
    <row r="150" spans="1:16" ht="13.2">
      <c r="A150" s="17" t="s">
        <v>44</v>
      </c>
      <c r="B150" s="20" t="s">
        <v>272</v>
      </c>
      <c r="C150" s="20" t="s">
        <v>273</v>
      </c>
      <c r="D150" s="17" t="s">
        <v>28</v>
      </c>
      <c r="E150" s="21" t="s">
        <v>274</v>
      </c>
      <c r="F150" s="22" t="s">
        <v>88</v>
      </c>
      <c r="G150" s="30">
        <v>10</v>
      </c>
      <c r="H150" s="31">
        <v>0</v>
      </c>
      <c r="I150" s="31">
        <f>ROUND(ROUND(H150,2)*ROUND(G150,3),2)</f>
        <v>0</v>
      </c>
      <c r="O150">
        <f>(I150*21)/100</f>
        <v>0</v>
      </c>
      <c r="P150" t="s">
        <v>22</v>
      </c>
    </row>
    <row r="151" spans="1:9" ht="45.6">
      <c r="A151" t="s">
        <v>50</v>
      </c>
      <c r="E151" s="34" t="s">
        <v>275</v>
      </c>
      <c r="G151" s="29"/>
      <c r="H151" s="29"/>
      <c r="I151" s="29"/>
    </row>
    <row r="152" spans="1:16" ht="13.2">
      <c r="A152" s="17" t="s">
        <v>44</v>
      </c>
      <c r="B152" s="20" t="s">
        <v>276</v>
      </c>
      <c r="C152" s="20" t="s">
        <v>273</v>
      </c>
      <c r="D152" s="17" t="s">
        <v>22</v>
      </c>
      <c r="E152" s="21" t="s">
        <v>277</v>
      </c>
      <c r="F152" s="22" t="s">
        <v>88</v>
      </c>
      <c r="G152" s="30">
        <v>5</v>
      </c>
      <c r="H152" s="31">
        <v>0</v>
      </c>
      <c r="I152" s="31">
        <f>ROUND(ROUND(H152,2)*ROUND(G152,3),2)</f>
        <v>0</v>
      </c>
      <c r="O152">
        <f>(I152*21)/100</f>
        <v>0</v>
      </c>
      <c r="P152" t="s">
        <v>22</v>
      </c>
    </row>
    <row r="153" spans="1:9" ht="45.6">
      <c r="A153" t="s">
        <v>50</v>
      </c>
      <c r="E153" s="34" t="s">
        <v>275</v>
      </c>
      <c r="G153" s="29"/>
      <c r="H153" s="29"/>
      <c r="I153" s="29"/>
    </row>
    <row r="154" spans="1:16" ht="13.2">
      <c r="A154" s="17" t="s">
        <v>44</v>
      </c>
      <c r="B154" s="20" t="s">
        <v>278</v>
      </c>
      <c r="C154" s="20" t="s">
        <v>273</v>
      </c>
      <c r="D154" s="17" t="s">
        <v>21</v>
      </c>
      <c r="E154" s="21" t="s">
        <v>279</v>
      </c>
      <c r="F154" s="22" t="s">
        <v>88</v>
      </c>
      <c r="G154" s="30">
        <v>5</v>
      </c>
      <c r="H154" s="31">
        <v>0</v>
      </c>
      <c r="I154" s="31">
        <f>ROUND(ROUND(H154,2)*ROUND(G154,3),2)</f>
        <v>0</v>
      </c>
      <c r="O154">
        <f>(I154*21)/100</f>
        <v>0</v>
      </c>
      <c r="P154" t="s">
        <v>22</v>
      </c>
    </row>
    <row r="155" spans="1:9" ht="13.2">
      <c r="A155" t="s">
        <v>50</v>
      </c>
      <c r="E155" s="34" t="s">
        <v>280</v>
      </c>
      <c r="G155" s="29"/>
      <c r="H155" s="29"/>
      <c r="I155" s="29"/>
    </row>
    <row r="156" spans="1:16" ht="13.2">
      <c r="A156" s="17" t="s">
        <v>44</v>
      </c>
      <c r="B156" s="20" t="s">
        <v>281</v>
      </c>
      <c r="C156" s="20" t="s">
        <v>273</v>
      </c>
      <c r="D156" s="17" t="s">
        <v>32</v>
      </c>
      <c r="E156" s="21" t="s">
        <v>282</v>
      </c>
      <c r="F156" s="22" t="s">
        <v>88</v>
      </c>
      <c r="G156" s="30">
        <v>10</v>
      </c>
      <c r="H156" s="31">
        <v>0</v>
      </c>
      <c r="I156" s="31">
        <f>ROUND(ROUND(H156,2)*ROUND(G156,3),2)</f>
        <v>0</v>
      </c>
      <c r="O156">
        <f>(I156*21)/100</f>
        <v>0</v>
      </c>
      <c r="P156" t="s">
        <v>22</v>
      </c>
    </row>
    <row r="157" spans="1:9" ht="13.2">
      <c r="A157" t="s">
        <v>50</v>
      </c>
      <c r="E157" s="34" t="s">
        <v>280</v>
      </c>
      <c r="G157" s="29"/>
      <c r="H157" s="29"/>
      <c r="I157" s="29"/>
    </row>
    <row r="158" spans="1:16" ht="13.2">
      <c r="A158" s="17" t="s">
        <v>44</v>
      </c>
      <c r="B158" s="20" t="s">
        <v>283</v>
      </c>
      <c r="C158" s="20" t="s">
        <v>284</v>
      </c>
      <c r="D158" s="17" t="s">
        <v>46</v>
      </c>
      <c r="E158" s="21" t="s">
        <v>285</v>
      </c>
      <c r="F158" s="22" t="s">
        <v>69</v>
      </c>
      <c r="G158" s="30">
        <v>200</v>
      </c>
      <c r="H158" s="31">
        <v>0</v>
      </c>
      <c r="I158" s="31">
        <f>ROUND(ROUND(H158,2)*ROUND(G158,3),2)</f>
        <v>0</v>
      </c>
      <c r="J158" s="43" t="s">
        <v>956</v>
      </c>
      <c r="O158">
        <f>(I158*21)/100</f>
        <v>0</v>
      </c>
      <c r="P158" t="s">
        <v>22</v>
      </c>
    </row>
    <row r="159" spans="1:11" ht="68.4">
      <c r="A159" t="s">
        <v>50</v>
      </c>
      <c r="E159" s="34" t="s">
        <v>286</v>
      </c>
      <c r="G159" s="29"/>
      <c r="H159" s="29"/>
      <c r="I159" s="29"/>
      <c r="J159" s="44" t="s">
        <v>957</v>
      </c>
      <c r="K159" s="48" t="s">
        <v>1091</v>
      </c>
    </row>
    <row r="160" spans="1:16" ht="13.2">
      <c r="A160" s="17" t="s">
        <v>44</v>
      </c>
      <c r="B160" s="20" t="s">
        <v>287</v>
      </c>
      <c r="C160" s="20" t="s">
        <v>288</v>
      </c>
      <c r="D160" s="17" t="s">
        <v>46</v>
      </c>
      <c r="E160" s="21" t="s">
        <v>289</v>
      </c>
      <c r="F160" s="22" t="s">
        <v>69</v>
      </c>
      <c r="G160" s="30">
        <v>10000</v>
      </c>
      <c r="H160" s="31">
        <v>0</v>
      </c>
      <c r="I160" s="31">
        <f>ROUND(ROUND(H160,2)*ROUND(G160,3),2)</f>
        <v>0</v>
      </c>
      <c r="O160">
        <f>(I160*21)/100</f>
        <v>0</v>
      </c>
      <c r="P160" t="s">
        <v>22</v>
      </c>
    </row>
    <row r="161" spans="1:9" ht="45.6">
      <c r="A161" t="s">
        <v>50</v>
      </c>
      <c r="E161" s="34" t="s">
        <v>290</v>
      </c>
      <c r="G161" s="29"/>
      <c r="H161" s="29"/>
      <c r="I161" s="29"/>
    </row>
    <row r="162" spans="1:16" ht="13.2">
      <c r="A162" s="17" t="s">
        <v>44</v>
      </c>
      <c r="B162" s="20" t="s">
        <v>291</v>
      </c>
      <c r="C162" s="20" t="s">
        <v>292</v>
      </c>
      <c r="D162" s="17" t="s">
        <v>46</v>
      </c>
      <c r="E162" s="21" t="s">
        <v>293</v>
      </c>
      <c r="F162" s="22" t="s">
        <v>69</v>
      </c>
      <c r="G162" s="30">
        <v>18000</v>
      </c>
      <c r="H162" s="31">
        <v>0</v>
      </c>
      <c r="I162" s="31">
        <f>ROUND(ROUND(H162,2)*ROUND(G162,3),2)</f>
        <v>0</v>
      </c>
      <c r="O162">
        <f>(I162*21)/100</f>
        <v>0</v>
      </c>
      <c r="P162" t="s">
        <v>22</v>
      </c>
    </row>
    <row r="163" spans="1:9" ht="45.6">
      <c r="A163" t="s">
        <v>50</v>
      </c>
      <c r="E163" s="34" t="s">
        <v>290</v>
      </c>
      <c r="G163" s="29"/>
      <c r="H163" s="29"/>
      <c r="I163" s="29"/>
    </row>
    <row r="164" spans="1:16" ht="13.2">
      <c r="A164" s="17" t="s">
        <v>44</v>
      </c>
      <c r="B164" s="20" t="s">
        <v>294</v>
      </c>
      <c r="C164" s="20" t="s">
        <v>295</v>
      </c>
      <c r="D164" s="17" t="s">
        <v>46</v>
      </c>
      <c r="E164" s="21" t="s">
        <v>296</v>
      </c>
      <c r="F164" s="22" t="s">
        <v>69</v>
      </c>
      <c r="G164" s="30">
        <v>500</v>
      </c>
      <c r="H164" s="31">
        <v>0</v>
      </c>
      <c r="I164" s="31">
        <f>ROUND(ROUND(H164,2)*ROUND(G164,3),2)</f>
        <v>0</v>
      </c>
      <c r="O164">
        <f>(I164*21)/100</f>
        <v>0</v>
      </c>
      <c r="P164" t="s">
        <v>22</v>
      </c>
    </row>
    <row r="165" spans="1:9" ht="34.2">
      <c r="A165" t="s">
        <v>50</v>
      </c>
      <c r="E165" s="34" t="s">
        <v>297</v>
      </c>
      <c r="G165" s="29"/>
      <c r="H165" s="29"/>
      <c r="I165" s="29"/>
    </row>
    <row r="166" spans="1:16" ht="13.2">
      <c r="A166" s="17" t="s">
        <v>44</v>
      </c>
      <c r="B166" s="20" t="s">
        <v>298</v>
      </c>
      <c r="C166" s="20" t="s">
        <v>299</v>
      </c>
      <c r="D166" s="17" t="s">
        <v>28</v>
      </c>
      <c r="E166" s="21" t="s">
        <v>300</v>
      </c>
      <c r="F166" s="22" t="s">
        <v>48</v>
      </c>
      <c r="G166" s="30">
        <v>200</v>
      </c>
      <c r="H166" s="31">
        <v>0</v>
      </c>
      <c r="I166" s="31">
        <f>ROUND(ROUND(H166,2)*ROUND(G166,3),2)</f>
        <v>0</v>
      </c>
      <c r="J166" s="43" t="s">
        <v>958</v>
      </c>
      <c r="O166">
        <f>(I166*21)/100</f>
        <v>0</v>
      </c>
      <c r="P166" t="s">
        <v>22</v>
      </c>
    </row>
    <row r="167" spans="1:11" ht="102.6">
      <c r="A167" t="s">
        <v>50</v>
      </c>
      <c r="E167" s="34" t="s">
        <v>301</v>
      </c>
      <c r="G167" s="29"/>
      <c r="H167" s="29"/>
      <c r="I167" s="29"/>
      <c r="J167" s="44" t="s">
        <v>959</v>
      </c>
      <c r="K167" s="48" t="s">
        <v>1091</v>
      </c>
    </row>
    <row r="168" spans="1:16" ht="13.2">
      <c r="A168" s="17" t="s">
        <v>44</v>
      </c>
      <c r="B168" s="20" t="s">
        <v>302</v>
      </c>
      <c r="C168" s="20" t="s">
        <v>303</v>
      </c>
      <c r="D168" s="17" t="s">
        <v>46</v>
      </c>
      <c r="E168" s="21" t="s">
        <v>304</v>
      </c>
      <c r="F168" s="22" t="s">
        <v>69</v>
      </c>
      <c r="G168" s="30">
        <v>250</v>
      </c>
      <c r="H168" s="31">
        <v>0</v>
      </c>
      <c r="I168" s="31">
        <f>ROUND(ROUND(H168,2)*ROUND(G168,3),2)</f>
        <v>0</v>
      </c>
      <c r="O168">
        <f>(I168*21)/100</f>
        <v>0</v>
      </c>
      <c r="P168" t="s">
        <v>22</v>
      </c>
    </row>
    <row r="169" spans="1:9" ht="102.6">
      <c r="A169" t="s">
        <v>50</v>
      </c>
      <c r="E169" s="34" t="s">
        <v>301</v>
      </c>
      <c r="G169" s="29"/>
      <c r="H169" s="29"/>
      <c r="I169" s="29"/>
    </row>
    <row r="170" spans="1:16" ht="13.2">
      <c r="A170" s="17" t="s">
        <v>44</v>
      </c>
      <c r="B170" s="20" t="s">
        <v>305</v>
      </c>
      <c r="C170" s="20" t="s">
        <v>306</v>
      </c>
      <c r="D170" s="17" t="s">
        <v>46</v>
      </c>
      <c r="E170" s="21" t="s">
        <v>307</v>
      </c>
      <c r="F170" s="22" t="s">
        <v>69</v>
      </c>
      <c r="G170" s="30">
        <v>3000</v>
      </c>
      <c r="H170" s="31">
        <v>0</v>
      </c>
      <c r="I170" s="31">
        <f>ROUND(ROUND(H170,2)*ROUND(G170,3),2)</f>
        <v>0</v>
      </c>
      <c r="O170">
        <f>(I170*21)/100</f>
        <v>0</v>
      </c>
      <c r="P170" t="s">
        <v>22</v>
      </c>
    </row>
    <row r="171" spans="1:9" ht="102.6">
      <c r="A171" t="s">
        <v>50</v>
      </c>
      <c r="E171" s="34" t="s">
        <v>301</v>
      </c>
      <c r="G171" s="29"/>
      <c r="H171" s="29"/>
      <c r="I171" s="29"/>
    </row>
    <row r="172" spans="1:16" ht="13.2">
      <c r="A172" s="17" t="s">
        <v>44</v>
      </c>
      <c r="B172" s="20" t="s">
        <v>308</v>
      </c>
      <c r="C172" s="20" t="s">
        <v>309</v>
      </c>
      <c r="D172" s="17" t="s">
        <v>46</v>
      </c>
      <c r="E172" s="21" t="s">
        <v>310</v>
      </c>
      <c r="F172" s="22" t="s">
        <v>69</v>
      </c>
      <c r="G172" s="30">
        <v>250</v>
      </c>
      <c r="H172" s="31">
        <v>0</v>
      </c>
      <c r="I172" s="31">
        <f>ROUND(ROUND(H172,2)*ROUND(G172,3),2)</f>
        <v>0</v>
      </c>
      <c r="O172">
        <f>(I172*21)/100</f>
        <v>0</v>
      </c>
      <c r="P172" t="s">
        <v>22</v>
      </c>
    </row>
    <row r="173" spans="1:9" ht="102.6">
      <c r="A173" t="s">
        <v>50</v>
      </c>
      <c r="E173" s="34" t="s">
        <v>301</v>
      </c>
      <c r="G173" s="29"/>
      <c r="H173" s="29"/>
      <c r="I173" s="29"/>
    </row>
    <row r="174" spans="1:16" ht="13.2">
      <c r="A174" s="17" t="s">
        <v>44</v>
      </c>
      <c r="B174" s="20" t="s">
        <v>311</v>
      </c>
      <c r="C174" s="20" t="s">
        <v>312</v>
      </c>
      <c r="D174" s="17" t="s">
        <v>46</v>
      </c>
      <c r="E174" s="21" t="s">
        <v>313</v>
      </c>
      <c r="F174" s="22" t="s">
        <v>69</v>
      </c>
      <c r="G174" s="30">
        <v>3000</v>
      </c>
      <c r="H174" s="31">
        <v>0</v>
      </c>
      <c r="I174" s="31">
        <f>ROUND(ROUND(H174,2)*ROUND(G174,3),2)</f>
        <v>0</v>
      </c>
      <c r="O174">
        <f>(I174*21)/100</f>
        <v>0</v>
      </c>
      <c r="P174" t="s">
        <v>22</v>
      </c>
    </row>
    <row r="175" spans="1:9" ht="102.6">
      <c r="A175" t="s">
        <v>50</v>
      </c>
      <c r="E175" s="34" t="s">
        <v>301</v>
      </c>
      <c r="G175" s="29"/>
      <c r="H175" s="29"/>
      <c r="I175" s="29"/>
    </row>
    <row r="176" spans="1:16" ht="13.2">
      <c r="A176" s="17" t="s">
        <v>44</v>
      </c>
      <c r="B176" s="20" t="s">
        <v>314</v>
      </c>
      <c r="C176" s="20" t="s">
        <v>315</v>
      </c>
      <c r="D176" s="17" t="s">
        <v>46</v>
      </c>
      <c r="E176" s="21" t="s">
        <v>316</v>
      </c>
      <c r="F176" s="22" t="s">
        <v>69</v>
      </c>
      <c r="G176" s="30">
        <v>1000</v>
      </c>
      <c r="H176" s="31">
        <v>0</v>
      </c>
      <c r="I176" s="31">
        <f>ROUND(ROUND(H176,2)*ROUND(G176,3),2)</f>
        <v>0</v>
      </c>
      <c r="O176">
        <f>(I176*21)/100</f>
        <v>0</v>
      </c>
      <c r="P176" t="s">
        <v>22</v>
      </c>
    </row>
    <row r="177" spans="1:9" ht="102.6">
      <c r="A177" t="s">
        <v>50</v>
      </c>
      <c r="E177" s="34" t="s">
        <v>301</v>
      </c>
      <c r="G177" s="29"/>
      <c r="H177" s="29"/>
      <c r="I177" s="29"/>
    </row>
    <row r="178" spans="1:16" ht="13.2">
      <c r="A178" s="17" t="s">
        <v>44</v>
      </c>
      <c r="B178" s="20" t="s">
        <v>317</v>
      </c>
      <c r="C178" s="20" t="s">
        <v>318</v>
      </c>
      <c r="D178" s="17" t="s">
        <v>46</v>
      </c>
      <c r="E178" s="21" t="s">
        <v>319</v>
      </c>
      <c r="F178" s="22" t="s">
        <v>69</v>
      </c>
      <c r="G178" s="30">
        <v>1000</v>
      </c>
      <c r="H178" s="31">
        <v>0</v>
      </c>
      <c r="I178" s="31">
        <f>ROUND(ROUND(H178,2)*ROUND(G178,3),2)</f>
        <v>0</v>
      </c>
      <c r="O178">
        <f>(I178*21)/100</f>
        <v>0</v>
      </c>
      <c r="P178" t="s">
        <v>22</v>
      </c>
    </row>
    <row r="179" spans="1:9" ht="102.6">
      <c r="A179" t="s">
        <v>50</v>
      </c>
      <c r="E179" s="34" t="s">
        <v>301</v>
      </c>
      <c r="G179" s="29"/>
      <c r="H179" s="29"/>
      <c r="I179" s="29"/>
    </row>
    <row r="180" spans="1:16" ht="13.2">
      <c r="A180" s="17" t="s">
        <v>44</v>
      </c>
      <c r="B180" s="20" t="s">
        <v>320</v>
      </c>
      <c r="C180" s="20" t="s">
        <v>321</v>
      </c>
      <c r="D180" s="17" t="s">
        <v>28</v>
      </c>
      <c r="E180" s="21" t="s">
        <v>322</v>
      </c>
      <c r="F180" s="22" t="s">
        <v>48</v>
      </c>
      <c r="G180" s="30">
        <v>50</v>
      </c>
      <c r="H180" s="31">
        <v>0</v>
      </c>
      <c r="I180" s="31">
        <f>ROUND(ROUND(H180,2)*ROUND(G180,3),2)</f>
        <v>0</v>
      </c>
      <c r="O180">
        <f>(I180*21)/100</f>
        <v>0</v>
      </c>
      <c r="P180" t="s">
        <v>22</v>
      </c>
    </row>
    <row r="181" spans="1:9" ht="102.6">
      <c r="A181" t="s">
        <v>50</v>
      </c>
      <c r="E181" s="34" t="s">
        <v>301</v>
      </c>
      <c r="G181" s="29"/>
      <c r="H181" s="29"/>
      <c r="I181" s="29"/>
    </row>
    <row r="182" spans="1:16" ht="13.2">
      <c r="A182" s="17" t="s">
        <v>44</v>
      </c>
      <c r="B182" s="20" t="s">
        <v>323</v>
      </c>
      <c r="C182" s="20" t="s">
        <v>324</v>
      </c>
      <c r="D182" s="17" t="s">
        <v>28</v>
      </c>
      <c r="E182" s="21" t="s">
        <v>325</v>
      </c>
      <c r="F182" s="22" t="s">
        <v>69</v>
      </c>
      <c r="G182" s="30">
        <v>8000</v>
      </c>
      <c r="H182" s="31">
        <v>0</v>
      </c>
      <c r="I182" s="31">
        <f>ROUND(ROUND(H182,2)*ROUND(G182,3),2)</f>
        <v>0</v>
      </c>
      <c r="O182">
        <f>(I182*21)/100</f>
        <v>0</v>
      </c>
      <c r="P182" t="s">
        <v>22</v>
      </c>
    </row>
    <row r="183" spans="1:9" ht="102.6">
      <c r="A183" t="s">
        <v>50</v>
      </c>
      <c r="E183" s="34" t="s">
        <v>301</v>
      </c>
      <c r="G183" s="29"/>
      <c r="H183" s="29"/>
      <c r="I183" s="29"/>
    </row>
    <row r="184" spans="1:16" ht="26.4">
      <c r="A184" s="17" t="s">
        <v>44</v>
      </c>
      <c r="B184" s="20" t="s">
        <v>326</v>
      </c>
      <c r="C184" s="20" t="s">
        <v>327</v>
      </c>
      <c r="D184" s="17" t="s">
        <v>28</v>
      </c>
      <c r="E184" s="21" t="s">
        <v>328</v>
      </c>
      <c r="F184" s="22" t="s">
        <v>69</v>
      </c>
      <c r="G184" s="30">
        <v>250</v>
      </c>
      <c r="H184" s="31">
        <v>0</v>
      </c>
      <c r="I184" s="31">
        <f>ROUND(ROUND(H184,2)*ROUND(G184,3),2)</f>
        <v>0</v>
      </c>
      <c r="O184">
        <f>(I184*21)/100</f>
        <v>0</v>
      </c>
      <c r="P184" t="s">
        <v>22</v>
      </c>
    </row>
    <row r="185" spans="1:9" ht="125.4">
      <c r="A185" t="s">
        <v>50</v>
      </c>
      <c r="E185" s="34" t="s">
        <v>329</v>
      </c>
      <c r="G185" s="29"/>
      <c r="H185" s="29"/>
      <c r="I185" s="29"/>
    </row>
    <row r="186" spans="1:16" ht="26.4">
      <c r="A186" s="17" t="s">
        <v>44</v>
      </c>
      <c r="B186" s="20" t="s">
        <v>330</v>
      </c>
      <c r="C186" s="20" t="s">
        <v>327</v>
      </c>
      <c r="D186" s="17" t="s">
        <v>22</v>
      </c>
      <c r="E186" s="21" t="s">
        <v>331</v>
      </c>
      <c r="F186" s="22" t="s">
        <v>69</v>
      </c>
      <c r="G186" s="30">
        <v>250</v>
      </c>
      <c r="H186" s="31">
        <v>0</v>
      </c>
      <c r="I186" s="31">
        <f>ROUND(ROUND(H186,2)*ROUND(G186,3),2)</f>
        <v>0</v>
      </c>
      <c r="O186">
        <f>(I186*21)/100</f>
        <v>0</v>
      </c>
      <c r="P186" t="s">
        <v>22</v>
      </c>
    </row>
    <row r="187" spans="1:9" ht="125.4">
      <c r="A187" t="s">
        <v>50</v>
      </c>
      <c r="E187" s="34" t="s">
        <v>329</v>
      </c>
      <c r="G187" s="29"/>
      <c r="H187" s="29"/>
      <c r="I187" s="29"/>
    </row>
    <row r="188" spans="1:16" ht="26.4">
      <c r="A188" s="17" t="s">
        <v>44</v>
      </c>
      <c r="B188" s="20" t="s">
        <v>332</v>
      </c>
      <c r="C188" s="20" t="s">
        <v>327</v>
      </c>
      <c r="D188" s="17" t="s">
        <v>21</v>
      </c>
      <c r="E188" s="21" t="s">
        <v>333</v>
      </c>
      <c r="F188" s="22" t="s">
        <v>69</v>
      </c>
      <c r="G188" s="30">
        <v>250</v>
      </c>
      <c r="H188" s="31">
        <v>0</v>
      </c>
      <c r="I188" s="31">
        <f>ROUND(ROUND(H188,2)*ROUND(G188,3),2)</f>
        <v>0</v>
      </c>
      <c r="O188">
        <f>(I188*21)/100</f>
        <v>0</v>
      </c>
      <c r="P188" t="s">
        <v>22</v>
      </c>
    </row>
    <row r="189" spans="1:9" ht="125.4">
      <c r="A189" t="s">
        <v>50</v>
      </c>
      <c r="E189" s="34" t="s">
        <v>329</v>
      </c>
      <c r="G189" s="29"/>
      <c r="H189" s="29"/>
      <c r="I189" s="29"/>
    </row>
    <row r="190" spans="1:16" ht="13.2">
      <c r="A190" s="17" t="s">
        <v>44</v>
      </c>
      <c r="B190" s="20" t="s">
        <v>334</v>
      </c>
      <c r="C190" s="20" t="s">
        <v>335</v>
      </c>
      <c r="D190" s="17" t="s">
        <v>28</v>
      </c>
      <c r="E190" s="21" t="s">
        <v>336</v>
      </c>
      <c r="F190" s="22" t="s">
        <v>48</v>
      </c>
      <c r="G190" s="30">
        <v>100</v>
      </c>
      <c r="H190" s="31">
        <v>0</v>
      </c>
      <c r="I190" s="31">
        <f>ROUND(ROUND(H190,2)*ROUND(G190,3),2)</f>
        <v>0</v>
      </c>
      <c r="O190">
        <f>(I190*21)/100</f>
        <v>0</v>
      </c>
      <c r="P190" t="s">
        <v>22</v>
      </c>
    </row>
    <row r="191" spans="1:9" ht="91.2">
      <c r="A191" t="s">
        <v>50</v>
      </c>
      <c r="E191" s="34" t="s">
        <v>337</v>
      </c>
      <c r="G191" s="29"/>
      <c r="H191" s="29"/>
      <c r="I191" s="29"/>
    </row>
    <row r="192" spans="1:16" ht="13.2">
      <c r="A192" s="17" t="s">
        <v>44</v>
      </c>
      <c r="B192" s="20" t="s">
        <v>338</v>
      </c>
      <c r="C192" s="20" t="s">
        <v>335</v>
      </c>
      <c r="D192" s="17" t="s">
        <v>22</v>
      </c>
      <c r="E192" s="21" t="s">
        <v>339</v>
      </c>
      <c r="F192" s="22" t="s">
        <v>48</v>
      </c>
      <c r="G192" s="30">
        <v>100</v>
      </c>
      <c r="H192" s="31">
        <v>0</v>
      </c>
      <c r="I192" s="31">
        <f>ROUND(ROUND(H192,2)*ROUND(G192,3),2)</f>
        <v>0</v>
      </c>
      <c r="J192" s="43" t="s">
        <v>960</v>
      </c>
      <c r="O192">
        <f>(I192*21)/100</f>
        <v>0</v>
      </c>
      <c r="P192" t="s">
        <v>22</v>
      </c>
    </row>
    <row r="193" spans="1:11" ht="118.8">
      <c r="A193" t="s">
        <v>50</v>
      </c>
      <c r="E193" s="34" t="s">
        <v>340</v>
      </c>
      <c r="G193" s="29"/>
      <c r="H193" s="29"/>
      <c r="I193" s="29"/>
      <c r="J193" s="44" t="s">
        <v>938</v>
      </c>
      <c r="K193" s="48" t="s">
        <v>1091</v>
      </c>
    </row>
    <row r="194" spans="1:16" ht="13.2">
      <c r="A194" s="17" t="s">
        <v>44</v>
      </c>
      <c r="B194" s="20" t="s">
        <v>341</v>
      </c>
      <c r="C194" s="20" t="s">
        <v>342</v>
      </c>
      <c r="D194" s="17" t="s">
        <v>28</v>
      </c>
      <c r="E194" s="21" t="s">
        <v>343</v>
      </c>
      <c r="F194" s="22" t="s">
        <v>69</v>
      </c>
      <c r="G194" s="30">
        <v>100</v>
      </c>
      <c r="H194" s="31">
        <v>0</v>
      </c>
      <c r="I194" s="31">
        <f>ROUND(ROUND(H194,2)*ROUND(G194,3),2)</f>
        <v>0</v>
      </c>
      <c r="J194" s="43" t="s">
        <v>961</v>
      </c>
      <c r="O194">
        <f>(I194*21)/100</f>
        <v>0</v>
      </c>
      <c r="P194" t="s">
        <v>22</v>
      </c>
    </row>
    <row r="195" spans="1:11" ht="148.2">
      <c r="A195" t="s">
        <v>50</v>
      </c>
      <c r="E195" s="34" t="s">
        <v>344</v>
      </c>
      <c r="G195" s="29"/>
      <c r="H195" s="29"/>
      <c r="I195" s="29"/>
      <c r="J195" s="44" t="s">
        <v>963</v>
      </c>
      <c r="K195" s="48" t="s">
        <v>1079</v>
      </c>
    </row>
    <row r="196" spans="1:16" ht="13.2">
      <c r="A196" s="17" t="s">
        <v>44</v>
      </c>
      <c r="B196" s="20" t="s">
        <v>345</v>
      </c>
      <c r="C196" s="20" t="s">
        <v>342</v>
      </c>
      <c r="D196" s="17" t="s">
        <v>22</v>
      </c>
      <c r="E196" s="21" t="s">
        <v>346</v>
      </c>
      <c r="F196" s="22" t="s">
        <v>69</v>
      </c>
      <c r="G196" s="30">
        <v>100</v>
      </c>
      <c r="H196" s="31">
        <v>0</v>
      </c>
      <c r="I196" s="31">
        <f>ROUND(ROUND(H196,2)*ROUND(G196,3),2)</f>
        <v>0</v>
      </c>
      <c r="O196">
        <f>(I196*21)/100</f>
        <v>0</v>
      </c>
      <c r="P196" t="s">
        <v>22</v>
      </c>
    </row>
    <row r="197" spans="1:9" ht="13.2">
      <c r="A197" t="s">
        <v>50</v>
      </c>
      <c r="E197" s="34" t="s">
        <v>347</v>
      </c>
      <c r="G197" s="29"/>
      <c r="H197" s="29"/>
      <c r="I197" s="29"/>
    </row>
    <row r="198" spans="1:16" ht="13.2">
      <c r="A198" s="17" t="s">
        <v>44</v>
      </c>
      <c r="B198" s="20" t="s">
        <v>348</v>
      </c>
      <c r="C198" s="20" t="s">
        <v>349</v>
      </c>
      <c r="D198" s="17" t="s">
        <v>28</v>
      </c>
      <c r="E198" s="21" t="s">
        <v>350</v>
      </c>
      <c r="F198" s="22" t="s">
        <v>69</v>
      </c>
      <c r="G198" s="30">
        <v>100</v>
      </c>
      <c r="H198" s="31">
        <v>0</v>
      </c>
      <c r="I198" s="31">
        <f>ROUND(ROUND(H198,2)*ROUND(G198,3),2)</f>
        <v>0</v>
      </c>
      <c r="J198" s="43" t="s">
        <v>962</v>
      </c>
      <c r="O198">
        <f>(I198*21)/100</f>
        <v>0</v>
      </c>
      <c r="P198" t="s">
        <v>22</v>
      </c>
    </row>
    <row r="199" spans="1:11" ht="148.2">
      <c r="A199" t="s">
        <v>50</v>
      </c>
      <c r="E199" s="34" t="s">
        <v>344</v>
      </c>
      <c r="G199" s="29"/>
      <c r="H199" s="29"/>
      <c r="I199" s="29"/>
      <c r="J199" s="44" t="s">
        <v>963</v>
      </c>
      <c r="K199" s="48" t="s">
        <v>1079</v>
      </c>
    </row>
    <row r="200" spans="1:16" ht="13.2">
      <c r="A200" s="17" t="s">
        <v>44</v>
      </c>
      <c r="B200" s="20" t="s">
        <v>351</v>
      </c>
      <c r="C200" s="20" t="s">
        <v>349</v>
      </c>
      <c r="D200" s="17" t="s">
        <v>22</v>
      </c>
      <c r="E200" s="21" t="s">
        <v>352</v>
      </c>
      <c r="F200" s="22" t="s">
        <v>69</v>
      </c>
      <c r="G200" s="30">
        <v>50</v>
      </c>
      <c r="H200" s="31">
        <v>0</v>
      </c>
      <c r="I200" s="31">
        <f>ROUND(ROUND(H200,2)*ROUND(G200,3),2)</f>
        <v>0</v>
      </c>
      <c r="O200">
        <f>(I200*21)/100</f>
        <v>0</v>
      </c>
      <c r="P200" t="s">
        <v>22</v>
      </c>
    </row>
    <row r="201" spans="1:9" ht="13.2">
      <c r="A201" t="s">
        <v>50</v>
      </c>
      <c r="E201" s="34" t="s">
        <v>347</v>
      </c>
      <c r="G201" s="29"/>
      <c r="H201" s="29"/>
      <c r="I201" s="29"/>
    </row>
    <row r="202" spans="1:16" ht="13.2">
      <c r="A202" s="17" t="s">
        <v>44</v>
      </c>
      <c r="B202" s="20" t="s">
        <v>353</v>
      </c>
      <c r="C202" s="20" t="s">
        <v>349</v>
      </c>
      <c r="D202" s="17" t="s">
        <v>21</v>
      </c>
      <c r="E202" s="21" t="s">
        <v>354</v>
      </c>
      <c r="F202" s="22" t="s">
        <v>69</v>
      </c>
      <c r="G202" s="30">
        <v>50</v>
      </c>
      <c r="H202" s="31">
        <v>0</v>
      </c>
      <c r="I202" s="31">
        <f>ROUND(ROUND(H202,2)*ROUND(G202,3),2)</f>
        <v>0</v>
      </c>
      <c r="O202">
        <f>(I202*21)/100</f>
        <v>0</v>
      </c>
      <c r="P202" t="s">
        <v>22</v>
      </c>
    </row>
    <row r="203" spans="1:9" ht="13.2">
      <c r="A203" t="s">
        <v>50</v>
      </c>
      <c r="E203" s="34" t="s">
        <v>347</v>
      </c>
      <c r="G203" s="29"/>
      <c r="H203" s="29"/>
      <c r="I203" s="29"/>
    </row>
    <row r="204" spans="1:16" ht="13.2">
      <c r="A204" s="17" t="s">
        <v>44</v>
      </c>
      <c r="B204" s="20" t="s">
        <v>355</v>
      </c>
      <c r="C204" s="20" t="s">
        <v>356</v>
      </c>
      <c r="D204" s="17" t="s">
        <v>28</v>
      </c>
      <c r="E204" s="21" t="s">
        <v>357</v>
      </c>
      <c r="F204" s="22" t="s">
        <v>69</v>
      </c>
      <c r="G204" s="30">
        <v>100</v>
      </c>
      <c r="H204" s="31">
        <v>0</v>
      </c>
      <c r="I204" s="31">
        <f>ROUND(ROUND(H204,2)*ROUND(G204,3),2)</f>
        <v>0</v>
      </c>
      <c r="J204" s="43"/>
      <c r="O204">
        <f>(I204*21)/100</f>
        <v>0</v>
      </c>
      <c r="P204" t="s">
        <v>22</v>
      </c>
    </row>
    <row r="205" spans="1:10" ht="114">
      <c r="A205" t="s">
        <v>50</v>
      </c>
      <c r="E205" s="34" t="s">
        <v>358</v>
      </c>
      <c r="G205" s="29"/>
      <c r="H205" s="29"/>
      <c r="I205" s="29"/>
      <c r="J205" s="44"/>
    </row>
    <row r="206" spans="1:16" ht="13.2">
      <c r="A206" s="17" t="s">
        <v>44</v>
      </c>
      <c r="B206" s="20" t="s">
        <v>359</v>
      </c>
      <c r="C206" s="20" t="s">
        <v>356</v>
      </c>
      <c r="D206" s="17" t="s">
        <v>22</v>
      </c>
      <c r="E206" s="21" t="s">
        <v>360</v>
      </c>
      <c r="F206" s="22" t="s">
        <v>69</v>
      </c>
      <c r="G206" s="30">
        <v>100</v>
      </c>
      <c r="H206" s="31">
        <v>0</v>
      </c>
      <c r="I206" s="31">
        <f>ROUND(ROUND(H206,2)*ROUND(G206,3),2)</f>
        <v>0</v>
      </c>
      <c r="J206" s="43" t="s">
        <v>964</v>
      </c>
      <c r="O206">
        <f>(I206*21)/100</f>
        <v>0</v>
      </c>
      <c r="P206" t="s">
        <v>22</v>
      </c>
    </row>
    <row r="207" spans="1:11" ht="52.8">
      <c r="A207" t="s">
        <v>50</v>
      </c>
      <c r="E207" s="34" t="s">
        <v>361</v>
      </c>
      <c r="G207" s="29"/>
      <c r="H207" s="29"/>
      <c r="I207" s="29"/>
      <c r="J207" s="44" t="s">
        <v>922</v>
      </c>
      <c r="K207" s="48" t="s">
        <v>1080</v>
      </c>
    </row>
    <row r="208" spans="1:16" ht="26.4">
      <c r="A208" s="17" t="s">
        <v>44</v>
      </c>
      <c r="B208" s="20" t="s">
        <v>362</v>
      </c>
      <c r="C208" s="20" t="s">
        <v>363</v>
      </c>
      <c r="D208" s="17" t="s">
        <v>28</v>
      </c>
      <c r="E208" s="21" t="s">
        <v>364</v>
      </c>
      <c r="F208" s="22" t="s">
        <v>69</v>
      </c>
      <c r="G208" s="30">
        <v>100</v>
      </c>
      <c r="H208" s="31">
        <v>0</v>
      </c>
      <c r="I208" s="31">
        <f>ROUND(ROUND(H208,2)*ROUND(G208,3),2)</f>
        <v>0</v>
      </c>
      <c r="J208" s="43" t="s">
        <v>965</v>
      </c>
      <c r="O208">
        <f>(I208*21)/100</f>
        <v>0</v>
      </c>
      <c r="P208" t="s">
        <v>22</v>
      </c>
    </row>
    <row r="209" spans="1:11" ht="118.8">
      <c r="A209" t="s">
        <v>50</v>
      </c>
      <c r="E209" s="34" t="s">
        <v>365</v>
      </c>
      <c r="G209" s="29"/>
      <c r="H209" s="29"/>
      <c r="I209" s="29"/>
      <c r="J209" s="44" t="s">
        <v>1045</v>
      </c>
      <c r="K209" s="48" t="s">
        <v>1092</v>
      </c>
    </row>
    <row r="210" spans="1:16" ht="26.4">
      <c r="A210" s="17" t="s">
        <v>44</v>
      </c>
      <c r="B210" s="20" t="s">
        <v>366</v>
      </c>
      <c r="C210" s="20" t="s">
        <v>363</v>
      </c>
      <c r="D210" s="17" t="s">
        <v>22</v>
      </c>
      <c r="E210" s="21" t="s">
        <v>367</v>
      </c>
      <c r="F210" s="22" t="s">
        <v>69</v>
      </c>
      <c r="G210" s="30">
        <v>100</v>
      </c>
      <c r="H210" s="31">
        <v>0</v>
      </c>
      <c r="I210" s="31">
        <f>ROUND(ROUND(H210,2)*ROUND(G210,3),2)</f>
        <v>0</v>
      </c>
      <c r="J210" s="43" t="s">
        <v>966</v>
      </c>
      <c r="O210">
        <f>(I210*21)/100</f>
        <v>0</v>
      </c>
      <c r="P210" t="s">
        <v>22</v>
      </c>
    </row>
    <row r="211" spans="1:11" ht="118.8">
      <c r="A211" t="s">
        <v>50</v>
      </c>
      <c r="E211" s="34" t="s">
        <v>365</v>
      </c>
      <c r="G211" s="29"/>
      <c r="H211" s="29"/>
      <c r="I211" s="29"/>
      <c r="J211" s="44" t="s">
        <v>1046</v>
      </c>
      <c r="K211" s="48" t="s">
        <v>1092</v>
      </c>
    </row>
    <row r="212" spans="1:16" ht="13.2">
      <c r="A212" s="17" t="s">
        <v>44</v>
      </c>
      <c r="B212" s="20" t="s">
        <v>368</v>
      </c>
      <c r="C212" s="20" t="s">
        <v>369</v>
      </c>
      <c r="D212" s="17" t="s">
        <v>370</v>
      </c>
      <c r="E212" s="21" t="s">
        <v>371</v>
      </c>
      <c r="F212" s="22" t="s">
        <v>69</v>
      </c>
      <c r="G212" s="30">
        <v>500</v>
      </c>
      <c r="H212" s="31">
        <v>0</v>
      </c>
      <c r="I212" s="31">
        <f>ROUND(ROUND(H212,2)*ROUND(G212,3),2)</f>
        <v>0</v>
      </c>
      <c r="J212" s="43" t="s">
        <v>967</v>
      </c>
      <c r="O212">
        <f>(I212*21)/100</f>
        <v>0</v>
      </c>
      <c r="P212" t="s">
        <v>22</v>
      </c>
    </row>
    <row r="213" spans="1:11" ht="158.4">
      <c r="A213" t="s">
        <v>50</v>
      </c>
      <c r="E213" s="34" t="s">
        <v>372</v>
      </c>
      <c r="G213" s="29"/>
      <c r="H213" s="29"/>
      <c r="I213" s="29"/>
      <c r="J213" s="44" t="s">
        <v>1047</v>
      </c>
      <c r="K213" s="48" t="s">
        <v>1081</v>
      </c>
    </row>
    <row r="214" spans="1:16" ht="13.2">
      <c r="A214" s="17" t="s">
        <v>44</v>
      </c>
      <c r="B214" s="20" t="s">
        <v>373</v>
      </c>
      <c r="C214" s="20" t="s">
        <v>369</v>
      </c>
      <c r="D214" s="17" t="s">
        <v>28</v>
      </c>
      <c r="E214" s="21" t="s">
        <v>374</v>
      </c>
      <c r="F214" s="22" t="s">
        <v>69</v>
      </c>
      <c r="G214" s="30">
        <v>2100</v>
      </c>
      <c r="H214" s="31">
        <v>0</v>
      </c>
      <c r="I214" s="31">
        <f>ROUND(ROUND(H214,2)*ROUND(G214,3),2)</f>
        <v>0</v>
      </c>
      <c r="J214" s="43" t="s">
        <v>968</v>
      </c>
      <c r="O214">
        <f>(I214*21)/100</f>
        <v>0</v>
      </c>
      <c r="P214" t="s">
        <v>22</v>
      </c>
    </row>
    <row r="215" spans="1:11" ht="125.4">
      <c r="A215" t="s">
        <v>50</v>
      </c>
      <c r="E215" s="34" t="s">
        <v>375</v>
      </c>
      <c r="G215" s="29"/>
      <c r="H215" s="29"/>
      <c r="I215" s="29"/>
      <c r="J215" s="44" t="s">
        <v>1048</v>
      </c>
      <c r="K215" s="48" t="s">
        <v>1091</v>
      </c>
    </row>
    <row r="216" spans="1:16" ht="13.2">
      <c r="A216" s="17" t="s">
        <v>44</v>
      </c>
      <c r="B216" s="20" t="s">
        <v>376</v>
      </c>
      <c r="C216" s="20" t="s">
        <v>369</v>
      </c>
      <c r="D216" s="17" t="s">
        <v>22</v>
      </c>
      <c r="E216" s="21" t="s">
        <v>377</v>
      </c>
      <c r="F216" s="22" t="s">
        <v>69</v>
      </c>
      <c r="G216" s="30">
        <v>500</v>
      </c>
      <c r="H216" s="31">
        <v>0</v>
      </c>
      <c r="I216" s="31">
        <f>ROUND(ROUND(H216,2)*ROUND(G216,3),2)</f>
        <v>0</v>
      </c>
      <c r="O216">
        <f>(I216*21)/100</f>
        <v>0</v>
      </c>
      <c r="P216" t="s">
        <v>22</v>
      </c>
    </row>
    <row r="217" spans="1:9" ht="13.2">
      <c r="A217" t="s">
        <v>50</v>
      </c>
      <c r="E217" s="34" t="s">
        <v>347</v>
      </c>
      <c r="G217" s="29"/>
      <c r="H217" s="29"/>
      <c r="I217" s="29"/>
    </row>
    <row r="218" spans="1:16" ht="13.2">
      <c r="A218" s="17" t="s">
        <v>44</v>
      </c>
      <c r="B218" s="20" t="s">
        <v>378</v>
      </c>
      <c r="C218" s="20" t="s">
        <v>369</v>
      </c>
      <c r="D218" s="17" t="s">
        <v>21</v>
      </c>
      <c r="E218" s="21" t="s">
        <v>379</v>
      </c>
      <c r="F218" s="22" t="s">
        <v>69</v>
      </c>
      <c r="G218" s="30">
        <v>500</v>
      </c>
      <c r="H218" s="31">
        <v>0</v>
      </c>
      <c r="I218" s="31">
        <f>ROUND(ROUND(H218,2)*ROUND(G218,3),2)</f>
        <v>0</v>
      </c>
      <c r="O218">
        <f>(I218*21)/100</f>
        <v>0</v>
      </c>
      <c r="P218" t="s">
        <v>22</v>
      </c>
    </row>
    <row r="219" spans="1:9" ht="13.2">
      <c r="A219" t="s">
        <v>50</v>
      </c>
      <c r="E219" s="34" t="s">
        <v>347</v>
      </c>
      <c r="G219" s="29"/>
      <c r="H219" s="29"/>
      <c r="I219" s="29"/>
    </row>
    <row r="220" spans="1:16" ht="13.2">
      <c r="A220" s="17" t="s">
        <v>44</v>
      </c>
      <c r="B220" s="20" t="s">
        <v>380</v>
      </c>
      <c r="C220" s="20" t="s">
        <v>369</v>
      </c>
      <c r="D220" s="17" t="s">
        <v>32</v>
      </c>
      <c r="E220" s="21" t="s">
        <v>381</v>
      </c>
      <c r="F220" s="22" t="s">
        <v>69</v>
      </c>
      <c r="G220" s="30">
        <v>500</v>
      </c>
      <c r="H220" s="31">
        <v>0</v>
      </c>
      <c r="I220" s="31">
        <f>ROUND(ROUND(H220,2)*ROUND(G220,3),2)</f>
        <v>0</v>
      </c>
      <c r="O220">
        <f>(I220*21)/100</f>
        <v>0</v>
      </c>
      <c r="P220" t="s">
        <v>22</v>
      </c>
    </row>
    <row r="221" spans="1:9" ht="13.2">
      <c r="A221" t="s">
        <v>50</v>
      </c>
      <c r="E221" s="34" t="s">
        <v>347</v>
      </c>
      <c r="G221" s="29"/>
      <c r="H221" s="29"/>
      <c r="I221" s="29"/>
    </row>
    <row r="222" spans="1:16" ht="13.2">
      <c r="A222" s="17" t="s">
        <v>44</v>
      </c>
      <c r="B222" s="20" t="s">
        <v>382</v>
      </c>
      <c r="C222" s="20" t="s">
        <v>369</v>
      </c>
      <c r="D222" s="17" t="s">
        <v>34</v>
      </c>
      <c r="E222" s="21" t="s">
        <v>383</v>
      </c>
      <c r="F222" s="22" t="s">
        <v>69</v>
      </c>
      <c r="G222" s="30">
        <v>500</v>
      </c>
      <c r="H222" s="31">
        <v>0</v>
      </c>
      <c r="I222" s="31">
        <f>ROUND(ROUND(H222,2)*ROUND(G222,3),2)</f>
        <v>0</v>
      </c>
      <c r="O222">
        <f>(I222*21)/100</f>
        <v>0</v>
      </c>
      <c r="P222" t="s">
        <v>22</v>
      </c>
    </row>
    <row r="223" spans="1:9" ht="13.2">
      <c r="A223" t="s">
        <v>50</v>
      </c>
      <c r="E223" s="34" t="s">
        <v>347</v>
      </c>
      <c r="G223" s="29"/>
      <c r="H223" s="29"/>
      <c r="I223" s="29"/>
    </row>
    <row r="224" spans="1:16" ht="13.2">
      <c r="A224" s="17" t="s">
        <v>44</v>
      </c>
      <c r="B224" s="20" t="s">
        <v>384</v>
      </c>
      <c r="C224" s="20" t="s">
        <v>369</v>
      </c>
      <c r="D224" s="17" t="s">
        <v>36</v>
      </c>
      <c r="E224" s="21" t="s">
        <v>385</v>
      </c>
      <c r="F224" s="22" t="s">
        <v>69</v>
      </c>
      <c r="G224" s="30">
        <v>50</v>
      </c>
      <c r="H224" s="31">
        <v>0</v>
      </c>
      <c r="I224" s="31">
        <f>ROUND(ROUND(H224,2)*ROUND(G224,3),2)</f>
        <v>0</v>
      </c>
      <c r="O224">
        <f>(I224*21)/100</f>
        <v>0</v>
      </c>
      <c r="P224" t="s">
        <v>22</v>
      </c>
    </row>
    <row r="225" spans="1:9" ht="13.2">
      <c r="A225" t="s">
        <v>50</v>
      </c>
      <c r="E225" s="34" t="s">
        <v>347</v>
      </c>
      <c r="G225" s="29"/>
      <c r="H225" s="29"/>
      <c r="I225" s="29"/>
    </row>
    <row r="226" spans="1:16" ht="13.2">
      <c r="A226" s="17" t="s">
        <v>44</v>
      </c>
      <c r="B226" s="20" t="s">
        <v>386</v>
      </c>
      <c r="C226" s="20" t="s">
        <v>369</v>
      </c>
      <c r="D226" s="17" t="s">
        <v>71</v>
      </c>
      <c r="E226" s="21" t="s">
        <v>387</v>
      </c>
      <c r="F226" s="22" t="s">
        <v>69</v>
      </c>
      <c r="G226" s="30">
        <v>50</v>
      </c>
      <c r="H226" s="31">
        <v>0</v>
      </c>
      <c r="I226" s="31">
        <f>ROUND(ROUND(H226,2)*ROUND(G226,3),2)</f>
        <v>0</v>
      </c>
      <c r="O226">
        <f>(I226*21)/100</f>
        <v>0</v>
      </c>
      <c r="P226" t="s">
        <v>22</v>
      </c>
    </row>
    <row r="227" spans="1:9" ht="13.2">
      <c r="A227" t="s">
        <v>50</v>
      </c>
      <c r="E227" s="34" t="s">
        <v>347</v>
      </c>
      <c r="G227" s="29"/>
      <c r="H227" s="29"/>
      <c r="I227" s="29"/>
    </row>
    <row r="228" spans="1:16" ht="13.2">
      <c r="A228" s="17" t="s">
        <v>44</v>
      </c>
      <c r="B228" s="20" t="s">
        <v>388</v>
      </c>
      <c r="C228" s="20" t="s">
        <v>389</v>
      </c>
      <c r="D228" s="17" t="s">
        <v>28</v>
      </c>
      <c r="E228" s="21" t="s">
        <v>390</v>
      </c>
      <c r="F228" s="22" t="s">
        <v>69</v>
      </c>
      <c r="G228" s="30">
        <v>2100</v>
      </c>
      <c r="H228" s="31">
        <v>0</v>
      </c>
      <c r="I228" s="31">
        <f>ROUND(ROUND(H228,2)*ROUND(G228,3),2)</f>
        <v>0</v>
      </c>
      <c r="J228" s="43"/>
      <c r="O228">
        <f>(I228*21)/100</f>
        <v>0</v>
      </c>
      <c r="P228" t="s">
        <v>22</v>
      </c>
    </row>
    <row r="229" spans="1:10" ht="114">
      <c r="A229" t="s">
        <v>50</v>
      </c>
      <c r="E229" s="34" t="s">
        <v>358</v>
      </c>
      <c r="G229" s="29"/>
      <c r="H229" s="29"/>
      <c r="I229" s="29"/>
      <c r="J229" s="44"/>
    </row>
    <row r="230" spans="1:16" ht="13.2">
      <c r="A230" s="17" t="s">
        <v>44</v>
      </c>
      <c r="B230" s="20" t="s">
        <v>391</v>
      </c>
      <c r="C230" s="20" t="s">
        <v>389</v>
      </c>
      <c r="D230" s="17" t="s">
        <v>22</v>
      </c>
      <c r="E230" s="21" t="s">
        <v>392</v>
      </c>
      <c r="F230" s="22" t="s">
        <v>69</v>
      </c>
      <c r="G230" s="30">
        <v>500</v>
      </c>
      <c r="H230" s="31">
        <v>0</v>
      </c>
      <c r="I230" s="31">
        <f>ROUND(ROUND(H230,2)*ROUND(G230,3),2)</f>
        <v>0</v>
      </c>
      <c r="O230">
        <f>(I230*21)/100</f>
        <v>0</v>
      </c>
      <c r="P230" t="s">
        <v>22</v>
      </c>
    </row>
    <row r="231" spans="1:9" ht="13.2">
      <c r="A231" t="s">
        <v>50</v>
      </c>
      <c r="E231" s="34" t="s">
        <v>347</v>
      </c>
      <c r="G231" s="29"/>
      <c r="H231" s="29"/>
      <c r="I231" s="29"/>
    </row>
    <row r="232" spans="1:16" ht="13.2">
      <c r="A232" s="17" t="s">
        <v>44</v>
      </c>
      <c r="B232" s="20" t="s">
        <v>393</v>
      </c>
      <c r="C232" s="20" t="s">
        <v>389</v>
      </c>
      <c r="D232" s="17" t="s">
        <v>21</v>
      </c>
      <c r="E232" s="21" t="s">
        <v>394</v>
      </c>
      <c r="F232" s="22" t="s">
        <v>69</v>
      </c>
      <c r="G232" s="30">
        <v>500</v>
      </c>
      <c r="H232" s="31">
        <v>0</v>
      </c>
      <c r="I232" s="31">
        <f>ROUND(ROUND(H232,2)*ROUND(G232,3),2)</f>
        <v>0</v>
      </c>
      <c r="O232">
        <f>(I232*21)/100</f>
        <v>0</v>
      </c>
      <c r="P232" t="s">
        <v>22</v>
      </c>
    </row>
    <row r="233" spans="1:9" ht="13.2">
      <c r="A233" t="s">
        <v>50</v>
      </c>
      <c r="E233" s="34" t="s">
        <v>347</v>
      </c>
      <c r="G233" s="29"/>
      <c r="H233" s="29"/>
      <c r="I233" s="29"/>
    </row>
    <row r="234" spans="1:16" ht="13.2">
      <c r="A234" s="17" t="s">
        <v>44</v>
      </c>
      <c r="B234" s="20" t="s">
        <v>395</v>
      </c>
      <c r="C234" s="20" t="s">
        <v>389</v>
      </c>
      <c r="D234" s="17" t="s">
        <v>32</v>
      </c>
      <c r="E234" s="21" t="s">
        <v>396</v>
      </c>
      <c r="F234" s="22" t="s">
        <v>69</v>
      </c>
      <c r="G234" s="30">
        <v>500</v>
      </c>
      <c r="H234" s="31">
        <v>0</v>
      </c>
      <c r="I234" s="31">
        <f>ROUND(ROUND(H234,2)*ROUND(G234,3),2)</f>
        <v>0</v>
      </c>
      <c r="O234">
        <f>(I234*21)/100</f>
        <v>0</v>
      </c>
      <c r="P234" t="s">
        <v>22</v>
      </c>
    </row>
    <row r="235" spans="1:9" ht="13.2">
      <c r="A235" t="s">
        <v>50</v>
      </c>
      <c r="E235" s="34" t="s">
        <v>347</v>
      </c>
      <c r="G235" s="29"/>
      <c r="H235" s="29"/>
      <c r="I235" s="29"/>
    </row>
    <row r="236" spans="1:16" ht="13.2">
      <c r="A236" s="17" t="s">
        <v>44</v>
      </c>
      <c r="B236" s="20" t="s">
        <v>397</v>
      </c>
      <c r="C236" s="20" t="s">
        <v>389</v>
      </c>
      <c r="D236" s="17" t="s">
        <v>34</v>
      </c>
      <c r="E236" s="21" t="s">
        <v>398</v>
      </c>
      <c r="F236" s="22" t="s">
        <v>69</v>
      </c>
      <c r="G236" s="30">
        <v>500</v>
      </c>
      <c r="H236" s="31">
        <v>0</v>
      </c>
      <c r="I236" s="31">
        <f>ROUND(ROUND(H236,2)*ROUND(G236,3),2)</f>
        <v>0</v>
      </c>
      <c r="O236">
        <f>(I236*21)/100</f>
        <v>0</v>
      </c>
      <c r="P236" t="s">
        <v>22</v>
      </c>
    </row>
    <row r="237" spans="1:9" ht="13.2">
      <c r="A237" t="s">
        <v>50</v>
      </c>
      <c r="E237" s="34" t="s">
        <v>347</v>
      </c>
      <c r="G237" s="29"/>
      <c r="H237" s="29"/>
      <c r="I237" s="29"/>
    </row>
    <row r="238" spans="1:16" ht="13.2">
      <c r="A238" s="17" t="s">
        <v>44</v>
      </c>
      <c r="B238" s="20" t="s">
        <v>399</v>
      </c>
      <c r="C238" s="20" t="s">
        <v>389</v>
      </c>
      <c r="D238" s="17" t="s">
        <v>36</v>
      </c>
      <c r="E238" s="21" t="s">
        <v>400</v>
      </c>
      <c r="F238" s="22" t="s">
        <v>69</v>
      </c>
      <c r="G238" s="30">
        <v>50</v>
      </c>
      <c r="H238" s="31">
        <v>0</v>
      </c>
      <c r="I238" s="31">
        <f>ROUND(ROUND(H238,2)*ROUND(G238,3),2)</f>
        <v>0</v>
      </c>
      <c r="O238">
        <f>(I238*21)/100</f>
        <v>0</v>
      </c>
      <c r="P238" t="s">
        <v>22</v>
      </c>
    </row>
    <row r="239" spans="1:9" ht="13.2">
      <c r="A239" t="s">
        <v>50</v>
      </c>
      <c r="E239" s="34" t="s">
        <v>347</v>
      </c>
      <c r="G239" s="29"/>
      <c r="H239" s="29"/>
      <c r="I239" s="29"/>
    </row>
    <row r="240" spans="1:16" ht="13.2">
      <c r="A240" s="17" t="s">
        <v>44</v>
      </c>
      <c r="B240" s="20" t="s">
        <v>401</v>
      </c>
      <c r="C240" s="20" t="s">
        <v>389</v>
      </c>
      <c r="D240" s="17" t="s">
        <v>71</v>
      </c>
      <c r="E240" s="21" t="s">
        <v>402</v>
      </c>
      <c r="F240" s="22" t="s">
        <v>69</v>
      </c>
      <c r="G240" s="30">
        <v>50</v>
      </c>
      <c r="H240" s="31">
        <v>0</v>
      </c>
      <c r="I240" s="31">
        <f>ROUND(ROUND(H240,2)*ROUND(G240,3),2)</f>
        <v>0</v>
      </c>
      <c r="O240">
        <f>(I240*21)/100</f>
        <v>0</v>
      </c>
      <c r="P240" t="s">
        <v>22</v>
      </c>
    </row>
    <row r="241" spans="1:9" ht="13.2">
      <c r="A241" t="s">
        <v>50</v>
      </c>
      <c r="E241" s="34" t="s">
        <v>347</v>
      </c>
      <c r="G241" s="29"/>
      <c r="H241" s="29"/>
      <c r="I241" s="29"/>
    </row>
    <row r="242" spans="1:16" ht="13.2">
      <c r="A242" s="17" t="s">
        <v>44</v>
      </c>
      <c r="B242" s="20" t="s">
        <v>403</v>
      </c>
      <c r="C242" s="20" t="s">
        <v>404</v>
      </c>
      <c r="D242" s="17" t="s">
        <v>28</v>
      </c>
      <c r="E242" s="21" t="s">
        <v>405</v>
      </c>
      <c r="F242" s="22" t="s">
        <v>69</v>
      </c>
      <c r="G242" s="30">
        <v>150</v>
      </c>
      <c r="H242" s="31">
        <v>0</v>
      </c>
      <c r="I242" s="31">
        <f>ROUND(ROUND(H242,2)*ROUND(G242,3),2)</f>
        <v>0</v>
      </c>
      <c r="J242" s="43" t="s">
        <v>969</v>
      </c>
      <c r="O242">
        <f>(I242*21)/100</f>
        <v>0</v>
      </c>
      <c r="P242" t="s">
        <v>22</v>
      </c>
    </row>
    <row r="243" spans="1:11" ht="114">
      <c r="A243" t="s">
        <v>50</v>
      </c>
      <c r="E243" s="34" t="s">
        <v>406</v>
      </c>
      <c r="G243" s="29"/>
      <c r="H243" s="29"/>
      <c r="I243" s="29"/>
      <c r="J243" s="44" t="s">
        <v>970</v>
      </c>
      <c r="K243" s="48" t="s">
        <v>1091</v>
      </c>
    </row>
    <row r="244" spans="1:16" ht="13.2">
      <c r="A244" s="17" t="s">
        <v>44</v>
      </c>
      <c r="B244" s="20" t="s">
        <v>407</v>
      </c>
      <c r="C244" s="20" t="s">
        <v>404</v>
      </c>
      <c r="D244" s="17" t="s">
        <v>22</v>
      </c>
      <c r="E244" s="21" t="s">
        <v>408</v>
      </c>
      <c r="F244" s="22" t="s">
        <v>64</v>
      </c>
      <c r="G244" s="30">
        <v>50</v>
      </c>
      <c r="H244" s="31">
        <v>0</v>
      </c>
      <c r="I244" s="31">
        <f>ROUND(ROUND(H244,2)*ROUND(G244,3),2)</f>
        <v>0</v>
      </c>
      <c r="O244">
        <f>(I244*21)/100</f>
        <v>0</v>
      </c>
      <c r="P244" t="s">
        <v>22</v>
      </c>
    </row>
    <row r="245" spans="1:9" ht="13.2">
      <c r="A245" t="s">
        <v>50</v>
      </c>
      <c r="E245" s="34" t="s">
        <v>409</v>
      </c>
      <c r="G245" s="29"/>
      <c r="H245" s="29"/>
      <c r="I245" s="29"/>
    </row>
    <row r="246" spans="1:16" ht="13.2">
      <c r="A246" s="17" t="s">
        <v>44</v>
      </c>
      <c r="B246" s="20" t="s">
        <v>410</v>
      </c>
      <c r="C246" s="20" t="s">
        <v>411</v>
      </c>
      <c r="D246" s="17" t="s">
        <v>46</v>
      </c>
      <c r="E246" s="21" t="s">
        <v>412</v>
      </c>
      <c r="F246" s="22" t="s">
        <v>69</v>
      </c>
      <c r="G246" s="30">
        <v>200</v>
      </c>
      <c r="H246" s="31">
        <v>0</v>
      </c>
      <c r="I246" s="31">
        <f>ROUND(ROUND(H246,2)*ROUND(G246,3),2)</f>
        <v>0</v>
      </c>
      <c r="J246" s="43" t="s">
        <v>971</v>
      </c>
      <c r="O246">
        <f>(I246*21)/100</f>
        <v>0</v>
      </c>
      <c r="P246" t="s">
        <v>22</v>
      </c>
    </row>
    <row r="247" spans="1:11" ht="118.8">
      <c r="A247" t="s">
        <v>50</v>
      </c>
      <c r="E247" s="38" t="s">
        <v>413</v>
      </c>
      <c r="G247" s="29"/>
      <c r="H247" s="29"/>
      <c r="I247" s="29"/>
      <c r="J247" s="44" t="s">
        <v>941</v>
      </c>
      <c r="K247" s="48" t="s">
        <v>1082</v>
      </c>
    </row>
    <row r="248" spans="1:11" ht="79.2">
      <c r="A248" t="s">
        <v>50</v>
      </c>
      <c r="E248" s="40"/>
      <c r="G248" s="29"/>
      <c r="H248" s="29"/>
      <c r="I248" s="29"/>
      <c r="J248" s="44" t="s">
        <v>972</v>
      </c>
      <c r="K248" s="48" t="s">
        <v>1077</v>
      </c>
    </row>
    <row r="249" spans="1:11" ht="92.4">
      <c r="A249" t="s">
        <v>50</v>
      </c>
      <c r="E249" s="37"/>
      <c r="G249" s="29"/>
      <c r="H249" s="29"/>
      <c r="I249" s="29"/>
      <c r="J249" s="44" t="s">
        <v>923</v>
      </c>
      <c r="K249" s="48" t="s">
        <v>1093</v>
      </c>
    </row>
    <row r="250" spans="1:16" ht="13.2">
      <c r="A250" s="17" t="s">
        <v>44</v>
      </c>
      <c r="B250" s="20" t="s">
        <v>414</v>
      </c>
      <c r="C250" s="20" t="s">
        <v>415</v>
      </c>
      <c r="D250" s="17" t="s">
        <v>46</v>
      </c>
      <c r="E250" s="39" t="s">
        <v>416</v>
      </c>
      <c r="F250" s="22" t="s">
        <v>69</v>
      </c>
      <c r="G250" s="30">
        <v>200</v>
      </c>
      <c r="H250" s="31">
        <v>0</v>
      </c>
      <c r="I250" s="31">
        <f>ROUND(ROUND(H250,2)*ROUND(G250,3),2)</f>
        <v>0</v>
      </c>
      <c r="J250" s="43" t="s">
        <v>973</v>
      </c>
      <c r="O250">
        <f>(I250*21)/100</f>
        <v>0</v>
      </c>
      <c r="P250" t="s">
        <v>22</v>
      </c>
    </row>
    <row r="251" spans="1:11" ht="118.8">
      <c r="A251" t="s">
        <v>50</v>
      </c>
      <c r="E251" s="38" t="s">
        <v>413</v>
      </c>
      <c r="G251" s="29"/>
      <c r="H251" s="29"/>
      <c r="I251" s="29"/>
      <c r="J251" s="44" t="s">
        <v>924</v>
      </c>
      <c r="K251" s="48" t="s">
        <v>1082</v>
      </c>
    </row>
    <row r="252" spans="1:11" ht="79.2">
      <c r="A252" t="s">
        <v>50</v>
      </c>
      <c r="E252" s="37"/>
      <c r="G252" s="29"/>
      <c r="H252" s="29"/>
      <c r="I252" s="29"/>
      <c r="J252" s="44" t="s">
        <v>972</v>
      </c>
      <c r="K252" s="48" t="s">
        <v>1077</v>
      </c>
    </row>
    <row r="253" spans="1:16" ht="13.2">
      <c r="A253" s="17" t="s">
        <v>44</v>
      </c>
      <c r="B253" s="20" t="s">
        <v>417</v>
      </c>
      <c r="C253" s="20" t="s">
        <v>418</v>
      </c>
      <c r="D253" s="17" t="s">
        <v>46</v>
      </c>
      <c r="E253" s="21" t="s">
        <v>419</v>
      </c>
      <c r="F253" s="22" t="s">
        <v>69</v>
      </c>
      <c r="G253" s="30">
        <v>200</v>
      </c>
      <c r="H253" s="31">
        <v>0</v>
      </c>
      <c r="I253" s="31">
        <f>ROUND(ROUND(H253,2)*ROUND(G253,3),2)</f>
        <v>0</v>
      </c>
      <c r="J253" s="43" t="s">
        <v>974</v>
      </c>
      <c r="O253">
        <f>(I253*21)/100</f>
        <v>0</v>
      </c>
      <c r="P253" t="s">
        <v>22</v>
      </c>
    </row>
    <row r="254" spans="1:11" ht="118.8">
      <c r="A254" t="s">
        <v>50</v>
      </c>
      <c r="E254" s="38" t="s">
        <v>413</v>
      </c>
      <c r="G254" s="29"/>
      <c r="H254" s="29"/>
      <c r="I254" s="29"/>
      <c r="J254" s="44" t="s">
        <v>924</v>
      </c>
      <c r="K254" s="48" t="s">
        <v>1082</v>
      </c>
    </row>
    <row r="255" spans="1:11" ht="79.2">
      <c r="A255" t="s">
        <v>50</v>
      </c>
      <c r="E255" s="37"/>
      <c r="G255" s="29"/>
      <c r="H255" s="29"/>
      <c r="I255" s="29"/>
      <c r="J255" s="44" t="s">
        <v>972</v>
      </c>
      <c r="K255" s="48" t="s">
        <v>1077</v>
      </c>
    </row>
    <row r="256" spans="1:18" ht="13.2">
      <c r="A256" s="5" t="s">
        <v>42</v>
      </c>
      <c r="B256" s="5"/>
      <c r="C256" s="25" t="s">
        <v>36</v>
      </c>
      <c r="D256" s="5"/>
      <c r="E256" s="19" t="s">
        <v>420</v>
      </c>
      <c r="F256" s="5"/>
      <c r="G256" s="32"/>
      <c r="H256" s="32"/>
      <c r="I256" s="33">
        <f>0+Q256</f>
        <v>0</v>
      </c>
      <c r="O256">
        <f>0+R256</f>
        <v>0</v>
      </c>
      <c r="Q256">
        <f>0+I257+I259+I261+I264+I267</f>
        <v>0</v>
      </c>
      <c r="R256">
        <f>0+O257+O259+O261+O264+O267</f>
        <v>0</v>
      </c>
    </row>
    <row r="257" spans="1:16" ht="13.2">
      <c r="A257" s="17" t="s">
        <v>44</v>
      </c>
      <c r="B257" s="20" t="s">
        <v>421</v>
      </c>
      <c r="C257" s="20" t="s">
        <v>422</v>
      </c>
      <c r="D257" s="17" t="s">
        <v>28</v>
      </c>
      <c r="E257" s="21" t="s">
        <v>423</v>
      </c>
      <c r="F257" s="22" t="s">
        <v>209</v>
      </c>
      <c r="G257" s="30">
        <v>100</v>
      </c>
      <c r="H257" s="31">
        <v>0</v>
      </c>
      <c r="I257" s="31">
        <f>ROUND(ROUND(H257,2)*ROUND(G257,3),2)</f>
        <v>0</v>
      </c>
      <c r="O257">
        <f>(I257*21)/100</f>
        <v>0</v>
      </c>
      <c r="P257" t="s">
        <v>22</v>
      </c>
    </row>
    <row r="258" spans="1:9" ht="57">
      <c r="A258" t="s">
        <v>50</v>
      </c>
      <c r="E258" s="34" t="s">
        <v>424</v>
      </c>
      <c r="G258" s="29"/>
      <c r="H258" s="29"/>
      <c r="I258" s="29"/>
    </row>
    <row r="259" spans="1:16" ht="13.2">
      <c r="A259" s="17" t="s">
        <v>44</v>
      </c>
      <c r="B259" s="20" t="s">
        <v>425</v>
      </c>
      <c r="C259" s="20" t="s">
        <v>422</v>
      </c>
      <c r="D259" s="17" t="s">
        <v>22</v>
      </c>
      <c r="E259" s="21" t="s">
        <v>426</v>
      </c>
      <c r="F259" s="22" t="s">
        <v>427</v>
      </c>
      <c r="G259" s="30">
        <v>10</v>
      </c>
      <c r="H259" s="31">
        <v>0</v>
      </c>
      <c r="I259" s="31">
        <f>ROUND(ROUND(H259,2)*ROUND(G259,3),2)</f>
        <v>0</v>
      </c>
      <c r="O259">
        <f>(I259*21)/100</f>
        <v>0</v>
      </c>
      <c r="P259" t="s">
        <v>22</v>
      </c>
    </row>
    <row r="260" spans="1:9" ht="22.8">
      <c r="A260" t="s">
        <v>50</v>
      </c>
      <c r="E260" s="34" t="s">
        <v>428</v>
      </c>
      <c r="G260" s="29"/>
      <c r="H260" s="29"/>
      <c r="I260" s="29"/>
    </row>
    <row r="261" spans="1:16" ht="26.4">
      <c r="A261" s="17" t="s">
        <v>44</v>
      </c>
      <c r="B261" s="20" t="s">
        <v>429</v>
      </c>
      <c r="C261" s="20" t="s">
        <v>430</v>
      </c>
      <c r="D261" s="17" t="s">
        <v>28</v>
      </c>
      <c r="E261" s="21" t="s">
        <v>431</v>
      </c>
      <c r="F261" s="22" t="s">
        <v>209</v>
      </c>
      <c r="G261" s="30">
        <v>100</v>
      </c>
      <c r="H261" s="31">
        <v>0</v>
      </c>
      <c r="I261" s="31">
        <f>ROUND(ROUND(H261,2)*ROUND(G261,3),2)</f>
        <v>0</v>
      </c>
      <c r="O261">
        <f>(I261*21)/100</f>
        <v>0</v>
      </c>
      <c r="P261" t="s">
        <v>22</v>
      </c>
    </row>
    <row r="262" spans="1:9" ht="26.4">
      <c r="A262" s="23" t="s">
        <v>49</v>
      </c>
      <c r="E262" s="24" t="s">
        <v>432</v>
      </c>
      <c r="G262" s="29"/>
      <c r="H262" s="29"/>
      <c r="I262" s="29"/>
    </row>
    <row r="263" spans="1:9" ht="57">
      <c r="A263" t="s">
        <v>50</v>
      </c>
      <c r="E263" s="34" t="s">
        <v>424</v>
      </c>
      <c r="G263" s="29"/>
      <c r="H263" s="29"/>
      <c r="I263" s="29"/>
    </row>
    <row r="264" spans="1:16" ht="13.2">
      <c r="A264" s="17" t="s">
        <v>44</v>
      </c>
      <c r="B264" s="20" t="s">
        <v>433</v>
      </c>
      <c r="C264" s="20" t="s">
        <v>430</v>
      </c>
      <c r="D264" s="17" t="s">
        <v>22</v>
      </c>
      <c r="E264" s="21" t="s">
        <v>434</v>
      </c>
      <c r="F264" s="22" t="s">
        <v>209</v>
      </c>
      <c r="G264" s="30">
        <v>100</v>
      </c>
      <c r="H264" s="31">
        <v>0</v>
      </c>
      <c r="I264" s="31">
        <f>ROUND(ROUND(H264,2)*ROUND(G264,3),2)</f>
        <v>0</v>
      </c>
      <c r="O264">
        <f>(I264*21)/100</f>
        <v>0</v>
      </c>
      <c r="P264" t="s">
        <v>22</v>
      </c>
    </row>
    <row r="265" spans="1:9" ht="39.6">
      <c r="A265" s="23" t="s">
        <v>49</v>
      </c>
      <c r="E265" s="24" t="s">
        <v>435</v>
      </c>
      <c r="G265" s="29"/>
      <c r="H265" s="29"/>
      <c r="I265" s="29"/>
    </row>
    <row r="266" spans="1:9" ht="57">
      <c r="A266" t="s">
        <v>50</v>
      </c>
      <c r="E266" s="34" t="s">
        <v>424</v>
      </c>
      <c r="G266" s="29"/>
      <c r="H266" s="29"/>
      <c r="I266" s="29"/>
    </row>
    <row r="267" spans="1:16" ht="13.2">
      <c r="A267" s="17" t="s">
        <v>44</v>
      </c>
      <c r="B267" s="20" t="s">
        <v>436</v>
      </c>
      <c r="C267" s="20" t="s">
        <v>437</v>
      </c>
      <c r="D267" s="17" t="s">
        <v>28</v>
      </c>
      <c r="E267" s="21" t="s">
        <v>438</v>
      </c>
      <c r="F267" s="22" t="s">
        <v>209</v>
      </c>
      <c r="G267" s="30">
        <v>100</v>
      </c>
      <c r="H267" s="31">
        <v>0</v>
      </c>
      <c r="I267" s="31">
        <f>ROUND(ROUND(H267,2)*ROUND(G267,3),2)</f>
        <v>0</v>
      </c>
      <c r="O267">
        <f>(I267*21)/100</f>
        <v>0</v>
      </c>
      <c r="P267" t="s">
        <v>22</v>
      </c>
    </row>
    <row r="268" spans="1:9" ht="57">
      <c r="A268" t="s">
        <v>50</v>
      </c>
      <c r="E268" s="34" t="s">
        <v>439</v>
      </c>
      <c r="G268" s="29"/>
      <c r="H268" s="29"/>
      <c r="I268" s="29"/>
    </row>
    <row r="269" spans="1:18" ht="13.2">
      <c r="A269" s="5" t="s">
        <v>42</v>
      </c>
      <c r="B269" s="5"/>
      <c r="C269" s="25" t="s">
        <v>71</v>
      </c>
      <c r="D269" s="5"/>
      <c r="E269" s="19" t="s">
        <v>440</v>
      </c>
      <c r="F269" s="5"/>
      <c r="G269" s="32"/>
      <c r="H269" s="32"/>
      <c r="I269" s="33">
        <f>0+Q269</f>
        <v>0</v>
      </c>
      <c r="O269">
        <f>0+R269</f>
        <v>0</v>
      </c>
      <c r="Q269">
        <f>0+I270+I272+I274+I276+I278+I280+I282+I284+I286+I288</f>
        <v>0</v>
      </c>
      <c r="R269">
        <f>0+O270+O272+O274+O276+O278+O280+O282+O284+O286+O288</f>
        <v>0</v>
      </c>
    </row>
    <row r="270" spans="1:16" ht="26.4">
      <c r="A270" s="17" t="s">
        <v>44</v>
      </c>
      <c r="B270" s="20" t="s">
        <v>441</v>
      </c>
      <c r="C270" s="20" t="s">
        <v>442</v>
      </c>
      <c r="D270" s="17" t="s">
        <v>28</v>
      </c>
      <c r="E270" s="21" t="s">
        <v>443</v>
      </c>
      <c r="F270" s="22" t="s">
        <v>58</v>
      </c>
      <c r="G270" s="30">
        <v>200</v>
      </c>
      <c r="H270" s="31">
        <v>0</v>
      </c>
      <c r="I270" s="31">
        <f>ROUND(ROUND(H270,2)*ROUND(G270,3),2)</f>
        <v>0</v>
      </c>
      <c r="O270">
        <f>(I270*21)/100</f>
        <v>0</v>
      </c>
      <c r="P270" t="s">
        <v>22</v>
      </c>
    </row>
    <row r="271" spans="1:9" ht="136.8">
      <c r="A271" t="s">
        <v>50</v>
      </c>
      <c r="E271" s="34" t="s">
        <v>444</v>
      </c>
      <c r="G271" s="29"/>
      <c r="H271" s="29"/>
      <c r="I271" s="29"/>
    </row>
    <row r="272" spans="1:16" ht="13.2">
      <c r="A272" s="17" t="s">
        <v>44</v>
      </c>
      <c r="B272" s="20" t="s">
        <v>445</v>
      </c>
      <c r="C272" s="20" t="s">
        <v>446</v>
      </c>
      <c r="D272" s="17" t="s">
        <v>28</v>
      </c>
      <c r="E272" s="21" t="s">
        <v>447</v>
      </c>
      <c r="F272" s="22" t="s">
        <v>64</v>
      </c>
      <c r="G272" s="30">
        <v>25</v>
      </c>
      <c r="H272" s="31">
        <v>0</v>
      </c>
      <c r="I272" s="31">
        <f>ROUND(ROUND(H272,2)*ROUND(G272,3),2)</f>
        <v>0</v>
      </c>
      <c r="O272">
        <f>(I272*21)/100</f>
        <v>0</v>
      </c>
      <c r="P272" t="s">
        <v>22</v>
      </c>
    </row>
    <row r="273" spans="1:9" ht="102.6">
      <c r="A273" t="s">
        <v>50</v>
      </c>
      <c r="E273" s="34" t="s">
        <v>448</v>
      </c>
      <c r="G273" s="29"/>
      <c r="H273" s="29"/>
      <c r="I273" s="29"/>
    </row>
    <row r="274" spans="1:16" ht="13.2">
      <c r="A274" s="17" t="s">
        <v>44</v>
      </c>
      <c r="B274" s="20" t="s">
        <v>449</v>
      </c>
      <c r="C274" s="20" t="s">
        <v>446</v>
      </c>
      <c r="D274" s="17" t="s">
        <v>22</v>
      </c>
      <c r="E274" s="21" t="s">
        <v>450</v>
      </c>
      <c r="F274" s="22" t="s">
        <v>64</v>
      </c>
      <c r="G274" s="30">
        <v>15</v>
      </c>
      <c r="H274" s="31">
        <v>0</v>
      </c>
      <c r="I274" s="31">
        <f>ROUND(ROUND(H274,2)*ROUND(G274,3),2)</f>
        <v>0</v>
      </c>
      <c r="O274">
        <f>(I274*21)/100</f>
        <v>0</v>
      </c>
      <c r="P274" t="s">
        <v>22</v>
      </c>
    </row>
    <row r="275" spans="1:9" ht="13.2">
      <c r="A275" t="s">
        <v>50</v>
      </c>
      <c r="E275" s="34" t="s">
        <v>451</v>
      </c>
      <c r="G275" s="29"/>
      <c r="H275" s="29"/>
      <c r="I275" s="29"/>
    </row>
    <row r="276" spans="1:16" ht="13.2">
      <c r="A276" s="17" t="s">
        <v>44</v>
      </c>
      <c r="B276" s="20" t="s">
        <v>452</v>
      </c>
      <c r="C276" s="20" t="s">
        <v>446</v>
      </c>
      <c r="D276" s="17" t="s">
        <v>21</v>
      </c>
      <c r="E276" s="21" t="s">
        <v>453</v>
      </c>
      <c r="F276" s="22" t="s">
        <v>64</v>
      </c>
      <c r="G276" s="30">
        <v>10</v>
      </c>
      <c r="H276" s="31">
        <v>0</v>
      </c>
      <c r="I276" s="31">
        <f>ROUND(ROUND(H276,2)*ROUND(G276,3),2)</f>
        <v>0</v>
      </c>
      <c r="O276">
        <f>(I276*21)/100</f>
        <v>0</v>
      </c>
      <c r="P276" t="s">
        <v>22</v>
      </c>
    </row>
    <row r="277" spans="1:9" ht="13.2">
      <c r="A277" t="s">
        <v>50</v>
      </c>
      <c r="E277" s="34" t="s">
        <v>451</v>
      </c>
      <c r="G277" s="29"/>
      <c r="H277" s="29"/>
      <c r="I277" s="29"/>
    </row>
    <row r="278" spans="1:16" ht="39.6">
      <c r="A278" s="17" t="s">
        <v>44</v>
      </c>
      <c r="B278" s="20" t="s">
        <v>454</v>
      </c>
      <c r="C278" s="20" t="s">
        <v>455</v>
      </c>
      <c r="D278" s="17" t="s">
        <v>28</v>
      </c>
      <c r="E278" s="21" t="s">
        <v>456</v>
      </c>
      <c r="F278" s="22" t="s">
        <v>69</v>
      </c>
      <c r="G278" s="30">
        <v>200</v>
      </c>
      <c r="H278" s="31">
        <v>0</v>
      </c>
      <c r="I278" s="31">
        <f>ROUND(ROUND(H278,2)*ROUND(G278,3),2)</f>
        <v>0</v>
      </c>
      <c r="O278">
        <f>(I278*21)/100</f>
        <v>0</v>
      </c>
      <c r="P278" t="s">
        <v>22</v>
      </c>
    </row>
    <row r="279" spans="1:9" ht="79.8">
      <c r="A279" t="s">
        <v>50</v>
      </c>
      <c r="E279" s="34" t="s">
        <v>457</v>
      </c>
      <c r="G279" s="29"/>
      <c r="H279" s="29"/>
      <c r="I279" s="29"/>
    </row>
    <row r="280" spans="1:16" ht="26.4">
      <c r="A280" s="17" t="s">
        <v>44</v>
      </c>
      <c r="B280" s="20" t="s">
        <v>458</v>
      </c>
      <c r="C280" s="20" t="s">
        <v>455</v>
      </c>
      <c r="D280" s="17" t="s">
        <v>22</v>
      </c>
      <c r="E280" s="21" t="s">
        <v>459</v>
      </c>
      <c r="F280" s="22" t="s">
        <v>69</v>
      </c>
      <c r="G280" s="30">
        <v>50</v>
      </c>
      <c r="H280" s="31">
        <v>0</v>
      </c>
      <c r="I280" s="31">
        <f>ROUND(ROUND(H280,2)*ROUND(G280,3),2)</f>
        <v>0</v>
      </c>
      <c r="O280">
        <f>(I280*21)/100</f>
        <v>0</v>
      </c>
      <c r="P280" t="s">
        <v>22</v>
      </c>
    </row>
    <row r="281" spans="1:9" ht="79.8">
      <c r="A281" t="s">
        <v>50</v>
      </c>
      <c r="E281" s="34" t="s">
        <v>457</v>
      </c>
      <c r="G281" s="29"/>
      <c r="H281" s="29"/>
      <c r="I281" s="29"/>
    </row>
    <row r="282" spans="1:16" ht="39.6">
      <c r="A282" s="17" t="s">
        <v>44</v>
      </c>
      <c r="B282" s="20" t="s">
        <v>460</v>
      </c>
      <c r="C282" s="20" t="s">
        <v>461</v>
      </c>
      <c r="D282" s="17" t="s">
        <v>28</v>
      </c>
      <c r="E282" s="21" t="s">
        <v>462</v>
      </c>
      <c r="F282" s="22" t="s">
        <v>58</v>
      </c>
      <c r="G282" s="30">
        <v>200</v>
      </c>
      <c r="H282" s="31">
        <v>0</v>
      </c>
      <c r="I282" s="31">
        <f>ROUND(ROUND(H282,2)*ROUND(G282,3),2)</f>
        <v>0</v>
      </c>
      <c r="O282">
        <f>(I282*21)/100</f>
        <v>0</v>
      </c>
      <c r="P282" t="s">
        <v>22</v>
      </c>
    </row>
    <row r="283" spans="1:9" ht="102.6">
      <c r="A283" t="s">
        <v>50</v>
      </c>
      <c r="E283" s="34" t="s">
        <v>463</v>
      </c>
      <c r="G283" s="29"/>
      <c r="H283" s="29"/>
      <c r="I283" s="29"/>
    </row>
    <row r="284" spans="1:16" ht="13.2">
      <c r="A284" s="17" t="s">
        <v>44</v>
      </c>
      <c r="B284" s="20" t="s">
        <v>464</v>
      </c>
      <c r="C284" s="20" t="s">
        <v>461</v>
      </c>
      <c r="D284" s="17" t="s">
        <v>22</v>
      </c>
      <c r="E284" s="21" t="s">
        <v>465</v>
      </c>
      <c r="F284" s="22" t="s">
        <v>58</v>
      </c>
      <c r="G284" s="30">
        <v>200</v>
      </c>
      <c r="H284" s="31">
        <v>0</v>
      </c>
      <c r="I284" s="31">
        <f>ROUND(ROUND(H284,2)*ROUND(G284,3),2)</f>
        <v>0</v>
      </c>
      <c r="O284">
        <f>(I284*21)/100</f>
        <v>0</v>
      </c>
      <c r="P284" t="s">
        <v>22</v>
      </c>
    </row>
    <row r="285" spans="1:9" ht="45.6">
      <c r="A285" t="s">
        <v>50</v>
      </c>
      <c r="E285" s="34" t="s">
        <v>466</v>
      </c>
      <c r="G285" s="29"/>
      <c r="H285" s="29"/>
      <c r="I285" s="29"/>
    </row>
    <row r="286" spans="1:16" ht="26.4">
      <c r="A286" s="17" t="s">
        <v>44</v>
      </c>
      <c r="B286" s="20" t="s">
        <v>467</v>
      </c>
      <c r="C286" s="20" t="s">
        <v>468</v>
      </c>
      <c r="D286" s="17" t="s">
        <v>28</v>
      </c>
      <c r="E286" s="21" t="s">
        <v>469</v>
      </c>
      <c r="F286" s="22" t="s">
        <v>64</v>
      </c>
      <c r="G286" s="30">
        <v>2</v>
      </c>
      <c r="H286" s="31">
        <v>0</v>
      </c>
      <c r="I286" s="31">
        <f>ROUND(ROUND(H286,2)*ROUND(G286,3),2)</f>
        <v>0</v>
      </c>
      <c r="J286" s="43" t="s">
        <v>1049</v>
      </c>
      <c r="O286">
        <f>(I286*21)/100</f>
        <v>0</v>
      </c>
      <c r="P286" t="s">
        <v>22</v>
      </c>
    </row>
    <row r="287" spans="1:11" ht="66">
      <c r="A287" t="s">
        <v>50</v>
      </c>
      <c r="E287" s="34" t="s">
        <v>470</v>
      </c>
      <c r="G287" s="29"/>
      <c r="H287" s="29"/>
      <c r="I287" s="29"/>
      <c r="J287" s="44" t="s">
        <v>1050</v>
      </c>
      <c r="K287" s="48" t="s">
        <v>1073</v>
      </c>
    </row>
    <row r="288" spans="1:16" ht="26.4">
      <c r="A288" s="17" t="s">
        <v>44</v>
      </c>
      <c r="B288" s="20" t="s">
        <v>471</v>
      </c>
      <c r="C288" s="20" t="s">
        <v>468</v>
      </c>
      <c r="D288" s="17" t="s">
        <v>22</v>
      </c>
      <c r="E288" s="21" t="s">
        <v>472</v>
      </c>
      <c r="F288" s="22" t="s">
        <v>64</v>
      </c>
      <c r="G288" s="30">
        <v>2</v>
      </c>
      <c r="H288" s="31">
        <v>0</v>
      </c>
      <c r="I288" s="31">
        <f>ROUND(ROUND(H288,2)*ROUND(G288,3),2)</f>
        <v>0</v>
      </c>
      <c r="J288" s="43" t="s">
        <v>1051</v>
      </c>
      <c r="O288">
        <f>(I288*21)/100</f>
        <v>0</v>
      </c>
      <c r="P288" t="s">
        <v>22</v>
      </c>
    </row>
    <row r="289" spans="1:11" ht="66">
      <c r="A289" t="s">
        <v>50</v>
      </c>
      <c r="E289" s="34" t="s">
        <v>473</v>
      </c>
      <c r="G289" s="29"/>
      <c r="H289" s="29"/>
      <c r="I289" s="29"/>
      <c r="J289" s="44" t="s">
        <v>1052</v>
      </c>
      <c r="K289" s="48" t="s">
        <v>1074</v>
      </c>
    </row>
    <row r="290" spans="1:18" ht="13.2">
      <c r="A290" s="5" t="s">
        <v>42</v>
      </c>
      <c r="B290" s="5"/>
      <c r="C290" s="25" t="s">
        <v>74</v>
      </c>
      <c r="D290" s="5"/>
      <c r="E290" s="19" t="s">
        <v>474</v>
      </c>
      <c r="F290" s="5"/>
      <c r="G290" s="32"/>
      <c r="H290" s="32"/>
      <c r="I290" s="33">
        <f>0+Q290</f>
        <v>0</v>
      </c>
      <c r="O290">
        <f>0+R290</f>
        <v>0</v>
      </c>
      <c r="Q290">
        <f>0+I291+I293+I295+I297+I299+I301+I303+I305+I307+I309+I311+I313+I315+I317+I319+I321+I323+I325+I327+I329+I331+I333+I335+I337+I339+I341+I343+I345+I347+I349+I351</f>
        <v>0</v>
      </c>
      <c r="R290">
        <f>0+O291+O293+O295+O297+O299+O301+O303+O305+O307+O309+O311+O313+O315+O317+O319+O321+O323+O325+O327+O329+O331+O333+O335+O337+O339+O341+O343+O345+O347+O349+O351</f>
        <v>0</v>
      </c>
    </row>
    <row r="291" spans="1:16" ht="26.4">
      <c r="A291" s="17" t="s">
        <v>44</v>
      </c>
      <c r="B291" s="20" t="s">
        <v>475</v>
      </c>
      <c r="C291" s="20" t="s">
        <v>476</v>
      </c>
      <c r="D291" s="17" t="s">
        <v>28</v>
      </c>
      <c r="E291" s="21" t="s">
        <v>477</v>
      </c>
      <c r="F291" s="22" t="s">
        <v>58</v>
      </c>
      <c r="G291" s="30">
        <v>50</v>
      </c>
      <c r="H291" s="31">
        <v>0</v>
      </c>
      <c r="I291" s="31">
        <f>ROUND(ROUND(H291,2)*ROUND(G291,3),2)</f>
        <v>0</v>
      </c>
      <c r="O291">
        <f>(I291*21)/100</f>
        <v>0</v>
      </c>
      <c r="P291" t="s">
        <v>22</v>
      </c>
    </row>
    <row r="292" spans="1:9" ht="148.2">
      <c r="A292" t="s">
        <v>50</v>
      </c>
      <c r="E292" s="34" t="s">
        <v>478</v>
      </c>
      <c r="G292" s="29"/>
      <c r="H292" s="29"/>
      <c r="I292" s="29"/>
    </row>
    <row r="293" spans="1:16" ht="26.4">
      <c r="A293" s="17" t="s">
        <v>44</v>
      </c>
      <c r="B293" s="20" t="s">
        <v>479</v>
      </c>
      <c r="C293" s="20" t="s">
        <v>480</v>
      </c>
      <c r="D293" s="17" t="s">
        <v>28</v>
      </c>
      <c r="E293" s="21" t="s">
        <v>481</v>
      </c>
      <c r="F293" s="22" t="s">
        <v>58</v>
      </c>
      <c r="G293" s="30">
        <v>50</v>
      </c>
      <c r="H293" s="31">
        <v>0</v>
      </c>
      <c r="I293" s="31">
        <f>ROUND(ROUND(H293,2)*ROUND(G293,3),2)</f>
        <v>0</v>
      </c>
      <c r="O293">
        <f>(I293*21)/100</f>
        <v>0</v>
      </c>
      <c r="P293" t="s">
        <v>22</v>
      </c>
    </row>
    <row r="294" spans="1:9" ht="148.2">
      <c r="A294" t="s">
        <v>50</v>
      </c>
      <c r="E294" s="34" t="s">
        <v>478</v>
      </c>
      <c r="G294" s="29"/>
      <c r="H294" s="29"/>
      <c r="I294" s="29"/>
    </row>
    <row r="295" spans="1:16" ht="13.2">
      <c r="A295" s="17" t="s">
        <v>44</v>
      </c>
      <c r="B295" s="20" t="s">
        <v>482</v>
      </c>
      <c r="C295" s="20" t="s">
        <v>483</v>
      </c>
      <c r="D295" s="17" t="s">
        <v>28</v>
      </c>
      <c r="E295" s="21" t="s">
        <v>484</v>
      </c>
      <c r="F295" s="22" t="s">
        <v>64</v>
      </c>
      <c r="G295" s="30">
        <v>50</v>
      </c>
      <c r="H295" s="31">
        <v>0</v>
      </c>
      <c r="I295" s="31">
        <f>ROUND(ROUND(H295,2)*ROUND(G295,3),2)</f>
        <v>0</v>
      </c>
      <c r="O295">
        <f>(I295*21)/100</f>
        <v>0</v>
      </c>
      <c r="P295" t="s">
        <v>22</v>
      </c>
    </row>
    <row r="296" spans="1:9" ht="22.8">
      <c r="A296" t="s">
        <v>50</v>
      </c>
      <c r="E296" s="34" t="s">
        <v>485</v>
      </c>
      <c r="G296" s="29"/>
      <c r="H296" s="29"/>
      <c r="I296" s="29"/>
    </row>
    <row r="297" spans="1:16" ht="39.6">
      <c r="A297" s="17" t="s">
        <v>44</v>
      </c>
      <c r="B297" s="20" t="s">
        <v>486</v>
      </c>
      <c r="C297" s="20" t="s">
        <v>487</v>
      </c>
      <c r="D297" s="17" t="s">
        <v>28</v>
      </c>
      <c r="E297" s="21" t="s">
        <v>488</v>
      </c>
      <c r="F297" s="22" t="s">
        <v>64</v>
      </c>
      <c r="G297" s="30">
        <v>10</v>
      </c>
      <c r="H297" s="31">
        <v>0</v>
      </c>
      <c r="I297" s="31">
        <f>ROUND(ROUND(H297,2)*ROUND(G297,3),2)</f>
        <v>0</v>
      </c>
      <c r="O297">
        <f>(I297*21)/100</f>
        <v>0</v>
      </c>
      <c r="P297" t="s">
        <v>22</v>
      </c>
    </row>
    <row r="298" spans="1:9" ht="182.4">
      <c r="A298" t="s">
        <v>50</v>
      </c>
      <c r="E298" s="34" t="s">
        <v>489</v>
      </c>
      <c r="G298" s="29"/>
      <c r="H298" s="29"/>
      <c r="I298" s="29"/>
    </row>
    <row r="299" spans="1:16" ht="26.4">
      <c r="A299" s="17" t="s">
        <v>44</v>
      </c>
      <c r="B299" s="20" t="s">
        <v>490</v>
      </c>
      <c r="C299" s="20" t="s">
        <v>491</v>
      </c>
      <c r="D299" s="17" t="s">
        <v>370</v>
      </c>
      <c r="E299" s="21" t="s">
        <v>492</v>
      </c>
      <c r="F299" s="22" t="s">
        <v>64</v>
      </c>
      <c r="G299" s="30">
        <v>50</v>
      </c>
      <c r="H299" s="31">
        <v>0</v>
      </c>
      <c r="I299" s="31">
        <f>ROUND(ROUND(H299,2)*ROUND(G299,3),2)</f>
        <v>0</v>
      </c>
      <c r="J299" s="43" t="s">
        <v>975</v>
      </c>
      <c r="O299">
        <f>(I299*21)/100</f>
        <v>0</v>
      </c>
      <c r="P299" t="s">
        <v>22</v>
      </c>
    </row>
    <row r="300" spans="1:11" ht="92.4">
      <c r="A300" t="s">
        <v>50</v>
      </c>
      <c r="E300" s="34" t="s">
        <v>493</v>
      </c>
      <c r="G300" s="29"/>
      <c r="H300" s="29"/>
      <c r="I300" s="29"/>
      <c r="J300" s="44" t="s">
        <v>976</v>
      </c>
      <c r="K300" s="48" t="s">
        <v>1083</v>
      </c>
    </row>
    <row r="301" spans="1:16" ht="13.2">
      <c r="A301" s="17" t="s">
        <v>44</v>
      </c>
      <c r="B301" s="20" t="s">
        <v>494</v>
      </c>
      <c r="C301" s="20" t="s">
        <v>491</v>
      </c>
      <c r="D301" s="17" t="s">
        <v>495</v>
      </c>
      <c r="E301" s="21" t="s">
        <v>496</v>
      </c>
      <c r="F301" s="22" t="s">
        <v>64</v>
      </c>
      <c r="G301" s="30">
        <v>50</v>
      </c>
      <c r="H301" s="31">
        <v>0</v>
      </c>
      <c r="I301" s="31">
        <f>ROUND(ROUND(H301,2)*ROUND(G301,3),2)</f>
        <v>0</v>
      </c>
      <c r="O301">
        <f>(I301*21)/100</f>
        <v>0</v>
      </c>
      <c r="P301" t="s">
        <v>22</v>
      </c>
    </row>
    <row r="302" spans="1:9" ht="22.8">
      <c r="A302" t="s">
        <v>50</v>
      </c>
      <c r="E302" s="34" t="s">
        <v>497</v>
      </c>
      <c r="G302" s="29"/>
      <c r="H302" s="29"/>
      <c r="I302" s="29"/>
    </row>
    <row r="303" spans="1:16" ht="13.2">
      <c r="A303" s="17" t="s">
        <v>44</v>
      </c>
      <c r="B303" s="20" t="s">
        <v>498</v>
      </c>
      <c r="C303" s="20" t="s">
        <v>491</v>
      </c>
      <c r="D303" s="17" t="s">
        <v>499</v>
      </c>
      <c r="E303" s="21" t="s">
        <v>500</v>
      </c>
      <c r="F303" s="22" t="s">
        <v>64</v>
      </c>
      <c r="G303" s="30">
        <v>50</v>
      </c>
      <c r="H303" s="31">
        <v>0</v>
      </c>
      <c r="I303" s="31">
        <f>ROUND(ROUND(H303,2)*ROUND(G303,3),2)</f>
        <v>0</v>
      </c>
      <c r="O303">
        <f>(I303*21)/100</f>
        <v>0</v>
      </c>
      <c r="P303" t="s">
        <v>22</v>
      </c>
    </row>
    <row r="304" spans="1:9" ht="22.8">
      <c r="A304" t="s">
        <v>50</v>
      </c>
      <c r="E304" s="34" t="s">
        <v>497</v>
      </c>
      <c r="G304" s="29"/>
      <c r="H304" s="29"/>
      <c r="I304" s="29"/>
    </row>
    <row r="305" spans="1:16" ht="13.2">
      <c r="A305" s="17" t="s">
        <v>44</v>
      </c>
      <c r="B305" s="20" t="s">
        <v>501</v>
      </c>
      <c r="C305" s="20" t="s">
        <v>491</v>
      </c>
      <c r="D305" s="17" t="s">
        <v>502</v>
      </c>
      <c r="E305" s="21" t="s">
        <v>503</v>
      </c>
      <c r="F305" s="22" t="s">
        <v>64</v>
      </c>
      <c r="G305" s="30">
        <v>50</v>
      </c>
      <c r="H305" s="31">
        <v>0</v>
      </c>
      <c r="I305" s="31">
        <f>ROUND(ROUND(H305,2)*ROUND(G305,3),2)</f>
        <v>0</v>
      </c>
      <c r="O305">
        <f>(I305*21)/100</f>
        <v>0</v>
      </c>
      <c r="P305" t="s">
        <v>22</v>
      </c>
    </row>
    <row r="306" spans="1:9" ht="22.8">
      <c r="A306" t="s">
        <v>50</v>
      </c>
      <c r="E306" s="34" t="s">
        <v>497</v>
      </c>
      <c r="G306" s="29"/>
      <c r="H306" s="29"/>
      <c r="I306" s="29"/>
    </row>
    <row r="307" spans="1:16" ht="13.2">
      <c r="A307" s="17" t="s">
        <v>44</v>
      </c>
      <c r="B307" s="20" t="s">
        <v>504</v>
      </c>
      <c r="C307" s="20" t="s">
        <v>491</v>
      </c>
      <c r="D307" s="17" t="s">
        <v>505</v>
      </c>
      <c r="E307" s="21" t="s">
        <v>506</v>
      </c>
      <c r="F307" s="22" t="s">
        <v>64</v>
      </c>
      <c r="G307" s="30">
        <v>50</v>
      </c>
      <c r="H307" s="31">
        <v>0</v>
      </c>
      <c r="I307" s="31">
        <f>ROUND(ROUND(H307,2)*ROUND(G307,3),2)</f>
        <v>0</v>
      </c>
      <c r="O307">
        <f>(I307*21)/100</f>
        <v>0</v>
      </c>
      <c r="P307" t="s">
        <v>22</v>
      </c>
    </row>
    <row r="308" spans="1:9" ht="22.8">
      <c r="A308" t="s">
        <v>50</v>
      </c>
      <c r="E308" s="34" t="s">
        <v>507</v>
      </c>
      <c r="G308" s="29"/>
      <c r="H308" s="29"/>
      <c r="I308" s="29"/>
    </row>
    <row r="309" spans="1:16" ht="26.4">
      <c r="A309" s="17" t="s">
        <v>44</v>
      </c>
      <c r="B309" s="20" t="s">
        <v>508</v>
      </c>
      <c r="C309" s="20" t="s">
        <v>491</v>
      </c>
      <c r="D309" s="17" t="s">
        <v>509</v>
      </c>
      <c r="E309" s="21" t="s">
        <v>510</v>
      </c>
      <c r="F309" s="22" t="s">
        <v>64</v>
      </c>
      <c r="G309" s="30">
        <v>40</v>
      </c>
      <c r="H309" s="31">
        <v>0</v>
      </c>
      <c r="I309" s="31">
        <f>ROUND(ROUND(H309,2)*ROUND(G309,3),2)</f>
        <v>0</v>
      </c>
      <c r="O309">
        <f>(I309*21)/100</f>
        <v>0</v>
      </c>
      <c r="P309" t="s">
        <v>22</v>
      </c>
    </row>
    <row r="310" spans="1:9" ht="22.8">
      <c r="A310" t="s">
        <v>50</v>
      </c>
      <c r="E310" s="34" t="s">
        <v>511</v>
      </c>
      <c r="G310" s="29"/>
      <c r="H310" s="29"/>
      <c r="I310" s="29"/>
    </row>
    <row r="311" spans="1:16" ht="13.2">
      <c r="A311" s="17" t="s">
        <v>44</v>
      </c>
      <c r="B311" s="20" t="s">
        <v>512</v>
      </c>
      <c r="C311" s="20" t="s">
        <v>491</v>
      </c>
      <c r="D311" s="17" t="s">
        <v>513</v>
      </c>
      <c r="E311" s="21" t="s">
        <v>514</v>
      </c>
      <c r="F311" s="22" t="s">
        <v>64</v>
      </c>
      <c r="G311" s="30">
        <v>40</v>
      </c>
      <c r="H311" s="31">
        <v>0</v>
      </c>
      <c r="I311" s="31">
        <f>ROUND(ROUND(H311,2)*ROUND(G311,3),2)</f>
        <v>0</v>
      </c>
      <c r="O311">
        <f>(I311*21)/100</f>
        <v>0</v>
      </c>
      <c r="P311" t="s">
        <v>22</v>
      </c>
    </row>
    <row r="312" spans="1:9" ht="22.8">
      <c r="A312" t="s">
        <v>50</v>
      </c>
      <c r="E312" s="34" t="s">
        <v>497</v>
      </c>
      <c r="G312" s="29"/>
      <c r="H312" s="29"/>
      <c r="I312" s="29"/>
    </row>
    <row r="313" spans="1:16" ht="13.2">
      <c r="A313" s="17" t="s">
        <v>44</v>
      </c>
      <c r="B313" s="20" t="s">
        <v>515</v>
      </c>
      <c r="C313" s="20" t="s">
        <v>491</v>
      </c>
      <c r="D313" s="17" t="s">
        <v>516</v>
      </c>
      <c r="E313" s="21" t="s">
        <v>517</v>
      </c>
      <c r="F313" s="22" t="s">
        <v>64</v>
      </c>
      <c r="G313" s="30">
        <v>50</v>
      </c>
      <c r="H313" s="31">
        <v>0</v>
      </c>
      <c r="I313" s="31">
        <f>ROUND(ROUND(H313,2)*ROUND(G313,3),2)</f>
        <v>0</v>
      </c>
      <c r="O313">
        <f>(I313*21)/100</f>
        <v>0</v>
      </c>
      <c r="P313" t="s">
        <v>22</v>
      </c>
    </row>
    <row r="314" spans="1:9" ht="22.8">
      <c r="A314" t="s">
        <v>50</v>
      </c>
      <c r="E314" s="34" t="s">
        <v>497</v>
      </c>
      <c r="G314" s="29"/>
      <c r="H314" s="29"/>
      <c r="I314" s="29"/>
    </row>
    <row r="315" spans="1:16" ht="13.2">
      <c r="A315" s="17" t="s">
        <v>44</v>
      </c>
      <c r="B315" s="20" t="s">
        <v>518</v>
      </c>
      <c r="C315" s="20" t="s">
        <v>491</v>
      </c>
      <c r="D315" s="17" t="s">
        <v>519</v>
      </c>
      <c r="E315" s="21" t="s">
        <v>520</v>
      </c>
      <c r="F315" s="22" t="s">
        <v>64</v>
      </c>
      <c r="G315" s="30">
        <v>50</v>
      </c>
      <c r="H315" s="31">
        <v>0</v>
      </c>
      <c r="I315" s="31">
        <f>ROUND(ROUND(H315,2)*ROUND(G315,3),2)</f>
        <v>0</v>
      </c>
      <c r="O315">
        <f>(I315*21)/100</f>
        <v>0</v>
      </c>
      <c r="P315" t="s">
        <v>22</v>
      </c>
    </row>
    <row r="316" spans="1:9" ht="22.8">
      <c r="A316" t="s">
        <v>50</v>
      </c>
      <c r="E316" s="34" t="s">
        <v>497</v>
      </c>
      <c r="G316" s="29"/>
      <c r="H316" s="29"/>
      <c r="I316" s="29"/>
    </row>
    <row r="317" spans="1:16" ht="13.2">
      <c r="A317" s="17" t="s">
        <v>44</v>
      </c>
      <c r="B317" s="20" t="s">
        <v>521</v>
      </c>
      <c r="C317" s="20" t="s">
        <v>491</v>
      </c>
      <c r="D317" s="17" t="s">
        <v>41</v>
      </c>
      <c r="E317" s="21" t="s">
        <v>522</v>
      </c>
      <c r="F317" s="22" t="s">
        <v>64</v>
      </c>
      <c r="G317" s="30">
        <v>50</v>
      </c>
      <c r="H317" s="31">
        <v>0</v>
      </c>
      <c r="I317" s="31">
        <f>ROUND(ROUND(H317,2)*ROUND(G317,3),2)</f>
        <v>0</v>
      </c>
      <c r="J317" s="43" t="s">
        <v>977</v>
      </c>
      <c r="O317">
        <f>(I317*21)/100</f>
        <v>0</v>
      </c>
      <c r="P317" t="s">
        <v>22</v>
      </c>
    </row>
    <row r="318" spans="1:11" ht="68.4">
      <c r="A318" t="s">
        <v>50</v>
      </c>
      <c r="E318" s="34" t="s">
        <v>523</v>
      </c>
      <c r="G318" s="29"/>
      <c r="H318" s="29"/>
      <c r="I318" s="29"/>
      <c r="J318" s="44" t="s">
        <v>925</v>
      </c>
      <c r="K318" s="48" t="s">
        <v>1091</v>
      </c>
    </row>
    <row r="319" spans="1:16" ht="12.75" customHeight="1">
      <c r="A319" s="17" t="s">
        <v>44</v>
      </c>
      <c r="B319" s="20" t="s">
        <v>524</v>
      </c>
      <c r="C319" s="20" t="s">
        <v>491</v>
      </c>
      <c r="D319" s="17" t="s">
        <v>80</v>
      </c>
      <c r="E319" s="21" t="s">
        <v>525</v>
      </c>
      <c r="F319" s="22" t="s">
        <v>64</v>
      </c>
      <c r="G319" s="30">
        <v>10</v>
      </c>
      <c r="H319" s="31">
        <v>0</v>
      </c>
      <c r="I319" s="31">
        <f>ROUND(ROUND(H319,2)*ROUND(G319,3),2)</f>
        <v>0</v>
      </c>
      <c r="O319">
        <f>(I319*21)/100</f>
        <v>0</v>
      </c>
      <c r="P319" t="s">
        <v>22</v>
      </c>
    </row>
    <row r="320" spans="1:9" ht="22.8">
      <c r="A320" t="s">
        <v>50</v>
      </c>
      <c r="E320" s="34" t="s">
        <v>497</v>
      </c>
      <c r="G320" s="29"/>
      <c r="H320" s="29"/>
      <c r="I320" s="29"/>
    </row>
    <row r="321" spans="1:16" ht="26.4">
      <c r="A321" s="17" t="s">
        <v>44</v>
      </c>
      <c r="B321" s="20" t="s">
        <v>526</v>
      </c>
      <c r="C321" s="20" t="s">
        <v>491</v>
      </c>
      <c r="D321" s="17" t="s">
        <v>82</v>
      </c>
      <c r="E321" s="21" t="s">
        <v>527</v>
      </c>
      <c r="F321" s="22" t="s">
        <v>64</v>
      </c>
      <c r="G321" s="30">
        <v>40</v>
      </c>
      <c r="H321" s="31">
        <v>0</v>
      </c>
      <c r="I321" s="31">
        <f>ROUND(ROUND(H321,2)*ROUND(G321,3),2)</f>
        <v>0</v>
      </c>
      <c r="O321">
        <f>(I321*21)/100</f>
        <v>0</v>
      </c>
      <c r="P321" t="s">
        <v>22</v>
      </c>
    </row>
    <row r="322" spans="1:9" ht="22.8">
      <c r="A322" t="s">
        <v>50</v>
      </c>
      <c r="E322" s="34" t="s">
        <v>497</v>
      </c>
      <c r="G322" s="29"/>
      <c r="H322" s="29"/>
      <c r="I322" s="29"/>
    </row>
    <row r="323" spans="1:16" ht="13.2">
      <c r="A323" s="17" t="s">
        <v>44</v>
      </c>
      <c r="B323" s="20" t="s">
        <v>528</v>
      </c>
      <c r="C323" s="20" t="s">
        <v>529</v>
      </c>
      <c r="D323" s="17" t="s">
        <v>46</v>
      </c>
      <c r="E323" s="21" t="s">
        <v>530</v>
      </c>
      <c r="F323" s="22" t="s">
        <v>64</v>
      </c>
      <c r="G323" s="30">
        <v>5</v>
      </c>
      <c r="H323" s="31">
        <v>0</v>
      </c>
      <c r="I323" s="31">
        <f>ROUND(ROUND(H323,2)*ROUND(G323,3),2)</f>
        <v>0</v>
      </c>
      <c r="J323" s="43" t="s">
        <v>978</v>
      </c>
      <c r="O323">
        <f>(I323*21)/100</f>
        <v>0</v>
      </c>
      <c r="P323" t="s">
        <v>22</v>
      </c>
    </row>
    <row r="324" spans="1:11" ht="34.2">
      <c r="A324" t="s">
        <v>50</v>
      </c>
      <c r="E324" s="34" t="s">
        <v>531</v>
      </c>
      <c r="G324" s="29"/>
      <c r="H324" s="29"/>
      <c r="I324" s="29"/>
      <c r="J324" s="44" t="s">
        <v>925</v>
      </c>
      <c r="K324" s="48" t="s">
        <v>1091</v>
      </c>
    </row>
    <row r="325" spans="1:16" ht="13.2">
      <c r="A325" s="17" t="s">
        <v>44</v>
      </c>
      <c r="B325" s="20" t="s">
        <v>532</v>
      </c>
      <c r="C325" s="20" t="s">
        <v>533</v>
      </c>
      <c r="D325" s="17" t="s">
        <v>46</v>
      </c>
      <c r="E325" s="21" t="s">
        <v>534</v>
      </c>
      <c r="F325" s="22" t="s">
        <v>64</v>
      </c>
      <c r="G325" s="30">
        <v>5</v>
      </c>
      <c r="H325" s="31">
        <v>0</v>
      </c>
      <c r="I325" s="31">
        <f>ROUND(ROUND(H325,2)*ROUND(G325,3),2)</f>
        <v>0</v>
      </c>
      <c r="J325" s="43" t="s">
        <v>979</v>
      </c>
      <c r="O325">
        <f>(I325*21)/100</f>
        <v>0</v>
      </c>
      <c r="P325" t="s">
        <v>22</v>
      </c>
    </row>
    <row r="326" spans="1:11" ht="52.8">
      <c r="A326" t="s">
        <v>50</v>
      </c>
      <c r="E326" s="34" t="s">
        <v>535</v>
      </c>
      <c r="G326" s="29"/>
      <c r="H326" s="29"/>
      <c r="I326" s="29"/>
      <c r="J326" s="44" t="s">
        <v>926</v>
      </c>
      <c r="K326" s="48" t="s">
        <v>1091</v>
      </c>
    </row>
    <row r="327" spans="1:16" ht="13.2">
      <c r="A327" s="17" t="s">
        <v>44</v>
      </c>
      <c r="B327" s="20" t="s">
        <v>536</v>
      </c>
      <c r="C327" s="20" t="s">
        <v>537</v>
      </c>
      <c r="D327" s="17" t="s">
        <v>46</v>
      </c>
      <c r="E327" s="21" t="s">
        <v>538</v>
      </c>
      <c r="F327" s="22" t="s">
        <v>64</v>
      </c>
      <c r="G327" s="30">
        <v>5</v>
      </c>
      <c r="H327" s="31">
        <v>0</v>
      </c>
      <c r="I327" s="31">
        <f>ROUND(ROUND(H327,2)*ROUND(G327,3),2)</f>
        <v>0</v>
      </c>
      <c r="J327" s="43" t="s">
        <v>980</v>
      </c>
      <c r="O327">
        <f>(I327*21)/100</f>
        <v>0</v>
      </c>
      <c r="P327" t="s">
        <v>22</v>
      </c>
    </row>
    <row r="328" spans="1:11" ht="52.8">
      <c r="A328" t="s">
        <v>50</v>
      </c>
      <c r="E328" s="34" t="s">
        <v>535</v>
      </c>
      <c r="G328" s="29"/>
      <c r="H328" s="29"/>
      <c r="I328" s="29"/>
      <c r="J328" s="44" t="s">
        <v>926</v>
      </c>
      <c r="K328" s="48" t="s">
        <v>1091</v>
      </c>
    </row>
    <row r="329" spans="1:16" ht="13.2">
      <c r="A329" s="17" t="s">
        <v>44</v>
      </c>
      <c r="B329" s="20" t="s">
        <v>539</v>
      </c>
      <c r="C329" s="20" t="s">
        <v>540</v>
      </c>
      <c r="D329" s="17" t="s">
        <v>46</v>
      </c>
      <c r="E329" s="21" t="s">
        <v>541</v>
      </c>
      <c r="F329" s="22" t="s">
        <v>64</v>
      </c>
      <c r="G329" s="30">
        <v>5</v>
      </c>
      <c r="H329" s="31">
        <v>0</v>
      </c>
      <c r="I329" s="31">
        <f>ROUND(ROUND(H329,2)*ROUND(G329,3),2)</f>
        <v>0</v>
      </c>
      <c r="J329" s="43" t="s">
        <v>981</v>
      </c>
      <c r="O329">
        <f>(I329*21)/100</f>
        <v>0</v>
      </c>
      <c r="P329" t="s">
        <v>22</v>
      </c>
    </row>
    <row r="330" spans="1:11" ht="52.8">
      <c r="A330" t="s">
        <v>50</v>
      </c>
      <c r="E330" s="34" t="s">
        <v>542</v>
      </c>
      <c r="G330" s="29"/>
      <c r="H330" s="29"/>
      <c r="I330" s="29"/>
      <c r="J330" s="44" t="s">
        <v>926</v>
      </c>
      <c r="K330" s="48" t="s">
        <v>1091</v>
      </c>
    </row>
    <row r="331" spans="1:16" ht="13.2">
      <c r="A331" s="17" t="s">
        <v>44</v>
      </c>
      <c r="B331" s="20" t="s">
        <v>543</v>
      </c>
      <c r="C331" s="20" t="s">
        <v>544</v>
      </c>
      <c r="D331" s="17" t="s">
        <v>46</v>
      </c>
      <c r="E331" s="21" t="s">
        <v>545</v>
      </c>
      <c r="F331" s="22" t="s">
        <v>64</v>
      </c>
      <c r="G331" s="30">
        <v>5</v>
      </c>
      <c r="H331" s="31">
        <v>0</v>
      </c>
      <c r="I331" s="31">
        <f>ROUND(ROUND(H331,2)*ROUND(G331,3),2)</f>
        <v>0</v>
      </c>
      <c r="J331" s="43" t="s">
        <v>982</v>
      </c>
      <c r="O331">
        <f>(I331*21)/100</f>
        <v>0</v>
      </c>
      <c r="P331" t="s">
        <v>22</v>
      </c>
    </row>
    <row r="332" spans="1:11" ht="52.8">
      <c r="A332" t="s">
        <v>50</v>
      </c>
      <c r="E332" s="34" t="s">
        <v>542</v>
      </c>
      <c r="G332" s="29"/>
      <c r="H332" s="29"/>
      <c r="I332" s="29"/>
      <c r="J332" s="44" t="s">
        <v>926</v>
      </c>
      <c r="K332" s="48" t="s">
        <v>1091</v>
      </c>
    </row>
    <row r="333" spans="1:16" ht="13.2">
      <c r="A333" s="17" t="s">
        <v>44</v>
      </c>
      <c r="B333" s="20" t="s">
        <v>546</v>
      </c>
      <c r="C333" s="20" t="s">
        <v>547</v>
      </c>
      <c r="D333" s="17" t="s">
        <v>28</v>
      </c>
      <c r="E333" s="21" t="s">
        <v>548</v>
      </c>
      <c r="F333" s="22" t="s">
        <v>64</v>
      </c>
      <c r="G333" s="30">
        <v>10</v>
      </c>
      <c r="H333" s="31">
        <v>0</v>
      </c>
      <c r="I333" s="31">
        <f>ROUND(ROUND(H333,2)*ROUND(G333,3),2)</f>
        <v>0</v>
      </c>
      <c r="O333">
        <f>(I333*21)/100</f>
        <v>0</v>
      </c>
      <c r="P333" t="s">
        <v>22</v>
      </c>
    </row>
    <row r="334" spans="1:9" ht="22.8">
      <c r="A334" t="s">
        <v>50</v>
      </c>
      <c r="E334" s="34" t="s">
        <v>549</v>
      </c>
      <c r="G334" s="29"/>
      <c r="H334" s="29"/>
      <c r="I334" s="29"/>
    </row>
    <row r="335" spans="1:16" ht="13.2">
      <c r="A335" s="17" t="s">
        <v>44</v>
      </c>
      <c r="B335" s="20" t="s">
        <v>550</v>
      </c>
      <c r="C335" s="20" t="s">
        <v>551</v>
      </c>
      <c r="D335" s="17" t="s">
        <v>28</v>
      </c>
      <c r="E335" s="21" t="s">
        <v>552</v>
      </c>
      <c r="F335" s="22" t="s">
        <v>64</v>
      </c>
      <c r="G335" s="30">
        <v>10</v>
      </c>
      <c r="H335" s="31">
        <v>0</v>
      </c>
      <c r="I335" s="31">
        <f>ROUND(ROUND(H335,2)*ROUND(G335,3),2)</f>
        <v>0</v>
      </c>
      <c r="J335" s="43" t="s">
        <v>983</v>
      </c>
      <c r="O335">
        <f>(I335*21)/100</f>
        <v>0</v>
      </c>
      <c r="P335" t="s">
        <v>22</v>
      </c>
    </row>
    <row r="336" spans="1:11" ht="105.6">
      <c r="A336" t="s">
        <v>50</v>
      </c>
      <c r="E336" s="34" t="s">
        <v>553</v>
      </c>
      <c r="G336" s="29"/>
      <c r="H336" s="29"/>
      <c r="I336" s="29"/>
      <c r="J336" s="44" t="s">
        <v>984</v>
      </c>
      <c r="K336" s="48" t="s">
        <v>1091</v>
      </c>
    </row>
    <row r="337" spans="1:16" ht="13.2">
      <c r="A337" s="17" t="s">
        <v>44</v>
      </c>
      <c r="B337" s="20" t="s">
        <v>554</v>
      </c>
      <c r="C337" s="20" t="s">
        <v>551</v>
      </c>
      <c r="D337" s="17" t="s">
        <v>22</v>
      </c>
      <c r="E337" s="21" t="s">
        <v>555</v>
      </c>
      <c r="F337" s="22" t="s">
        <v>64</v>
      </c>
      <c r="G337" s="30">
        <v>5</v>
      </c>
      <c r="H337" s="31">
        <v>0</v>
      </c>
      <c r="I337" s="31">
        <f>ROUND(ROUND(H337,2)*ROUND(G337,3),2)</f>
        <v>0</v>
      </c>
      <c r="O337">
        <f>(I337*21)/100</f>
        <v>0</v>
      </c>
      <c r="P337" t="s">
        <v>22</v>
      </c>
    </row>
    <row r="338" spans="1:9" ht="13.2">
      <c r="A338" t="s">
        <v>50</v>
      </c>
      <c r="E338" s="34" t="s">
        <v>556</v>
      </c>
      <c r="G338" s="29"/>
      <c r="H338" s="29"/>
      <c r="I338" s="29"/>
    </row>
    <row r="339" spans="1:16" ht="13.2">
      <c r="A339" s="17" t="s">
        <v>44</v>
      </c>
      <c r="B339" s="20" t="s">
        <v>557</v>
      </c>
      <c r="C339" s="20" t="s">
        <v>551</v>
      </c>
      <c r="D339" s="17" t="s">
        <v>21</v>
      </c>
      <c r="E339" s="21" t="s">
        <v>558</v>
      </c>
      <c r="F339" s="22" t="s">
        <v>64</v>
      </c>
      <c r="G339" s="30">
        <v>5</v>
      </c>
      <c r="H339" s="31">
        <v>0</v>
      </c>
      <c r="I339" s="31">
        <f>ROUND(ROUND(H339,2)*ROUND(G339,3),2)</f>
        <v>0</v>
      </c>
      <c r="O339">
        <f>(I339*21)/100</f>
        <v>0</v>
      </c>
      <c r="P339" t="s">
        <v>22</v>
      </c>
    </row>
    <row r="340" spans="1:9" ht="13.2">
      <c r="A340" t="s">
        <v>50</v>
      </c>
      <c r="E340" s="34" t="s">
        <v>556</v>
      </c>
      <c r="G340" s="29"/>
      <c r="H340" s="29"/>
      <c r="I340" s="29"/>
    </row>
    <row r="341" spans="1:16" ht="13.2">
      <c r="A341" s="17" t="s">
        <v>44</v>
      </c>
      <c r="B341" s="20" t="s">
        <v>559</v>
      </c>
      <c r="C341" s="20" t="s">
        <v>560</v>
      </c>
      <c r="D341" s="17" t="s">
        <v>28</v>
      </c>
      <c r="E341" s="21" t="s">
        <v>561</v>
      </c>
      <c r="F341" s="22" t="s">
        <v>64</v>
      </c>
      <c r="G341" s="30">
        <v>5</v>
      </c>
      <c r="H341" s="31">
        <v>0</v>
      </c>
      <c r="I341" s="31">
        <f>ROUND(ROUND(H341,2)*ROUND(G341,3),2)</f>
        <v>0</v>
      </c>
      <c r="O341">
        <f>(I341*21)/100</f>
        <v>0</v>
      </c>
      <c r="P341" t="s">
        <v>22</v>
      </c>
    </row>
    <row r="342" spans="1:9" ht="68.4">
      <c r="A342" t="s">
        <v>50</v>
      </c>
      <c r="E342" s="34" t="s">
        <v>562</v>
      </c>
      <c r="G342" s="29"/>
      <c r="H342" s="29"/>
      <c r="I342" s="29"/>
    </row>
    <row r="343" spans="1:16" ht="13.2">
      <c r="A343" s="17" t="s">
        <v>44</v>
      </c>
      <c r="B343" s="20" t="s">
        <v>563</v>
      </c>
      <c r="C343" s="20" t="s">
        <v>564</v>
      </c>
      <c r="D343" s="17" t="s">
        <v>28</v>
      </c>
      <c r="E343" s="21" t="s">
        <v>565</v>
      </c>
      <c r="F343" s="22" t="s">
        <v>64</v>
      </c>
      <c r="G343" s="30">
        <v>10</v>
      </c>
      <c r="H343" s="31">
        <v>0</v>
      </c>
      <c r="I343" s="31">
        <f>ROUND(ROUND(H343,2)*ROUND(G343,3),2)</f>
        <v>0</v>
      </c>
      <c r="O343">
        <f>(I343*21)/100</f>
        <v>0</v>
      </c>
      <c r="P343" t="s">
        <v>22</v>
      </c>
    </row>
    <row r="344" spans="1:9" ht="22.8">
      <c r="A344" t="s">
        <v>50</v>
      </c>
      <c r="E344" s="34" t="s">
        <v>566</v>
      </c>
      <c r="G344" s="29"/>
      <c r="H344" s="29"/>
      <c r="I344" s="29"/>
    </row>
    <row r="345" spans="1:16" ht="13.2">
      <c r="A345" s="17" t="s">
        <v>44</v>
      </c>
      <c r="B345" s="20" t="s">
        <v>567</v>
      </c>
      <c r="C345" s="20" t="s">
        <v>564</v>
      </c>
      <c r="D345" s="17" t="s">
        <v>22</v>
      </c>
      <c r="E345" s="21" t="s">
        <v>568</v>
      </c>
      <c r="F345" s="22" t="s">
        <v>64</v>
      </c>
      <c r="G345" s="30">
        <v>5</v>
      </c>
      <c r="H345" s="31">
        <v>0</v>
      </c>
      <c r="I345" s="31">
        <f>ROUND(ROUND(H345,2)*ROUND(G345,3),2)</f>
        <v>0</v>
      </c>
      <c r="O345">
        <f>(I345*21)/100</f>
        <v>0</v>
      </c>
      <c r="P345" t="s">
        <v>22</v>
      </c>
    </row>
    <row r="346" spans="1:9" ht="22.8">
      <c r="A346" t="s">
        <v>50</v>
      </c>
      <c r="E346" s="34" t="s">
        <v>569</v>
      </c>
      <c r="G346" s="29"/>
      <c r="H346" s="29"/>
      <c r="I346" s="29"/>
    </row>
    <row r="347" spans="1:16" ht="13.2">
      <c r="A347" s="17" t="s">
        <v>44</v>
      </c>
      <c r="B347" s="20" t="s">
        <v>570</v>
      </c>
      <c r="C347" s="20" t="s">
        <v>564</v>
      </c>
      <c r="D347" s="17" t="s">
        <v>21</v>
      </c>
      <c r="E347" s="21" t="s">
        <v>571</v>
      </c>
      <c r="F347" s="22" t="s">
        <v>64</v>
      </c>
      <c r="G347" s="30">
        <v>5</v>
      </c>
      <c r="H347" s="31">
        <v>0</v>
      </c>
      <c r="I347" s="31">
        <f>ROUND(ROUND(H347,2)*ROUND(G347,3),2)</f>
        <v>0</v>
      </c>
      <c r="O347">
        <f>(I347*21)/100</f>
        <v>0</v>
      </c>
      <c r="P347" t="s">
        <v>22</v>
      </c>
    </row>
    <row r="348" spans="1:9" ht="22.8">
      <c r="A348" t="s">
        <v>50</v>
      </c>
      <c r="E348" s="34" t="s">
        <v>569</v>
      </c>
      <c r="G348" s="29"/>
      <c r="H348" s="29"/>
      <c r="I348" s="29"/>
    </row>
    <row r="349" spans="1:16" ht="13.2">
      <c r="A349" s="17" t="s">
        <v>44</v>
      </c>
      <c r="B349" s="20" t="s">
        <v>572</v>
      </c>
      <c r="C349" s="20" t="s">
        <v>564</v>
      </c>
      <c r="D349" s="17" t="s">
        <v>32</v>
      </c>
      <c r="E349" s="21" t="s">
        <v>573</v>
      </c>
      <c r="F349" s="22" t="s">
        <v>64</v>
      </c>
      <c r="G349" s="30">
        <v>5</v>
      </c>
      <c r="H349" s="31">
        <v>0</v>
      </c>
      <c r="I349" s="31">
        <f>ROUND(ROUND(H349,2)*ROUND(G349,3),2)</f>
        <v>0</v>
      </c>
      <c r="O349">
        <f>(I349*21)/100</f>
        <v>0</v>
      </c>
      <c r="P349" t="s">
        <v>22</v>
      </c>
    </row>
    <row r="350" spans="1:9" ht="22.8">
      <c r="A350" t="s">
        <v>50</v>
      </c>
      <c r="E350" s="34" t="s">
        <v>569</v>
      </c>
      <c r="G350" s="29"/>
      <c r="H350" s="29"/>
      <c r="I350" s="29"/>
    </row>
    <row r="351" spans="1:16" ht="26.4">
      <c r="A351" s="17" t="s">
        <v>44</v>
      </c>
      <c r="B351" s="20" t="s">
        <v>574</v>
      </c>
      <c r="C351" s="20" t="s">
        <v>575</v>
      </c>
      <c r="D351" s="17" t="s">
        <v>28</v>
      </c>
      <c r="E351" s="21" t="s">
        <v>576</v>
      </c>
      <c r="F351" s="22" t="s">
        <v>64</v>
      </c>
      <c r="G351" s="30">
        <v>50</v>
      </c>
      <c r="H351" s="31">
        <v>0</v>
      </c>
      <c r="I351" s="31">
        <f>ROUND(ROUND(H351,2)*ROUND(G351,3),2)</f>
        <v>0</v>
      </c>
      <c r="O351">
        <f>(I351*21)/100</f>
        <v>0</v>
      </c>
      <c r="P351" t="s">
        <v>22</v>
      </c>
    </row>
    <row r="352" spans="1:9" ht="22.8">
      <c r="A352" t="s">
        <v>50</v>
      </c>
      <c r="E352" s="34" t="s">
        <v>566</v>
      </c>
      <c r="G352" s="29"/>
      <c r="H352" s="29"/>
      <c r="I352" s="29"/>
    </row>
    <row r="353" spans="1:18" ht="13.2">
      <c r="A353" s="5" t="s">
        <v>42</v>
      </c>
      <c r="B353" s="5"/>
      <c r="C353" s="25" t="s">
        <v>39</v>
      </c>
      <c r="D353" s="5"/>
      <c r="E353" s="19" t="s">
        <v>577</v>
      </c>
      <c r="F353" s="5"/>
      <c r="G353" s="32"/>
      <c r="H353" s="32"/>
      <c r="I353" s="33">
        <f>0+Q353</f>
        <v>0</v>
      </c>
      <c r="O353">
        <f>0+R353</f>
        <v>0</v>
      </c>
      <c r="Q353">
        <f>0+I354+I356+I358+I360+I362+I364+I366+I368+I370+I372+I374+I376+I378+I381+I383+I386+I388+I390+I392+I394+I396+I398+I400+I402+I404+I406+I408+I410+I412+I414+I416+I418+I420+I422+I424+I426+I428+I430+I432+I434+I436+I438+I440+I442+I445+I448+I451+I454+I456+I458+I460+I462+I464+I466+I468+I470+I472+I474+I476+I478+I480+I482+I484+I486+I488+I490+I492+I494+I496+I498+I500+I502+I504+I506+I508+I510+I512+I514+I516+I518+I520+I522+I524+I526+I528+I530+I532+I534+I536+I538+I540+I542+I544+I546+I548+I550+I552+I554+I556+I558+I560+I562+I564+I566+I568+I570+I572+I574+I576+I578+I580</f>
        <v>0</v>
      </c>
      <c r="R353">
        <f>0+O354+O356+O358+O360+O362+O364+O366+O368+O370+O372+O374+O376+O378+O381+O383+O386+O388+O390+O392+O394+O396+O398+O400+O402+O404+O406+O408+O410+O412+O414+O416+O418+O420+O422+O424+O426+O428+O430+O432+O434+O436+O438+O440+O442+O445+O448+O451+O454+O456+O458+O460+O462+O464+O466+O468+O470+O472+O474+O476+O478+O480+O482+O484+O486+O488+O490+O492+O494+O496+O498+O500+O502+O504+O506+O508+O510+O512+O514+O516+O518+O520+O522+O524+O526+O528+O530+O532+O534+O536+O538+O540+O542+O544+O546+O548+O550+O552+O554+O556+O558+O560+O562+O564+O566+O568+O570+O572+O574+O576+O578+O580</f>
        <v>0</v>
      </c>
    </row>
    <row r="354" spans="1:16" ht="26.4">
      <c r="A354" s="17" t="s">
        <v>44</v>
      </c>
      <c r="B354" s="20" t="s">
        <v>578</v>
      </c>
      <c r="C354" s="20" t="s">
        <v>579</v>
      </c>
      <c r="D354" s="17" t="s">
        <v>28</v>
      </c>
      <c r="E354" s="21" t="s">
        <v>580</v>
      </c>
      <c r="F354" s="22" t="s">
        <v>64</v>
      </c>
      <c r="G354" s="30">
        <v>5</v>
      </c>
      <c r="H354" s="31">
        <v>0</v>
      </c>
      <c r="I354" s="31">
        <f>ROUND(ROUND(H354,2)*ROUND(G354,3),2)</f>
        <v>0</v>
      </c>
      <c r="O354">
        <f>(I354*21)/100</f>
        <v>0</v>
      </c>
      <c r="P354" t="s">
        <v>22</v>
      </c>
    </row>
    <row r="355" spans="1:9" ht="57">
      <c r="A355" t="s">
        <v>50</v>
      </c>
      <c r="E355" s="34" t="s">
        <v>581</v>
      </c>
      <c r="G355" s="29"/>
      <c r="H355" s="29"/>
      <c r="I355" s="29"/>
    </row>
    <row r="356" spans="1:16" ht="26.4">
      <c r="A356" s="17" t="s">
        <v>44</v>
      </c>
      <c r="B356" s="20" t="s">
        <v>582</v>
      </c>
      <c r="C356" s="20" t="s">
        <v>579</v>
      </c>
      <c r="D356" s="17" t="s">
        <v>22</v>
      </c>
      <c r="E356" s="21" t="s">
        <v>583</v>
      </c>
      <c r="F356" s="22" t="s">
        <v>64</v>
      </c>
      <c r="G356" s="30">
        <v>10</v>
      </c>
      <c r="H356" s="31">
        <v>0</v>
      </c>
      <c r="I356" s="31">
        <f>ROUND(ROUND(H356,2)*ROUND(G356,3),2)</f>
        <v>0</v>
      </c>
      <c r="O356">
        <f>(I356*21)/100</f>
        <v>0</v>
      </c>
      <c r="P356" t="s">
        <v>22</v>
      </c>
    </row>
    <row r="357" spans="1:9" ht="79.8">
      <c r="A357" t="s">
        <v>50</v>
      </c>
      <c r="E357" s="34" t="s">
        <v>584</v>
      </c>
      <c r="G357" s="29"/>
      <c r="H357" s="29"/>
      <c r="I357" s="29"/>
    </row>
    <row r="358" spans="1:16" ht="13.2">
      <c r="A358" s="17" t="s">
        <v>44</v>
      </c>
      <c r="B358" s="20" t="s">
        <v>585</v>
      </c>
      <c r="C358" s="20" t="s">
        <v>579</v>
      </c>
      <c r="D358" s="17" t="s">
        <v>21</v>
      </c>
      <c r="E358" s="21" t="s">
        <v>586</v>
      </c>
      <c r="F358" s="22" t="s">
        <v>64</v>
      </c>
      <c r="G358" s="30">
        <v>5</v>
      </c>
      <c r="H358" s="31">
        <v>0</v>
      </c>
      <c r="I358" s="31">
        <f>ROUND(ROUND(H358,2)*ROUND(G358,3),2)</f>
        <v>0</v>
      </c>
      <c r="O358">
        <f>(I358*21)/100</f>
        <v>0</v>
      </c>
      <c r="P358" t="s">
        <v>22</v>
      </c>
    </row>
    <row r="359" spans="1:9" ht="57">
      <c r="A359" t="s">
        <v>50</v>
      </c>
      <c r="E359" s="34" t="s">
        <v>581</v>
      </c>
      <c r="G359" s="29"/>
      <c r="H359" s="29"/>
      <c r="I359" s="29"/>
    </row>
    <row r="360" spans="1:16" ht="13.2">
      <c r="A360" s="17" t="s">
        <v>44</v>
      </c>
      <c r="B360" s="20" t="s">
        <v>587</v>
      </c>
      <c r="C360" s="20" t="s">
        <v>579</v>
      </c>
      <c r="D360" s="17" t="s">
        <v>32</v>
      </c>
      <c r="E360" s="21" t="s">
        <v>588</v>
      </c>
      <c r="F360" s="22" t="s">
        <v>64</v>
      </c>
      <c r="G360" s="30">
        <v>5</v>
      </c>
      <c r="H360" s="31">
        <v>0</v>
      </c>
      <c r="I360" s="31">
        <f>ROUND(ROUND(H360,2)*ROUND(G360,3),2)</f>
        <v>0</v>
      </c>
      <c r="O360">
        <f>(I360*21)/100</f>
        <v>0</v>
      </c>
      <c r="P360" t="s">
        <v>22</v>
      </c>
    </row>
    <row r="361" spans="1:9" ht="57">
      <c r="A361" t="s">
        <v>50</v>
      </c>
      <c r="E361" s="34" t="s">
        <v>581</v>
      </c>
      <c r="G361" s="29"/>
      <c r="H361" s="29"/>
      <c r="I361" s="29"/>
    </row>
    <row r="362" spans="1:16" ht="13.2">
      <c r="A362" s="17" t="s">
        <v>44</v>
      </c>
      <c r="B362" s="20" t="s">
        <v>589</v>
      </c>
      <c r="C362" s="20" t="s">
        <v>579</v>
      </c>
      <c r="D362" s="17" t="s">
        <v>34</v>
      </c>
      <c r="E362" s="21" t="s">
        <v>590</v>
      </c>
      <c r="F362" s="22" t="s">
        <v>64</v>
      </c>
      <c r="G362" s="30">
        <v>1</v>
      </c>
      <c r="H362" s="31">
        <v>0</v>
      </c>
      <c r="I362" s="31">
        <f>ROUND(ROUND(H362,2)*ROUND(G362,3),2)</f>
        <v>0</v>
      </c>
      <c r="O362">
        <f>(I362*21)/100</f>
        <v>0</v>
      </c>
      <c r="P362" t="s">
        <v>22</v>
      </c>
    </row>
    <row r="363" spans="1:9" ht="57">
      <c r="A363" t="s">
        <v>50</v>
      </c>
      <c r="E363" s="34" t="s">
        <v>581</v>
      </c>
      <c r="G363" s="29"/>
      <c r="H363" s="29"/>
      <c r="I363" s="29"/>
    </row>
    <row r="364" spans="1:16" ht="13.2">
      <c r="A364" s="17" t="s">
        <v>44</v>
      </c>
      <c r="B364" s="20" t="s">
        <v>591</v>
      </c>
      <c r="C364" s="20" t="s">
        <v>579</v>
      </c>
      <c r="D364" s="17" t="s">
        <v>36</v>
      </c>
      <c r="E364" s="21" t="s">
        <v>592</v>
      </c>
      <c r="F364" s="22" t="s">
        <v>64</v>
      </c>
      <c r="G364" s="30">
        <v>1</v>
      </c>
      <c r="H364" s="31">
        <v>0</v>
      </c>
      <c r="I364" s="31">
        <f>ROUND(ROUND(H364,2)*ROUND(G364,3),2)</f>
        <v>0</v>
      </c>
      <c r="O364">
        <f>(I364*21)/100</f>
        <v>0</v>
      </c>
      <c r="P364" t="s">
        <v>22</v>
      </c>
    </row>
    <row r="365" spans="1:9" ht="57">
      <c r="A365" t="s">
        <v>50</v>
      </c>
      <c r="E365" s="34" t="s">
        <v>581</v>
      </c>
      <c r="G365" s="29"/>
      <c r="H365" s="29"/>
      <c r="I365" s="29"/>
    </row>
    <row r="366" spans="1:16" ht="13.2">
      <c r="A366" s="17" t="s">
        <v>44</v>
      </c>
      <c r="B366" s="20" t="s">
        <v>593</v>
      </c>
      <c r="C366" s="20" t="s">
        <v>594</v>
      </c>
      <c r="D366" s="17" t="s">
        <v>46</v>
      </c>
      <c r="E366" s="21" t="s">
        <v>595</v>
      </c>
      <c r="F366" s="22" t="s">
        <v>64</v>
      </c>
      <c r="G366" s="30">
        <v>200</v>
      </c>
      <c r="H366" s="31">
        <v>0</v>
      </c>
      <c r="I366" s="31">
        <f>ROUND(ROUND(H366,2)*ROUND(G366,3),2)</f>
        <v>0</v>
      </c>
      <c r="O366">
        <f>(I366*21)/100</f>
        <v>0</v>
      </c>
      <c r="P366" t="s">
        <v>22</v>
      </c>
    </row>
    <row r="367" spans="1:9" ht="45.6">
      <c r="A367" t="s">
        <v>50</v>
      </c>
      <c r="E367" s="34" t="s">
        <v>596</v>
      </c>
      <c r="G367" s="29"/>
      <c r="H367" s="29"/>
      <c r="I367" s="29"/>
    </row>
    <row r="368" spans="1:16" ht="26.4">
      <c r="A368" s="17" t="s">
        <v>44</v>
      </c>
      <c r="B368" s="20" t="s">
        <v>597</v>
      </c>
      <c r="C368" s="20" t="s">
        <v>594</v>
      </c>
      <c r="D368" s="17" t="s">
        <v>28</v>
      </c>
      <c r="E368" s="21" t="s">
        <v>598</v>
      </c>
      <c r="F368" s="22" t="s">
        <v>64</v>
      </c>
      <c r="G368" s="30">
        <v>50</v>
      </c>
      <c r="H368" s="31">
        <v>0</v>
      </c>
      <c r="I368" s="31">
        <f>ROUND(ROUND(H368,2)*ROUND(G368,3),2)</f>
        <v>0</v>
      </c>
      <c r="O368">
        <f>(I368*21)/100</f>
        <v>0</v>
      </c>
      <c r="P368" t="s">
        <v>22</v>
      </c>
    </row>
    <row r="369" spans="1:9" ht="22.8">
      <c r="A369" t="s">
        <v>50</v>
      </c>
      <c r="E369" s="34" t="s">
        <v>599</v>
      </c>
      <c r="G369" s="29"/>
      <c r="H369" s="29"/>
      <c r="I369" s="29"/>
    </row>
    <row r="370" spans="1:16" ht="26.4">
      <c r="A370" s="17" t="s">
        <v>44</v>
      </c>
      <c r="B370" s="20" t="s">
        <v>600</v>
      </c>
      <c r="C370" s="20" t="s">
        <v>601</v>
      </c>
      <c r="D370" s="17" t="s">
        <v>28</v>
      </c>
      <c r="E370" s="21" t="s">
        <v>602</v>
      </c>
      <c r="F370" s="22" t="s">
        <v>64</v>
      </c>
      <c r="G370" s="30">
        <v>50</v>
      </c>
      <c r="H370" s="31">
        <v>0</v>
      </c>
      <c r="I370" s="31">
        <f>ROUND(ROUND(H370,2)*ROUND(G370,3),2)</f>
        <v>0</v>
      </c>
      <c r="O370">
        <f>(I370*21)/100</f>
        <v>0</v>
      </c>
      <c r="P370" t="s">
        <v>22</v>
      </c>
    </row>
    <row r="371" spans="1:9" ht="13.2">
      <c r="A371" t="s">
        <v>50</v>
      </c>
      <c r="E371" s="34" t="s">
        <v>603</v>
      </c>
      <c r="G371" s="29"/>
      <c r="H371" s="29"/>
      <c r="I371" s="29"/>
    </row>
    <row r="372" spans="1:16" ht="26.4">
      <c r="A372" s="17" t="s">
        <v>44</v>
      </c>
      <c r="B372" s="20" t="s">
        <v>604</v>
      </c>
      <c r="C372" s="20" t="s">
        <v>601</v>
      </c>
      <c r="D372" s="17" t="s">
        <v>22</v>
      </c>
      <c r="E372" s="21" t="s">
        <v>605</v>
      </c>
      <c r="F372" s="22" t="s">
        <v>64</v>
      </c>
      <c r="G372" s="30">
        <v>200</v>
      </c>
      <c r="H372" s="31">
        <v>0</v>
      </c>
      <c r="I372" s="31">
        <f>ROUND(ROUND(H372,2)*ROUND(G372,3),2)</f>
        <v>0</v>
      </c>
      <c r="O372">
        <f>(I372*21)/100</f>
        <v>0</v>
      </c>
      <c r="P372" t="s">
        <v>22</v>
      </c>
    </row>
    <row r="373" spans="1:9" ht="13.2">
      <c r="A373" t="s">
        <v>50</v>
      </c>
      <c r="E373" s="34" t="s">
        <v>603</v>
      </c>
      <c r="G373" s="29"/>
      <c r="H373" s="29"/>
      <c r="I373" s="29"/>
    </row>
    <row r="374" spans="1:16" ht="13.2">
      <c r="A374" s="17" t="s">
        <v>44</v>
      </c>
      <c r="B374" s="20" t="s">
        <v>606</v>
      </c>
      <c r="C374" s="20" t="s">
        <v>601</v>
      </c>
      <c r="D374" s="17" t="s">
        <v>21</v>
      </c>
      <c r="E374" s="21" t="s">
        <v>607</v>
      </c>
      <c r="F374" s="22" t="s">
        <v>64</v>
      </c>
      <c r="G374" s="30">
        <v>50</v>
      </c>
      <c r="H374" s="31">
        <v>0</v>
      </c>
      <c r="I374" s="31">
        <f>ROUND(ROUND(H374,2)*ROUND(G374,3),2)</f>
        <v>0</v>
      </c>
      <c r="O374">
        <f>(I374*21)/100</f>
        <v>0</v>
      </c>
      <c r="P374" t="s">
        <v>22</v>
      </c>
    </row>
    <row r="375" spans="1:9" ht="13.2">
      <c r="A375" t="s">
        <v>50</v>
      </c>
      <c r="E375" s="34" t="s">
        <v>603</v>
      </c>
      <c r="G375" s="29"/>
      <c r="H375" s="29"/>
      <c r="I375" s="29"/>
    </row>
    <row r="376" spans="1:16" ht="13.2">
      <c r="A376" s="17" t="s">
        <v>44</v>
      </c>
      <c r="B376" s="20" t="s">
        <v>608</v>
      </c>
      <c r="C376" s="20" t="s">
        <v>601</v>
      </c>
      <c r="D376" s="17" t="s">
        <v>39</v>
      </c>
      <c r="E376" s="21" t="s">
        <v>609</v>
      </c>
      <c r="F376" s="22" t="s">
        <v>64</v>
      </c>
      <c r="G376" s="30">
        <v>50</v>
      </c>
      <c r="H376" s="31">
        <v>0</v>
      </c>
      <c r="I376" s="31">
        <f>ROUND(ROUND(H376,2)*ROUND(G376,3),2)</f>
        <v>0</v>
      </c>
      <c r="O376">
        <f>(I376*21)/100</f>
        <v>0</v>
      </c>
      <c r="P376" t="s">
        <v>22</v>
      </c>
    </row>
    <row r="377" spans="1:9" ht="22.8">
      <c r="A377" t="s">
        <v>50</v>
      </c>
      <c r="E377" s="34" t="s">
        <v>610</v>
      </c>
      <c r="G377" s="29"/>
      <c r="H377" s="29"/>
      <c r="I377" s="29"/>
    </row>
    <row r="378" spans="1:16" ht="13.2">
      <c r="A378" s="17" t="s">
        <v>44</v>
      </c>
      <c r="B378" s="20" t="s">
        <v>611</v>
      </c>
      <c r="C378" s="20" t="s">
        <v>612</v>
      </c>
      <c r="D378" s="17" t="s">
        <v>28</v>
      </c>
      <c r="E378" s="21" t="s">
        <v>613</v>
      </c>
      <c r="F378" s="22" t="s">
        <v>64</v>
      </c>
      <c r="G378" s="30">
        <v>50</v>
      </c>
      <c r="H378" s="31">
        <v>0</v>
      </c>
      <c r="I378" s="31">
        <f>ROUND(ROUND(H378,2)*ROUND(G378,3),2)</f>
        <v>0</v>
      </c>
      <c r="J378" s="43" t="s">
        <v>985</v>
      </c>
      <c r="O378">
        <f>(I378*21)/100</f>
        <v>0</v>
      </c>
      <c r="P378" t="s">
        <v>22</v>
      </c>
    </row>
    <row r="379" spans="1:11" ht="66">
      <c r="A379" t="s">
        <v>50</v>
      </c>
      <c r="E379" s="38" t="s">
        <v>614</v>
      </c>
      <c r="G379" s="29"/>
      <c r="H379" s="29"/>
      <c r="I379" s="29"/>
      <c r="J379" s="44" t="s">
        <v>927</v>
      </c>
      <c r="K379" s="48" t="s">
        <v>1091</v>
      </c>
    </row>
    <row r="380" spans="1:11" ht="79.2">
      <c r="A380" t="s">
        <v>50</v>
      </c>
      <c r="E380" s="37"/>
      <c r="G380" s="29"/>
      <c r="H380" s="29"/>
      <c r="I380" s="29"/>
      <c r="J380" s="44" t="s">
        <v>988</v>
      </c>
      <c r="K380" s="48" t="s">
        <v>1091</v>
      </c>
    </row>
    <row r="381" spans="1:16" ht="13.2">
      <c r="A381" s="17" t="s">
        <v>44</v>
      </c>
      <c r="B381" s="20" t="s">
        <v>615</v>
      </c>
      <c r="C381" s="20" t="s">
        <v>612</v>
      </c>
      <c r="D381" s="17" t="s">
        <v>22</v>
      </c>
      <c r="E381" s="21" t="s">
        <v>616</v>
      </c>
      <c r="F381" s="22" t="s">
        <v>617</v>
      </c>
      <c r="G381" s="30">
        <v>5000</v>
      </c>
      <c r="H381" s="31">
        <v>0</v>
      </c>
      <c r="I381" s="31">
        <f>ROUND(ROUND(H381,2)*ROUND(G381,3),2)</f>
        <v>0</v>
      </c>
      <c r="J381" s="43" t="s">
        <v>986</v>
      </c>
      <c r="O381">
        <f>(I381*21)/100</f>
        <v>0</v>
      </c>
      <c r="P381" t="s">
        <v>22</v>
      </c>
    </row>
    <row r="382" spans="1:11" ht="79.2">
      <c r="A382" t="s">
        <v>50</v>
      </c>
      <c r="E382" s="34" t="s">
        <v>618</v>
      </c>
      <c r="G382" s="29"/>
      <c r="H382" s="29"/>
      <c r="I382" s="29"/>
      <c r="J382" s="44" t="s">
        <v>989</v>
      </c>
      <c r="K382" s="48" t="s">
        <v>1072</v>
      </c>
    </row>
    <row r="383" spans="1:16" ht="13.2">
      <c r="A383" s="17" t="s">
        <v>44</v>
      </c>
      <c r="B383" s="20" t="s">
        <v>619</v>
      </c>
      <c r="C383" s="20" t="s">
        <v>612</v>
      </c>
      <c r="D383" s="17" t="s">
        <v>21</v>
      </c>
      <c r="E383" s="21" t="s">
        <v>620</v>
      </c>
      <c r="F383" s="22" t="s">
        <v>64</v>
      </c>
      <c r="G383" s="30">
        <v>50</v>
      </c>
      <c r="H383" s="31">
        <v>0</v>
      </c>
      <c r="I383" s="31">
        <f>ROUND(ROUND(H383,2)*ROUND(G383,3),2)</f>
        <v>0</v>
      </c>
      <c r="J383" s="43" t="s">
        <v>987</v>
      </c>
      <c r="O383">
        <f>(I383*21)/100</f>
        <v>0</v>
      </c>
      <c r="P383" t="s">
        <v>22</v>
      </c>
    </row>
    <row r="384" spans="1:11" ht="52.8">
      <c r="A384" t="s">
        <v>50</v>
      </c>
      <c r="E384" s="38" t="s">
        <v>621</v>
      </c>
      <c r="G384" s="29"/>
      <c r="H384" s="29"/>
      <c r="I384" s="29"/>
      <c r="J384" s="44" t="s">
        <v>928</v>
      </c>
      <c r="K384" s="48" t="s">
        <v>1072</v>
      </c>
    </row>
    <row r="385" spans="1:11" ht="92.4">
      <c r="A385" t="s">
        <v>50</v>
      </c>
      <c r="E385" s="37"/>
      <c r="G385" s="29"/>
      <c r="H385" s="29"/>
      <c r="I385" s="29"/>
      <c r="J385" s="44" t="s">
        <v>991</v>
      </c>
      <c r="K385" s="48" t="s">
        <v>1072</v>
      </c>
    </row>
    <row r="386" spans="1:16" ht="13.2">
      <c r="A386" s="17" t="s">
        <v>44</v>
      </c>
      <c r="B386" s="20" t="s">
        <v>622</v>
      </c>
      <c r="C386" s="20" t="s">
        <v>623</v>
      </c>
      <c r="D386" s="17" t="s">
        <v>46</v>
      </c>
      <c r="E386" s="21" t="s">
        <v>624</v>
      </c>
      <c r="F386" s="22" t="s">
        <v>64</v>
      </c>
      <c r="G386" s="30">
        <v>25</v>
      </c>
      <c r="H386" s="31">
        <v>0</v>
      </c>
      <c r="I386" s="31">
        <f>ROUND(ROUND(H386,2)*ROUND(G386,3),2)</f>
        <v>0</v>
      </c>
      <c r="O386">
        <f>(I386*21)/100</f>
        <v>0</v>
      </c>
      <c r="P386" t="s">
        <v>22</v>
      </c>
    </row>
    <row r="387" spans="1:9" ht="22.8">
      <c r="A387" t="s">
        <v>50</v>
      </c>
      <c r="E387" s="34" t="s">
        <v>625</v>
      </c>
      <c r="G387" s="29"/>
      <c r="H387" s="29"/>
      <c r="I387" s="29"/>
    </row>
    <row r="388" spans="1:16" ht="13.2">
      <c r="A388" s="17" t="s">
        <v>44</v>
      </c>
      <c r="B388" s="20" t="s">
        <v>626</v>
      </c>
      <c r="C388" s="20" t="s">
        <v>627</v>
      </c>
      <c r="D388" s="17" t="s">
        <v>46</v>
      </c>
      <c r="E388" s="21" t="s">
        <v>628</v>
      </c>
      <c r="F388" s="22" t="s">
        <v>64</v>
      </c>
      <c r="G388" s="30">
        <v>25</v>
      </c>
      <c r="H388" s="31">
        <v>0</v>
      </c>
      <c r="I388" s="31">
        <f>ROUND(ROUND(H388,2)*ROUND(G388,3),2)</f>
        <v>0</v>
      </c>
      <c r="O388">
        <f>(I388*21)/100</f>
        <v>0</v>
      </c>
      <c r="P388" t="s">
        <v>22</v>
      </c>
    </row>
    <row r="389" spans="1:9" ht="22.8">
      <c r="A389" t="s">
        <v>50</v>
      </c>
      <c r="E389" s="34" t="s">
        <v>625</v>
      </c>
      <c r="G389" s="29"/>
      <c r="H389" s="29"/>
      <c r="I389" s="29"/>
    </row>
    <row r="390" spans="1:16" ht="13.2">
      <c r="A390" s="17" t="s">
        <v>44</v>
      </c>
      <c r="B390" s="20" t="s">
        <v>629</v>
      </c>
      <c r="C390" s="20" t="s">
        <v>630</v>
      </c>
      <c r="D390" s="17" t="s">
        <v>28</v>
      </c>
      <c r="E390" s="21" t="s">
        <v>631</v>
      </c>
      <c r="F390" s="22" t="s">
        <v>64</v>
      </c>
      <c r="G390" s="30">
        <v>200</v>
      </c>
      <c r="H390" s="31">
        <v>0</v>
      </c>
      <c r="I390" s="31">
        <f>ROUND(ROUND(H390,2)*ROUND(G390,3),2)</f>
        <v>0</v>
      </c>
      <c r="O390">
        <f>(I390*21)/100</f>
        <v>0</v>
      </c>
      <c r="P390" t="s">
        <v>22</v>
      </c>
    </row>
    <row r="391" spans="1:9" ht="45.6">
      <c r="A391" t="s">
        <v>50</v>
      </c>
      <c r="E391" s="34" t="s">
        <v>632</v>
      </c>
      <c r="G391" s="29"/>
      <c r="H391" s="29"/>
      <c r="I391" s="29"/>
    </row>
    <row r="392" spans="1:16" ht="13.2">
      <c r="A392" s="17" t="s">
        <v>44</v>
      </c>
      <c r="B392" s="20" t="s">
        <v>633</v>
      </c>
      <c r="C392" s="20" t="s">
        <v>630</v>
      </c>
      <c r="D392" s="17" t="s">
        <v>22</v>
      </c>
      <c r="E392" s="21" t="s">
        <v>634</v>
      </c>
      <c r="F392" s="22" t="s">
        <v>58</v>
      </c>
      <c r="G392" s="30">
        <v>700</v>
      </c>
      <c r="H392" s="31">
        <v>0</v>
      </c>
      <c r="I392" s="31">
        <f>ROUND(ROUND(H392,2)*ROUND(G392,3),2)</f>
        <v>0</v>
      </c>
      <c r="O392">
        <f>(I392*21)/100</f>
        <v>0</v>
      </c>
      <c r="P392" t="s">
        <v>22</v>
      </c>
    </row>
    <row r="393" spans="1:9" ht="22.8">
      <c r="A393" t="s">
        <v>50</v>
      </c>
      <c r="E393" s="34" t="s">
        <v>635</v>
      </c>
      <c r="G393" s="29"/>
      <c r="H393" s="29"/>
      <c r="I393" s="29"/>
    </row>
    <row r="394" spans="1:16" ht="26.4">
      <c r="A394" s="17" t="s">
        <v>44</v>
      </c>
      <c r="B394" s="20" t="s">
        <v>636</v>
      </c>
      <c r="C394" s="20" t="s">
        <v>637</v>
      </c>
      <c r="D394" s="17" t="s">
        <v>28</v>
      </c>
      <c r="E394" s="21" t="s">
        <v>638</v>
      </c>
      <c r="F394" s="22" t="s">
        <v>64</v>
      </c>
      <c r="G394" s="30">
        <v>50</v>
      </c>
      <c r="H394" s="31">
        <v>0</v>
      </c>
      <c r="I394" s="31">
        <f>ROUND(ROUND(H394,2)*ROUND(G394,3),2)</f>
        <v>0</v>
      </c>
      <c r="O394">
        <f>(I394*21)/100</f>
        <v>0</v>
      </c>
      <c r="P394" t="s">
        <v>22</v>
      </c>
    </row>
    <row r="395" spans="1:9" ht="22.8">
      <c r="A395" t="s">
        <v>50</v>
      </c>
      <c r="E395" s="34" t="s">
        <v>639</v>
      </c>
      <c r="G395" s="29"/>
      <c r="H395" s="29"/>
      <c r="I395" s="29"/>
    </row>
    <row r="396" spans="1:16" ht="13.2">
      <c r="A396" s="17" t="s">
        <v>44</v>
      </c>
      <c r="B396" s="20" t="s">
        <v>640</v>
      </c>
      <c r="C396" s="20" t="s">
        <v>641</v>
      </c>
      <c r="D396" s="17" t="s">
        <v>28</v>
      </c>
      <c r="E396" s="21" t="s">
        <v>642</v>
      </c>
      <c r="F396" s="22" t="s">
        <v>64</v>
      </c>
      <c r="G396" s="30">
        <v>50</v>
      </c>
      <c r="H396" s="31">
        <v>0</v>
      </c>
      <c r="I396" s="31">
        <f>ROUND(ROUND(H396,2)*ROUND(G396,3),2)</f>
        <v>0</v>
      </c>
      <c r="O396">
        <f>(I396*21)/100</f>
        <v>0</v>
      </c>
      <c r="P396" t="s">
        <v>22</v>
      </c>
    </row>
    <row r="397" spans="1:9" ht="57">
      <c r="A397" t="s">
        <v>50</v>
      </c>
      <c r="E397" s="34" t="s">
        <v>643</v>
      </c>
      <c r="G397" s="29"/>
      <c r="H397" s="29"/>
      <c r="I397" s="29"/>
    </row>
    <row r="398" spans="1:16" ht="26.4">
      <c r="A398" s="17" t="s">
        <v>44</v>
      </c>
      <c r="B398" s="20" t="s">
        <v>644</v>
      </c>
      <c r="C398" s="20" t="s">
        <v>645</v>
      </c>
      <c r="D398" s="17" t="s">
        <v>46</v>
      </c>
      <c r="E398" s="21" t="s">
        <v>646</v>
      </c>
      <c r="F398" s="22" t="s">
        <v>69</v>
      </c>
      <c r="G398" s="30">
        <v>500</v>
      </c>
      <c r="H398" s="31">
        <v>0</v>
      </c>
      <c r="I398" s="31">
        <f>ROUND(ROUND(H398,2)*ROUND(G398,3),2)</f>
        <v>0</v>
      </c>
      <c r="O398">
        <f>(I398*21)/100</f>
        <v>0</v>
      </c>
      <c r="P398" t="s">
        <v>22</v>
      </c>
    </row>
    <row r="399" spans="1:9" ht="34.2">
      <c r="A399" t="s">
        <v>50</v>
      </c>
      <c r="E399" s="34" t="s">
        <v>647</v>
      </c>
      <c r="G399" s="29"/>
      <c r="H399" s="29"/>
      <c r="I399" s="29"/>
    </row>
    <row r="400" spans="1:16" ht="26.4">
      <c r="A400" s="17" t="s">
        <v>44</v>
      </c>
      <c r="B400" s="20" t="s">
        <v>648</v>
      </c>
      <c r="C400" s="20" t="s">
        <v>645</v>
      </c>
      <c r="D400" s="17" t="s">
        <v>28</v>
      </c>
      <c r="E400" s="21" t="s">
        <v>649</v>
      </c>
      <c r="F400" s="22" t="s">
        <v>58</v>
      </c>
      <c r="G400" s="30">
        <v>2000</v>
      </c>
      <c r="H400" s="31">
        <v>0</v>
      </c>
      <c r="I400" s="31">
        <f>ROUND(ROUND(H400,2)*ROUND(G400,3),2)</f>
        <v>0</v>
      </c>
      <c r="O400">
        <f>(I400*21)/100</f>
        <v>0</v>
      </c>
      <c r="P400" t="s">
        <v>22</v>
      </c>
    </row>
    <row r="401" spans="1:9" ht="34.2">
      <c r="A401" t="s">
        <v>50</v>
      </c>
      <c r="E401" s="34" t="s">
        <v>647</v>
      </c>
      <c r="G401" s="29"/>
      <c r="H401" s="29"/>
      <c r="I401" s="29"/>
    </row>
    <row r="402" spans="1:16" ht="26.4">
      <c r="A402" s="17" t="s">
        <v>44</v>
      </c>
      <c r="B402" s="20" t="s">
        <v>650</v>
      </c>
      <c r="C402" s="20" t="s">
        <v>645</v>
      </c>
      <c r="D402" s="17" t="s">
        <v>22</v>
      </c>
      <c r="E402" s="21" t="s">
        <v>651</v>
      </c>
      <c r="F402" s="22" t="s">
        <v>58</v>
      </c>
      <c r="G402" s="30">
        <v>1000</v>
      </c>
      <c r="H402" s="31">
        <v>0</v>
      </c>
      <c r="I402" s="31">
        <f>ROUND(ROUND(H402,2)*ROUND(G402,3),2)</f>
        <v>0</v>
      </c>
      <c r="O402">
        <f>(I402*21)/100</f>
        <v>0</v>
      </c>
      <c r="P402" t="s">
        <v>22</v>
      </c>
    </row>
    <row r="403" spans="1:9" ht="34.2">
      <c r="A403" t="s">
        <v>50</v>
      </c>
      <c r="E403" s="34" t="s">
        <v>647</v>
      </c>
      <c r="G403" s="29"/>
      <c r="H403" s="29"/>
      <c r="I403" s="29"/>
    </row>
    <row r="404" spans="1:16" ht="26.4">
      <c r="A404" s="17" t="s">
        <v>44</v>
      </c>
      <c r="B404" s="20" t="s">
        <v>652</v>
      </c>
      <c r="C404" s="20" t="s">
        <v>645</v>
      </c>
      <c r="D404" s="17" t="s">
        <v>21</v>
      </c>
      <c r="E404" s="21" t="s">
        <v>653</v>
      </c>
      <c r="F404" s="22" t="s">
        <v>58</v>
      </c>
      <c r="G404" s="30">
        <v>400</v>
      </c>
      <c r="H404" s="31">
        <v>0</v>
      </c>
      <c r="I404" s="31">
        <f>ROUND(ROUND(H404,2)*ROUND(G404,3),2)</f>
        <v>0</v>
      </c>
      <c r="O404">
        <f>(I404*21)/100</f>
        <v>0</v>
      </c>
      <c r="P404" t="s">
        <v>22</v>
      </c>
    </row>
    <row r="405" spans="1:9" ht="34.2">
      <c r="A405" t="s">
        <v>50</v>
      </c>
      <c r="E405" s="34" t="s">
        <v>647</v>
      </c>
      <c r="G405" s="29"/>
      <c r="H405" s="29"/>
      <c r="I405" s="29"/>
    </row>
    <row r="406" spans="1:16" ht="26.4">
      <c r="A406" s="17" t="s">
        <v>44</v>
      </c>
      <c r="B406" s="20" t="s">
        <v>654</v>
      </c>
      <c r="C406" s="20" t="s">
        <v>645</v>
      </c>
      <c r="D406" s="17" t="s">
        <v>32</v>
      </c>
      <c r="E406" s="21" t="s">
        <v>655</v>
      </c>
      <c r="F406" s="22" t="s">
        <v>58</v>
      </c>
      <c r="G406" s="30">
        <v>200</v>
      </c>
      <c r="H406" s="31">
        <v>0</v>
      </c>
      <c r="I406" s="31">
        <f>ROUND(ROUND(H406,2)*ROUND(G406,3),2)</f>
        <v>0</v>
      </c>
      <c r="O406">
        <f>(I406*21)/100</f>
        <v>0</v>
      </c>
      <c r="P406" t="s">
        <v>22</v>
      </c>
    </row>
    <row r="407" spans="1:9" ht="34.2">
      <c r="A407" t="s">
        <v>50</v>
      </c>
      <c r="E407" s="34" t="s">
        <v>647</v>
      </c>
      <c r="G407" s="29"/>
      <c r="H407" s="29"/>
      <c r="I407" s="29"/>
    </row>
    <row r="408" spans="1:16" ht="26.4">
      <c r="A408" s="17" t="s">
        <v>44</v>
      </c>
      <c r="B408" s="20" t="s">
        <v>656</v>
      </c>
      <c r="C408" s="20" t="s">
        <v>645</v>
      </c>
      <c r="D408" s="17" t="s">
        <v>34</v>
      </c>
      <c r="E408" s="21" t="s">
        <v>657</v>
      </c>
      <c r="F408" s="22" t="s">
        <v>58</v>
      </c>
      <c r="G408" s="30">
        <v>200</v>
      </c>
      <c r="H408" s="31">
        <v>0</v>
      </c>
      <c r="I408" s="31">
        <f>ROUND(ROUND(H408,2)*ROUND(G408,3),2)</f>
        <v>0</v>
      </c>
      <c r="O408">
        <f>(I408*21)/100</f>
        <v>0</v>
      </c>
      <c r="P408" t="s">
        <v>22</v>
      </c>
    </row>
    <row r="409" spans="1:9" ht="34.2">
      <c r="A409" t="s">
        <v>50</v>
      </c>
      <c r="E409" s="34" t="s">
        <v>647</v>
      </c>
      <c r="G409" s="29"/>
      <c r="H409" s="29"/>
      <c r="I409" s="29"/>
    </row>
    <row r="410" spans="1:16" ht="13.2">
      <c r="A410" s="17" t="s">
        <v>44</v>
      </c>
      <c r="B410" s="20" t="s">
        <v>658</v>
      </c>
      <c r="C410" s="20" t="s">
        <v>659</v>
      </c>
      <c r="D410" s="17" t="s">
        <v>28</v>
      </c>
      <c r="E410" s="21" t="s">
        <v>660</v>
      </c>
      <c r="F410" s="22" t="s">
        <v>69</v>
      </c>
      <c r="G410" s="30">
        <v>200</v>
      </c>
      <c r="H410" s="31">
        <v>0</v>
      </c>
      <c r="I410" s="31">
        <f>ROUND(ROUND(H410,2)*ROUND(G410,3),2)</f>
        <v>0</v>
      </c>
      <c r="O410">
        <f>(I410*21)/100</f>
        <v>0</v>
      </c>
      <c r="P410" t="s">
        <v>22</v>
      </c>
    </row>
    <row r="411" spans="1:9" ht="13.2">
      <c r="A411" t="s">
        <v>50</v>
      </c>
      <c r="E411" s="34" t="s">
        <v>661</v>
      </c>
      <c r="G411" s="29"/>
      <c r="H411" s="29"/>
      <c r="I411" s="29"/>
    </row>
    <row r="412" spans="1:16" ht="13.2">
      <c r="A412" s="17" t="s">
        <v>44</v>
      </c>
      <c r="B412" s="20" t="s">
        <v>662</v>
      </c>
      <c r="C412" s="20" t="s">
        <v>663</v>
      </c>
      <c r="D412" s="17" t="s">
        <v>46</v>
      </c>
      <c r="E412" s="21" t="s">
        <v>664</v>
      </c>
      <c r="F412" s="22" t="s">
        <v>69</v>
      </c>
      <c r="G412" s="30">
        <v>200</v>
      </c>
      <c r="H412" s="31">
        <v>0</v>
      </c>
      <c r="I412" s="31">
        <f>ROUND(ROUND(H412,2)*ROUND(G412,3),2)</f>
        <v>0</v>
      </c>
      <c r="O412">
        <f>(I412*21)/100</f>
        <v>0</v>
      </c>
      <c r="P412" t="s">
        <v>22</v>
      </c>
    </row>
    <row r="413" spans="1:9" ht="13.2">
      <c r="A413" t="s">
        <v>50</v>
      </c>
      <c r="E413" s="34" t="s">
        <v>661</v>
      </c>
      <c r="G413" s="29"/>
      <c r="H413" s="29"/>
      <c r="I413" s="29"/>
    </row>
    <row r="414" spans="1:16" ht="26.4">
      <c r="A414" s="17" t="s">
        <v>44</v>
      </c>
      <c r="B414" s="20" t="s">
        <v>665</v>
      </c>
      <c r="C414" s="20" t="s">
        <v>666</v>
      </c>
      <c r="D414" s="17" t="s">
        <v>46</v>
      </c>
      <c r="E414" s="21" t="s">
        <v>667</v>
      </c>
      <c r="F414" s="22" t="s">
        <v>69</v>
      </c>
      <c r="G414" s="30">
        <v>500</v>
      </c>
      <c r="H414" s="31">
        <v>0</v>
      </c>
      <c r="I414" s="31">
        <f>ROUND(ROUND(H414,2)*ROUND(G414,3),2)</f>
        <v>0</v>
      </c>
      <c r="O414">
        <f>(I414*21)/100</f>
        <v>0</v>
      </c>
      <c r="P414" t="s">
        <v>22</v>
      </c>
    </row>
    <row r="415" spans="1:9" ht="34.2">
      <c r="A415" t="s">
        <v>50</v>
      </c>
      <c r="E415" s="34" t="s">
        <v>647</v>
      </c>
      <c r="G415" s="29"/>
      <c r="H415" s="29"/>
      <c r="I415" s="29"/>
    </row>
    <row r="416" spans="1:16" ht="26.4">
      <c r="A416" s="17" t="s">
        <v>44</v>
      </c>
      <c r="B416" s="20" t="s">
        <v>668</v>
      </c>
      <c r="C416" s="20" t="s">
        <v>666</v>
      </c>
      <c r="D416" s="17" t="s">
        <v>28</v>
      </c>
      <c r="E416" s="21" t="s">
        <v>669</v>
      </c>
      <c r="F416" s="22" t="s">
        <v>58</v>
      </c>
      <c r="G416" s="30">
        <v>2000</v>
      </c>
      <c r="H416" s="31">
        <v>0</v>
      </c>
      <c r="I416" s="31">
        <f>ROUND(ROUND(H416,2)*ROUND(G416,3),2)</f>
        <v>0</v>
      </c>
      <c r="O416">
        <f>(I416*21)/100</f>
        <v>0</v>
      </c>
      <c r="P416" t="s">
        <v>22</v>
      </c>
    </row>
    <row r="417" spans="1:9" ht="34.2">
      <c r="A417" t="s">
        <v>50</v>
      </c>
      <c r="E417" s="34" t="s">
        <v>647</v>
      </c>
      <c r="G417" s="29"/>
      <c r="H417" s="29"/>
      <c r="I417" s="29"/>
    </row>
    <row r="418" spans="1:16" ht="26.4">
      <c r="A418" s="17" t="s">
        <v>44</v>
      </c>
      <c r="B418" s="20" t="s">
        <v>670</v>
      </c>
      <c r="C418" s="20" t="s">
        <v>666</v>
      </c>
      <c r="D418" s="17" t="s">
        <v>22</v>
      </c>
      <c r="E418" s="21" t="s">
        <v>671</v>
      </c>
      <c r="F418" s="22" t="s">
        <v>58</v>
      </c>
      <c r="G418" s="30">
        <v>1000</v>
      </c>
      <c r="H418" s="31">
        <v>0</v>
      </c>
      <c r="I418" s="31">
        <f>ROUND(ROUND(H418,2)*ROUND(G418,3),2)</f>
        <v>0</v>
      </c>
      <c r="O418">
        <f>(I418*21)/100</f>
        <v>0</v>
      </c>
      <c r="P418" t="s">
        <v>22</v>
      </c>
    </row>
    <row r="419" spans="1:9" ht="34.2">
      <c r="A419" t="s">
        <v>50</v>
      </c>
      <c r="E419" s="34" t="s">
        <v>647</v>
      </c>
      <c r="G419" s="29"/>
      <c r="H419" s="29"/>
      <c r="I419" s="29"/>
    </row>
    <row r="420" spans="1:16" ht="26.4">
      <c r="A420" s="17" t="s">
        <v>44</v>
      </c>
      <c r="B420" s="20" t="s">
        <v>672</v>
      </c>
      <c r="C420" s="20" t="s">
        <v>673</v>
      </c>
      <c r="D420" s="17" t="s">
        <v>28</v>
      </c>
      <c r="E420" s="21" t="s">
        <v>674</v>
      </c>
      <c r="F420" s="22" t="s">
        <v>58</v>
      </c>
      <c r="G420" s="30">
        <v>100</v>
      </c>
      <c r="H420" s="31">
        <v>0</v>
      </c>
      <c r="I420" s="31">
        <f>ROUND(ROUND(H420,2)*ROUND(G420,3),2)</f>
        <v>0</v>
      </c>
      <c r="O420">
        <f>(I420*21)/100</f>
        <v>0</v>
      </c>
      <c r="P420" t="s">
        <v>22</v>
      </c>
    </row>
    <row r="421" spans="1:9" ht="34.2">
      <c r="A421" t="s">
        <v>50</v>
      </c>
      <c r="E421" s="34" t="s">
        <v>675</v>
      </c>
      <c r="G421" s="29"/>
      <c r="H421" s="29"/>
      <c r="I421" s="29"/>
    </row>
    <row r="422" spans="1:16" ht="26.4">
      <c r="A422" s="17" t="s">
        <v>44</v>
      </c>
      <c r="B422" s="20" t="s">
        <v>676</v>
      </c>
      <c r="C422" s="20" t="s">
        <v>677</v>
      </c>
      <c r="D422" s="17" t="s">
        <v>28</v>
      </c>
      <c r="E422" s="21" t="s">
        <v>678</v>
      </c>
      <c r="F422" s="22" t="s">
        <v>64</v>
      </c>
      <c r="G422" s="30">
        <v>100</v>
      </c>
      <c r="H422" s="31">
        <v>0</v>
      </c>
      <c r="I422" s="31">
        <f>ROUND(ROUND(H422,2)*ROUND(G422,3),2)</f>
        <v>0</v>
      </c>
      <c r="O422">
        <f>(I422*21)/100</f>
        <v>0</v>
      </c>
      <c r="P422" t="s">
        <v>22</v>
      </c>
    </row>
    <row r="423" spans="1:9" ht="34.2">
      <c r="A423" t="s">
        <v>50</v>
      </c>
      <c r="E423" s="34" t="s">
        <v>679</v>
      </c>
      <c r="G423" s="29"/>
      <c r="H423" s="29"/>
      <c r="I423" s="29"/>
    </row>
    <row r="424" spans="1:16" ht="26.4">
      <c r="A424" s="17" t="s">
        <v>44</v>
      </c>
      <c r="B424" s="20" t="s">
        <v>680</v>
      </c>
      <c r="C424" s="20" t="s">
        <v>677</v>
      </c>
      <c r="D424" s="17" t="s">
        <v>22</v>
      </c>
      <c r="E424" s="21" t="s">
        <v>681</v>
      </c>
      <c r="F424" s="22" t="s">
        <v>64</v>
      </c>
      <c r="G424" s="30">
        <v>100</v>
      </c>
      <c r="H424" s="31">
        <v>0</v>
      </c>
      <c r="I424" s="31">
        <f>ROUND(ROUND(H424,2)*ROUND(G424,3),2)</f>
        <v>0</v>
      </c>
      <c r="O424">
        <f>(I424*21)/100</f>
        <v>0</v>
      </c>
      <c r="P424" t="s">
        <v>22</v>
      </c>
    </row>
    <row r="425" spans="1:9" ht="34.2">
      <c r="A425" t="s">
        <v>50</v>
      </c>
      <c r="E425" s="34" t="s">
        <v>679</v>
      </c>
      <c r="G425" s="29"/>
      <c r="H425" s="29"/>
      <c r="I425" s="29"/>
    </row>
    <row r="426" spans="1:16" ht="13.2">
      <c r="A426" s="17" t="s">
        <v>44</v>
      </c>
      <c r="B426" s="20" t="s">
        <v>682</v>
      </c>
      <c r="C426" s="20" t="s">
        <v>683</v>
      </c>
      <c r="D426" s="17" t="s">
        <v>46</v>
      </c>
      <c r="E426" s="21" t="s">
        <v>684</v>
      </c>
      <c r="F426" s="22" t="s">
        <v>58</v>
      </c>
      <c r="G426" s="30">
        <v>500</v>
      </c>
      <c r="H426" s="31">
        <v>0</v>
      </c>
      <c r="I426" s="31">
        <f>ROUND(ROUND(H426,2)*ROUND(G426,3),2)</f>
        <v>0</v>
      </c>
      <c r="O426">
        <f>(I426*21)/100</f>
        <v>0</v>
      </c>
      <c r="P426" t="s">
        <v>22</v>
      </c>
    </row>
    <row r="427" spans="1:9" ht="34.2">
      <c r="A427" t="s">
        <v>50</v>
      </c>
      <c r="E427" s="34" t="s">
        <v>685</v>
      </c>
      <c r="G427" s="29"/>
      <c r="H427" s="29"/>
      <c r="I427" s="29"/>
    </row>
    <row r="428" spans="1:16" ht="13.2">
      <c r="A428" s="17" t="s">
        <v>44</v>
      </c>
      <c r="B428" s="20" t="s">
        <v>686</v>
      </c>
      <c r="C428" s="20" t="s">
        <v>687</v>
      </c>
      <c r="D428" s="17" t="s">
        <v>46</v>
      </c>
      <c r="E428" s="21" t="s">
        <v>688</v>
      </c>
      <c r="F428" s="22" t="s">
        <v>58</v>
      </c>
      <c r="G428" s="30">
        <v>250</v>
      </c>
      <c r="H428" s="31">
        <v>0</v>
      </c>
      <c r="I428" s="31">
        <f>ROUND(ROUND(H428,2)*ROUND(G428,3),2)</f>
        <v>0</v>
      </c>
      <c r="O428">
        <f>(I428*21)/100</f>
        <v>0</v>
      </c>
      <c r="P428" t="s">
        <v>22</v>
      </c>
    </row>
    <row r="429" spans="1:9" ht="34.2">
      <c r="A429" t="s">
        <v>50</v>
      </c>
      <c r="E429" s="34" t="s">
        <v>685</v>
      </c>
      <c r="G429" s="29"/>
      <c r="H429" s="29"/>
      <c r="I429" s="29"/>
    </row>
    <row r="430" spans="1:16" ht="13.2">
      <c r="A430" s="17" t="s">
        <v>44</v>
      </c>
      <c r="B430" s="20" t="s">
        <v>689</v>
      </c>
      <c r="C430" s="20" t="s">
        <v>690</v>
      </c>
      <c r="D430" s="17" t="s">
        <v>46</v>
      </c>
      <c r="E430" s="21" t="s">
        <v>691</v>
      </c>
      <c r="F430" s="22" t="s">
        <v>58</v>
      </c>
      <c r="G430" s="30">
        <v>250</v>
      </c>
      <c r="H430" s="31">
        <v>0</v>
      </c>
      <c r="I430" s="31">
        <f>ROUND(ROUND(H430,2)*ROUND(G430,3),2)</f>
        <v>0</v>
      </c>
      <c r="O430">
        <f>(I430*21)/100</f>
        <v>0</v>
      </c>
      <c r="P430" t="s">
        <v>22</v>
      </c>
    </row>
    <row r="431" spans="1:9" ht="34.2">
      <c r="A431" t="s">
        <v>50</v>
      </c>
      <c r="E431" s="34" t="s">
        <v>685</v>
      </c>
      <c r="G431" s="29"/>
      <c r="H431" s="29"/>
      <c r="I431" s="29"/>
    </row>
    <row r="432" spans="1:16" ht="13.2">
      <c r="A432" s="17" t="s">
        <v>44</v>
      </c>
      <c r="B432" s="20" t="s">
        <v>692</v>
      </c>
      <c r="C432" s="20" t="s">
        <v>693</v>
      </c>
      <c r="D432" s="17" t="s">
        <v>46</v>
      </c>
      <c r="E432" s="21" t="s">
        <v>694</v>
      </c>
      <c r="F432" s="22" t="s">
        <v>58</v>
      </c>
      <c r="G432" s="30">
        <v>1500</v>
      </c>
      <c r="H432" s="31">
        <v>0</v>
      </c>
      <c r="I432" s="31">
        <f>ROUND(ROUND(H432,2)*ROUND(G432,3),2)</f>
        <v>0</v>
      </c>
      <c r="O432">
        <f>(I432*21)/100</f>
        <v>0</v>
      </c>
      <c r="P432" t="s">
        <v>22</v>
      </c>
    </row>
    <row r="433" spans="1:9" ht="34.2">
      <c r="A433" t="s">
        <v>50</v>
      </c>
      <c r="E433" s="34" t="s">
        <v>685</v>
      </c>
      <c r="G433" s="29"/>
      <c r="H433" s="29"/>
      <c r="I433" s="29"/>
    </row>
    <row r="434" spans="1:16" ht="26.4">
      <c r="A434" s="17" t="s">
        <v>44</v>
      </c>
      <c r="B434" s="20" t="s">
        <v>695</v>
      </c>
      <c r="C434" s="20" t="s">
        <v>693</v>
      </c>
      <c r="D434" s="17" t="s">
        <v>28</v>
      </c>
      <c r="E434" s="21" t="s">
        <v>696</v>
      </c>
      <c r="F434" s="22" t="s">
        <v>58</v>
      </c>
      <c r="G434" s="30">
        <v>200</v>
      </c>
      <c r="H434" s="31">
        <v>0</v>
      </c>
      <c r="I434" s="31">
        <f>ROUND(ROUND(H434,2)*ROUND(G434,3),2)</f>
        <v>0</v>
      </c>
      <c r="O434">
        <f>(I434*21)/100</f>
        <v>0</v>
      </c>
      <c r="P434" t="s">
        <v>22</v>
      </c>
    </row>
    <row r="435" spans="1:9" ht="34.2">
      <c r="A435" t="s">
        <v>50</v>
      </c>
      <c r="E435" s="34" t="s">
        <v>685</v>
      </c>
      <c r="G435" s="29"/>
      <c r="H435" s="29"/>
      <c r="I435" s="29"/>
    </row>
    <row r="436" spans="1:16" ht="13.2">
      <c r="A436" s="17" t="s">
        <v>44</v>
      </c>
      <c r="B436" s="20" t="s">
        <v>697</v>
      </c>
      <c r="C436" s="20" t="s">
        <v>698</v>
      </c>
      <c r="D436" s="17" t="s">
        <v>28</v>
      </c>
      <c r="E436" s="21" t="s">
        <v>699</v>
      </c>
      <c r="F436" s="22" t="s">
        <v>58</v>
      </c>
      <c r="G436" s="30">
        <v>150</v>
      </c>
      <c r="H436" s="31">
        <v>0</v>
      </c>
      <c r="I436" s="31">
        <f>ROUND(ROUND(H436,2)*ROUND(G436,3),2)</f>
        <v>0</v>
      </c>
      <c r="O436">
        <f>(I436*21)/100</f>
        <v>0</v>
      </c>
      <c r="P436" t="s">
        <v>22</v>
      </c>
    </row>
    <row r="437" spans="1:9" ht="34.2">
      <c r="A437" t="s">
        <v>50</v>
      </c>
      <c r="E437" s="34" t="s">
        <v>685</v>
      </c>
      <c r="G437" s="29"/>
      <c r="H437" s="29"/>
      <c r="I437" s="29"/>
    </row>
    <row r="438" spans="1:16" ht="26.4">
      <c r="A438" s="17" t="s">
        <v>44</v>
      </c>
      <c r="B438" s="20" t="s">
        <v>700</v>
      </c>
      <c r="C438" s="20" t="s">
        <v>701</v>
      </c>
      <c r="D438" s="17" t="s">
        <v>28</v>
      </c>
      <c r="E438" s="21" t="s">
        <v>702</v>
      </c>
      <c r="F438" s="22" t="s">
        <v>58</v>
      </c>
      <c r="G438" s="30">
        <v>200</v>
      </c>
      <c r="H438" s="31">
        <v>0</v>
      </c>
      <c r="I438" s="31">
        <f>ROUND(ROUND(H438,2)*ROUND(G438,3),2)</f>
        <v>0</v>
      </c>
      <c r="O438">
        <f>(I438*21)/100</f>
        <v>0</v>
      </c>
      <c r="P438" t="s">
        <v>22</v>
      </c>
    </row>
    <row r="439" spans="1:9" ht="45.6">
      <c r="A439" t="s">
        <v>50</v>
      </c>
      <c r="E439" s="34" t="s">
        <v>703</v>
      </c>
      <c r="G439" s="29"/>
      <c r="H439" s="29"/>
      <c r="I439" s="29"/>
    </row>
    <row r="440" spans="1:16" ht="13.2">
      <c r="A440" s="17" t="s">
        <v>44</v>
      </c>
      <c r="B440" s="20" t="s">
        <v>704</v>
      </c>
      <c r="C440" s="20" t="s">
        <v>701</v>
      </c>
      <c r="D440" s="17" t="s">
        <v>21</v>
      </c>
      <c r="E440" s="21" t="s">
        <v>705</v>
      </c>
      <c r="F440" s="22" t="s">
        <v>64</v>
      </c>
      <c r="G440" s="30">
        <v>50</v>
      </c>
      <c r="H440" s="31">
        <v>0</v>
      </c>
      <c r="I440" s="31">
        <f>ROUND(ROUND(H440,2)*ROUND(G440,3),2)</f>
        <v>0</v>
      </c>
      <c r="O440">
        <f>(I440*21)/100</f>
        <v>0</v>
      </c>
      <c r="P440" t="s">
        <v>22</v>
      </c>
    </row>
    <row r="441" spans="1:9" ht="13.2">
      <c r="A441" t="s">
        <v>50</v>
      </c>
      <c r="E441" s="24" t="s">
        <v>46</v>
      </c>
      <c r="G441" s="29"/>
      <c r="H441" s="29"/>
      <c r="I441" s="29"/>
    </row>
    <row r="442" spans="1:16" ht="13.2">
      <c r="A442" s="17" t="s">
        <v>44</v>
      </c>
      <c r="B442" s="20" t="s">
        <v>706</v>
      </c>
      <c r="C442" s="20" t="s">
        <v>707</v>
      </c>
      <c r="D442" s="17" t="s">
        <v>46</v>
      </c>
      <c r="E442" s="21" t="s">
        <v>708</v>
      </c>
      <c r="F442" s="22" t="s">
        <v>58</v>
      </c>
      <c r="G442" s="30">
        <v>100</v>
      </c>
      <c r="H442" s="31">
        <v>0</v>
      </c>
      <c r="I442" s="31">
        <f>ROUND(ROUND(H442,2)*ROUND(G442,3),2)</f>
        <v>0</v>
      </c>
      <c r="J442" s="43" t="s">
        <v>992</v>
      </c>
      <c r="O442">
        <f>(I442*21)/100</f>
        <v>0</v>
      </c>
      <c r="P442" t="s">
        <v>22</v>
      </c>
    </row>
    <row r="443" spans="1:11" ht="132">
      <c r="A443" t="s">
        <v>50</v>
      </c>
      <c r="E443" s="38" t="s">
        <v>709</v>
      </c>
      <c r="G443" s="29"/>
      <c r="H443" s="29"/>
      <c r="I443" s="29"/>
      <c r="J443" s="44" t="s">
        <v>993</v>
      </c>
      <c r="K443" s="48" t="s">
        <v>1084</v>
      </c>
    </row>
    <row r="444" spans="1:11" ht="66">
      <c r="A444" t="s">
        <v>50</v>
      </c>
      <c r="E444" s="37"/>
      <c r="G444" s="29"/>
      <c r="H444" s="29"/>
      <c r="I444" s="29"/>
      <c r="J444" s="44" t="s">
        <v>994</v>
      </c>
      <c r="K444" s="48" t="s">
        <v>1091</v>
      </c>
    </row>
    <row r="445" spans="1:16" ht="13.2">
      <c r="A445" s="17" t="s">
        <v>44</v>
      </c>
      <c r="B445" s="20" t="s">
        <v>710</v>
      </c>
      <c r="C445" s="20" t="s">
        <v>711</v>
      </c>
      <c r="D445" s="17" t="s">
        <v>46</v>
      </c>
      <c r="E445" s="21" t="s">
        <v>712</v>
      </c>
      <c r="F445" s="22" t="s">
        <v>58</v>
      </c>
      <c r="G445" s="30">
        <v>100</v>
      </c>
      <c r="H445" s="31">
        <v>0</v>
      </c>
      <c r="I445" s="31">
        <f>ROUND(ROUND(H445,2)*ROUND(G445,3),2)</f>
        <v>0</v>
      </c>
      <c r="J445" s="43" t="s">
        <v>995</v>
      </c>
      <c r="O445">
        <f>(I445*21)/100</f>
        <v>0</v>
      </c>
      <c r="P445" t="s">
        <v>22</v>
      </c>
    </row>
    <row r="446" spans="1:11" ht="145.2">
      <c r="A446" t="s">
        <v>50</v>
      </c>
      <c r="E446" s="38" t="s">
        <v>709</v>
      </c>
      <c r="G446" s="29"/>
      <c r="H446" s="29"/>
      <c r="I446" s="29"/>
      <c r="J446" s="44" t="s">
        <v>996</v>
      </c>
      <c r="K446" s="48" t="s">
        <v>1084</v>
      </c>
    </row>
    <row r="447" spans="1:11" ht="26.4">
      <c r="A447" t="s">
        <v>50</v>
      </c>
      <c r="E447" s="37"/>
      <c r="G447" s="29"/>
      <c r="H447" s="29"/>
      <c r="I447" s="29"/>
      <c r="J447" s="44" t="s">
        <v>929</v>
      </c>
      <c r="K447" s="48" t="s">
        <v>1091</v>
      </c>
    </row>
    <row r="448" spans="1:16" ht="13.2">
      <c r="A448" s="17" t="s">
        <v>44</v>
      </c>
      <c r="B448" s="20" t="s">
        <v>713</v>
      </c>
      <c r="C448" s="20" t="s">
        <v>714</v>
      </c>
      <c r="D448" s="17" t="s">
        <v>46</v>
      </c>
      <c r="E448" s="21" t="s">
        <v>715</v>
      </c>
      <c r="F448" s="22" t="s">
        <v>58</v>
      </c>
      <c r="G448" s="30">
        <v>100</v>
      </c>
      <c r="H448" s="31">
        <v>0</v>
      </c>
      <c r="I448" s="31">
        <f>ROUND(ROUND(H448,2)*ROUND(G448,3),2)</f>
        <v>0</v>
      </c>
      <c r="J448" s="43" t="s">
        <v>997</v>
      </c>
      <c r="O448">
        <f>(I448*21)/100</f>
        <v>0</v>
      </c>
      <c r="P448" t="s">
        <v>22</v>
      </c>
    </row>
    <row r="449" spans="1:11" ht="132">
      <c r="A449" t="s">
        <v>50</v>
      </c>
      <c r="E449" s="38" t="s">
        <v>709</v>
      </c>
      <c r="G449" s="29"/>
      <c r="H449" s="29"/>
      <c r="I449" s="29"/>
      <c r="J449" s="44" t="s">
        <v>998</v>
      </c>
      <c r="K449" s="48" t="s">
        <v>1084</v>
      </c>
    </row>
    <row r="450" spans="1:11" ht="26.4">
      <c r="A450" t="s">
        <v>50</v>
      </c>
      <c r="E450" s="37"/>
      <c r="G450" s="29"/>
      <c r="H450" s="29"/>
      <c r="I450" s="29"/>
      <c r="J450" s="44" t="s">
        <v>929</v>
      </c>
      <c r="K450" s="48" t="s">
        <v>1091</v>
      </c>
    </row>
    <row r="451" spans="1:16" ht="13.2">
      <c r="A451" s="17" t="s">
        <v>44</v>
      </c>
      <c r="B451" s="20" t="s">
        <v>716</v>
      </c>
      <c r="C451" s="20" t="s">
        <v>717</v>
      </c>
      <c r="D451" s="17" t="s">
        <v>28</v>
      </c>
      <c r="E451" s="21" t="s">
        <v>718</v>
      </c>
      <c r="F451" s="22" t="s">
        <v>58</v>
      </c>
      <c r="G451" s="30">
        <v>50</v>
      </c>
      <c r="H451" s="31">
        <v>0</v>
      </c>
      <c r="I451" s="31">
        <f>ROUND(ROUND(H451,2)*ROUND(G451,3),2)</f>
        <v>0</v>
      </c>
      <c r="J451" s="43" t="s">
        <v>999</v>
      </c>
      <c r="O451">
        <f>(I451*21)/100</f>
        <v>0</v>
      </c>
      <c r="P451" t="s">
        <v>22</v>
      </c>
    </row>
    <row r="452" spans="1:11" ht="132">
      <c r="A452" t="s">
        <v>50</v>
      </c>
      <c r="E452" s="38" t="s">
        <v>719</v>
      </c>
      <c r="G452" s="29"/>
      <c r="H452" s="29"/>
      <c r="I452" s="29"/>
      <c r="J452" s="44" t="s">
        <v>1000</v>
      </c>
      <c r="K452" s="48" t="s">
        <v>1091</v>
      </c>
    </row>
    <row r="453" spans="1:11" ht="66">
      <c r="A453" t="s">
        <v>50</v>
      </c>
      <c r="E453" s="37"/>
      <c r="G453" s="29"/>
      <c r="H453" s="29"/>
      <c r="I453" s="29"/>
      <c r="J453" s="44" t="s">
        <v>931</v>
      </c>
      <c r="K453" s="48" t="s">
        <v>1091</v>
      </c>
    </row>
    <row r="454" spans="1:16" ht="13.2">
      <c r="A454" s="17" t="s">
        <v>44</v>
      </c>
      <c r="B454" s="20" t="s">
        <v>720</v>
      </c>
      <c r="C454" s="20" t="s">
        <v>717</v>
      </c>
      <c r="D454" s="17" t="s">
        <v>34</v>
      </c>
      <c r="E454" s="21" t="s">
        <v>721</v>
      </c>
      <c r="F454" s="22" t="s">
        <v>58</v>
      </c>
      <c r="G454" s="30">
        <v>50</v>
      </c>
      <c r="H454" s="31">
        <v>0</v>
      </c>
      <c r="I454" s="31">
        <f>ROUND(ROUND(H454,2)*ROUND(G454,3),2)</f>
        <v>0</v>
      </c>
      <c r="J454" s="43" t="s">
        <v>1001</v>
      </c>
      <c r="O454">
        <f>(I454*21)/100</f>
        <v>0</v>
      </c>
      <c r="P454" t="s">
        <v>22</v>
      </c>
    </row>
    <row r="455" spans="1:11" ht="105.6">
      <c r="A455" t="s">
        <v>50</v>
      </c>
      <c r="E455" s="34" t="s">
        <v>722</v>
      </c>
      <c r="G455" s="29"/>
      <c r="H455" s="29"/>
      <c r="I455" s="29"/>
      <c r="J455" s="44" t="s">
        <v>930</v>
      </c>
      <c r="K455" s="48" t="s">
        <v>1091</v>
      </c>
    </row>
    <row r="456" spans="1:16" ht="13.2">
      <c r="A456" s="17" t="s">
        <v>44</v>
      </c>
      <c r="B456" s="20" t="s">
        <v>723</v>
      </c>
      <c r="C456" s="20" t="s">
        <v>724</v>
      </c>
      <c r="D456" s="17" t="s">
        <v>46</v>
      </c>
      <c r="E456" s="21" t="s">
        <v>725</v>
      </c>
      <c r="F456" s="22" t="s">
        <v>64</v>
      </c>
      <c r="G456" s="30">
        <v>2</v>
      </c>
      <c r="H456" s="31">
        <v>0</v>
      </c>
      <c r="I456" s="31">
        <f>ROUND(ROUND(H456,2)*ROUND(G456,3),2)</f>
        <v>0</v>
      </c>
      <c r="O456">
        <f>(I456*21)/100</f>
        <v>0</v>
      </c>
      <c r="P456" t="s">
        <v>22</v>
      </c>
    </row>
    <row r="457" spans="1:9" ht="319.2">
      <c r="A457" t="s">
        <v>50</v>
      </c>
      <c r="E457" s="34" t="s">
        <v>726</v>
      </c>
      <c r="G457" s="29"/>
      <c r="H457" s="29"/>
      <c r="I457" s="29"/>
    </row>
    <row r="458" spans="1:16" ht="13.2">
      <c r="A458" s="17" t="s">
        <v>44</v>
      </c>
      <c r="B458" s="20" t="s">
        <v>727</v>
      </c>
      <c r="C458" s="20" t="s">
        <v>728</v>
      </c>
      <c r="D458" s="17" t="s">
        <v>46</v>
      </c>
      <c r="E458" s="21" t="s">
        <v>729</v>
      </c>
      <c r="F458" s="22" t="s">
        <v>64</v>
      </c>
      <c r="G458" s="30">
        <v>2</v>
      </c>
      <c r="H458" s="31">
        <v>0</v>
      </c>
      <c r="I458" s="31">
        <f>ROUND(ROUND(H458,2)*ROUND(G458,3),2)</f>
        <v>0</v>
      </c>
      <c r="O458">
        <f>(I458*21)/100</f>
        <v>0</v>
      </c>
      <c r="P458" t="s">
        <v>22</v>
      </c>
    </row>
    <row r="459" spans="1:9" ht="319.2">
      <c r="A459" t="s">
        <v>50</v>
      </c>
      <c r="E459" s="34" t="s">
        <v>726</v>
      </c>
      <c r="G459" s="29"/>
      <c r="H459" s="29"/>
      <c r="I459" s="29"/>
    </row>
    <row r="460" spans="1:16" ht="13.2">
      <c r="A460" s="17" t="s">
        <v>44</v>
      </c>
      <c r="B460" s="20" t="s">
        <v>730</v>
      </c>
      <c r="C460" s="20" t="s">
        <v>731</v>
      </c>
      <c r="D460" s="17" t="s">
        <v>46</v>
      </c>
      <c r="E460" s="21" t="s">
        <v>732</v>
      </c>
      <c r="F460" s="22" t="s">
        <v>58</v>
      </c>
      <c r="G460" s="30">
        <v>10</v>
      </c>
      <c r="H460" s="31">
        <v>0</v>
      </c>
      <c r="I460" s="31">
        <f>ROUND(ROUND(H460,2)*ROUND(G460,3),2)</f>
        <v>0</v>
      </c>
      <c r="J460" s="43" t="s">
        <v>1002</v>
      </c>
      <c r="O460">
        <f>(I460*21)/100</f>
        <v>0</v>
      </c>
      <c r="P460" t="s">
        <v>22</v>
      </c>
    </row>
    <row r="461" spans="1:11" ht="66">
      <c r="A461" t="s">
        <v>50</v>
      </c>
      <c r="E461" s="34" t="s">
        <v>733</v>
      </c>
      <c r="G461" s="29"/>
      <c r="H461" s="29"/>
      <c r="I461" s="29"/>
      <c r="J461" s="44" t="s">
        <v>932</v>
      </c>
      <c r="K461" s="48" t="s">
        <v>1095</v>
      </c>
    </row>
    <row r="462" spans="1:16" ht="13.2">
      <c r="A462" s="17" t="s">
        <v>44</v>
      </c>
      <c r="B462" s="20" t="s">
        <v>734</v>
      </c>
      <c r="C462" s="20" t="s">
        <v>735</v>
      </c>
      <c r="D462" s="17" t="s">
        <v>46</v>
      </c>
      <c r="E462" s="21" t="s">
        <v>736</v>
      </c>
      <c r="F462" s="22" t="s">
        <v>58</v>
      </c>
      <c r="G462" s="30">
        <v>10</v>
      </c>
      <c r="H462" s="31">
        <v>0</v>
      </c>
      <c r="I462" s="31">
        <f>ROUND(ROUND(H462,2)*ROUND(G462,3),2)</f>
        <v>0</v>
      </c>
      <c r="J462" s="43" t="s">
        <v>1003</v>
      </c>
      <c r="O462">
        <f>(I462*21)/100</f>
        <v>0</v>
      </c>
      <c r="P462" t="s">
        <v>22</v>
      </c>
    </row>
    <row r="463" spans="1:11" ht="66">
      <c r="A463" t="s">
        <v>50</v>
      </c>
      <c r="E463" s="34" t="s">
        <v>733</v>
      </c>
      <c r="G463" s="29"/>
      <c r="H463" s="29"/>
      <c r="I463" s="29"/>
      <c r="J463" s="44" t="s">
        <v>932</v>
      </c>
      <c r="K463" s="48" t="s">
        <v>1095</v>
      </c>
    </row>
    <row r="464" spans="1:16" ht="13.2">
      <c r="A464" s="17" t="s">
        <v>44</v>
      </c>
      <c r="B464" s="20" t="s">
        <v>737</v>
      </c>
      <c r="C464" s="20" t="s">
        <v>738</v>
      </c>
      <c r="D464" s="17" t="s">
        <v>46</v>
      </c>
      <c r="E464" s="21" t="s">
        <v>739</v>
      </c>
      <c r="F464" s="22" t="s">
        <v>58</v>
      </c>
      <c r="G464" s="30">
        <v>10</v>
      </c>
      <c r="H464" s="31">
        <v>0</v>
      </c>
      <c r="I464" s="31">
        <f>ROUND(ROUND(H464,2)*ROUND(G464,3),2)</f>
        <v>0</v>
      </c>
      <c r="J464" s="43" t="s">
        <v>1004</v>
      </c>
      <c r="O464">
        <f>(I464*21)/100</f>
        <v>0</v>
      </c>
      <c r="P464" t="s">
        <v>22</v>
      </c>
    </row>
    <row r="465" spans="1:11" ht="66">
      <c r="A465" t="s">
        <v>50</v>
      </c>
      <c r="E465" s="34" t="s">
        <v>733</v>
      </c>
      <c r="G465" s="29"/>
      <c r="H465" s="29"/>
      <c r="I465" s="29"/>
      <c r="J465" s="44" t="s">
        <v>932</v>
      </c>
      <c r="K465" s="48" t="s">
        <v>1091</v>
      </c>
    </row>
    <row r="466" spans="1:16" ht="13.2">
      <c r="A466" s="17" t="s">
        <v>44</v>
      </c>
      <c r="B466" s="20" t="s">
        <v>740</v>
      </c>
      <c r="C466" s="20" t="s">
        <v>741</v>
      </c>
      <c r="D466" s="17" t="s">
        <v>46</v>
      </c>
      <c r="E466" s="21" t="s">
        <v>742</v>
      </c>
      <c r="F466" s="22" t="s">
        <v>58</v>
      </c>
      <c r="G466" s="30">
        <v>10</v>
      </c>
      <c r="H466" s="31">
        <v>0</v>
      </c>
      <c r="I466" s="31">
        <f>ROUND(ROUND(H466,2)*ROUND(G466,3),2)</f>
        <v>0</v>
      </c>
      <c r="J466" s="43" t="s">
        <v>1005</v>
      </c>
      <c r="O466">
        <f>(I466*21)/100</f>
        <v>0</v>
      </c>
      <c r="P466" t="s">
        <v>22</v>
      </c>
    </row>
    <row r="467" spans="1:11" ht="66">
      <c r="A467" t="s">
        <v>50</v>
      </c>
      <c r="E467" s="34" t="s">
        <v>733</v>
      </c>
      <c r="G467" s="29"/>
      <c r="H467" s="29"/>
      <c r="I467" s="29"/>
      <c r="J467" s="44" t="s">
        <v>932</v>
      </c>
      <c r="K467" s="48" t="s">
        <v>1091</v>
      </c>
    </row>
    <row r="468" spans="1:16" ht="13.2">
      <c r="A468" s="17" t="s">
        <v>44</v>
      </c>
      <c r="B468" s="20" t="s">
        <v>743</v>
      </c>
      <c r="C468" s="20" t="s">
        <v>744</v>
      </c>
      <c r="D468" s="17" t="s">
        <v>46</v>
      </c>
      <c r="E468" s="21" t="s">
        <v>745</v>
      </c>
      <c r="F468" s="22" t="s">
        <v>64</v>
      </c>
      <c r="G468" s="30">
        <v>2</v>
      </c>
      <c r="H468" s="31">
        <v>0</v>
      </c>
      <c r="I468" s="31">
        <f>ROUND(ROUND(H468,2)*ROUND(G468,3),2)</f>
        <v>0</v>
      </c>
      <c r="O468">
        <f>(I468*21)/100</f>
        <v>0</v>
      </c>
      <c r="P468" t="s">
        <v>22</v>
      </c>
    </row>
    <row r="469" spans="1:9" ht="57">
      <c r="A469" t="s">
        <v>50</v>
      </c>
      <c r="E469" s="34" t="s">
        <v>746</v>
      </c>
      <c r="G469" s="29"/>
      <c r="H469" s="29"/>
      <c r="I469" s="29"/>
    </row>
    <row r="470" spans="1:16" ht="13.2">
      <c r="A470" s="17" t="s">
        <v>44</v>
      </c>
      <c r="B470" s="20" t="s">
        <v>747</v>
      </c>
      <c r="C470" s="20" t="s">
        <v>748</v>
      </c>
      <c r="D470" s="17" t="s">
        <v>46</v>
      </c>
      <c r="E470" s="21" t="s">
        <v>749</v>
      </c>
      <c r="F470" s="22" t="s">
        <v>64</v>
      </c>
      <c r="G470" s="30">
        <v>2</v>
      </c>
      <c r="H470" s="31">
        <v>0</v>
      </c>
      <c r="I470" s="31">
        <f>ROUND(ROUND(H470,2)*ROUND(G470,3),2)</f>
        <v>0</v>
      </c>
      <c r="O470">
        <f>(I470*21)/100</f>
        <v>0</v>
      </c>
      <c r="P470" t="s">
        <v>22</v>
      </c>
    </row>
    <row r="471" spans="1:9" ht="57">
      <c r="A471" t="s">
        <v>50</v>
      </c>
      <c r="E471" s="34" t="s">
        <v>746</v>
      </c>
      <c r="G471" s="29"/>
      <c r="H471" s="29"/>
      <c r="I471" s="29"/>
    </row>
    <row r="472" spans="1:16" ht="13.2">
      <c r="A472" s="17" t="s">
        <v>44</v>
      </c>
      <c r="B472" s="20" t="s">
        <v>750</v>
      </c>
      <c r="C472" s="20" t="s">
        <v>751</v>
      </c>
      <c r="D472" s="17" t="s">
        <v>46</v>
      </c>
      <c r="E472" s="21" t="s">
        <v>752</v>
      </c>
      <c r="F472" s="22" t="s">
        <v>58</v>
      </c>
      <c r="G472" s="30">
        <v>1000</v>
      </c>
      <c r="H472" s="31">
        <v>0</v>
      </c>
      <c r="I472" s="31">
        <f>ROUND(ROUND(H472,2)*ROUND(G472,3),2)</f>
        <v>0</v>
      </c>
      <c r="O472">
        <f>(I472*21)/100</f>
        <v>0</v>
      </c>
      <c r="P472" t="s">
        <v>22</v>
      </c>
    </row>
    <row r="473" spans="1:9" ht="13.2">
      <c r="A473" t="s">
        <v>50</v>
      </c>
      <c r="E473" s="34" t="s">
        <v>753</v>
      </c>
      <c r="G473" s="29"/>
      <c r="H473" s="29"/>
      <c r="I473" s="29"/>
    </row>
    <row r="474" spans="1:16" ht="13.2">
      <c r="A474" s="17" t="s">
        <v>44</v>
      </c>
      <c r="B474" s="20" t="s">
        <v>754</v>
      </c>
      <c r="C474" s="20" t="s">
        <v>755</v>
      </c>
      <c r="D474" s="17" t="s">
        <v>46</v>
      </c>
      <c r="E474" s="21" t="s">
        <v>756</v>
      </c>
      <c r="F474" s="22" t="s">
        <v>58</v>
      </c>
      <c r="G474" s="30">
        <v>500</v>
      </c>
      <c r="H474" s="31">
        <v>0</v>
      </c>
      <c r="I474" s="31">
        <f>ROUND(ROUND(H474,2)*ROUND(G474,3),2)</f>
        <v>0</v>
      </c>
      <c r="O474">
        <f>(I474*21)/100</f>
        <v>0</v>
      </c>
      <c r="P474" t="s">
        <v>22</v>
      </c>
    </row>
    <row r="475" spans="1:9" ht="13.2">
      <c r="A475" t="s">
        <v>50</v>
      </c>
      <c r="E475" s="34" t="s">
        <v>753</v>
      </c>
      <c r="G475" s="29"/>
      <c r="H475" s="29"/>
      <c r="I475" s="29"/>
    </row>
    <row r="476" spans="1:16" ht="13.2">
      <c r="A476" s="17" t="s">
        <v>44</v>
      </c>
      <c r="B476" s="20" t="s">
        <v>757</v>
      </c>
      <c r="C476" s="20" t="s">
        <v>758</v>
      </c>
      <c r="D476" s="17" t="s">
        <v>46</v>
      </c>
      <c r="E476" s="21" t="s">
        <v>759</v>
      </c>
      <c r="F476" s="22" t="s">
        <v>58</v>
      </c>
      <c r="G476" s="30">
        <v>500</v>
      </c>
      <c r="H476" s="31">
        <v>0</v>
      </c>
      <c r="I476" s="31">
        <f>ROUND(ROUND(H476,2)*ROUND(G476,3),2)</f>
        <v>0</v>
      </c>
      <c r="O476">
        <f>(I476*21)/100</f>
        <v>0</v>
      </c>
      <c r="P476" t="s">
        <v>22</v>
      </c>
    </row>
    <row r="477" spans="1:9" ht="13.2">
      <c r="A477" t="s">
        <v>50</v>
      </c>
      <c r="E477" s="34" t="s">
        <v>753</v>
      </c>
      <c r="G477" s="29"/>
      <c r="H477" s="29"/>
      <c r="I477" s="29"/>
    </row>
    <row r="478" spans="1:16" ht="13.2">
      <c r="A478" s="17" t="s">
        <v>44</v>
      </c>
      <c r="B478" s="20" t="s">
        <v>760</v>
      </c>
      <c r="C478" s="20" t="s">
        <v>761</v>
      </c>
      <c r="D478" s="17" t="s">
        <v>46</v>
      </c>
      <c r="E478" s="21" t="s">
        <v>762</v>
      </c>
      <c r="F478" s="22" t="s">
        <v>58</v>
      </c>
      <c r="G478" s="30">
        <v>200</v>
      </c>
      <c r="H478" s="31">
        <v>0</v>
      </c>
      <c r="I478" s="31">
        <f>ROUND(ROUND(H478,2)*ROUND(G478,3),2)</f>
        <v>0</v>
      </c>
      <c r="O478">
        <f>(I478*21)/100</f>
        <v>0</v>
      </c>
      <c r="P478" t="s">
        <v>22</v>
      </c>
    </row>
    <row r="479" spans="1:9" ht="13.2">
      <c r="A479" t="s">
        <v>50</v>
      </c>
      <c r="E479" s="34" t="s">
        <v>753</v>
      </c>
      <c r="G479" s="29"/>
      <c r="H479" s="29"/>
      <c r="I479" s="29"/>
    </row>
    <row r="480" spans="1:16" ht="13.2">
      <c r="A480" s="17" t="s">
        <v>44</v>
      </c>
      <c r="B480" s="20" t="s">
        <v>763</v>
      </c>
      <c r="C480" s="20" t="s">
        <v>764</v>
      </c>
      <c r="D480" s="17" t="s">
        <v>46</v>
      </c>
      <c r="E480" s="21" t="s">
        <v>765</v>
      </c>
      <c r="F480" s="22" t="s">
        <v>61</v>
      </c>
      <c r="G480" s="30">
        <v>200</v>
      </c>
      <c r="H480" s="31">
        <v>0</v>
      </c>
      <c r="I480" s="31">
        <f>ROUND(ROUND(H480,2)*ROUND(G480,3),2)</f>
        <v>0</v>
      </c>
      <c r="O480">
        <f>(I480*21)/100</f>
        <v>0</v>
      </c>
      <c r="P480" t="s">
        <v>22</v>
      </c>
    </row>
    <row r="481" spans="1:9" ht="13.2">
      <c r="A481" t="s">
        <v>50</v>
      </c>
      <c r="E481" s="34" t="s">
        <v>59</v>
      </c>
      <c r="G481" s="29"/>
      <c r="H481" s="29"/>
      <c r="I481" s="29"/>
    </row>
    <row r="482" spans="1:16" ht="13.2">
      <c r="A482" s="17" t="s">
        <v>44</v>
      </c>
      <c r="B482" s="20" t="s">
        <v>766</v>
      </c>
      <c r="C482" s="20" t="s">
        <v>767</v>
      </c>
      <c r="D482" s="17" t="s">
        <v>46</v>
      </c>
      <c r="E482" s="21" t="s">
        <v>768</v>
      </c>
      <c r="F482" s="22" t="s">
        <v>61</v>
      </c>
      <c r="G482" s="30">
        <v>100</v>
      </c>
      <c r="H482" s="31">
        <v>0</v>
      </c>
      <c r="I482" s="31">
        <f>ROUND(ROUND(H482,2)*ROUND(G482,3),2)</f>
        <v>0</v>
      </c>
      <c r="O482">
        <f>(I482*21)/100</f>
        <v>0</v>
      </c>
      <c r="P482" t="s">
        <v>22</v>
      </c>
    </row>
    <row r="483" spans="1:9" ht="13.2">
      <c r="A483" t="s">
        <v>50</v>
      </c>
      <c r="E483" s="34" t="s">
        <v>59</v>
      </c>
      <c r="G483" s="29"/>
      <c r="H483" s="29"/>
      <c r="I483" s="29"/>
    </row>
    <row r="484" spans="1:16" ht="13.2">
      <c r="A484" s="17" t="s">
        <v>44</v>
      </c>
      <c r="B484" s="20" t="s">
        <v>769</v>
      </c>
      <c r="C484" s="20" t="s">
        <v>770</v>
      </c>
      <c r="D484" s="17" t="s">
        <v>46</v>
      </c>
      <c r="E484" s="21" t="s">
        <v>771</v>
      </c>
      <c r="F484" s="22" t="s">
        <v>61</v>
      </c>
      <c r="G484" s="30">
        <v>50</v>
      </c>
      <c r="H484" s="31">
        <v>0</v>
      </c>
      <c r="I484" s="31">
        <f>ROUND(ROUND(H484,2)*ROUND(G484,3),2)</f>
        <v>0</v>
      </c>
      <c r="O484">
        <f>(I484*21)/100</f>
        <v>0</v>
      </c>
      <c r="P484" t="s">
        <v>22</v>
      </c>
    </row>
    <row r="485" spans="1:9" ht="13.2">
      <c r="A485" t="s">
        <v>50</v>
      </c>
      <c r="E485" s="34" t="s">
        <v>59</v>
      </c>
      <c r="G485" s="29"/>
      <c r="H485" s="29"/>
      <c r="I485" s="29"/>
    </row>
    <row r="486" spans="1:16" ht="13.2">
      <c r="A486" s="17" t="s">
        <v>44</v>
      </c>
      <c r="B486" s="20" t="s">
        <v>772</v>
      </c>
      <c r="C486" s="20" t="s">
        <v>773</v>
      </c>
      <c r="D486" s="17" t="s">
        <v>28</v>
      </c>
      <c r="E486" s="21" t="s">
        <v>774</v>
      </c>
      <c r="F486" s="22" t="s">
        <v>58</v>
      </c>
      <c r="G486" s="30">
        <v>1000</v>
      </c>
      <c r="H486" s="31">
        <v>0</v>
      </c>
      <c r="I486" s="31">
        <f>ROUND(ROUND(H486,2)*ROUND(G486,3),2)</f>
        <v>0</v>
      </c>
      <c r="O486">
        <f>(I486*21)/100</f>
        <v>0</v>
      </c>
      <c r="P486" t="s">
        <v>22</v>
      </c>
    </row>
    <row r="487" spans="1:9" ht="34.2">
      <c r="A487" t="s">
        <v>50</v>
      </c>
      <c r="E487" s="34" t="s">
        <v>775</v>
      </c>
      <c r="G487" s="29"/>
      <c r="H487" s="29"/>
      <c r="I487" s="29"/>
    </row>
    <row r="488" spans="1:16" ht="26.4">
      <c r="A488" s="17" t="s">
        <v>44</v>
      </c>
      <c r="B488" s="20" t="s">
        <v>776</v>
      </c>
      <c r="C488" s="20" t="s">
        <v>777</v>
      </c>
      <c r="D488" s="17" t="s">
        <v>28</v>
      </c>
      <c r="E488" s="21" t="s">
        <v>778</v>
      </c>
      <c r="F488" s="22" t="s">
        <v>58</v>
      </c>
      <c r="G488" s="30">
        <v>50</v>
      </c>
      <c r="H488" s="31">
        <v>0</v>
      </c>
      <c r="I488" s="31">
        <f>ROUND(ROUND(H488,2)*ROUND(G488,3),2)</f>
        <v>0</v>
      </c>
      <c r="J488" s="43" t="s">
        <v>1006</v>
      </c>
      <c r="O488">
        <f>(I488*21)/100</f>
        <v>0</v>
      </c>
      <c r="P488" t="s">
        <v>22</v>
      </c>
    </row>
    <row r="489" spans="1:11" ht="66">
      <c r="A489" t="s">
        <v>50</v>
      </c>
      <c r="E489" s="34" t="s">
        <v>779</v>
      </c>
      <c r="G489" s="29"/>
      <c r="H489" s="29"/>
      <c r="I489" s="29"/>
      <c r="J489" s="44" t="s">
        <v>1054</v>
      </c>
      <c r="K489" s="48" t="s">
        <v>1085</v>
      </c>
    </row>
    <row r="490" spans="1:16" ht="26.4">
      <c r="A490" s="17" t="s">
        <v>44</v>
      </c>
      <c r="B490" s="20" t="s">
        <v>780</v>
      </c>
      <c r="C490" s="20" t="s">
        <v>781</v>
      </c>
      <c r="D490" s="17" t="s">
        <v>28</v>
      </c>
      <c r="E490" s="21" t="s">
        <v>782</v>
      </c>
      <c r="F490" s="22" t="s">
        <v>58</v>
      </c>
      <c r="G490" s="30">
        <v>50</v>
      </c>
      <c r="H490" s="31">
        <v>0</v>
      </c>
      <c r="I490" s="31">
        <f>ROUND(ROUND(H490,2)*ROUND(G490,3),2)</f>
        <v>0</v>
      </c>
      <c r="J490" s="43" t="s">
        <v>1007</v>
      </c>
      <c r="O490">
        <f>(I490*21)/100</f>
        <v>0</v>
      </c>
      <c r="P490" t="s">
        <v>22</v>
      </c>
    </row>
    <row r="491" spans="1:11" ht="66">
      <c r="A491" t="s">
        <v>50</v>
      </c>
      <c r="E491" s="34" t="s">
        <v>779</v>
      </c>
      <c r="G491" s="29"/>
      <c r="H491" s="29"/>
      <c r="I491" s="29"/>
      <c r="J491" s="44" t="s">
        <v>1054</v>
      </c>
      <c r="K491" s="48" t="s">
        <v>1085</v>
      </c>
    </row>
    <row r="492" spans="1:16" ht="13.2">
      <c r="A492" s="17" t="s">
        <v>44</v>
      </c>
      <c r="B492" s="20" t="s">
        <v>783</v>
      </c>
      <c r="C492" s="20" t="s">
        <v>784</v>
      </c>
      <c r="D492" s="17" t="s">
        <v>46</v>
      </c>
      <c r="E492" s="21" t="s">
        <v>785</v>
      </c>
      <c r="F492" s="22" t="s">
        <v>58</v>
      </c>
      <c r="G492" s="30">
        <v>100</v>
      </c>
      <c r="H492" s="31">
        <v>0</v>
      </c>
      <c r="I492" s="31">
        <f>ROUND(ROUND(H492,2)*ROUND(G492,3),2)</f>
        <v>0</v>
      </c>
      <c r="O492">
        <f>(I492*21)/100</f>
        <v>0</v>
      </c>
      <c r="P492" t="s">
        <v>22</v>
      </c>
    </row>
    <row r="493" spans="1:9" ht="68.4">
      <c r="A493" t="s">
        <v>50</v>
      </c>
      <c r="E493" s="34" t="s">
        <v>786</v>
      </c>
      <c r="G493" s="29"/>
      <c r="H493" s="29"/>
      <c r="I493" s="29"/>
    </row>
    <row r="494" spans="1:16" ht="13.2">
      <c r="A494" s="17" t="s">
        <v>44</v>
      </c>
      <c r="B494" s="20" t="s">
        <v>787</v>
      </c>
      <c r="C494" s="20" t="s">
        <v>788</v>
      </c>
      <c r="D494" s="17" t="s">
        <v>46</v>
      </c>
      <c r="E494" s="21" t="s">
        <v>789</v>
      </c>
      <c r="F494" s="22" t="s">
        <v>58</v>
      </c>
      <c r="G494" s="30">
        <v>100</v>
      </c>
      <c r="H494" s="31">
        <v>0</v>
      </c>
      <c r="I494" s="31">
        <f>ROUND(ROUND(H494,2)*ROUND(G494,3),2)</f>
        <v>0</v>
      </c>
      <c r="O494">
        <f>(I494*21)/100</f>
        <v>0</v>
      </c>
      <c r="P494" t="s">
        <v>22</v>
      </c>
    </row>
    <row r="495" spans="1:9" ht="68.4">
      <c r="A495" t="s">
        <v>50</v>
      </c>
      <c r="E495" s="34" t="s">
        <v>786</v>
      </c>
      <c r="G495" s="29"/>
      <c r="H495" s="29"/>
      <c r="I495" s="29"/>
    </row>
    <row r="496" spans="1:16" ht="13.2">
      <c r="A496" s="17" t="s">
        <v>44</v>
      </c>
      <c r="B496" s="20" t="s">
        <v>790</v>
      </c>
      <c r="C496" s="20" t="s">
        <v>791</v>
      </c>
      <c r="D496" s="17" t="s">
        <v>28</v>
      </c>
      <c r="E496" s="21" t="s">
        <v>792</v>
      </c>
      <c r="F496" s="22" t="s">
        <v>58</v>
      </c>
      <c r="G496" s="30">
        <v>100</v>
      </c>
      <c r="H496" s="31">
        <v>0</v>
      </c>
      <c r="I496" s="31">
        <f>ROUND(ROUND(H496,2)*ROUND(G496,3),2)</f>
        <v>0</v>
      </c>
      <c r="O496">
        <f>(I496*21)/100</f>
        <v>0</v>
      </c>
      <c r="P496" t="s">
        <v>22</v>
      </c>
    </row>
    <row r="497" spans="1:9" ht="68.4">
      <c r="A497" t="s">
        <v>50</v>
      </c>
      <c r="E497" s="34" t="s">
        <v>786</v>
      </c>
      <c r="G497" s="29"/>
      <c r="H497" s="29"/>
      <c r="I497" s="29"/>
    </row>
    <row r="498" spans="1:16" ht="13.2">
      <c r="A498" s="17" t="s">
        <v>44</v>
      </c>
      <c r="B498" s="20" t="s">
        <v>793</v>
      </c>
      <c r="C498" s="20" t="s">
        <v>794</v>
      </c>
      <c r="D498" s="17" t="s">
        <v>46</v>
      </c>
      <c r="E498" s="21" t="s">
        <v>795</v>
      </c>
      <c r="F498" s="22" t="s">
        <v>58</v>
      </c>
      <c r="G498" s="30">
        <v>50</v>
      </c>
      <c r="H498" s="31">
        <v>0</v>
      </c>
      <c r="I498" s="31">
        <f>ROUND(ROUND(H498,2)*ROUND(G498,3),2)</f>
        <v>0</v>
      </c>
      <c r="J498" s="43" t="s">
        <v>1008</v>
      </c>
      <c r="O498">
        <f>(I498*21)/100</f>
        <v>0</v>
      </c>
      <c r="P498" t="s">
        <v>22</v>
      </c>
    </row>
    <row r="499" spans="1:11" ht="66">
      <c r="A499" t="s">
        <v>50</v>
      </c>
      <c r="E499" s="34" t="s">
        <v>796</v>
      </c>
      <c r="G499" s="29"/>
      <c r="H499" s="29"/>
      <c r="I499" s="29"/>
      <c r="J499" s="44" t="s">
        <v>1053</v>
      </c>
      <c r="K499" s="48" t="s">
        <v>1085</v>
      </c>
    </row>
    <row r="500" spans="1:16" ht="13.2">
      <c r="A500" s="17" t="s">
        <v>44</v>
      </c>
      <c r="B500" s="20" t="s">
        <v>797</v>
      </c>
      <c r="C500" s="20" t="s">
        <v>794</v>
      </c>
      <c r="D500" s="17" t="s">
        <v>28</v>
      </c>
      <c r="E500" s="21" t="s">
        <v>798</v>
      </c>
      <c r="F500" s="22" t="s">
        <v>64</v>
      </c>
      <c r="G500" s="30">
        <v>10</v>
      </c>
      <c r="H500" s="31">
        <v>0</v>
      </c>
      <c r="I500" s="31">
        <f>ROUND(ROUND(H500,2)*ROUND(G500,3),2)</f>
        <v>0</v>
      </c>
      <c r="J500" s="43" t="s">
        <v>1009</v>
      </c>
      <c r="O500">
        <f>(I500*21)/100</f>
        <v>0</v>
      </c>
      <c r="P500" t="s">
        <v>22</v>
      </c>
    </row>
    <row r="501" spans="1:11" ht="66">
      <c r="A501" t="s">
        <v>50</v>
      </c>
      <c r="E501" s="34" t="s">
        <v>799</v>
      </c>
      <c r="G501" s="29"/>
      <c r="H501" s="29"/>
      <c r="I501" s="29"/>
      <c r="J501" s="44" t="s">
        <v>1053</v>
      </c>
      <c r="K501" s="48" t="s">
        <v>1085</v>
      </c>
    </row>
    <row r="502" spans="1:16" ht="26.4">
      <c r="A502" s="17" t="s">
        <v>44</v>
      </c>
      <c r="B502" s="20" t="s">
        <v>800</v>
      </c>
      <c r="C502" s="20" t="s">
        <v>794</v>
      </c>
      <c r="D502" s="17" t="s">
        <v>22</v>
      </c>
      <c r="E502" s="21" t="s">
        <v>801</v>
      </c>
      <c r="F502" s="22" t="s">
        <v>64</v>
      </c>
      <c r="G502" s="30">
        <v>5</v>
      </c>
      <c r="H502" s="31">
        <v>0</v>
      </c>
      <c r="I502" s="31">
        <f>ROUND(ROUND(H502,2)*ROUND(G502,3),2)</f>
        <v>0</v>
      </c>
      <c r="J502" s="43" t="s">
        <v>1010</v>
      </c>
      <c r="O502">
        <f>(I502*21)/100</f>
        <v>0</v>
      </c>
      <c r="P502" t="s">
        <v>22</v>
      </c>
    </row>
    <row r="503" spans="1:11" ht="66">
      <c r="A503" t="s">
        <v>50</v>
      </c>
      <c r="E503" s="34" t="s">
        <v>799</v>
      </c>
      <c r="G503" s="29"/>
      <c r="H503" s="29"/>
      <c r="I503" s="29"/>
      <c r="J503" s="44" t="s">
        <v>1053</v>
      </c>
      <c r="K503" s="48" t="s">
        <v>1085</v>
      </c>
    </row>
    <row r="504" spans="1:16" ht="13.2">
      <c r="A504" s="17" t="s">
        <v>44</v>
      </c>
      <c r="B504" s="20" t="s">
        <v>802</v>
      </c>
      <c r="C504" s="20" t="s">
        <v>803</v>
      </c>
      <c r="D504" s="17" t="s">
        <v>46</v>
      </c>
      <c r="E504" s="21" t="s">
        <v>804</v>
      </c>
      <c r="F504" s="22" t="s">
        <v>58</v>
      </c>
      <c r="G504" s="30">
        <v>50</v>
      </c>
      <c r="H504" s="31">
        <v>0</v>
      </c>
      <c r="I504" s="31">
        <f>ROUND(ROUND(H504,2)*ROUND(G504,3),2)</f>
        <v>0</v>
      </c>
      <c r="J504" s="43" t="s">
        <v>1011</v>
      </c>
      <c r="O504">
        <f>(I504*21)/100</f>
        <v>0</v>
      </c>
      <c r="P504" t="s">
        <v>22</v>
      </c>
    </row>
    <row r="505" spans="1:11" ht="66">
      <c r="A505" t="s">
        <v>50</v>
      </c>
      <c r="E505" s="34" t="s">
        <v>796</v>
      </c>
      <c r="G505" s="29"/>
      <c r="H505" s="29"/>
      <c r="I505" s="29"/>
      <c r="J505" s="44" t="s">
        <v>1053</v>
      </c>
      <c r="K505" s="48" t="s">
        <v>1085</v>
      </c>
    </row>
    <row r="506" spans="1:16" ht="13.2">
      <c r="A506" s="17" t="s">
        <v>44</v>
      </c>
      <c r="B506" s="20" t="s">
        <v>805</v>
      </c>
      <c r="C506" s="20" t="s">
        <v>803</v>
      </c>
      <c r="D506" s="17" t="s">
        <v>28</v>
      </c>
      <c r="E506" s="21" t="s">
        <v>806</v>
      </c>
      <c r="F506" s="22" t="s">
        <v>64</v>
      </c>
      <c r="G506" s="30">
        <v>10</v>
      </c>
      <c r="H506" s="31">
        <v>0</v>
      </c>
      <c r="I506" s="31">
        <f>ROUND(ROUND(H506,2)*ROUND(G506,3),2)</f>
        <v>0</v>
      </c>
      <c r="J506" s="43" t="s">
        <v>1012</v>
      </c>
      <c r="O506">
        <f>(I506*21)/100</f>
        <v>0</v>
      </c>
      <c r="P506" t="s">
        <v>22</v>
      </c>
    </row>
    <row r="507" spans="1:11" ht="66">
      <c r="A507" t="s">
        <v>50</v>
      </c>
      <c r="E507" s="34" t="s">
        <v>799</v>
      </c>
      <c r="G507" s="29"/>
      <c r="H507" s="29"/>
      <c r="I507" s="29"/>
      <c r="J507" s="44" t="s">
        <v>1053</v>
      </c>
      <c r="K507" s="48" t="s">
        <v>1085</v>
      </c>
    </row>
    <row r="508" spans="1:16" ht="26.4">
      <c r="A508" s="17" t="s">
        <v>44</v>
      </c>
      <c r="B508" s="20" t="s">
        <v>807</v>
      </c>
      <c r="C508" s="20" t="s">
        <v>803</v>
      </c>
      <c r="D508" s="17" t="s">
        <v>22</v>
      </c>
      <c r="E508" s="21" t="s">
        <v>808</v>
      </c>
      <c r="F508" s="22" t="s">
        <v>64</v>
      </c>
      <c r="G508" s="30">
        <v>5</v>
      </c>
      <c r="H508" s="31">
        <v>0</v>
      </c>
      <c r="I508" s="31">
        <f>ROUND(ROUND(H508,2)*ROUND(G508,3),2)</f>
        <v>0</v>
      </c>
      <c r="J508" s="43" t="s">
        <v>1013</v>
      </c>
      <c r="O508">
        <f>(I508*21)/100</f>
        <v>0</v>
      </c>
      <c r="P508" t="s">
        <v>22</v>
      </c>
    </row>
    <row r="509" spans="1:11" ht="66">
      <c r="A509" t="s">
        <v>50</v>
      </c>
      <c r="E509" s="34" t="s">
        <v>799</v>
      </c>
      <c r="G509" s="29"/>
      <c r="H509" s="29"/>
      <c r="I509" s="29"/>
      <c r="J509" s="44" t="s">
        <v>1053</v>
      </c>
      <c r="K509" s="48" t="s">
        <v>1085</v>
      </c>
    </row>
    <row r="510" spans="1:16" ht="13.2">
      <c r="A510" s="17" t="s">
        <v>44</v>
      </c>
      <c r="B510" s="20" t="s">
        <v>809</v>
      </c>
      <c r="C510" s="20" t="s">
        <v>810</v>
      </c>
      <c r="D510" s="17" t="s">
        <v>46</v>
      </c>
      <c r="E510" s="21" t="s">
        <v>811</v>
      </c>
      <c r="F510" s="22" t="s">
        <v>58</v>
      </c>
      <c r="G510" s="30">
        <v>50</v>
      </c>
      <c r="H510" s="31">
        <v>0</v>
      </c>
      <c r="I510" s="31">
        <f>ROUND(ROUND(H510,2)*ROUND(G510,3),2)</f>
        <v>0</v>
      </c>
      <c r="J510" s="43" t="s">
        <v>1014</v>
      </c>
      <c r="O510">
        <f>(I510*21)/100</f>
        <v>0</v>
      </c>
      <c r="P510" t="s">
        <v>22</v>
      </c>
    </row>
    <row r="511" spans="1:11" ht="66">
      <c r="A511" t="s">
        <v>50</v>
      </c>
      <c r="E511" s="34" t="s">
        <v>796</v>
      </c>
      <c r="G511" s="29"/>
      <c r="H511" s="29"/>
      <c r="I511" s="29"/>
      <c r="J511" s="44" t="s">
        <v>1053</v>
      </c>
      <c r="K511" s="48" t="s">
        <v>1085</v>
      </c>
    </row>
    <row r="512" spans="1:16" ht="13.2">
      <c r="A512" s="17" t="s">
        <v>44</v>
      </c>
      <c r="B512" s="20" t="s">
        <v>812</v>
      </c>
      <c r="C512" s="20" t="s">
        <v>810</v>
      </c>
      <c r="D512" s="17" t="s">
        <v>28</v>
      </c>
      <c r="E512" s="21" t="s">
        <v>813</v>
      </c>
      <c r="F512" s="22" t="s">
        <v>64</v>
      </c>
      <c r="G512" s="30">
        <v>10</v>
      </c>
      <c r="H512" s="31">
        <v>0</v>
      </c>
      <c r="I512" s="31">
        <f>ROUND(ROUND(H512,2)*ROUND(G512,3),2)</f>
        <v>0</v>
      </c>
      <c r="J512" s="43" t="s">
        <v>1015</v>
      </c>
      <c r="O512">
        <f>(I512*21)/100</f>
        <v>0</v>
      </c>
      <c r="P512" t="s">
        <v>22</v>
      </c>
    </row>
    <row r="513" spans="1:11" ht="66">
      <c r="A513" t="s">
        <v>50</v>
      </c>
      <c r="E513" s="34" t="s">
        <v>814</v>
      </c>
      <c r="G513" s="29"/>
      <c r="H513" s="29"/>
      <c r="I513" s="29"/>
      <c r="J513" s="44" t="s">
        <v>1053</v>
      </c>
      <c r="K513" s="48" t="s">
        <v>1085</v>
      </c>
    </row>
    <row r="514" spans="1:16" ht="26.4">
      <c r="A514" s="17" t="s">
        <v>44</v>
      </c>
      <c r="B514" s="20" t="s">
        <v>815</v>
      </c>
      <c r="C514" s="20" t="s">
        <v>810</v>
      </c>
      <c r="D514" s="17" t="s">
        <v>22</v>
      </c>
      <c r="E514" s="21" t="s">
        <v>816</v>
      </c>
      <c r="F514" s="22" t="s">
        <v>64</v>
      </c>
      <c r="G514" s="30">
        <v>5</v>
      </c>
      <c r="H514" s="31">
        <v>0</v>
      </c>
      <c r="I514" s="31">
        <f>ROUND(ROUND(H514,2)*ROUND(G514,3),2)</f>
        <v>0</v>
      </c>
      <c r="J514" s="43" t="s">
        <v>1016</v>
      </c>
      <c r="O514">
        <f>(I514*21)/100</f>
        <v>0</v>
      </c>
      <c r="P514" t="s">
        <v>22</v>
      </c>
    </row>
    <row r="515" spans="1:11" ht="66">
      <c r="A515" t="s">
        <v>50</v>
      </c>
      <c r="E515" s="34" t="s">
        <v>799</v>
      </c>
      <c r="G515" s="29"/>
      <c r="H515" s="29"/>
      <c r="I515" s="29"/>
      <c r="J515" s="44" t="s">
        <v>1053</v>
      </c>
      <c r="K515" s="48" t="s">
        <v>1085</v>
      </c>
    </row>
    <row r="516" spans="1:16" ht="26.4">
      <c r="A516" s="17" t="s">
        <v>44</v>
      </c>
      <c r="B516" s="20" t="s">
        <v>817</v>
      </c>
      <c r="C516" s="20" t="s">
        <v>810</v>
      </c>
      <c r="D516" s="17" t="s">
        <v>39</v>
      </c>
      <c r="E516" s="21" t="s">
        <v>818</v>
      </c>
      <c r="F516" s="22" t="s">
        <v>64</v>
      </c>
      <c r="G516" s="30">
        <v>25</v>
      </c>
      <c r="H516" s="31">
        <v>0</v>
      </c>
      <c r="I516" s="31">
        <f>ROUND(ROUND(H516,2)*ROUND(G516,3),2)</f>
        <v>0</v>
      </c>
      <c r="J516" s="43" t="s">
        <v>1017</v>
      </c>
      <c r="O516">
        <f>(I516*21)/100</f>
        <v>0</v>
      </c>
      <c r="P516" t="s">
        <v>22</v>
      </c>
    </row>
    <row r="517" spans="1:11" ht="66">
      <c r="A517" t="s">
        <v>50</v>
      </c>
      <c r="E517" s="34" t="s">
        <v>819</v>
      </c>
      <c r="G517" s="29"/>
      <c r="H517" s="29"/>
      <c r="I517" s="29"/>
      <c r="J517" s="44" t="s">
        <v>1053</v>
      </c>
      <c r="K517" s="48" t="s">
        <v>1085</v>
      </c>
    </row>
    <row r="518" spans="1:16" ht="26.4">
      <c r="A518" s="17" t="s">
        <v>44</v>
      </c>
      <c r="B518" s="20" t="s">
        <v>820</v>
      </c>
      <c r="C518" s="20" t="s">
        <v>821</v>
      </c>
      <c r="D518" s="17" t="s">
        <v>28</v>
      </c>
      <c r="E518" s="21" t="s">
        <v>822</v>
      </c>
      <c r="F518" s="22" t="s">
        <v>58</v>
      </c>
      <c r="G518" s="30">
        <v>50</v>
      </c>
      <c r="H518" s="31">
        <v>0</v>
      </c>
      <c r="I518" s="31">
        <f>ROUND(ROUND(H518,2)*ROUND(G518,3),2)</f>
        <v>0</v>
      </c>
      <c r="J518" s="43" t="s">
        <v>1062</v>
      </c>
      <c r="O518">
        <f>(I518*21)/100</f>
        <v>0</v>
      </c>
      <c r="P518" t="s">
        <v>22</v>
      </c>
    </row>
    <row r="519" spans="1:11" ht="118.8">
      <c r="A519" t="s">
        <v>50</v>
      </c>
      <c r="E519" s="34" t="s">
        <v>823</v>
      </c>
      <c r="G519" s="29"/>
      <c r="H519" s="29"/>
      <c r="I519" s="29"/>
      <c r="J519" s="44" t="s">
        <v>1064</v>
      </c>
      <c r="K519" s="48" t="s">
        <v>1096</v>
      </c>
    </row>
    <row r="520" spans="1:16" ht="13.2">
      <c r="A520" s="17" t="s">
        <v>44</v>
      </c>
      <c r="B520" s="20" t="s">
        <v>824</v>
      </c>
      <c r="C520" s="20" t="s">
        <v>821</v>
      </c>
      <c r="D520" s="17" t="s">
        <v>22</v>
      </c>
      <c r="E520" s="21" t="s">
        <v>825</v>
      </c>
      <c r="F520" s="22" t="s">
        <v>58</v>
      </c>
      <c r="G520" s="30">
        <v>20</v>
      </c>
      <c r="H520" s="31">
        <v>0</v>
      </c>
      <c r="I520" s="31">
        <f>ROUND(ROUND(H520,2)*ROUND(G520,3),2)</f>
        <v>0</v>
      </c>
      <c r="J520" s="43"/>
      <c r="O520">
        <f>(I520*21)/100</f>
        <v>0</v>
      </c>
      <c r="P520" t="s">
        <v>22</v>
      </c>
    </row>
    <row r="521" spans="1:10" ht="34.2">
      <c r="A521" t="s">
        <v>50</v>
      </c>
      <c r="E521" s="34" t="s">
        <v>826</v>
      </c>
      <c r="G521" s="29"/>
      <c r="H521" s="29"/>
      <c r="I521" s="29"/>
      <c r="J521" s="44"/>
    </row>
    <row r="522" spans="1:16" ht="13.2">
      <c r="A522" s="17" t="s">
        <v>44</v>
      </c>
      <c r="B522" s="20" t="s">
        <v>827</v>
      </c>
      <c r="C522" s="20" t="s">
        <v>821</v>
      </c>
      <c r="D522" s="17" t="s">
        <v>21</v>
      </c>
      <c r="E522" s="21" t="s">
        <v>828</v>
      </c>
      <c r="F522" s="22" t="s">
        <v>58</v>
      </c>
      <c r="G522" s="30">
        <v>20</v>
      </c>
      <c r="H522" s="31">
        <v>0</v>
      </c>
      <c r="I522" s="31">
        <f>ROUND(ROUND(H522,2)*ROUND(G522,3),2)</f>
        <v>0</v>
      </c>
      <c r="O522">
        <f>(I522*21)/100</f>
        <v>0</v>
      </c>
      <c r="P522" t="s">
        <v>22</v>
      </c>
    </row>
    <row r="523" spans="1:9" ht="22.8">
      <c r="A523" t="s">
        <v>50</v>
      </c>
      <c r="E523" s="34" t="s">
        <v>829</v>
      </c>
      <c r="G523" s="29"/>
      <c r="H523" s="29"/>
      <c r="I523" s="29"/>
    </row>
    <row r="524" spans="1:16" ht="26.4">
      <c r="A524" s="17" t="s">
        <v>44</v>
      </c>
      <c r="B524" s="20" t="s">
        <v>830</v>
      </c>
      <c r="C524" s="20" t="s">
        <v>831</v>
      </c>
      <c r="D524" s="17" t="s">
        <v>28</v>
      </c>
      <c r="E524" s="21" t="s">
        <v>832</v>
      </c>
      <c r="F524" s="22" t="s">
        <v>58</v>
      </c>
      <c r="G524" s="30">
        <v>50</v>
      </c>
      <c r="H524" s="31">
        <v>0</v>
      </c>
      <c r="I524" s="31">
        <f>ROUND(ROUND(H524,2)*ROUND(G524,3),2)</f>
        <v>0</v>
      </c>
      <c r="J524" s="43" t="s">
        <v>1063</v>
      </c>
      <c r="O524">
        <f>(I524*21)/100</f>
        <v>0</v>
      </c>
      <c r="P524" t="s">
        <v>22</v>
      </c>
    </row>
    <row r="525" spans="1:11" ht="118.8">
      <c r="A525" t="s">
        <v>50</v>
      </c>
      <c r="E525" s="34" t="s">
        <v>823</v>
      </c>
      <c r="G525" s="29"/>
      <c r="H525" s="29"/>
      <c r="I525" s="29"/>
      <c r="J525" s="44" t="s">
        <v>1064</v>
      </c>
      <c r="K525" s="48" t="s">
        <v>1096</v>
      </c>
    </row>
    <row r="526" spans="1:16" ht="13.2">
      <c r="A526" s="17" t="s">
        <v>44</v>
      </c>
      <c r="B526" s="20" t="s">
        <v>833</v>
      </c>
      <c r="C526" s="20" t="s">
        <v>831</v>
      </c>
      <c r="D526" s="17" t="s">
        <v>22</v>
      </c>
      <c r="E526" s="21" t="s">
        <v>834</v>
      </c>
      <c r="F526" s="22" t="s">
        <v>58</v>
      </c>
      <c r="G526" s="30">
        <v>20</v>
      </c>
      <c r="H526" s="31">
        <v>0</v>
      </c>
      <c r="I526" s="31">
        <f>ROUND(ROUND(H526,2)*ROUND(G526,3),2)</f>
        <v>0</v>
      </c>
      <c r="O526">
        <f>(I526*21)/100</f>
        <v>0</v>
      </c>
      <c r="P526" t="s">
        <v>22</v>
      </c>
    </row>
    <row r="527" spans="1:9" ht="34.2">
      <c r="A527" t="s">
        <v>50</v>
      </c>
      <c r="E527" s="34" t="s">
        <v>826</v>
      </c>
      <c r="G527" s="29"/>
      <c r="H527" s="29"/>
      <c r="I527" s="29"/>
    </row>
    <row r="528" spans="1:16" ht="13.2">
      <c r="A528" s="17" t="s">
        <v>44</v>
      </c>
      <c r="B528" s="20" t="s">
        <v>835</v>
      </c>
      <c r="C528" s="20" t="s">
        <v>831</v>
      </c>
      <c r="D528" s="17" t="s">
        <v>21</v>
      </c>
      <c r="E528" s="21" t="s">
        <v>836</v>
      </c>
      <c r="F528" s="22" t="s">
        <v>58</v>
      </c>
      <c r="G528" s="30">
        <v>20</v>
      </c>
      <c r="H528" s="31">
        <v>0</v>
      </c>
      <c r="I528" s="31">
        <f>ROUND(ROUND(H528,2)*ROUND(G528,3),2)</f>
        <v>0</v>
      </c>
      <c r="O528">
        <f>(I528*21)/100</f>
        <v>0</v>
      </c>
      <c r="P528" t="s">
        <v>22</v>
      </c>
    </row>
    <row r="529" spans="1:9" ht="22.8">
      <c r="A529" t="s">
        <v>50</v>
      </c>
      <c r="E529" s="34" t="s">
        <v>829</v>
      </c>
      <c r="G529" s="29"/>
      <c r="H529" s="29"/>
      <c r="I529" s="29"/>
    </row>
    <row r="530" spans="1:16" ht="26.4">
      <c r="A530" s="17" t="s">
        <v>44</v>
      </c>
      <c r="B530" s="20" t="s">
        <v>837</v>
      </c>
      <c r="C530" s="20" t="s">
        <v>838</v>
      </c>
      <c r="D530" s="17" t="s">
        <v>28</v>
      </c>
      <c r="E530" s="21" t="s">
        <v>839</v>
      </c>
      <c r="F530" s="22" t="s">
        <v>64</v>
      </c>
      <c r="G530" s="30">
        <v>10</v>
      </c>
      <c r="H530" s="31">
        <v>0</v>
      </c>
      <c r="I530" s="31">
        <f>ROUND(ROUND(H530,2)*ROUND(G530,3),2)</f>
        <v>0</v>
      </c>
      <c r="J530" s="43" t="s">
        <v>1018</v>
      </c>
      <c r="O530">
        <f>(I530*21)/100</f>
        <v>0</v>
      </c>
      <c r="P530" t="s">
        <v>22</v>
      </c>
    </row>
    <row r="531" spans="1:11" ht="132">
      <c r="A531" t="s">
        <v>50</v>
      </c>
      <c r="E531" s="34" t="s">
        <v>840</v>
      </c>
      <c r="G531" s="29"/>
      <c r="H531" s="29"/>
      <c r="I531" s="29"/>
      <c r="J531" s="44" t="s">
        <v>933</v>
      </c>
      <c r="K531" s="48" t="s">
        <v>1097</v>
      </c>
    </row>
    <row r="532" spans="1:16" ht="13.2">
      <c r="A532" s="17" t="s">
        <v>44</v>
      </c>
      <c r="B532" s="20" t="s">
        <v>841</v>
      </c>
      <c r="C532" s="20" t="s">
        <v>838</v>
      </c>
      <c r="D532" s="17" t="s">
        <v>22</v>
      </c>
      <c r="E532" s="21" t="s">
        <v>842</v>
      </c>
      <c r="F532" s="22" t="s">
        <v>64</v>
      </c>
      <c r="G532" s="30">
        <v>10</v>
      </c>
      <c r="H532" s="31">
        <v>0</v>
      </c>
      <c r="I532" s="31">
        <f>ROUND(ROUND(H532,2)*ROUND(G532,3),2)</f>
        <v>0</v>
      </c>
      <c r="J532" s="43" t="s">
        <v>1019</v>
      </c>
      <c r="O532">
        <f>(I532*21)/100</f>
        <v>0</v>
      </c>
      <c r="P532" t="s">
        <v>22</v>
      </c>
    </row>
    <row r="533" spans="1:11" ht="145.2">
      <c r="A533" t="s">
        <v>50</v>
      </c>
      <c r="E533" s="34" t="s">
        <v>843</v>
      </c>
      <c r="G533" s="29"/>
      <c r="H533" s="29"/>
      <c r="I533" s="29"/>
      <c r="J533" s="44" t="s">
        <v>934</v>
      </c>
      <c r="K533" s="48" t="s">
        <v>1098</v>
      </c>
    </row>
    <row r="534" spans="1:16" ht="26.4">
      <c r="A534" s="17" t="s">
        <v>44</v>
      </c>
      <c r="B534" s="20" t="s">
        <v>844</v>
      </c>
      <c r="C534" s="20" t="s">
        <v>838</v>
      </c>
      <c r="D534" s="17" t="s">
        <v>21</v>
      </c>
      <c r="E534" s="21" t="s">
        <v>845</v>
      </c>
      <c r="F534" s="22" t="s">
        <v>64</v>
      </c>
      <c r="G534" s="30">
        <v>10</v>
      </c>
      <c r="H534" s="31">
        <v>0</v>
      </c>
      <c r="I534" s="31">
        <f>ROUND(ROUND(H534,2)*ROUND(G534,3),2)</f>
        <v>0</v>
      </c>
      <c r="J534" s="43" t="s">
        <v>1020</v>
      </c>
      <c r="O534">
        <f>(I534*21)/100</f>
        <v>0</v>
      </c>
      <c r="P534" t="s">
        <v>22</v>
      </c>
    </row>
    <row r="535" spans="1:11" ht="145.2">
      <c r="A535" t="s">
        <v>50</v>
      </c>
      <c r="E535" s="34" t="s">
        <v>846</v>
      </c>
      <c r="G535" s="29"/>
      <c r="H535" s="29"/>
      <c r="I535" s="29"/>
      <c r="J535" s="44" t="s">
        <v>934</v>
      </c>
      <c r="K535" s="48" t="s">
        <v>1097</v>
      </c>
    </row>
    <row r="536" spans="1:16" ht="13.2">
      <c r="A536" s="17" t="s">
        <v>44</v>
      </c>
      <c r="B536" s="20" t="s">
        <v>847</v>
      </c>
      <c r="C536" s="20" t="s">
        <v>848</v>
      </c>
      <c r="D536" s="17" t="s">
        <v>28</v>
      </c>
      <c r="E536" s="21" t="s">
        <v>849</v>
      </c>
      <c r="F536" s="22" t="s">
        <v>64</v>
      </c>
      <c r="G536" s="30">
        <v>20</v>
      </c>
      <c r="H536" s="31">
        <v>0</v>
      </c>
      <c r="I536" s="31">
        <f>ROUND(ROUND(H536,2)*ROUND(G536,3),2)</f>
        <v>0</v>
      </c>
      <c r="J536" s="43" t="s">
        <v>1021</v>
      </c>
      <c r="O536">
        <f>(I536*21)/100</f>
        <v>0</v>
      </c>
      <c r="P536" t="s">
        <v>22</v>
      </c>
    </row>
    <row r="537" spans="1:11" ht="145.2">
      <c r="A537" t="s">
        <v>50</v>
      </c>
      <c r="E537" s="34" t="s">
        <v>850</v>
      </c>
      <c r="G537" s="29"/>
      <c r="H537" s="29"/>
      <c r="I537" s="29"/>
      <c r="J537" s="44" t="s">
        <v>935</v>
      </c>
      <c r="K537" s="48" t="s">
        <v>1097</v>
      </c>
    </row>
    <row r="538" spans="1:16" ht="13.2">
      <c r="A538" s="17" t="s">
        <v>44</v>
      </c>
      <c r="B538" s="20" t="s">
        <v>851</v>
      </c>
      <c r="C538" s="20" t="s">
        <v>848</v>
      </c>
      <c r="D538" s="17" t="s">
        <v>22</v>
      </c>
      <c r="E538" s="21" t="s">
        <v>852</v>
      </c>
      <c r="F538" s="22" t="s">
        <v>64</v>
      </c>
      <c r="G538" s="30">
        <v>20</v>
      </c>
      <c r="H538" s="31">
        <v>0</v>
      </c>
      <c r="I538" s="31">
        <f>ROUND(ROUND(H538,2)*ROUND(G538,3),2)</f>
        <v>0</v>
      </c>
      <c r="J538" s="43" t="s">
        <v>1022</v>
      </c>
      <c r="O538">
        <f>(I538*21)/100</f>
        <v>0</v>
      </c>
      <c r="P538" t="s">
        <v>22</v>
      </c>
    </row>
    <row r="539" spans="1:11" ht="92.4">
      <c r="A539" t="s">
        <v>50</v>
      </c>
      <c r="E539" s="34" t="s">
        <v>853</v>
      </c>
      <c r="G539" s="29"/>
      <c r="H539" s="29"/>
      <c r="I539" s="29"/>
      <c r="J539" s="44" t="s">
        <v>936</v>
      </c>
      <c r="K539" s="48" t="s">
        <v>1097</v>
      </c>
    </row>
    <row r="540" spans="1:16" ht="13.2">
      <c r="A540" s="17" t="s">
        <v>44</v>
      </c>
      <c r="B540" s="20" t="s">
        <v>854</v>
      </c>
      <c r="C540" s="20" t="s">
        <v>848</v>
      </c>
      <c r="D540" s="17" t="s">
        <v>21</v>
      </c>
      <c r="E540" s="21" t="s">
        <v>855</v>
      </c>
      <c r="F540" s="22" t="s">
        <v>64</v>
      </c>
      <c r="G540" s="30">
        <v>20</v>
      </c>
      <c r="H540" s="31">
        <v>0</v>
      </c>
      <c r="I540" s="31">
        <f>ROUND(ROUND(H540,2)*ROUND(G540,3),2)</f>
        <v>0</v>
      </c>
      <c r="J540" s="43" t="s">
        <v>1023</v>
      </c>
      <c r="O540">
        <f>(I540*21)/100</f>
        <v>0</v>
      </c>
      <c r="P540" t="s">
        <v>22</v>
      </c>
    </row>
    <row r="541" spans="1:11" ht="132">
      <c r="A541" t="s">
        <v>50</v>
      </c>
      <c r="E541" s="34" t="s">
        <v>856</v>
      </c>
      <c r="G541" s="29"/>
      <c r="H541" s="29"/>
      <c r="I541" s="29"/>
      <c r="J541" s="44" t="s">
        <v>937</v>
      </c>
      <c r="K541" s="48" t="s">
        <v>1097</v>
      </c>
    </row>
    <row r="542" spans="1:16" ht="26.4">
      <c r="A542" s="17" t="s">
        <v>44</v>
      </c>
      <c r="B542" s="20" t="s">
        <v>857</v>
      </c>
      <c r="C542" s="20" t="s">
        <v>858</v>
      </c>
      <c r="D542" s="17" t="s">
        <v>28</v>
      </c>
      <c r="E542" s="21" t="s">
        <v>859</v>
      </c>
      <c r="F542" s="22" t="s">
        <v>64</v>
      </c>
      <c r="G542" s="30">
        <v>20</v>
      </c>
      <c r="H542" s="31">
        <v>0</v>
      </c>
      <c r="I542" s="31">
        <f>ROUND(ROUND(H542,2)*ROUND(G542,3),2)</f>
        <v>0</v>
      </c>
      <c r="J542" s="43" t="s">
        <v>1024</v>
      </c>
      <c r="O542">
        <f>(I542*21)/100</f>
        <v>0</v>
      </c>
      <c r="P542" t="s">
        <v>22</v>
      </c>
    </row>
    <row r="543" spans="1:11" ht="264">
      <c r="A543" t="s">
        <v>50</v>
      </c>
      <c r="E543" s="34" t="s">
        <v>860</v>
      </c>
      <c r="G543" s="29"/>
      <c r="H543" s="29"/>
      <c r="I543" s="29"/>
      <c r="J543" s="44" t="s">
        <v>1025</v>
      </c>
      <c r="K543" s="48" t="s">
        <v>1098</v>
      </c>
    </row>
    <row r="544" spans="1:16" ht="13.2">
      <c r="A544" s="17" t="s">
        <v>44</v>
      </c>
      <c r="B544" s="20" t="s">
        <v>861</v>
      </c>
      <c r="C544" s="20" t="s">
        <v>862</v>
      </c>
      <c r="D544" s="17" t="s">
        <v>28</v>
      </c>
      <c r="E544" s="21" t="s">
        <v>863</v>
      </c>
      <c r="F544" s="22" t="s">
        <v>69</v>
      </c>
      <c r="G544" s="30">
        <v>10000</v>
      </c>
      <c r="H544" s="31">
        <v>0</v>
      </c>
      <c r="I544" s="31">
        <f>ROUND(ROUND(H544,2)*ROUND(G544,3),2)</f>
        <v>0</v>
      </c>
      <c r="O544">
        <f>(I544*21)/100</f>
        <v>0</v>
      </c>
      <c r="P544" t="s">
        <v>22</v>
      </c>
    </row>
    <row r="545" spans="1:9" ht="13.2">
      <c r="A545" t="s">
        <v>50</v>
      </c>
      <c r="E545" s="34" t="s">
        <v>864</v>
      </c>
      <c r="G545" s="29"/>
      <c r="H545" s="29"/>
      <c r="I545" s="29"/>
    </row>
    <row r="546" spans="1:16" ht="13.2">
      <c r="A546" s="17" t="s">
        <v>44</v>
      </c>
      <c r="B546" s="20" t="s">
        <v>865</v>
      </c>
      <c r="C546" s="20" t="s">
        <v>862</v>
      </c>
      <c r="D546" s="17" t="s">
        <v>22</v>
      </c>
      <c r="E546" s="21" t="s">
        <v>866</v>
      </c>
      <c r="F546" s="22" t="s">
        <v>69</v>
      </c>
      <c r="G546" s="30">
        <v>5000</v>
      </c>
      <c r="H546" s="31">
        <v>0</v>
      </c>
      <c r="I546" s="31">
        <f>ROUND(ROUND(H546,2)*ROUND(G546,3),2)</f>
        <v>0</v>
      </c>
      <c r="O546">
        <f>(I546*21)/100</f>
        <v>0</v>
      </c>
      <c r="P546" t="s">
        <v>22</v>
      </c>
    </row>
    <row r="547" spans="1:9" ht="13.2">
      <c r="A547" t="s">
        <v>50</v>
      </c>
      <c r="E547" s="34" t="s">
        <v>864</v>
      </c>
      <c r="G547" s="29"/>
      <c r="H547" s="29"/>
      <c r="I547" s="29"/>
    </row>
    <row r="548" spans="1:16" ht="13.2">
      <c r="A548" s="17" t="s">
        <v>44</v>
      </c>
      <c r="B548" s="20" t="s">
        <v>867</v>
      </c>
      <c r="C548" s="20" t="s">
        <v>868</v>
      </c>
      <c r="D548" s="17" t="s">
        <v>28</v>
      </c>
      <c r="E548" s="21" t="s">
        <v>869</v>
      </c>
      <c r="F548" s="22" t="s">
        <v>69</v>
      </c>
      <c r="G548" s="30">
        <v>500</v>
      </c>
      <c r="H548" s="31">
        <v>0</v>
      </c>
      <c r="I548" s="31">
        <f>ROUND(ROUND(H548,2)*ROUND(G548,3),2)</f>
        <v>0</v>
      </c>
      <c r="O548">
        <f>(I548*21)/100</f>
        <v>0</v>
      </c>
      <c r="P548" t="s">
        <v>22</v>
      </c>
    </row>
    <row r="549" spans="1:9" ht="13.2">
      <c r="A549" t="s">
        <v>50</v>
      </c>
      <c r="E549" s="34" t="s">
        <v>870</v>
      </c>
      <c r="G549" s="29"/>
      <c r="H549" s="29"/>
      <c r="I549" s="29"/>
    </row>
    <row r="550" spans="1:16" ht="13.2">
      <c r="A550" s="17" t="s">
        <v>44</v>
      </c>
      <c r="B550" s="20" t="s">
        <v>871</v>
      </c>
      <c r="C550" s="20" t="s">
        <v>872</v>
      </c>
      <c r="D550" s="17" t="s">
        <v>28</v>
      </c>
      <c r="E550" s="21" t="s">
        <v>873</v>
      </c>
      <c r="F550" s="22" t="s">
        <v>69</v>
      </c>
      <c r="G550" s="30">
        <v>200</v>
      </c>
      <c r="H550" s="31">
        <v>0</v>
      </c>
      <c r="I550" s="31">
        <f>ROUND(ROUND(H550,2)*ROUND(G550,3),2)</f>
        <v>0</v>
      </c>
      <c r="O550">
        <f>(I550*21)/100</f>
        <v>0</v>
      </c>
      <c r="P550" t="s">
        <v>22</v>
      </c>
    </row>
    <row r="551" spans="1:9" ht="13.2">
      <c r="A551" t="s">
        <v>50</v>
      </c>
      <c r="E551" s="34" t="s">
        <v>870</v>
      </c>
      <c r="G551" s="29"/>
      <c r="H551" s="29"/>
      <c r="I551" s="29"/>
    </row>
    <row r="552" spans="1:16" ht="13.2">
      <c r="A552" s="17" t="s">
        <v>44</v>
      </c>
      <c r="B552" s="20" t="s">
        <v>874</v>
      </c>
      <c r="C552" s="20" t="s">
        <v>875</v>
      </c>
      <c r="D552" s="17" t="s">
        <v>46</v>
      </c>
      <c r="E552" s="21" t="s">
        <v>876</v>
      </c>
      <c r="F552" s="22" t="s">
        <v>64</v>
      </c>
      <c r="G552" s="30">
        <v>50</v>
      </c>
      <c r="H552" s="31">
        <v>0</v>
      </c>
      <c r="I552" s="31">
        <f>ROUND(ROUND(H552,2)*ROUND(G552,3),2)</f>
        <v>0</v>
      </c>
      <c r="O552">
        <f>(I552*21)/100</f>
        <v>0</v>
      </c>
      <c r="P552" t="s">
        <v>22</v>
      </c>
    </row>
    <row r="553" spans="1:9" ht="57">
      <c r="A553" t="s">
        <v>50</v>
      </c>
      <c r="E553" s="34" t="s">
        <v>877</v>
      </c>
      <c r="G553" s="29"/>
      <c r="H553" s="29"/>
      <c r="I553" s="29"/>
    </row>
    <row r="554" spans="1:16" ht="13.2">
      <c r="A554" s="17" t="s">
        <v>44</v>
      </c>
      <c r="B554" s="20" t="s">
        <v>878</v>
      </c>
      <c r="C554" s="20" t="s">
        <v>879</v>
      </c>
      <c r="D554" s="17" t="s">
        <v>28</v>
      </c>
      <c r="E554" s="21" t="s">
        <v>880</v>
      </c>
      <c r="F554" s="22" t="s">
        <v>48</v>
      </c>
      <c r="G554" s="30">
        <v>10</v>
      </c>
      <c r="H554" s="31">
        <v>0</v>
      </c>
      <c r="I554" s="31">
        <f>ROUND(ROUND(H554,2)*ROUND(G554,3),2)</f>
        <v>0</v>
      </c>
      <c r="O554">
        <f>(I554*21)/100</f>
        <v>0</v>
      </c>
      <c r="P554" t="s">
        <v>22</v>
      </c>
    </row>
    <row r="555" spans="1:9" ht="57">
      <c r="A555" t="s">
        <v>50</v>
      </c>
      <c r="E555" s="34" t="s">
        <v>881</v>
      </c>
      <c r="G555" s="29"/>
      <c r="H555" s="29"/>
      <c r="I555" s="29"/>
    </row>
    <row r="556" spans="1:16" ht="13.2">
      <c r="A556" s="17" t="s">
        <v>44</v>
      </c>
      <c r="B556" s="20" t="s">
        <v>882</v>
      </c>
      <c r="C556" s="20" t="s">
        <v>879</v>
      </c>
      <c r="D556" s="17" t="s">
        <v>22</v>
      </c>
      <c r="E556" s="21" t="s">
        <v>883</v>
      </c>
      <c r="F556" s="22" t="s">
        <v>48</v>
      </c>
      <c r="G556" s="30">
        <v>10</v>
      </c>
      <c r="H556" s="31">
        <v>0</v>
      </c>
      <c r="I556" s="31">
        <f>ROUND(ROUND(H556,2)*ROUND(G556,3),2)</f>
        <v>0</v>
      </c>
      <c r="O556">
        <f>(I556*21)/100</f>
        <v>0</v>
      </c>
      <c r="P556" t="s">
        <v>22</v>
      </c>
    </row>
    <row r="557" spans="1:9" ht="57">
      <c r="A557" t="s">
        <v>50</v>
      </c>
      <c r="E557" s="34" t="s">
        <v>884</v>
      </c>
      <c r="G557" s="29"/>
      <c r="H557" s="29"/>
      <c r="I557" s="29"/>
    </row>
    <row r="558" spans="1:16" ht="13.2">
      <c r="A558" s="17" t="s">
        <v>44</v>
      </c>
      <c r="B558" s="20" t="s">
        <v>885</v>
      </c>
      <c r="C558" s="20" t="s">
        <v>886</v>
      </c>
      <c r="D558" s="17" t="s">
        <v>28</v>
      </c>
      <c r="E558" s="21" t="s">
        <v>887</v>
      </c>
      <c r="F558" s="22" t="s">
        <v>48</v>
      </c>
      <c r="G558" s="30">
        <v>10</v>
      </c>
      <c r="H558" s="31">
        <v>0</v>
      </c>
      <c r="I558" s="31">
        <f>ROUND(ROUND(H558,2)*ROUND(G558,3),2)</f>
        <v>0</v>
      </c>
      <c r="O558">
        <f>(I558*21)/100</f>
        <v>0</v>
      </c>
      <c r="P558" t="s">
        <v>22</v>
      </c>
    </row>
    <row r="559" spans="1:9" ht="57">
      <c r="A559" t="s">
        <v>50</v>
      </c>
      <c r="E559" s="34" t="s">
        <v>881</v>
      </c>
      <c r="G559" s="29"/>
      <c r="H559" s="29"/>
      <c r="I559" s="29"/>
    </row>
    <row r="560" spans="1:16" ht="13.2">
      <c r="A560" s="17" t="s">
        <v>44</v>
      </c>
      <c r="B560" s="20" t="s">
        <v>888</v>
      </c>
      <c r="C560" s="20" t="s">
        <v>886</v>
      </c>
      <c r="D560" s="17" t="s">
        <v>22</v>
      </c>
      <c r="E560" s="21" t="s">
        <v>889</v>
      </c>
      <c r="F560" s="22" t="s">
        <v>48</v>
      </c>
      <c r="G560" s="30">
        <v>10</v>
      </c>
      <c r="H560" s="31">
        <v>0</v>
      </c>
      <c r="I560" s="31">
        <f>ROUND(ROUND(H560,2)*ROUND(G560,3),2)</f>
        <v>0</v>
      </c>
      <c r="O560">
        <f>(I560*21)/100</f>
        <v>0</v>
      </c>
      <c r="P560" t="s">
        <v>22</v>
      </c>
    </row>
    <row r="561" spans="1:9" ht="57">
      <c r="A561" t="s">
        <v>50</v>
      </c>
      <c r="E561" s="34" t="s">
        <v>884</v>
      </c>
      <c r="G561" s="29"/>
      <c r="H561" s="29"/>
      <c r="I561" s="29"/>
    </row>
    <row r="562" spans="1:16" ht="13.2">
      <c r="A562" s="17" t="s">
        <v>44</v>
      </c>
      <c r="B562" s="20" t="s">
        <v>890</v>
      </c>
      <c r="C562" s="20" t="s">
        <v>891</v>
      </c>
      <c r="D562" s="17" t="s">
        <v>28</v>
      </c>
      <c r="E562" s="21" t="s">
        <v>892</v>
      </c>
      <c r="F562" s="22" t="s">
        <v>48</v>
      </c>
      <c r="G562" s="30">
        <v>10</v>
      </c>
      <c r="H562" s="31">
        <v>0</v>
      </c>
      <c r="I562" s="31">
        <f>ROUND(ROUND(H562,2)*ROUND(G562,3),2)</f>
        <v>0</v>
      </c>
      <c r="O562">
        <f>(I562*21)/100</f>
        <v>0</v>
      </c>
      <c r="P562" t="s">
        <v>22</v>
      </c>
    </row>
    <row r="563" spans="1:9" ht="57">
      <c r="A563" t="s">
        <v>50</v>
      </c>
      <c r="E563" s="34" t="s">
        <v>881</v>
      </c>
      <c r="G563" s="29"/>
      <c r="H563" s="29"/>
      <c r="I563" s="29"/>
    </row>
    <row r="564" spans="1:16" ht="13.2">
      <c r="A564" s="17" t="s">
        <v>44</v>
      </c>
      <c r="B564" s="20" t="s">
        <v>893</v>
      </c>
      <c r="C564" s="20" t="s">
        <v>891</v>
      </c>
      <c r="D564" s="17" t="s">
        <v>22</v>
      </c>
      <c r="E564" s="21" t="s">
        <v>894</v>
      </c>
      <c r="F564" s="22" t="s">
        <v>48</v>
      </c>
      <c r="G564" s="30">
        <v>10</v>
      </c>
      <c r="H564" s="31">
        <v>0</v>
      </c>
      <c r="I564" s="31">
        <f>ROUND(ROUND(H564,2)*ROUND(G564,3),2)</f>
        <v>0</v>
      </c>
      <c r="O564">
        <f>(I564*21)/100</f>
        <v>0</v>
      </c>
      <c r="P564" t="s">
        <v>22</v>
      </c>
    </row>
    <row r="565" spans="1:9" ht="57">
      <c r="A565" t="s">
        <v>50</v>
      </c>
      <c r="E565" s="34" t="s">
        <v>884</v>
      </c>
      <c r="G565" s="29"/>
      <c r="H565" s="29"/>
      <c r="I565" s="29"/>
    </row>
    <row r="566" spans="1:16" ht="13.2">
      <c r="A566" s="17" t="s">
        <v>44</v>
      </c>
      <c r="B566" s="20" t="s">
        <v>895</v>
      </c>
      <c r="C566" s="20" t="s">
        <v>896</v>
      </c>
      <c r="D566" s="17" t="s">
        <v>28</v>
      </c>
      <c r="E566" s="21" t="s">
        <v>897</v>
      </c>
      <c r="F566" s="22" t="s">
        <v>48</v>
      </c>
      <c r="G566" s="30">
        <v>10</v>
      </c>
      <c r="H566" s="31">
        <v>0</v>
      </c>
      <c r="I566" s="31">
        <f>ROUND(ROUND(H566,2)*ROUND(G566,3),2)</f>
        <v>0</v>
      </c>
      <c r="O566">
        <f>(I566*21)/100</f>
        <v>0</v>
      </c>
      <c r="P566" t="s">
        <v>22</v>
      </c>
    </row>
    <row r="567" spans="1:9" ht="57">
      <c r="A567" t="s">
        <v>50</v>
      </c>
      <c r="E567" s="34" t="s">
        <v>881</v>
      </c>
      <c r="G567" s="29"/>
      <c r="H567" s="29"/>
      <c r="I567" s="29"/>
    </row>
    <row r="568" spans="1:16" ht="13.2">
      <c r="A568" s="17" t="s">
        <v>44</v>
      </c>
      <c r="B568" s="20" t="s">
        <v>898</v>
      </c>
      <c r="C568" s="20" t="s">
        <v>896</v>
      </c>
      <c r="D568" s="17" t="s">
        <v>22</v>
      </c>
      <c r="E568" s="21" t="s">
        <v>899</v>
      </c>
      <c r="F568" s="22" t="s">
        <v>48</v>
      </c>
      <c r="G568" s="30">
        <v>10</v>
      </c>
      <c r="H568" s="31">
        <v>0</v>
      </c>
      <c r="I568" s="31">
        <f>ROUND(ROUND(H568,2)*ROUND(G568,3),2)</f>
        <v>0</v>
      </c>
      <c r="O568">
        <f>(I568*21)/100</f>
        <v>0</v>
      </c>
      <c r="P568" t="s">
        <v>22</v>
      </c>
    </row>
    <row r="569" spans="1:9" ht="57">
      <c r="A569" t="s">
        <v>50</v>
      </c>
      <c r="E569" s="34" t="s">
        <v>884</v>
      </c>
      <c r="G569" s="29"/>
      <c r="H569" s="29"/>
      <c r="I569" s="29"/>
    </row>
    <row r="570" spans="1:16" ht="26.4">
      <c r="A570" s="17" t="s">
        <v>44</v>
      </c>
      <c r="B570" s="20" t="s">
        <v>900</v>
      </c>
      <c r="C570" s="20" t="s">
        <v>901</v>
      </c>
      <c r="D570" s="17" t="s">
        <v>28</v>
      </c>
      <c r="E570" s="21" t="s">
        <v>902</v>
      </c>
      <c r="F570" s="22" t="s">
        <v>64</v>
      </c>
      <c r="G570" s="30">
        <v>10</v>
      </c>
      <c r="H570" s="31">
        <v>0</v>
      </c>
      <c r="I570" s="31">
        <f>ROUND(ROUND(H570,2)*ROUND(G570,3),2)</f>
        <v>0</v>
      </c>
      <c r="O570">
        <f>(I570*21)/100</f>
        <v>0</v>
      </c>
      <c r="P570" t="s">
        <v>22</v>
      </c>
    </row>
    <row r="571" spans="1:9" ht="57">
      <c r="A571" t="s">
        <v>50</v>
      </c>
      <c r="E571" s="34" t="s">
        <v>903</v>
      </c>
      <c r="G571" s="29"/>
      <c r="H571" s="29"/>
      <c r="I571" s="29"/>
    </row>
    <row r="572" spans="1:16" ht="13.2">
      <c r="A572" s="17" t="s">
        <v>44</v>
      </c>
      <c r="B572" s="20" t="s">
        <v>904</v>
      </c>
      <c r="C572" s="20" t="s">
        <v>905</v>
      </c>
      <c r="D572" s="17" t="s">
        <v>28</v>
      </c>
      <c r="E572" s="21" t="s">
        <v>906</v>
      </c>
      <c r="F572" s="22" t="s">
        <v>58</v>
      </c>
      <c r="G572" s="30">
        <v>100</v>
      </c>
      <c r="H572" s="31">
        <v>0</v>
      </c>
      <c r="I572" s="31">
        <f>ROUND(ROUND(H572,2)*ROUND(G572,3),2)</f>
        <v>0</v>
      </c>
      <c r="J572" s="43" t="s">
        <v>1056</v>
      </c>
      <c r="O572">
        <f>(I572*21)/100</f>
        <v>0</v>
      </c>
      <c r="P572" t="s">
        <v>22</v>
      </c>
    </row>
    <row r="573" spans="1:11" ht="118.8">
      <c r="A573" t="s">
        <v>50</v>
      </c>
      <c r="E573" s="34" t="s">
        <v>907</v>
      </c>
      <c r="G573" s="29"/>
      <c r="H573" s="29"/>
      <c r="I573" s="29"/>
      <c r="J573" s="44" t="s">
        <v>1055</v>
      </c>
      <c r="K573" s="48" t="s">
        <v>1099</v>
      </c>
    </row>
    <row r="574" spans="1:16" ht="13.2">
      <c r="A574" s="17" t="s">
        <v>44</v>
      </c>
      <c r="B574" s="20" t="s">
        <v>908</v>
      </c>
      <c r="C574" s="20" t="s">
        <v>909</v>
      </c>
      <c r="D574" s="17" t="s">
        <v>28</v>
      </c>
      <c r="E574" s="21" t="s">
        <v>910</v>
      </c>
      <c r="F574" s="22" t="s">
        <v>58</v>
      </c>
      <c r="G574" s="30">
        <v>100</v>
      </c>
      <c r="H574" s="31">
        <v>0</v>
      </c>
      <c r="I574" s="31">
        <f>ROUND(ROUND(H574,2)*ROUND(G574,3),2)</f>
        <v>0</v>
      </c>
      <c r="J574" s="43" t="s">
        <v>1057</v>
      </c>
      <c r="O574">
        <f>(I574*21)/100</f>
        <v>0</v>
      </c>
      <c r="P574" t="s">
        <v>22</v>
      </c>
    </row>
    <row r="575" spans="1:11" ht="118.8">
      <c r="A575" t="s">
        <v>50</v>
      </c>
      <c r="E575" s="34" t="s">
        <v>907</v>
      </c>
      <c r="G575" s="29"/>
      <c r="H575" s="29"/>
      <c r="I575" s="29"/>
      <c r="J575" s="44" t="s">
        <v>1055</v>
      </c>
      <c r="K575" s="48" t="s">
        <v>1099</v>
      </c>
    </row>
    <row r="576" spans="1:16" ht="13.2">
      <c r="A576" s="17" t="s">
        <v>44</v>
      </c>
      <c r="B576" s="20" t="s">
        <v>911</v>
      </c>
      <c r="C576" s="20" t="s">
        <v>912</v>
      </c>
      <c r="D576" s="17" t="s">
        <v>28</v>
      </c>
      <c r="E576" s="21" t="s">
        <v>913</v>
      </c>
      <c r="F576" s="22" t="s">
        <v>64</v>
      </c>
      <c r="G576" s="30">
        <v>50</v>
      </c>
      <c r="H576" s="31">
        <v>0</v>
      </c>
      <c r="I576" s="31">
        <f>ROUND(ROUND(H576,2)*ROUND(G576,3),2)</f>
        <v>0</v>
      </c>
      <c r="O576">
        <f>(I576*21)/100</f>
        <v>0</v>
      </c>
      <c r="P576" t="s">
        <v>22</v>
      </c>
    </row>
    <row r="577" spans="1:9" ht="45.6">
      <c r="A577" t="s">
        <v>50</v>
      </c>
      <c r="E577" s="34" t="s">
        <v>914</v>
      </c>
      <c r="G577" s="29"/>
      <c r="H577" s="29"/>
      <c r="I577" s="29"/>
    </row>
    <row r="578" spans="1:16" ht="13.2">
      <c r="A578" s="17" t="s">
        <v>44</v>
      </c>
      <c r="B578" s="20" t="s">
        <v>915</v>
      </c>
      <c r="C578" s="20" t="s">
        <v>912</v>
      </c>
      <c r="D578" s="17" t="s">
        <v>22</v>
      </c>
      <c r="E578" s="21" t="s">
        <v>916</v>
      </c>
      <c r="F578" s="22" t="s">
        <v>64</v>
      </c>
      <c r="G578" s="30">
        <v>50</v>
      </c>
      <c r="H578" s="31">
        <v>0</v>
      </c>
      <c r="I578" s="31">
        <f>ROUND(ROUND(H578,2)*ROUND(G578,3),2)</f>
        <v>0</v>
      </c>
      <c r="O578">
        <f>(I578*21)/100</f>
        <v>0</v>
      </c>
      <c r="P578" t="s">
        <v>22</v>
      </c>
    </row>
    <row r="579" spans="1:9" ht="45.6">
      <c r="A579" t="s">
        <v>50</v>
      </c>
      <c r="E579" s="34" t="s">
        <v>914</v>
      </c>
      <c r="G579" s="29"/>
      <c r="H579" s="29"/>
      <c r="I579" s="29"/>
    </row>
    <row r="580" spans="1:16" ht="13.2">
      <c r="A580" s="17" t="s">
        <v>44</v>
      </c>
      <c r="B580" s="20" t="s">
        <v>917</v>
      </c>
      <c r="C580" s="20" t="s">
        <v>918</v>
      </c>
      <c r="D580" s="17" t="s">
        <v>46</v>
      </c>
      <c r="E580" s="21" t="s">
        <v>919</v>
      </c>
      <c r="F580" s="22" t="s">
        <v>58</v>
      </c>
      <c r="G580" s="30">
        <v>250</v>
      </c>
      <c r="H580" s="31">
        <v>0</v>
      </c>
      <c r="I580" s="31">
        <f>ROUND(ROUND(H580,2)*ROUND(G580,3),2)</f>
        <v>0</v>
      </c>
      <c r="J580" s="43" t="s">
        <v>1058</v>
      </c>
      <c r="O580">
        <f>(I580*21)/100</f>
        <v>0</v>
      </c>
      <c r="P580" t="s">
        <v>22</v>
      </c>
    </row>
    <row r="581" spans="1:11" ht="66">
      <c r="A581" t="s">
        <v>50</v>
      </c>
      <c r="E581" s="34" t="s">
        <v>920</v>
      </c>
      <c r="G581" s="29"/>
      <c r="H581" s="29"/>
      <c r="I581" s="29"/>
      <c r="J581" s="44" t="s">
        <v>1059</v>
      </c>
      <c r="K581" s="48" t="s">
        <v>1091</v>
      </c>
    </row>
    <row r="582" spans="7:9" ht="13.2">
      <c r="G582" s="29"/>
      <c r="H582" s="29"/>
      <c r="I582" s="29"/>
    </row>
    <row r="583" spans="7:9" ht="12.75" customHeight="1">
      <c r="G583" s="29"/>
      <c r="H583" s="29"/>
      <c r="I583" s="29"/>
    </row>
    <row r="584" spans="7:9" ht="12.75" customHeight="1">
      <c r="G584" s="29"/>
      <c r="H584" s="29"/>
      <c r="I584" s="29"/>
    </row>
    <row r="585" spans="7:9" ht="12.75" customHeight="1">
      <c r="G585" s="29"/>
      <c r="H585" s="29"/>
      <c r="I585" s="29"/>
    </row>
    <row r="586" spans="7:9" ht="12.75" customHeight="1">
      <c r="G586" s="29"/>
      <c r="H586" s="29"/>
      <c r="I586" s="29"/>
    </row>
    <row r="587" spans="7:9" ht="12.75" customHeight="1">
      <c r="G587" s="29"/>
      <c r="H587" s="29"/>
      <c r="I587" s="29"/>
    </row>
    <row r="588" spans="7:9" ht="12.75" customHeight="1">
      <c r="G588" s="29"/>
      <c r="H588" s="29"/>
      <c r="I588" s="29"/>
    </row>
    <row r="589" spans="7:9" ht="12.75" customHeight="1">
      <c r="G589" s="29"/>
      <c r="H589" s="29"/>
      <c r="I589" s="29"/>
    </row>
    <row r="590" spans="7:9" ht="12.75" customHeight="1">
      <c r="G590" s="29"/>
      <c r="H590" s="29"/>
      <c r="I590" s="29"/>
    </row>
    <row r="591" spans="7:9" ht="12.75" customHeight="1">
      <c r="G591" s="29"/>
      <c r="H591" s="29"/>
      <c r="I591" s="29"/>
    </row>
    <row r="592" spans="7:9" ht="12.75" customHeight="1">
      <c r="G592" s="29"/>
      <c r="H592" s="29"/>
      <c r="I592" s="29"/>
    </row>
    <row r="593" spans="7:9" ht="12.75" customHeight="1">
      <c r="G593" s="29"/>
      <c r="H593" s="29"/>
      <c r="I593" s="29"/>
    </row>
  </sheetData>
  <sheetProtection algorithmName="SHA-512" hashValue="Fg3USszJBMAMxcTSnAqfN3L3xpXq1TlPrjVPoloL8aGjlU+BhOZXsu99p/jhd8zxSX6lFDoyQXLWLFEXG+JVdA==" saltValue="hsWxEHhsaMprboaXdYapnw==" spinCount="100000" sheet="1" objects="1" scenarios="1"/>
  <mergeCells count="11">
    <mergeCell ref="C3:D3"/>
    <mergeCell ref="C4:D4"/>
    <mergeCell ref="J6:J7"/>
    <mergeCell ref="A5:A6"/>
    <mergeCell ref="B5:B6"/>
    <mergeCell ref="C5:C6"/>
    <mergeCell ref="D5:D6"/>
    <mergeCell ref="E5:E6"/>
    <mergeCell ref="F5:F6"/>
    <mergeCell ref="G5:G6"/>
    <mergeCell ref="H5:I5"/>
  </mergeCells>
  <printOptions horizontalCentered="1"/>
  <pageMargins left="0.15748031496062992" right="0.15748031496062992" top="0.3937007874015748" bottom="0.3937007874015748" header="0.5118110236220472" footer="0.1968503937007874"/>
  <pageSetup fitToHeight="70" fitToWidth="1" horizontalDpi="300" verticalDpi="300" orientation="landscape" paperSize="9" scale="7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Hofmanová</dc:creator>
  <cp:keywords/>
  <dc:description/>
  <cp:lastModifiedBy>Martina Hofmanová</cp:lastModifiedBy>
  <cp:lastPrinted>2023-03-02T14:25:24Z</cp:lastPrinted>
  <dcterms:created xsi:type="dcterms:W3CDTF">2023-02-01T13:10:26Z</dcterms:created>
  <dcterms:modified xsi:type="dcterms:W3CDTF">2023-04-26T11:44:01Z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2023-02-21T14:23:11Z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674ea5a7-fd46-45f8-a590-d903b3c01f7f</vt:lpwstr>
  </property>
  <property fmtid="{D5CDD505-2E9C-101B-9397-08002B2CF9AE}" pid="8" name="MSIP_Label_06b95ba9-d50e-4074-b623-0a9711dc916f_ContentBits">
    <vt:lpwstr>0</vt:lpwstr>
  </property>
</Properties>
</file>