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O:\ORMI\ORMI\Veřejné zakázky\VZ 2023\034 - Oprava dvou chodníků a části komunikace v Česká Lípa\"/>
    </mc:Choice>
  </mc:AlternateContent>
  <xr:revisionPtr revIDLastSave="0" documentId="13_ncr:1_{6104B759-75A6-44DD-943B-13321F57A6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01" sheetId="1" r:id="rId1"/>
  </sheets>
  <calcPr calcId="191029"/>
  <webPublishing codePage="0"/>
</workbook>
</file>

<file path=xl/calcChain.xml><?xml version="1.0" encoding="utf-8"?>
<calcChain xmlns="http://schemas.openxmlformats.org/spreadsheetml/2006/main">
  <c r="I84" i="1" l="1"/>
  <c r="O84" i="1" s="1"/>
  <c r="R83" i="1" s="1"/>
  <c r="O83" i="1" s="1"/>
  <c r="I79" i="1"/>
  <c r="O79" i="1" s="1"/>
  <c r="I75" i="1"/>
  <c r="O75" i="1" s="1"/>
  <c r="I71" i="1"/>
  <c r="O71" i="1" s="1"/>
  <c r="I67" i="1"/>
  <c r="O67" i="1" s="1"/>
  <c r="I62" i="1"/>
  <c r="O62" i="1" s="1"/>
  <c r="I58" i="1"/>
  <c r="O58" i="1" s="1"/>
  <c r="I54" i="1"/>
  <c r="O54" i="1" s="1"/>
  <c r="I50" i="1"/>
  <c r="O50" i="1" s="1"/>
  <c r="I46" i="1"/>
  <c r="O46" i="1" s="1"/>
  <c r="I42" i="1"/>
  <c r="O42" i="1" s="1"/>
  <c r="I38" i="1"/>
  <c r="I33" i="1"/>
  <c r="O33" i="1" s="1"/>
  <c r="I29" i="1"/>
  <c r="O29" i="1" s="1"/>
  <c r="I25" i="1"/>
  <c r="O25" i="1" s="1"/>
  <c r="I21" i="1"/>
  <c r="O21" i="1" s="1"/>
  <c r="I17" i="1"/>
  <c r="O17" i="1" s="1"/>
  <c r="I13" i="1"/>
  <c r="O13" i="1" s="1"/>
  <c r="I9" i="1"/>
  <c r="O9" i="1" s="1"/>
  <c r="Q37" i="1" l="1"/>
  <c r="I37" i="1" s="1"/>
  <c r="R8" i="1"/>
  <c r="O8" i="1" s="1"/>
  <c r="Q83" i="1"/>
  <c r="I83" i="1" s="1"/>
  <c r="R66" i="1"/>
  <c r="O66" i="1" s="1"/>
  <c r="Q66" i="1"/>
  <c r="I66" i="1" s="1"/>
  <c r="O38" i="1"/>
  <c r="R37" i="1" s="1"/>
  <c r="O37" i="1" s="1"/>
  <c r="Q8" i="1"/>
  <c r="I8" i="1" s="1"/>
  <c r="O2" i="1" l="1"/>
  <c r="I3" i="1"/>
</calcChain>
</file>

<file path=xl/sharedStrings.xml><?xml version="1.0" encoding="utf-8"?>
<sst xmlns="http://schemas.openxmlformats.org/spreadsheetml/2006/main" count="297" uniqueCount="124">
  <si>
    <t>ASPE10</t>
  </si>
  <si>
    <t>S</t>
  </si>
  <si>
    <t>Soupis prací objektu</t>
  </si>
  <si>
    <t xml:space="preserve">Stavba: </t>
  </si>
  <si>
    <t>CL2013-01</t>
  </si>
  <si>
    <t>Oprava chodníku U Ploučnice, Česká Lípa</t>
  </si>
  <si>
    <t>O</t>
  </si>
  <si>
    <t>Rozpočet:</t>
  </si>
  <si>
    <t>0,00</t>
  </si>
  <si>
    <t>15,00</t>
  </si>
  <si>
    <t>21,00</t>
  </si>
  <si>
    <t>3</t>
  </si>
  <si>
    <t>2</t>
  </si>
  <si>
    <t>101</t>
  </si>
  <si>
    <t>Chodník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</si>
  <si>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</si>
  <si>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</si>
  <si>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</si>
  <si>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</si>
  <si>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</si>
  <si>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</si>
  <si>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</si>
  <si>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</si>
  <si>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</si>
  <si>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</si>
  <si>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</si>
  <si>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</si>
  <si>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</si>
  <si>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</si>
  <si>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</si>
  <si>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</si>
  <si>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</si>
  <si>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</si>
  <si>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</si>
  <si>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</si>
  <si>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014101</t>
  </si>
  <si>
    <t/>
  </si>
  <si>
    <t>POPLATKY ZA SKLÁDKU</t>
  </si>
  <si>
    <t>M3</t>
  </si>
  <si>
    <t>PP</t>
  </si>
  <si>
    <t>zemina a kamení</t>
  </si>
  <si>
    <t>VV</t>
  </si>
  <si>
    <t>30*0,37=11,100 [A]</t>
  </si>
  <si>
    <t>TS</t>
  </si>
  <si>
    <t>zahrnuje veškeré poplatky provozovateli skládky související s uložením odpadu na skládce.</t>
  </si>
  <si>
    <t>014111</t>
  </si>
  <si>
    <t>POPLATKY ZA SKLÁDKU TYP S-IO (INERTNÍ ODPAD)</t>
  </si>
  <si>
    <t>vybouraný beton</t>
  </si>
  <si>
    <t>30*0,25=7,500 [A]</t>
  </si>
  <si>
    <t>014131</t>
  </si>
  <si>
    <t>POPLATKY ZA SKLÁDKU TYP S-NO (NEBEZPEČNÝ ODPAD)</t>
  </si>
  <si>
    <t>586*0,04=23,440 [A]</t>
  </si>
  <si>
    <t>02710</t>
  </si>
  <si>
    <t>POMOC PRÁCE ZŘÍZ NEBO ZAJIŠŤ OBJÍŽĎKY A PŘÍSTUP CESTY</t>
  </si>
  <si>
    <t>KPL</t>
  </si>
  <si>
    <t>DIO a ochrané oplocení</t>
  </si>
  <si>
    <t>zahrnuje veškeré náklady spojené s objednatelem požadovanými zařízeními</t>
  </si>
  <si>
    <t>02730</t>
  </si>
  <si>
    <t>POMOC PRÁCE ZŘÍZ NEBO ZAJIŠŤ OCHRANU INŽENÝRSKÝCH SÍTÍ</t>
  </si>
  <si>
    <t>ochrana sítí</t>
  </si>
  <si>
    <t>02911</t>
  </si>
  <si>
    <t>OSTATNÍ POŽADAVKY - GEODETICKÉ ZAMĚŘENÍ</t>
  </si>
  <si>
    <t>SOUB.</t>
  </si>
  <si>
    <t>vytyčení sítí</t>
  </si>
  <si>
    <t>zahrnuje veškeré náklady spojené s objednatelem požadovanými pracemi</t>
  </si>
  <si>
    <t>7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</si>
  <si>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</si>
  <si>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</si>
  <si>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</si>
  <si>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Zemní práce</t>
  </si>
  <si>
    <t>8</t>
  </si>
  <si>
    <t>113138</t>
  </si>
  <si>
    <t>ODSTRANĚNÍ KRYTU ZPEVNĚNÝCH PLOCH S ASFALT POJIVEM, ODVOZ DO 20KM</t>
  </si>
  <si>
    <t>odstranění litého asfaltu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</si>
  <si>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</si>
  <si>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113148</t>
  </si>
  <si>
    <t>ODSTRANĚNÍ KRYTU ZPEVNĚNÝCH PLOCH S CEMENT POJIVEM, ODVOZ DO 20KM</t>
  </si>
  <si>
    <t>odstranění betonového podkladu</t>
  </si>
  <si>
    <t>12273</t>
  </si>
  <si>
    <t>ODKOPÁVKY A PROKOPÁVKY OBECNÉ TŘ. I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</si>
  <si>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</si>
  <si>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11</t>
  </si>
  <si>
    <t>18110</t>
  </si>
  <si>
    <t>ÚPRAVA PLÁNĚ SE ZHUTNĚNÍM V HORNINĚ TŘ. I</t>
  </si>
  <si>
    <t>M2</t>
  </si>
  <si>
    <t>položka zahrnuje úpravu pláně včetně vyrovnání výškových rozdílů. Míru zhutnění určuje projekt.</t>
  </si>
  <si>
    <t>12</t>
  </si>
  <si>
    <t>18130</t>
  </si>
  <si>
    <t>ÚPRAVA PLÁNĚ BEZ ZHUTNĚNÍ</t>
  </si>
  <si>
    <t>položka zahrnuje úpravu pláně včetně vyrovnání výškových rozdílů</t>
  </si>
  <si>
    <t>13</t>
  </si>
  <si>
    <t>18231</t>
  </si>
  <si>
    <t>ROZPROSTŘENÍ ORNICE V ROVINĚ V TL DO 0,10M</t>
  </si>
  <si>
    <t>položka zahrnuje: 
nutné přemístění ornice z dočasných skládek vzdálených do 50m 
rozprostření ornice v předepsané tloušťce v rovině a ve svahu do 1:5</t>
  </si>
  <si>
    <t>14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</si>
  <si>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</si>
  <si>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</si>
  <si>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</si>
  <si>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Komunikace</t>
  </si>
  <si>
    <t>15</t>
  </si>
  <si>
    <t>561431</t>
  </si>
  <si>
    <t>KAMENIVO ZPEVNĚNÉ CEMENTEM TŘ. I TL. DO 150MM</t>
  </si>
  <si>
    <t>SC C8/10 tl. 120mm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</si>
  <si>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</si>
  <si>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16</t>
  </si>
  <si>
    <t>56333</t>
  </si>
  <si>
    <t>VOZOVKOVÉ VRSTVY ZE ŠTĚRKODRTI TL. DO 150MM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</si>
  <si>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</si>
  <si>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17</t>
  </si>
  <si>
    <t>567101</t>
  </si>
  <si>
    <t>VRSTVY PRO OBNOVU A OPRAVY Z PODKLADNÍHO BETONU</t>
  </si>
  <si>
    <t>oprava stávajícího betonu cca 10% plochy</t>
  </si>
  <si>
    <t>586*0,1*0,15=8,790 [A]</t>
  </si>
  <si>
    <t>18</t>
  </si>
  <si>
    <t>582611</t>
  </si>
  <si>
    <t>KRYTY Z BETON DLAŽDIC SE ZÁMKEM ŠEDÝCH TL 60MM DO LOŽE Z KAM</t>
  </si>
  <si>
    <t>do lože z kameniva 4/8 tl. 40mm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</si>
  <si>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</si>
  <si>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Ostatní konstrukce a práce</t>
  </si>
  <si>
    <t>19</t>
  </si>
  <si>
    <t>917211</t>
  </si>
  <si>
    <t>ZÁHONOVÉ OBRUBY Z BETONOVÝCH OBRUBNÍKŮ ŠÍŘ 50MM</t>
  </si>
  <si>
    <t>M</t>
  </si>
  <si>
    <t>Položka zahrnuje: 
dodání a pokládku betonových obrubníků o rozměrech předepsaných zadávací dokumentací 
betonové lože i boční betonovou opěrku.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</si>
</sst>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7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36">
    <xf numFmtId="0" fontId="0" fillId="0" borderId="0" xfId="0"/>
    <xf numFmtId="0" fontId="3" fillId="3" borderId="1" xfId="6" applyFont="1" applyFill="1" applyBorder="1" applyAlignment="1">
      <alignment horizontal="center" vertical="center" wrapText="1"/>
    </xf>
    <xf numFmtId="0" fontId="0" fillId="2" borderId="3" xfId="6" applyFont="1" applyFill="1" applyBorder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  <xf numFmtId="4" fontId="0" fillId="0" borderId="1" xfId="6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3" xfId="6" applyFont="1" applyFill="1" applyBorder="1" applyProtection="1">
      <protection locked="0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3"/>
  <sheetViews>
    <sheetView tabSelected="1" workbookViewId="0">
      <pane ySplit="7" topLeftCell="A59" activePane="bottomLeft" state="frozen"/>
      <selection pane="bottomLeft" activeCell="G62" sqref="G62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/>
      <c r="F1" s="3"/>
      <c r="G1" s="3"/>
      <c r="H1" s="3"/>
      <c r="I1" s="3"/>
      <c r="P1" t="s">
        <v>11</v>
      </c>
    </row>
    <row r="2" spans="1:18" ht="24.9" customHeight="1" x14ac:dyDescent="0.25">
      <c r="B2" s="3"/>
      <c r="C2" s="3"/>
      <c r="D2" s="3"/>
      <c r="E2" s="4" t="s">
        <v>2</v>
      </c>
      <c r="F2" s="3"/>
      <c r="G2" s="3"/>
      <c r="H2" s="2"/>
      <c r="I2" s="2"/>
      <c r="O2">
        <f>0+O8+O37+O66+O83</f>
        <v>0</v>
      </c>
      <c r="P2" t="s">
        <v>11</v>
      </c>
    </row>
    <row r="3" spans="1:18" ht="15" customHeight="1" x14ac:dyDescent="0.25">
      <c r="A3" t="s">
        <v>1</v>
      </c>
      <c r="B3" s="7" t="s">
        <v>3</v>
      </c>
      <c r="C3" s="29" t="s">
        <v>4</v>
      </c>
      <c r="D3" s="30"/>
      <c r="E3" s="8" t="s">
        <v>5</v>
      </c>
      <c r="F3" s="3"/>
      <c r="G3" s="6"/>
      <c r="H3" s="5" t="s">
        <v>13</v>
      </c>
      <c r="I3" s="27">
        <f>0+I8+I37+I66+I83</f>
        <v>0</v>
      </c>
      <c r="O3" t="s">
        <v>8</v>
      </c>
      <c r="P3" t="s">
        <v>12</v>
      </c>
    </row>
    <row r="4" spans="1:18" ht="15" customHeight="1" x14ac:dyDescent="0.25">
      <c r="A4" t="s">
        <v>6</v>
      </c>
      <c r="B4" s="9" t="s">
        <v>7</v>
      </c>
      <c r="C4" s="31" t="s">
        <v>13</v>
      </c>
      <c r="D4" s="32"/>
      <c r="E4" s="10" t="s">
        <v>14</v>
      </c>
      <c r="F4" s="2"/>
      <c r="G4" s="2"/>
      <c r="H4" s="11"/>
      <c r="I4" s="11"/>
      <c r="O4" t="s">
        <v>9</v>
      </c>
      <c r="P4" t="s">
        <v>12</v>
      </c>
    </row>
    <row r="5" spans="1:18" ht="12.75" customHeight="1" x14ac:dyDescent="0.25">
      <c r="A5" s="28" t="s">
        <v>15</v>
      </c>
      <c r="B5" s="28" t="s">
        <v>17</v>
      </c>
      <c r="C5" s="28" t="s">
        <v>19</v>
      </c>
      <c r="D5" s="28" t="s">
        <v>20</v>
      </c>
      <c r="E5" s="28" t="s">
        <v>21</v>
      </c>
      <c r="F5" s="28" t="s">
        <v>23</v>
      </c>
      <c r="G5" s="28" t="s">
        <v>25</v>
      </c>
      <c r="H5" s="28" t="s">
        <v>27</v>
      </c>
      <c r="I5" s="28"/>
      <c r="O5" t="s">
        <v>10</v>
      </c>
      <c r="P5" t="s">
        <v>12</v>
      </c>
    </row>
    <row r="6" spans="1:18" ht="12.75" customHeight="1" x14ac:dyDescent="0.25">
      <c r="A6" s="28"/>
      <c r="B6" s="28"/>
      <c r="C6" s="28"/>
      <c r="D6" s="28"/>
      <c r="E6" s="28"/>
      <c r="F6" s="28"/>
      <c r="G6" s="28"/>
      <c r="H6" s="1" t="s">
        <v>28</v>
      </c>
      <c r="I6" s="1" t="s">
        <v>30</v>
      </c>
    </row>
    <row r="7" spans="1:18" ht="12.75" customHeight="1" x14ac:dyDescent="0.25">
      <c r="A7" s="1" t="s">
        <v>16</v>
      </c>
      <c r="B7" s="1" t="s">
        <v>18</v>
      </c>
      <c r="C7" s="1" t="s">
        <v>12</v>
      </c>
      <c r="D7" s="1" t="s">
        <v>11</v>
      </c>
      <c r="E7" s="1" t="s">
        <v>22</v>
      </c>
      <c r="F7" s="1" t="s">
        <v>24</v>
      </c>
      <c r="G7" s="1" t="s">
        <v>26</v>
      </c>
      <c r="H7" s="1" t="s">
        <v>29</v>
      </c>
      <c r="I7" s="1" t="s">
        <v>31</v>
      </c>
    </row>
    <row r="8" spans="1:18" ht="12.75" customHeight="1" x14ac:dyDescent="0.25">
      <c r="A8" s="11" t="s">
        <v>32</v>
      </c>
      <c r="B8" s="11"/>
      <c r="C8" s="13" t="s">
        <v>16</v>
      </c>
      <c r="D8" s="11"/>
      <c r="E8" s="14" t="s">
        <v>33</v>
      </c>
      <c r="F8" s="11"/>
      <c r="G8" s="11"/>
      <c r="H8" s="11"/>
      <c r="I8" s="15">
        <f>0+Q8</f>
        <v>0</v>
      </c>
      <c r="O8">
        <f>0+R8</f>
        <v>0</v>
      </c>
      <c r="Q8">
        <f>0+I9+I13+I17+I21+I25+I29+I33</f>
        <v>0</v>
      </c>
      <c r="R8">
        <f>0+O9+O13+O17+O21+O25+O29+O33</f>
        <v>0</v>
      </c>
    </row>
    <row r="9" spans="1:18" ht="13.2" x14ac:dyDescent="0.25">
      <c r="A9" s="12" t="s">
        <v>34</v>
      </c>
      <c r="B9" s="16" t="s">
        <v>18</v>
      </c>
      <c r="C9" s="16" t="s">
        <v>35</v>
      </c>
      <c r="D9" s="12" t="s">
        <v>36</v>
      </c>
      <c r="E9" s="17" t="s">
        <v>37</v>
      </c>
      <c r="F9" s="18" t="s">
        <v>38</v>
      </c>
      <c r="G9" s="19">
        <v>11.1</v>
      </c>
      <c r="H9" s="33">
        <v>0</v>
      </c>
      <c r="I9" s="20">
        <f>ROUND(ROUND(H9,2)*ROUND(G9,3),2)</f>
        <v>0</v>
      </c>
      <c r="O9">
        <f>(I9*21)/100</f>
        <v>0</v>
      </c>
      <c r="P9" t="s">
        <v>12</v>
      </c>
    </row>
    <row r="10" spans="1:18" ht="13.2" x14ac:dyDescent="0.25">
      <c r="A10" s="21" t="s">
        <v>39</v>
      </c>
      <c r="E10" s="22" t="s">
        <v>40</v>
      </c>
      <c r="H10" s="34"/>
    </row>
    <row r="11" spans="1:18" ht="13.2" x14ac:dyDescent="0.25">
      <c r="A11" s="23" t="s">
        <v>41</v>
      </c>
      <c r="E11" s="24" t="s">
        <v>42</v>
      </c>
      <c r="H11" s="34"/>
    </row>
    <row r="12" spans="1:18" ht="26.4" x14ac:dyDescent="0.25">
      <c r="A12" t="s">
        <v>43</v>
      </c>
      <c r="E12" s="22" t="s">
        <v>44</v>
      </c>
      <c r="H12" s="34"/>
    </row>
    <row r="13" spans="1:18" ht="13.2" x14ac:dyDescent="0.25">
      <c r="A13" s="12" t="s">
        <v>34</v>
      </c>
      <c r="B13" s="16" t="s">
        <v>12</v>
      </c>
      <c r="C13" s="16" t="s">
        <v>45</v>
      </c>
      <c r="D13" s="12" t="s">
        <v>36</v>
      </c>
      <c r="E13" s="17" t="s">
        <v>46</v>
      </c>
      <c r="F13" s="18" t="s">
        <v>38</v>
      </c>
      <c r="G13" s="19">
        <v>7.5</v>
      </c>
      <c r="H13" s="33">
        <v>0</v>
      </c>
      <c r="I13" s="20">
        <f>ROUND(ROUND(H13,2)*ROUND(G13,3),2)</f>
        <v>0</v>
      </c>
      <c r="O13">
        <f>(I13*21)/100</f>
        <v>0</v>
      </c>
      <c r="P13" t="s">
        <v>12</v>
      </c>
    </row>
    <row r="14" spans="1:18" ht="13.2" x14ac:dyDescent="0.25">
      <c r="A14" s="21" t="s">
        <v>39</v>
      </c>
      <c r="E14" s="22" t="s">
        <v>47</v>
      </c>
      <c r="H14" s="34"/>
    </row>
    <row r="15" spans="1:18" ht="13.2" x14ac:dyDescent="0.25">
      <c r="A15" s="23" t="s">
        <v>41</v>
      </c>
      <c r="E15" s="24" t="s">
        <v>48</v>
      </c>
      <c r="H15" s="34"/>
    </row>
    <row r="16" spans="1:18" ht="26.4" x14ac:dyDescent="0.25">
      <c r="A16" t="s">
        <v>43</v>
      </c>
      <c r="E16" s="22" t="s">
        <v>44</v>
      </c>
      <c r="H16" s="34"/>
    </row>
    <row r="17" spans="1:16" ht="13.2" x14ac:dyDescent="0.25">
      <c r="A17" s="12" t="s">
        <v>34</v>
      </c>
      <c r="B17" s="16" t="s">
        <v>11</v>
      </c>
      <c r="C17" s="16" t="s">
        <v>49</v>
      </c>
      <c r="D17" s="12" t="s">
        <v>36</v>
      </c>
      <c r="E17" s="17" t="s">
        <v>50</v>
      </c>
      <c r="F17" s="18" t="s">
        <v>38</v>
      </c>
      <c r="G17" s="19">
        <v>23.44</v>
      </c>
      <c r="H17" s="33">
        <v>0</v>
      </c>
      <c r="I17" s="20">
        <f>ROUND(ROUND(H17,2)*ROUND(G17,3),2)</f>
        <v>0</v>
      </c>
      <c r="O17">
        <f>(I17*21)/100</f>
        <v>0</v>
      </c>
      <c r="P17" t="s">
        <v>12</v>
      </c>
    </row>
    <row r="18" spans="1:16" ht="13.2" x14ac:dyDescent="0.25">
      <c r="A18" s="21" t="s">
        <v>39</v>
      </c>
      <c r="E18" s="22" t="s">
        <v>36</v>
      </c>
      <c r="H18" s="34"/>
    </row>
    <row r="19" spans="1:16" ht="13.2" x14ac:dyDescent="0.25">
      <c r="A19" s="23" t="s">
        <v>41</v>
      </c>
      <c r="E19" s="24" t="s">
        <v>51</v>
      </c>
      <c r="H19" s="34"/>
    </row>
    <row r="20" spans="1:16" ht="26.4" x14ac:dyDescent="0.25">
      <c r="A20" t="s">
        <v>43</v>
      </c>
      <c r="E20" s="22" t="s">
        <v>44</v>
      </c>
      <c r="H20" s="34"/>
    </row>
    <row r="21" spans="1:16" ht="13.2" x14ac:dyDescent="0.25">
      <c r="A21" s="12" t="s">
        <v>34</v>
      </c>
      <c r="B21" s="16" t="s">
        <v>22</v>
      </c>
      <c r="C21" s="16" t="s">
        <v>52</v>
      </c>
      <c r="D21" s="12" t="s">
        <v>36</v>
      </c>
      <c r="E21" s="17" t="s">
        <v>53</v>
      </c>
      <c r="F21" s="18" t="s">
        <v>54</v>
      </c>
      <c r="G21" s="19">
        <v>1</v>
      </c>
      <c r="H21" s="33">
        <v>0</v>
      </c>
      <c r="I21" s="20">
        <f>ROUND(ROUND(H21,2)*ROUND(G21,3),2)</f>
        <v>0</v>
      </c>
      <c r="O21">
        <f>(I21*21)/100</f>
        <v>0</v>
      </c>
      <c r="P21" t="s">
        <v>12</v>
      </c>
    </row>
    <row r="22" spans="1:16" ht="13.2" x14ac:dyDescent="0.25">
      <c r="A22" s="21" t="s">
        <v>39</v>
      </c>
      <c r="E22" s="22" t="s">
        <v>55</v>
      </c>
      <c r="H22" s="34"/>
    </row>
    <row r="23" spans="1:16" ht="13.2" x14ac:dyDescent="0.25">
      <c r="A23" s="23" t="s">
        <v>41</v>
      </c>
      <c r="E23" s="24" t="s">
        <v>36</v>
      </c>
      <c r="H23" s="34"/>
    </row>
    <row r="24" spans="1:16" ht="13.2" x14ac:dyDescent="0.25">
      <c r="A24" t="s">
        <v>43</v>
      </c>
      <c r="E24" s="22" t="s">
        <v>56</v>
      </c>
      <c r="H24" s="34"/>
    </row>
    <row r="25" spans="1:16" ht="13.2" x14ac:dyDescent="0.25">
      <c r="A25" s="12" t="s">
        <v>34</v>
      </c>
      <c r="B25" s="16" t="s">
        <v>24</v>
      </c>
      <c r="C25" s="16" t="s">
        <v>57</v>
      </c>
      <c r="D25" s="12" t="s">
        <v>36</v>
      </c>
      <c r="E25" s="17" t="s">
        <v>58</v>
      </c>
      <c r="F25" s="18" t="s">
        <v>54</v>
      </c>
      <c r="G25" s="19">
        <v>1</v>
      </c>
      <c r="H25" s="33">
        <v>0</v>
      </c>
      <c r="I25" s="20">
        <f>ROUND(ROUND(H25,2)*ROUND(G25,3),2)</f>
        <v>0</v>
      </c>
      <c r="O25">
        <f>(I25*21)/100</f>
        <v>0</v>
      </c>
      <c r="P25" t="s">
        <v>12</v>
      </c>
    </row>
    <row r="26" spans="1:16" ht="13.2" x14ac:dyDescent="0.25">
      <c r="A26" s="21" t="s">
        <v>39</v>
      </c>
      <c r="E26" s="22" t="s">
        <v>59</v>
      </c>
      <c r="H26" s="34"/>
    </row>
    <row r="27" spans="1:16" ht="13.2" x14ac:dyDescent="0.25">
      <c r="A27" s="23" t="s">
        <v>41</v>
      </c>
      <c r="E27" s="24" t="s">
        <v>36</v>
      </c>
      <c r="H27" s="34"/>
    </row>
    <row r="28" spans="1:16" ht="13.2" x14ac:dyDescent="0.25">
      <c r="A28" t="s">
        <v>43</v>
      </c>
      <c r="E28" s="22" t="s">
        <v>56</v>
      </c>
      <c r="H28" s="34"/>
    </row>
    <row r="29" spans="1:16" ht="13.2" x14ac:dyDescent="0.25">
      <c r="A29" s="12" t="s">
        <v>34</v>
      </c>
      <c r="B29" s="16" t="s">
        <v>26</v>
      </c>
      <c r="C29" s="16" t="s">
        <v>60</v>
      </c>
      <c r="D29" s="12" t="s">
        <v>36</v>
      </c>
      <c r="E29" s="17" t="s">
        <v>61</v>
      </c>
      <c r="F29" s="18" t="s">
        <v>62</v>
      </c>
      <c r="G29" s="19">
        <v>1</v>
      </c>
      <c r="H29" s="33">
        <v>0</v>
      </c>
      <c r="I29" s="20">
        <f>ROUND(ROUND(H29,2)*ROUND(G29,3),2)</f>
        <v>0</v>
      </c>
      <c r="O29">
        <f>(I29*21)/100</f>
        <v>0</v>
      </c>
      <c r="P29" t="s">
        <v>12</v>
      </c>
    </row>
    <row r="30" spans="1:16" ht="13.2" x14ac:dyDescent="0.25">
      <c r="A30" s="21" t="s">
        <v>39</v>
      </c>
      <c r="E30" s="22" t="s">
        <v>63</v>
      </c>
      <c r="H30" s="34"/>
    </row>
    <row r="31" spans="1:16" ht="13.2" x14ac:dyDescent="0.25">
      <c r="A31" s="23" t="s">
        <v>41</v>
      </c>
      <c r="E31" s="24" t="s">
        <v>36</v>
      </c>
      <c r="H31" s="34"/>
    </row>
    <row r="32" spans="1:16" ht="13.2" x14ac:dyDescent="0.25">
      <c r="A32" t="s">
        <v>43</v>
      </c>
      <c r="E32" s="22" t="s">
        <v>64</v>
      </c>
      <c r="H32" s="34"/>
    </row>
    <row r="33" spans="1:18" ht="13.2" x14ac:dyDescent="0.25">
      <c r="A33" s="12" t="s">
        <v>34</v>
      </c>
      <c r="B33" s="16" t="s">
        <v>65</v>
      </c>
      <c r="C33" s="16" t="s">
        <v>66</v>
      </c>
      <c r="D33" s="12" t="s">
        <v>36</v>
      </c>
      <c r="E33" s="17" t="s">
        <v>67</v>
      </c>
      <c r="F33" s="18" t="s">
        <v>54</v>
      </c>
      <c r="G33" s="19">
        <v>1</v>
      </c>
      <c r="H33" s="33">
        <v>0</v>
      </c>
      <c r="I33" s="20">
        <f>ROUND(ROUND(H33,2)*ROUND(G33,3),2)</f>
        <v>0</v>
      </c>
      <c r="O33">
        <f>(I33*21)/100</f>
        <v>0</v>
      </c>
      <c r="P33" t="s">
        <v>12</v>
      </c>
    </row>
    <row r="34" spans="1:18" ht="13.2" x14ac:dyDescent="0.25">
      <c r="A34" s="21" t="s">
        <v>39</v>
      </c>
      <c r="E34" s="22" t="s">
        <v>36</v>
      </c>
      <c r="H34" s="34"/>
    </row>
    <row r="35" spans="1:18" ht="13.2" x14ac:dyDescent="0.25">
      <c r="A35" s="23" t="s">
        <v>41</v>
      </c>
      <c r="E35" s="24" t="s">
        <v>36</v>
      </c>
      <c r="H35" s="34"/>
    </row>
    <row r="36" spans="1:18" ht="26.4" x14ac:dyDescent="0.25">
      <c r="A36" t="s">
        <v>43</v>
      </c>
      <c r="E36" s="22" t="s">
        <v>68</v>
      </c>
      <c r="H36" s="34"/>
    </row>
    <row r="37" spans="1:18" ht="12.75" customHeight="1" x14ac:dyDescent="0.25">
      <c r="A37" s="2" t="s">
        <v>32</v>
      </c>
      <c r="B37" s="2"/>
      <c r="C37" s="25" t="s">
        <v>18</v>
      </c>
      <c r="D37" s="2"/>
      <c r="E37" s="14" t="s">
        <v>69</v>
      </c>
      <c r="F37" s="2"/>
      <c r="G37" s="2"/>
      <c r="H37" s="35"/>
      <c r="I37" s="26">
        <f>0+Q37</f>
        <v>0</v>
      </c>
      <c r="O37">
        <f>0+R37</f>
        <v>0</v>
      </c>
      <c r="Q37">
        <f>0+I38+I42+I46+I50+I54+I58+I62</f>
        <v>0</v>
      </c>
      <c r="R37">
        <f>0+O38+O42+O46+O50+O54+O58+O62</f>
        <v>0</v>
      </c>
    </row>
    <row r="38" spans="1:18" ht="26.4" x14ac:dyDescent="0.25">
      <c r="A38" s="12" t="s">
        <v>34</v>
      </c>
      <c r="B38" s="16" t="s">
        <v>70</v>
      </c>
      <c r="C38" s="16" t="s">
        <v>71</v>
      </c>
      <c r="D38" s="12" t="s">
        <v>36</v>
      </c>
      <c r="E38" s="17" t="s">
        <v>72</v>
      </c>
      <c r="F38" s="18" t="s">
        <v>38</v>
      </c>
      <c r="G38" s="19">
        <v>23.44</v>
      </c>
      <c r="H38" s="33">
        <v>0</v>
      </c>
      <c r="I38" s="20">
        <f>ROUND(ROUND(H38,2)*ROUND(G38,3),2)</f>
        <v>0</v>
      </c>
      <c r="O38">
        <f>(I38*21)/100</f>
        <v>0</v>
      </c>
      <c r="P38" t="s">
        <v>12</v>
      </c>
    </row>
    <row r="39" spans="1:18" ht="13.2" x14ac:dyDescent="0.25">
      <c r="A39" s="21" t="s">
        <v>39</v>
      </c>
      <c r="E39" s="22" t="s">
        <v>73</v>
      </c>
      <c r="H39" s="34"/>
    </row>
    <row r="40" spans="1:18" ht="13.2" x14ac:dyDescent="0.25">
      <c r="A40" s="23" t="s">
        <v>41</v>
      </c>
      <c r="E40" s="24" t="s">
        <v>51</v>
      </c>
      <c r="H40" s="34"/>
    </row>
    <row r="41" spans="1:18" ht="66" x14ac:dyDescent="0.25">
      <c r="A41" t="s">
        <v>43</v>
      </c>
      <c r="E41" s="22" t="s">
        <v>74</v>
      </c>
      <c r="H41" s="34"/>
    </row>
    <row r="42" spans="1:18" ht="26.4" x14ac:dyDescent="0.25">
      <c r="A42" s="12" t="s">
        <v>34</v>
      </c>
      <c r="B42" s="16" t="s">
        <v>29</v>
      </c>
      <c r="C42" s="16" t="s">
        <v>75</v>
      </c>
      <c r="D42" s="12" t="s">
        <v>36</v>
      </c>
      <c r="E42" s="17" t="s">
        <v>76</v>
      </c>
      <c r="F42" s="18" t="s">
        <v>38</v>
      </c>
      <c r="G42" s="19">
        <v>7.5</v>
      </c>
      <c r="H42" s="33">
        <v>0</v>
      </c>
      <c r="I42" s="20">
        <f>ROUND(ROUND(H42,2)*ROUND(G42,3),2)</f>
        <v>0</v>
      </c>
      <c r="O42">
        <f>(I42*21)/100</f>
        <v>0</v>
      </c>
      <c r="P42" t="s">
        <v>12</v>
      </c>
    </row>
    <row r="43" spans="1:18" ht="13.2" x14ac:dyDescent="0.25">
      <c r="A43" s="21" t="s">
        <v>39</v>
      </c>
      <c r="E43" s="22" t="s">
        <v>77</v>
      </c>
      <c r="H43" s="34"/>
    </row>
    <row r="44" spans="1:18" ht="13.2" x14ac:dyDescent="0.25">
      <c r="A44" s="23" t="s">
        <v>41</v>
      </c>
      <c r="E44" s="24" t="s">
        <v>48</v>
      </c>
      <c r="H44" s="34"/>
    </row>
    <row r="45" spans="1:18" ht="66" x14ac:dyDescent="0.25">
      <c r="A45" t="s">
        <v>43</v>
      </c>
      <c r="E45" s="22" t="s">
        <v>74</v>
      </c>
      <c r="H45" s="34"/>
    </row>
    <row r="46" spans="1:18" ht="13.2" x14ac:dyDescent="0.25">
      <c r="A46" s="12" t="s">
        <v>34</v>
      </c>
      <c r="B46" s="16" t="s">
        <v>31</v>
      </c>
      <c r="C46" s="16" t="s">
        <v>78</v>
      </c>
      <c r="D46" s="12" t="s">
        <v>36</v>
      </c>
      <c r="E46" s="17" t="s">
        <v>79</v>
      </c>
      <c r="F46" s="18" t="s">
        <v>38</v>
      </c>
      <c r="G46" s="19">
        <v>11.1</v>
      </c>
      <c r="H46" s="33">
        <v>0</v>
      </c>
      <c r="I46" s="20">
        <f>ROUND(ROUND(H46,2)*ROUND(G46,3),2)</f>
        <v>0</v>
      </c>
      <c r="O46">
        <f>(I46*21)/100</f>
        <v>0</v>
      </c>
      <c r="P46" t="s">
        <v>12</v>
      </c>
    </row>
    <row r="47" spans="1:18" ht="13.2" x14ac:dyDescent="0.25">
      <c r="A47" s="21" t="s">
        <v>39</v>
      </c>
      <c r="E47" s="22" t="s">
        <v>36</v>
      </c>
      <c r="H47" s="34"/>
    </row>
    <row r="48" spans="1:18" ht="13.2" x14ac:dyDescent="0.25">
      <c r="A48" s="23" t="s">
        <v>41</v>
      </c>
      <c r="E48" s="24" t="s">
        <v>42</v>
      </c>
      <c r="H48" s="34"/>
    </row>
    <row r="49" spans="1:16" ht="382.8" x14ac:dyDescent="0.25">
      <c r="A49" t="s">
        <v>43</v>
      </c>
      <c r="E49" s="22" t="s">
        <v>80</v>
      </c>
      <c r="H49" s="34"/>
    </row>
    <row r="50" spans="1:16" ht="13.2" x14ac:dyDescent="0.25">
      <c r="A50" s="12" t="s">
        <v>34</v>
      </c>
      <c r="B50" s="16" t="s">
        <v>81</v>
      </c>
      <c r="C50" s="16" t="s">
        <v>82</v>
      </c>
      <c r="D50" s="12" t="s">
        <v>36</v>
      </c>
      <c r="E50" s="17" t="s">
        <v>83</v>
      </c>
      <c r="F50" s="18" t="s">
        <v>84</v>
      </c>
      <c r="G50" s="19">
        <v>30</v>
      </c>
      <c r="H50" s="33">
        <v>0</v>
      </c>
      <c r="I50" s="20">
        <f>ROUND(ROUND(H50,2)*ROUND(G50,3),2)</f>
        <v>0</v>
      </c>
      <c r="O50">
        <f>(I50*21)/100</f>
        <v>0</v>
      </c>
      <c r="P50" t="s">
        <v>12</v>
      </c>
    </row>
    <row r="51" spans="1:16" ht="13.2" x14ac:dyDescent="0.25">
      <c r="A51" s="21" t="s">
        <v>39</v>
      </c>
      <c r="E51" s="22" t="s">
        <v>36</v>
      </c>
      <c r="H51" s="34"/>
    </row>
    <row r="52" spans="1:16" ht="13.2" x14ac:dyDescent="0.25">
      <c r="A52" s="23" t="s">
        <v>41</v>
      </c>
      <c r="E52" s="24" t="s">
        <v>36</v>
      </c>
      <c r="H52" s="34"/>
    </row>
    <row r="53" spans="1:16" ht="26.4" x14ac:dyDescent="0.25">
      <c r="A53" t="s">
        <v>43</v>
      </c>
      <c r="E53" s="22" t="s">
        <v>85</v>
      </c>
      <c r="H53" s="34"/>
    </row>
    <row r="54" spans="1:16" ht="13.2" x14ac:dyDescent="0.25">
      <c r="A54" s="12" t="s">
        <v>34</v>
      </c>
      <c r="B54" s="16" t="s">
        <v>86</v>
      </c>
      <c r="C54" s="16" t="s">
        <v>87</v>
      </c>
      <c r="D54" s="12" t="s">
        <v>36</v>
      </c>
      <c r="E54" s="17" t="s">
        <v>88</v>
      </c>
      <c r="F54" s="18" t="s">
        <v>84</v>
      </c>
      <c r="G54" s="19">
        <v>266</v>
      </c>
      <c r="H54" s="33">
        <v>0</v>
      </c>
      <c r="I54" s="20">
        <f>ROUND(ROUND(H54,2)*ROUND(G54,3),2)</f>
        <v>0</v>
      </c>
      <c r="O54">
        <f>(I54*21)/100</f>
        <v>0</v>
      </c>
      <c r="P54" t="s">
        <v>12</v>
      </c>
    </row>
    <row r="55" spans="1:16" ht="13.2" x14ac:dyDescent="0.25">
      <c r="A55" s="21" t="s">
        <v>39</v>
      </c>
      <c r="E55" s="22" t="s">
        <v>36</v>
      </c>
      <c r="H55" s="34"/>
    </row>
    <row r="56" spans="1:16" ht="13.2" x14ac:dyDescent="0.25">
      <c r="A56" s="23" t="s">
        <v>41</v>
      </c>
      <c r="E56" s="24" t="s">
        <v>36</v>
      </c>
      <c r="H56" s="34"/>
    </row>
    <row r="57" spans="1:16" ht="13.2" x14ac:dyDescent="0.25">
      <c r="A57" t="s">
        <v>43</v>
      </c>
      <c r="E57" s="22" t="s">
        <v>89</v>
      </c>
      <c r="H57" s="34"/>
    </row>
    <row r="58" spans="1:16" ht="13.2" x14ac:dyDescent="0.25">
      <c r="A58" s="12" t="s">
        <v>34</v>
      </c>
      <c r="B58" s="16" t="s">
        <v>90</v>
      </c>
      <c r="C58" s="16" t="s">
        <v>91</v>
      </c>
      <c r="D58" s="12" t="s">
        <v>36</v>
      </c>
      <c r="E58" s="17" t="s">
        <v>92</v>
      </c>
      <c r="F58" s="18" t="s">
        <v>84</v>
      </c>
      <c r="G58" s="19">
        <v>266</v>
      </c>
      <c r="H58" s="33">
        <v>0</v>
      </c>
      <c r="I58" s="20">
        <f>ROUND(ROUND(H58,2)*ROUND(G58,3),2)</f>
        <v>0</v>
      </c>
      <c r="O58">
        <f>(I58*21)/100</f>
        <v>0</v>
      </c>
      <c r="P58" t="s">
        <v>12</v>
      </c>
    </row>
    <row r="59" spans="1:16" ht="13.2" x14ac:dyDescent="0.25">
      <c r="A59" s="21" t="s">
        <v>39</v>
      </c>
      <c r="E59" s="22" t="s">
        <v>36</v>
      </c>
      <c r="H59" s="34"/>
    </row>
    <row r="60" spans="1:16" ht="13.2" x14ac:dyDescent="0.25">
      <c r="A60" s="23" t="s">
        <v>41</v>
      </c>
      <c r="E60" s="24" t="s">
        <v>36</v>
      </c>
      <c r="H60" s="34"/>
    </row>
    <row r="61" spans="1:16" ht="39.6" x14ac:dyDescent="0.25">
      <c r="A61" t="s">
        <v>43</v>
      </c>
      <c r="E61" s="22" t="s">
        <v>93</v>
      </c>
      <c r="H61" s="34"/>
    </row>
    <row r="62" spans="1:16" ht="13.2" x14ac:dyDescent="0.25">
      <c r="A62" s="12" t="s">
        <v>34</v>
      </c>
      <c r="B62" s="16" t="s">
        <v>94</v>
      </c>
      <c r="C62" s="16" t="s">
        <v>95</v>
      </c>
      <c r="D62" s="12" t="s">
        <v>36</v>
      </c>
      <c r="E62" s="17" t="s">
        <v>96</v>
      </c>
      <c r="F62" s="18" t="s">
        <v>84</v>
      </c>
      <c r="G62" s="19">
        <v>266</v>
      </c>
      <c r="H62" s="33">
        <v>0</v>
      </c>
      <c r="I62" s="20">
        <f>ROUND(ROUND(H62,2)*ROUND(G62,3),2)</f>
        <v>0</v>
      </c>
      <c r="O62">
        <f>(I62*21)/100</f>
        <v>0</v>
      </c>
      <c r="P62" t="s">
        <v>12</v>
      </c>
    </row>
    <row r="63" spans="1:16" ht="13.2" x14ac:dyDescent="0.25">
      <c r="A63" s="21" t="s">
        <v>39</v>
      </c>
      <c r="E63" s="22" t="s">
        <v>36</v>
      </c>
      <c r="H63" s="34"/>
    </row>
    <row r="64" spans="1:16" ht="13.2" x14ac:dyDescent="0.25">
      <c r="A64" s="23" t="s">
        <v>41</v>
      </c>
      <c r="E64" s="24" t="s">
        <v>36</v>
      </c>
      <c r="H64" s="34"/>
    </row>
    <row r="65" spans="1:18" ht="26.4" x14ac:dyDescent="0.25">
      <c r="A65" t="s">
        <v>43</v>
      </c>
      <c r="E65" s="22" t="s">
        <v>97</v>
      </c>
      <c r="H65" s="34"/>
    </row>
    <row r="66" spans="1:18" ht="12.75" customHeight="1" x14ac:dyDescent="0.25">
      <c r="A66" s="2" t="s">
        <v>32</v>
      </c>
      <c r="B66" s="2"/>
      <c r="C66" s="25" t="s">
        <v>24</v>
      </c>
      <c r="D66" s="2"/>
      <c r="E66" s="14" t="s">
        <v>98</v>
      </c>
      <c r="F66" s="2"/>
      <c r="G66" s="2"/>
      <c r="H66" s="35"/>
      <c r="I66" s="26">
        <f>0+Q66</f>
        <v>0</v>
      </c>
      <c r="O66">
        <f>0+R66</f>
        <v>0</v>
      </c>
      <c r="Q66">
        <f>0+I67+I71+I75+I79</f>
        <v>0</v>
      </c>
      <c r="R66">
        <f>0+O67+O71+O75+O79</f>
        <v>0</v>
      </c>
    </row>
    <row r="67" spans="1:18" ht="13.2" x14ac:dyDescent="0.25">
      <c r="A67" s="12" t="s">
        <v>34</v>
      </c>
      <c r="B67" s="16" t="s">
        <v>99</v>
      </c>
      <c r="C67" s="16" t="s">
        <v>100</v>
      </c>
      <c r="D67" s="12" t="s">
        <v>36</v>
      </c>
      <c r="E67" s="17" t="s">
        <v>101</v>
      </c>
      <c r="F67" s="18" t="s">
        <v>84</v>
      </c>
      <c r="G67" s="19">
        <v>30</v>
      </c>
      <c r="H67" s="33">
        <v>0</v>
      </c>
      <c r="I67" s="20">
        <f>ROUND(ROUND(H67,2)*ROUND(G67,3),2)</f>
        <v>0</v>
      </c>
      <c r="O67">
        <f>(I67*21)/100</f>
        <v>0</v>
      </c>
      <c r="P67" t="s">
        <v>12</v>
      </c>
    </row>
    <row r="68" spans="1:18" ht="13.2" x14ac:dyDescent="0.25">
      <c r="A68" s="21" t="s">
        <v>39</v>
      </c>
      <c r="E68" s="22" t="s">
        <v>102</v>
      </c>
      <c r="H68" s="34"/>
    </row>
    <row r="69" spans="1:18" ht="13.2" x14ac:dyDescent="0.25">
      <c r="A69" s="23" t="s">
        <v>41</v>
      </c>
      <c r="E69" s="24" t="s">
        <v>36</v>
      </c>
      <c r="H69" s="34"/>
    </row>
    <row r="70" spans="1:18" ht="132" x14ac:dyDescent="0.25">
      <c r="A70" t="s">
        <v>43</v>
      </c>
      <c r="E70" s="22" t="s">
        <v>103</v>
      </c>
      <c r="H70" s="34"/>
    </row>
    <row r="71" spans="1:18" ht="13.2" x14ac:dyDescent="0.25">
      <c r="A71" s="12" t="s">
        <v>34</v>
      </c>
      <c r="B71" s="16" t="s">
        <v>104</v>
      </c>
      <c r="C71" s="16" t="s">
        <v>105</v>
      </c>
      <c r="D71" s="12" t="s">
        <v>36</v>
      </c>
      <c r="E71" s="17" t="s">
        <v>106</v>
      </c>
      <c r="F71" s="18" t="s">
        <v>84</v>
      </c>
      <c r="G71" s="19">
        <v>30</v>
      </c>
      <c r="H71" s="33">
        <v>0</v>
      </c>
      <c r="I71" s="20">
        <f>ROUND(ROUND(H71,2)*ROUND(G71,3),2)</f>
        <v>0</v>
      </c>
      <c r="O71">
        <f>(I71*21)/100</f>
        <v>0</v>
      </c>
      <c r="P71" t="s">
        <v>12</v>
      </c>
    </row>
    <row r="72" spans="1:18" ht="13.2" x14ac:dyDescent="0.25">
      <c r="A72" s="21" t="s">
        <v>39</v>
      </c>
      <c r="E72" s="22" t="s">
        <v>36</v>
      </c>
      <c r="H72" s="34"/>
    </row>
    <row r="73" spans="1:18" ht="13.2" x14ac:dyDescent="0.25">
      <c r="A73" s="23" t="s">
        <v>41</v>
      </c>
      <c r="E73" s="24" t="s">
        <v>36</v>
      </c>
      <c r="H73" s="34"/>
    </row>
    <row r="74" spans="1:18" ht="52.8" x14ac:dyDescent="0.25">
      <c r="A74" t="s">
        <v>43</v>
      </c>
      <c r="E74" s="22" t="s">
        <v>107</v>
      </c>
      <c r="H74" s="34"/>
    </row>
    <row r="75" spans="1:18" ht="13.2" x14ac:dyDescent="0.25">
      <c r="A75" s="12" t="s">
        <v>34</v>
      </c>
      <c r="B75" s="16" t="s">
        <v>108</v>
      </c>
      <c r="C75" s="16" t="s">
        <v>109</v>
      </c>
      <c r="D75" s="12" t="s">
        <v>36</v>
      </c>
      <c r="E75" s="17" t="s">
        <v>110</v>
      </c>
      <c r="F75" s="18" t="s">
        <v>38</v>
      </c>
      <c r="G75" s="19">
        <v>8.7899999999999991</v>
      </c>
      <c r="H75" s="33">
        <v>0</v>
      </c>
      <c r="I75" s="20">
        <f>ROUND(ROUND(H75,2)*ROUND(G75,3),2)</f>
        <v>0</v>
      </c>
      <c r="O75">
        <f>(I75*21)/100</f>
        <v>0</v>
      </c>
      <c r="P75" t="s">
        <v>12</v>
      </c>
    </row>
    <row r="76" spans="1:18" ht="13.2" x14ac:dyDescent="0.25">
      <c r="A76" s="21" t="s">
        <v>39</v>
      </c>
      <c r="E76" s="22" t="s">
        <v>111</v>
      </c>
      <c r="H76" s="34"/>
    </row>
    <row r="77" spans="1:18" ht="13.2" x14ac:dyDescent="0.25">
      <c r="A77" s="23" t="s">
        <v>41</v>
      </c>
      <c r="E77" s="24" t="s">
        <v>112</v>
      </c>
      <c r="H77" s="34"/>
    </row>
    <row r="78" spans="1:18" ht="132" x14ac:dyDescent="0.25">
      <c r="A78" t="s">
        <v>43</v>
      </c>
      <c r="E78" s="22" t="s">
        <v>103</v>
      </c>
      <c r="H78" s="34"/>
    </row>
    <row r="79" spans="1:18" ht="13.2" x14ac:dyDescent="0.25">
      <c r="A79" s="12" t="s">
        <v>34</v>
      </c>
      <c r="B79" s="16" t="s">
        <v>113</v>
      </c>
      <c r="C79" s="16" t="s">
        <v>114</v>
      </c>
      <c r="D79" s="12" t="s">
        <v>36</v>
      </c>
      <c r="E79" s="17" t="s">
        <v>115</v>
      </c>
      <c r="F79" s="18" t="s">
        <v>84</v>
      </c>
      <c r="G79" s="19">
        <v>586</v>
      </c>
      <c r="H79" s="33">
        <v>0</v>
      </c>
      <c r="I79" s="20">
        <f>ROUND(ROUND(H79,2)*ROUND(G79,3),2)</f>
        <v>0</v>
      </c>
      <c r="O79">
        <f>(I79*21)/100</f>
        <v>0</v>
      </c>
      <c r="P79" t="s">
        <v>12</v>
      </c>
    </row>
    <row r="80" spans="1:18" ht="13.2" x14ac:dyDescent="0.25">
      <c r="A80" s="21" t="s">
        <v>39</v>
      </c>
      <c r="E80" s="22" t="s">
        <v>116</v>
      </c>
      <c r="H80" s="34"/>
    </row>
    <row r="81" spans="1:18" ht="13.2" x14ac:dyDescent="0.25">
      <c r="A81" s="23" t="s">
        <v>41</v>
      </c>
      <c r="E81" s="24" t="s">
        <v>36</v>
      </c>
      <c r="H81" s="34"/>
    </row>
    <row r="82" spans="1:18" ht="158.4" x14ac:dyDescent="0.25">
      <c r="A82" t="s">
        <v>43</v>
      </c>
      <c r="E82" s="22" t="s">
        <v>117</v>
      </c>
      <c r="H82" s="34"/>
    </row>
    <row r="83" spans="1:18" ht="12.75" customHeight="1" x14ac:dyDescent="0.25">
      <c r="A83" s="2" t="s">
        <v>32</v>
      </c>
      <c r="B83" s="2"/>
      <c r="C83" s="25" t="s">
        <v>29</v>
      </c>
      <c r="D83" s="2"/>
      <c r="E83" s="14" t="s">
        <v>118</v>
      </c>
      <c r="F83" s="2"/>
      <c r="G83" s="2"/>
      <c r="H83" s="35"/>
      <c r="I83" s="26">
        <f>0+Q83</f>
        <v>0</v>
      </c>
      <c r="O83">
        <f>0+R83</f>
        <v>0</v>
      </c>
      <c r="Q83">
        <f>0+I84</f>
        <v>0</v>
      </c>
      <c r="R83">
        <f>0+O84</f>
        <v>0</v>
      </c>
    </row>
    <row r="84" spans="1:18" ht="13.2" x14ac:dyDescent="0.25">
      <c r="A84" s="12" t="s">
        <v>34</v>
      </c>
      <c r="B84" s="16" t="s">
        <v>119</v>
      </c>
      <c r="C84" s="16" t="s">
        <v>120</v>
      </c>
      <c r="D84" s="12" t="s">
        <v>36</v>
      </c>
      <c r="E84" s="17" t="s">
        <v>121</v>
      </c>
      <c r="F84" s="18" t="s">
        <v>122</v>
      </c>
      <c r="G84" s="19">
        <v>466</v>
      </c>
      <c r="H84" s="33">
        <v>0</v>
      </c>
      <c r="I84" s="20">
        <f>ROUND(ROUND(H84,2)*ROUND(G84,3),2)</f>
        <v>0</v>
      </c>
      <c r="O84">
        <f>(I84*21)/100</f>
        <v>0</v>
      </c>
      <c r="P84" t="s">
        <v>12</v>
      </c>
    </row>
    <row r="85" spans="1:18" ht="13.2" x14ac:dyDescent="0.25">
      <c r="A85" s="21" t="s">
        <v>39</v>
      </c>
      <c r="E85" s="22" t="s">
        <v>36</v>
      </c>
      <c r="H85" s="34"/>
    </row>
    <row r="86" spans="1:18" ht="13.2" x14ac:dyDescent="0.25">
      <c r="A86" s="23" t="s">
        <v>41</v>
      </c>
      <c r="E86" s="24" t="s">
        <v>36</v>
      </c>
      <c r="H86" s="34"/>
    </row>
    <row r="87" spans="1:18" ht="52.8" x14ac:dyDescent="0.25">
      <c r="A87" t="s">
        <v>43</v>
      </c>
      <c r="E87" s="22" t="s">
        <v>123</v>
      </c>
      <c r="H87" s="34"/>
    </row>
    <row r="88" spans="1:18" ht="12.75" customHeight="1" x14ac:dyDescent="0.25">
      <c r="H88" s="34"/>
    </row>
    <row r="89" spans="1:18" ht="12.75" customHeight="1" x14ac:dyDescent="0.25">
      <c r="H89" s="34"/>
    </row>
    <row r="90" spans="1:18" ht="12.75" customHeight="1" x14ac:dyDescent="0.25">
      <c r="H90" s="34"/>
    </row>
    <row r="91" spans="1:18" ht="12.75" customHeight="1" x14ac:dyDescent="0.25">
      <c r="H91" s="34"/>
    </row>
    <row r="92" spans="1:18" ht="12.75" customHeight="1" x14ac:dyDescent="0.25">
      <c r="H92" s="34"/>
    </row>
    <row r="93" spans="1:18" ht="12.75" customHeight="1" x14ac:dyDescent="0.25">
      <c r="H93" s="34"/>
    </row>
    <row r="94" spans="1:18" ht="12.75" customHeight="1" x14ac:dyDescent="0.25">
      <c r="H94" s="34"/>
    </row>
    <row r="95" spans="1:18" ht="12.75" customHeight="1" x14ac:dyDescent="0.25">
      <c r="H95" s="34"/>
    </row>
    <row r="96" spans="1:18" ht="12.75" customHeight="1" x14ac:dyDescent="0.25">
      <c r="H96" s="34"/>
    </row>
    <row r="97" spans="8:8" ht="12.75" customHeight="1" x14ac:dyDescent="0.25">
      <c r="H97" s="34"/>
    </row>
    <row r="98" spans="8:8" ht="12.75" customHeight="1" x14ac:dyDescent="0.25">
      <c r="H98" s="34"/>
    </row>
    <row r="99" spans="8:8" ht="12.75" customHeight="1" x14ac:dyDescent="0.25">
      <c r="H99" s="34"/>
    </row>
    <row r="100" spans="8:8" ht="12.75" customHeight="1" x14ac:dyDescent="0.25">
      <c r="H100" s="34"/>
    </row>
    <row r="101" spans="8:8" ht="12.75" customHeight="1" x14ac:dyDescent="0.25">
      <c r="H101" s="34"/>
    </row>
    <row r="102" spans="8:8" ht="12.75" customHeight="1" x14ac:dyDescent="0.25">
      <c r="H102" s="34"/>
    </row>
    <row r="103" spans="8:8" ht="12.75" customHeight="1" x14ac:dyDescent="0.25">
      <c r="H103" s="34"/>
    </row>
    <row r="104" spans="8:8" ht="12.75" customHeight="1" x14ac:dyDescent="0.25">
      <c r="H104" s="34"/>
    </row>
    <row r="105" spans="8:8" ht="12.75" customHeight="1" x14ac:dyDescent="0.25">
      <c r="H105" s="34"/>
    </row>
    <row r="106" spans="8:8" ht="12.75" customHeight="1" x14ac:dyDescent="0.25">
      <c r="H106" s="34"/>
    </row>
    <row r="107" spans="8:8" ht="12.75" customHeight="1" x14ac:dyDescent="0.25">
      <c r="H107" s="34"/>
    </row>
    <row r="108" spans="8:8" ht="12.75" customHeight="1" x14ac:dyDescent="0.25">
      <c r="H108" s="34"/>
    </row>
    <row r="109" spans="8:8" ht="12.75" customHeight="1" x14ac:dyDescent="0.25">
      <c r="H109" s="34"/>
    </row>
    <row r="110" spans="8:8" ht="12.75" customHeight="1" x14ac:dyDescent="0.25">
      <c r="H110" s="34"/>
    </row>
    <row r="111" spans="8:8" ht="12.75" customHeight="1" x14ac:dyDescent="0.25">
      <c r="H111" s="34"/>
    </row>
    <row r="112" spans="8:8" ht="12.75" customHeight="1" x14ac:dyDescent="0.25">
      <c r="H112" s="34"/>
    </row>
    <row r="113" spans="8:8" ht="12.75" customHeight="1" x14ac:dyDescent="0.25">
      <c r="H113" s="34"/>
    </row>
    <row r="114" spans="8:8" ht="12.75" customHeight="1" x14ac:dyDescent="0.25">
      <c r="H114" s="34"/>
    </row>
    <row r="115" spans="8:8" ht="12.75" customHeight="1" x14ac:dyDescent="0.25">
      <c r="H115" s="34"/>
    </row>
    <row r="116" spans="8:8" ht="12.75" customHeight="1" x14ac:dyDescent="0.25">
      <c r="H116" s="34"/>
    </row>
    <row r="117" spans="8:8" ht="12.75" customHeight="1" x14ac:dyDescent="0.25">
      <c r="H117" s="34"/>
    </row>
    <row r="118" spans="8:8" ht="12.75" customHeight="1" x14ac:dyDescent="0.25">
      <c r="H118" s="34"/>
    </row>
    <row r="119" spans="8:8" ht="12.75" customHeight="1" x14ac:dyDescent="0.25">
      <c r="H119" s="34"/>
    </row>
    <row r="120" spans="8:8" ht="12.75" customHeight="1" x14ac:dyDescent="0.25">
      <c r="H120" s="34"/>
    </row>
    <row r="121" spans="8:8" ht="12.75" customHeight="1" x14ac:dyDescent="0.25">
      <c r="H121" s="34"/>
    </row>
    <row r="122" spans="8:8" ht="12.75" customHeight="1" x14ac:dyDescent="0.25">
      <c r="H122" s="34"/>
    </row>
    <row r="123" spans="8:8" ht="12.75" customHeight="1" x14ac:dyDescent="0.25">
      <c r="H123" s="34"/>
    </row>
    <row r="124" spans="8:8" ht="12.75" customHeight="1" x14ac:dyDescent="0.25">
      <c r="H124" s="34"/>
    </row>
    <row r="125" spans="8:8" ht="12.75" customHeight="1" x14ac:dyDescent="0.25">
      <c r="H125" s="34"/>
    </row>
    <row r="126" spans="8:8" ht="12.75" customHeight="1" x14ac:dyDescent="0.25">
      <c r="H126" s="34"/>
    </row>
    <row r="127" spans="8:8" ht="12.75" customHeight="1" x14ac:dyDescent="0.25">
      <c r="H127" s="34"/>
    </row>
    <row r="128" spans="8:8" ht="12.75" customHeight="1" x14ac:dyDescent="0.25">
      <c r="H128" s="34"/>
    </row>
    <row r="129" spans="8:8" ht="12.75" customHeight="1" x14ac:dyDescent="0.25">
      <c r="H129" s="34"/>
    </row>
    <row r="130" spans="8:8" ht="12.75" customHeight="1" x14ac:dyDescent="0.25">
      <c r="H130" s="34"/>
    </row>
    <row r="131" spans="8:8" ht="12.75" customHeight="1" x14ac:dyDescent="0.25">
      <c r="H131" s="34"/>
    </row>
    <row r="132" spans="8:8" ht="12.75" customHeight="1" x14ac:dyDescent="0.25">
      <c r="H132" s="34"/>
    </row>
    <row r="133" spans="8:8" ht="12.75" customHeight="1" x14ac:dyDescent="0.25">
      <c r="H133" s="34"/>
    </row>
    <row r="134" spans="8:8" ht="12.75" customHeight="1" x14ac:dyDescent="0.25">
      <c r="H134" s="34"/>
    </row>
    <row r="135" spans="8:8" ht="12.75" customHeight="1" x14ac:dyDescent="0.25">
      <c r="H135" s="34"/>
    </row>
    <row r="136" spans="8:8" ht="12.75" customHeight="1" x14ac:dyDescent="0.25">
      <c r="H136" s="34"/>
    </row>
    <row r="137" spans="8:8" ht="12.75" customHeight="1" x14ac:dyDescent="0.25">
      <c r="H137" s="34"/>
    </row>
    <row r="138" spans="8:8" ht="12.75" customHeight="1" x14ac:dyDescent="0.25">
      <c r="H138" s="34"/>
    </row>
    <row r="139" spans="8:8" ht="12.75" customHeight="1" x14ac:dyDescent="0.25">
      <c r="H139" s="34"/>
    </row>
    <row r="140" spans="8:8" ht="12.75" customHeight="1" x14ac:dyDescent="0.25">
      <c r="H140" s="34"/>
    </row>
    <row r="141" spans="8:8" ht="12.75" customHeight="1" x14ac:dyDescent="0.25">
      <c r="H141" s="34"/>
    </row>
    <row r="142" spans="8:8" ht="12.75" customHeight="1" x14ac:dyDescent="0.25">
      <c r="H142" s="34"/>
    </row>
    <row r="143" spans="8:8" ht="12.75" customHeight="1" x14ac:dyDescent="0.25">
      <c r="H143" s="34"/>
    </row>
    <row r="144" spans="8:8" ht="12.75" customHeight="1" x14ac:dyDescent="0.25">
      <c r="H144" s="34"/>
    </row>
    <row r="145" spans="8:8" ht="12.75" customHeight="1" x14ac:dyDescent="0.25">
      <c r="H145" s="34"/>
    </row>
    <row r="146" spans="8:8" ht="12.75" customHeight="1" x14ac:dyDescent="0.25">
      <c r="H146" s="34"/>
    </row>
    <row r="147" spans="8:8" ht="12.75" customHeight="1" x14ac:dyDescent="0.25">
      <c r="H147" s="34"/>
    </row>
    <row r="148" spans="8:8" ht="12.75" customHeight="1" x14ac:dyDescent="0.25">
      <c r="H148" s="34"/>
    </row>
    <row r="149" spans="8:8" ht="12.75" customHeight="1" x14ac:dyDescent="0.25">
      <c r="H149" s="34"/>
    </row>
    <row r="150" spans="8:8" ht="12.75" customHeight="1" x14ac:dyDescent="0.25">
      <c r="H150" s="34"/>
    </row>
    <row r="151" spans="8:8" ht="12.75" customHeight="1" x14ac:dyDescent="0.25">
      <c r="H151" s="34"/>
    </row>
    <row r="152" spans="8:8" ht="12.75" customHeight="1" x14ac:dyDescent="0.25">
      <c r="H152" s="34"/>
    </row>
    <row r="153" spans="8:8" ht="12.75" customHeight="1" x14ac:dyDescent="0.25">
      <c r="H153" s="34"/>
    </row>
    <row r="154" spans="8:8" ht="12.75" customHeight="1" x14ac:dyDescent="0.25">
      <c r="H154" s="34"/>
    </row>
    <row r="155" spans="8:8" ht="12.75" customHeight="1" x14ac:dyDescent="0.25">
      <c r="H155" s="34"/>
    </row>
    <row r="156" spans="8:8" ht="12.75" customHeight="1" x14ac:dyDescent="0.25">
      <c r="H156" s="34"/>
    </row>
    <row r="157" spans="8:8" ht="12.75" customHeight="1" x14ac:dyDescent="0.25">
      <c r="H157" s="34"/>
    </row>
    <row r="158" spans="8:8" ht="12.75" customHeight="1" x14ac:dyDescent="0.25">
      <c r="H158" s="34"/>
    </row>
    <row r="159" spans="8:8" ht="12.75" customHeight="1" x14ac:dyDescent="0.25">
      <c r="H159" s="34"/>
    </row>
    <row r="160" spans="8:8" ht="12.75" customHeight="1" x14ac:dyDescent="0.25">
      <c r="H160" s="34"/>
    </row>
    <row r="161" spans="8:8" ht="12.75" customHeight="1" x14ac:dyDescent="0.25">
      <c r="H161" s="34"/>
    </row>
    <row r="162" spans="8:8" ht="12.75" customHeight="1" x14ac:dyDescent="0.25">
      <c r="H162" s="34"/>
    </row>
    <row r="163" spans="8:8" ht="12.75" customHeight="1" x14ac:dyDescent="0.25">
      <c r="H163" s="34"/>
    </row>
  </sheetData>
  <sheetProtection algorithmName="SHA-512" hashValue="g1gtf81icVXIZ6z+sxVf7SR0NP2ucCXX/tIEFda+BEItCZQPKH7urw/YRdevWWxSLZ1uEunVnPFW3hDgEn1EGQ==" saltValue="YD4lBeffAFrxsbHVUouCzw==" spinCount="100000" sheet="1" objects="1" scenarios="1"/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Martina Hofmanová</cp:lastModifiedBy>
  <dcterms:modified xsi:type="dcterms:W3CDTF">2023-06-28T07:29:04Z</dcterms:modified>
  <cp:category/>
  <cp:contentStatus/>
</cp:coreProperties>
</file>