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306-1 - Oprava střechy..." sheetId="2" r:id="rId2"/>
    <sheet name="200306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'200306-1 - Oprava střechy...'!$C$127:$K$327</definedName>
    <definedName name="_xlnm.Print_Area" localSheetId="1">'200306-1 - Oprava střechy...'!$C$4:$J$76,'200306-1 - Oprava střechy...'!$C$82:$J$109,'200306-1 - Oprava střechy...'!$C$115:$K$327</definedName>
    <definedName name="_xlnm.Print_Titles" localSheetId="1">'200306-1 - Oprava střechy...'!$127:$127</definedName>
    <definedName name="_xlnm._FilterDatabase" localSheetId="2" hidden="1">'200306-2 - VRN'!$C$121:$K$156</definedName>
    <definedName name="_xlnm.Print_Area" localSheetId="2">'200306-2 - VRN'!$C$4:$J$76,'200306-2 - VRN'!$C$82:$J$103,'200306-2 - VRN'!$C$109:$K$156</definedName>
    <definedName name="_xlnm.Print_Titles" localSheetId="2">'200306-2 -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T146"/>
  <c r="R147"/>
  <c r="R146"/>
  <c r="P147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T128"/>
  <c r="R129"/>
  <c r="R128"/>
  <c r="P129"/>
  <c r="P128"/>
  <c r="BI125"/>
  <c r="BH125"/>
  <c r="BG125"/>
  <c r="BF125"/>
  <c r="T125"/>
  <c r="T124"/>
  <c r="R125"/>
  <c r="R124"/>
  <c r="P125"/>
  <c r="P124"/>
  <c r="J118"/>
  <c r="F118"/>
  <c r="F116"/>
  <c r="E114"/>
  <c r="J91"/>
  <c r="F91"/>
  <c r="F89"/>
  <c r="E87"/>
  <c r="J24"/>
  <c r="E24"/>
  <c r="J92"/>
  <c r="J23"/>
  <c r="J18"/>
  <c r="E18"/>
  <c r="F92"/>
  <c r="J17"/>
  <c r="J12"/>
  <c r="J116"/>
  <c r="E7"/>
  <c r="E85"/>
  <c i="2" r="J37"/>
  <c r="J36"/>
  <c i="1" r="AY95"/>
  <c i="2" r="J35"/>
  <c i="1" r="AX95"/>
  <c i="2"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22"/>
  <c r="BH222"/>
  <c r="BG222"/>
  <c r="BF222"/>
  <c r="T222"/>
  <c r="R222"/>
  <c r="P222"/>
  <c r="BI218"/>
  <c r="BH218"/>
  <c r="BG218"/>
  <c r="BF218"/>
  <c r="T218"/>
  <c r="R218"/>
  <c r="P218"/>
  <c r="BI203"/>
  <c r="BH203"/>
  <c r="BG203"/>
  <c r="BF203"/>
  <c r="T203"/>
  <c r="R203"/>
  <c r="P203"/>
  <c r="BI188"/>
  <c r="BH188"/>
  <c r="BG188"/>
  <c r="BF188"/>
  <c r="T188"/>
  <c r="R188"/>
  <c r="P188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T144"/>
  <c r="T143"/>
  <c r="R145"/>
  <c r="R144"/>
  <c r="R143"/>
  <c r="P145"/>
  <c r="P144"/>
  <c r="P143"/>
  <c r="BI136"/>
  <c r="BH136"/>
  <c r="BG136"/>
  <c r="BF136"/>
  <c r="T136"/>
  <c r="R136"/>
  <c r="P136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92"/>
  <c r="J23"/>
  <c r="J18"/>
  <c r="E18"/>
  <c r="F125"/>
  <c r="J17"/>
  <c r="J12"/>
  <c r="J89"/>
  <c r="E7"/>
  <c r="E85"/>
  <c i="1" r="L90"/>
  <c r="AM90"/>
  <c r="AM89"/>
  <c r="L89"/>
  <c r="AM87"/>
  <c r="L87"/>
  <c r="L85"/>
  <c r="L84"/>
  <c i="2" r="J319"/>
  <c r="J167"/>
  <c r="J218"/>
  <c r="BK131"/>
  <c r="J325"/>
  <c r="BK247"/>
  <c r="BK316"/>
  <c r="BK222"/>
  <c r="J131"/>
  <c r="BK179"/>
  <c r="BK311"/>
  <c i="3" r="BK151"/>
  <c r="J137"/>
  <c i="2" r="J183"/>
  <c r="BK293"/>
  <c r="J322"/>
  <c r="J239"/>
  <c r="BK303"/>
  <c r="BK203"/>
  <c r="J301"/>
  <c r="BK183"/>
  <c r="BK260"/>
  <c r="J303"/>
  <c r="J203"/>
  <c r="BK299"/>
  <c i="3" r="J140"/>
  <c r="BK125"/>
  <c r="BK154"/>
  <c r="BK143"/>
  <c r="BK140"/>
  <c i="2" r="BK287"/>
  <c r="BK319"/>
  <c r="J172"/>
  <c r="BK265"/>
  <c r="BK280"/>
  <c i="1" r="AS94"/>
  <c i="2" r="J293"/>
  <c r="BK325"/>
  <c r="J179"/>
  <c r="J148"/>
  <c i="3" r="J151"/>
  <c r="BK129"/>
  <c i="2" r="BK239"/>
  <c r="J265"/>
  <c r="BK136"/>
  <c r="J164"/>
  <c r="BK218"/>
  <c r="J243"/>
  <c r="BK148"/>
  <c r="BK243"/>
  <c r="J283"/>
  <c r="BK152"/>
  <c r="J145"/>
  <c i="3" r="BK147"/>
  <c r="J143"/>
  <c i="2" r="BK172"/>
  <c r="J260"/>
  <c r="BK164"/>
  <c r="J247"/>
  <c r="J287"/>
  <c r="BK145"/>
  <c r="J188"/>
  <c r="J316"/>
  <c r="J159"/>
  <c r="J222"/>
  <c r="J290"/>
  <c i="3" r="J154"/>
  <c r="J129"/>
  <c i="2" r="BK290"/>
  <c r="J136"/>
  <c r="BK188"/>
  <c r="J311"/>
  <c r="BK322"/>
  <c r="BK159"/>
  <c r="BK269"/>
  <c r="J175"/>
  <c r="J280"/>
  <c r="J306"/>
  <c r="BK167"/>
  <c r="BK273"/>
  <c i="3" r="J134"/>
  <c r="J147"/>
  <c r="J125"/>
  <c i="2" r="BK301"/>
  <c r="J299"/>
  <c r="BK175"/>
  <c r="BK306"/>
  <c r="J273"/>
  <c r="BK283"/>
  <c r="J152"/>
  <c r="BK297"/>
  <c r="J269"/>
  <c r="J297"/>
  <c i="3" r="BK137"/>
  <c r="BK134"/>
  <c i="2" l="1" r="P130"/>
  <c r="P147"/>
  <c r="R268"/>
  <c r="T147"/>
  <c r="BK268"/>
  <c r="J268"/>
  <c r="J105"/>
  <c r="P286"/>
  <c r="P305"/>
  <c i="3" r="T133"/>
  <c r="T123"/>
  <c r="T122"/>
  <c i="2" r="T130"/>
  <c r="T129"/>
  <c r="R187"/>
  <c r="R286"/>
  <c r="R296"/>
  <c i="3" r="BK133"/>
  <c r="J133"/>
  <c r="J100"/>
  <c i="2" r="R130"/>
  <c r="BK147"/>
  <c r="J147"/>
  <c r="J101"/>
  <c r="P268"/>
  <c r="BK305"/>
  <c r="J305"/>
  <c r="J108"/>
  <c i="3" r="BK150"/>
  <c r="J150"/>
  <c r="J102"/>
  <c i="2" r="P187"/>
  <c r="P186"/>
  <c r="BK286"/>
  <c r="J286"/>
  <c r="J106"/>
  <c r="P296"/>
  <c i="3" r="R133"/>
  <c r="R123"/>
  <c r="R122"/>
  <c i="2" r="T187"/>
  <c r="T186"/>
  <c r="T286"/>
  <c r="T296"/>
  <c i="3" r="P133"/>
  <c r="P123"/>
  <c r="P122"/>
  <c i="1" r="AU96"/>
  <c i="3" r="P150"/>
  <c i="2" r="BK130"/>
  <c r="R147"/>
  <c r="T268"/>
  <c r="T305"/>
  <c i="3" r="R150"/>
  <c i="2" r="BK187"/>
  <c r="BK186"/>
  <c r="J186"/>
  <c r="J103"/>
  <c r="BK296"/>
  <c r="J296"/>
  <c r="J107"/>
  <c r="R305"/>
  <c i="3" r="T150"/>
  <c r="BK124"/>
  <c i="2" r="BK144"/>
  <c r="BK143"/>
  <c r="J143"/>
  <c r="J99"/>
  <c r="BK182"/>
  <c r="J182"/>
  <c r="J102"/>
  <c i="3" r="BK146"/>
  <c r="J146"/>
  <c r="J101"/>
  <c r="BK128"/>
  <c r="J128"/>
  <c r="J99"/>
  <c i="2" r="J130"/>
  <c r="J98"/>
  <c i="3" r="E112"/>
  <c r="J119"/>
  <c r="BE140"/>
  <c i="2" r="J144"/>
  <c r="J100"/>
  <c r="J187"/>
  <c r="J104"/>
  <c i="3" r="J89"/>
  <c r="BE129"/>
  <c r="BE151"/>
  <c r="BE154"/>
  <c r="F119"/>
  <c r="BE143"/>
  <c r="BE125"/>
  <c r="BE134"/>
  <c r="BE137"/>
  <c r="BE147"/>
  <c i="2" r="BE159"/>
  <c r="BE175"/>
  <c r="BE179"/>
  <c r="BE218"/>
  <c r="F92"/>
  <c r="BE131"/>
  <c r="BE164"/>
  <c r="BE297"/>
  <c r="BE299"/>
  <c r="BE311"/>
  <c r="J122"/>
  <c r="J125"/>
  <c r="BE172"/>
  <c r="BE188"/>
  <c r="BE265"/>
  <c r="BE287"/>
  <c r="BE301"/>
  <c r="BE303"/>
  <c r="BE145"/>
  <c r="BE167"/>
  <c r="BE273"/>
  <c r="BE290"/>
  <c r="BE136"/>
  <c r="BE222"/>
  <c r="BE293"/>
  <c r="BE316"/>
  <c r="BE319"/>
  <c r="E118"/>
  <c r="BE183"/>
  <c r="BE148"/>
  <c r="BE239"/>
  <c r="BE247"/>
  <c r="BE280"/>
  <c r="BE322"/>
  <c r="BE325"/>
  <c r="BE152"/>
  <c r="BE203"/>
  <c r="BE243"/>
  <c r="BE260"/>
  <c r="BE269"/>
  <c r="BE283"/>
  <c r="BE306"/>
  <c r="F34"/>
  <c i="1" r="BA95"/>
  <c i="2" r="F37"/>
  <c i="1" r="BD95"/>
  <c i="3" r="F34"/>
  <c i="1" r="BA96"/>
  <c i="3" r="F35"/>
  <c i="1" r="BB96"/>
  <c i="2" r="F35"/>
  <c i="1" r="BB95"/>
  <c i="3" r="F37"/>
  <c i="1" r="BD96"/>
  <c i="3" r="F36"/>
  <c i="1" r="BC96"/>
  <c i="3" r="J34"/>
  <c i="1" r="AW96"/>
  <c i="2" r="J34"/>
  <c i="1" r="AW95"/>
  <c i="2" r="F36"/>
  <c i="1" r="BC95"/>
  <c i="3" l="1" r="BK123"/>
  <c r="BK122"/>
  <c r="J122"/>
  <c i="2" r="R186"/>
  <c r="R129"/>
  <c r="R128"/>
  <c r="BK129"/>
  <c r="BK128"/>
  <c r="J128"/>
  <c r="J96"/>
  <c r="T128"/>
  <c r="P129"/>
  <c r="P128"/>
  <c i="1" r="AU95"/>
  <c i="3" r="J124"/>
  <c r="J98"/>
  <c r="J30"/>
  <c i="1" r="AG96"/>
  <c r="AU94"/>
  <c r="BB94"/>
  <c r="AX94"/>
  <c r="BC94"/>
  <c r="AY94"/>
  <c r="BD94"/>
  <c r="W33"/>
  <c i="3" r="J33"/>
  <c i="1" r="AV96"/>
  <c r="AT96"/>
  <c r="AN96"/>
  <c i="2" r="F33"/>
  <c i="1" r="AZ95"/>
  <c i="2" r="J33"/>
  <c i="1" r="AV95"/>
  <c r="AT95"/>
  <c r="BA94"/>
  <c r="W30"/>
  <c i="3" r="F33"/>
  <c i="1" r="AZ96"/>
  <c i="2" l="1" r="J129"/>
  <c r="J97"/>
  <c i="3" r="J96"/>
  <c r="J123"/>
  <c r="J97"/>
  <c r="J39"/>
  <c i="2" r="J30"/>
  <c i="1" r="AG95"/>
  <c r="AG94"/>
  <c r="AK26"/>
  <c r="AZ94"/>
  <c r="AV94"/>
  <c r="AK29"/>
  <c r="W32"/>
  <c r="AW94"/>
  <c r="AK30"/>
  <c r="W31"/>
  <c i="2" l="1" r="J39"/>
  <c i="1" r="AK35"/>
  <c r="AN9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<sst xmlns="http://schemas.openxmlformats.org/spreadsheetml/2006/main">
  <si>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</si>
  <si>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</si>
  <si>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</si>
  <si>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</si>
  <si>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</si>
  <si>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{98e21240-7f0c-4fe3-a1f7-37ced87b342e}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</si>
  <si>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</si>
  <si>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</si>
  <si>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</si>
  <si>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</si>
  <si>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</si>
  <si>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</si>
  <si>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</si>
  <si>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</si>
  <si>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230303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</si>
  <si>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</si>
  <si>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</si>
  <si>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střechy -  ZŠ Jižní - pavilon S1</t>
  </si>
  <si>
    <t>0,1</t>
  </si>
  <si>
    <t>KSO:</t>
  </si>
  <si>
    <t>CC-CZ:</t>
  </si>
  <si>
    <t>1</t>
  </si>
  <si>
    <t>Místo:</t>
  </si>
  <si>
    <t>Česká Lípa</t>
  </si>
  <si>
    <t>Datum:</t>
  </si>
  <si>
    <t>19. 3. 2020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</si>
  <si>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</si>
  <si>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</si>
  <si>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</si>
  <si>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</si>
  <si>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</si>
  <si>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</si>
  <si>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</si>
  <si>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</si>
  <si>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</si>
  <si>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</si>
  <si>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</si>
  <si>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</si>
  <si>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</si>
  <si>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</si>
  <si>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</si>
  <si>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</si>
  <si>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</si>
  <si>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</si>
  <si>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</si>
  <si>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</si>
  <si>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</si>
  <si>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</si>
  <si>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</si>
  <si>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</si>
  <si>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</si>
  <si>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</si>
  <si>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</si>
  <si>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</si>
  <si>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</si>
  <si>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</si>
  <si>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</si>
  <si>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</si>
  <si>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</si>
  <si>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</si>
  <si>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</si>
  <si>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</si>
  <si>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</si>
  <si>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</si>
  <si>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</si>
  <si>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</si>
  <si>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</si>
  <si>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</si>
  <si>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</si>
  <si>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</si>
  <si>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</si>
  <si>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</si>
  <si>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</si>
  <si>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</si>
  <si>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</si>
  <si>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</si>
  <si>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</si>
  <si>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</si>
  <si>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</si>
  <si>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</si>
  <si>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</si>
  <si>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</si>
  <si>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</si>
  <si>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</si>
  <si>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200306-1</t>
  </si>
  <si>
    <t>Oprava střechy - ZŠ Jižní - pavilon S1</t>
  </si>
  <si>
    <t>STA</t>
  </si>
  <si>
    <t>{0100cffe-3a31-44a5-990c-2703f7834107}</t>
  </si>
  <si>
    <t>2</t>
  </si>
  <si>
    <t>200306-2</t>
  </si>
  <si>
    <t>VRN</t>
  </si>
  <si>
    <t>{e6f2870b-04a7-41e5-896a-b69319b4feb7}</t>
  </si>
  <si>
    <t>KRYCÍ LIST SOUPISU PRACÍ</t>
  </si>
  <si>
    <t>Objekt:</t>
  </si>
  <si>
    <t>200306-1 - Oprava střechy - ZŠ Jižní - pavilon S1</t>
  </si>
  <si>
    <t>Město Česká Lípa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</si>
  <si>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</si>
  <si>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</si>
  <si>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</si>
  <si>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</si>
  <si>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</si>
  <si>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</si>
  <si>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</si>
  <si>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</si>
  <si>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</si>
  <si>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</si>
  <si>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</si>
  <si>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</si>
  <si>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</si>
  <si>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</si>
  <si>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</si>
  <si>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743 -  Elektromontáže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</si>
  <si>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</si>
  <si>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</si>
  <si>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</si>
  <si>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</si>
  <si>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</si>
  <si>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</si>
  <si>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</si>
  <si>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</si>
  <si>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</si>
  <si>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</si>
  <si>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</si>
  <si>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</si>
  <si>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</si>
  <si>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</si>
  <si>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</si>
  <si>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</si>
  <si>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</si>
  <si>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</si>
  <si>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</si>
  <si>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</si>
  <si>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62913510R</t>
  </si>
  <si>
    <t>Vyrovnávací vrstva pod klempířské prvky z MC š 430 mm</t>
  </si>
  <si>
    <t>m</t>
  </si>
  <si>
    <t>4</t>
  </si>
  <si>
    <t>-377047446</t>
  </si>
  <si>
    <t>PP</t>
  </si>
  <si>
    <t>VV</t>
  </si>
  <si>
    <t>oplechování atiky - ozn. K1</t>
  </si>
  <si>
    <t>164,9</t>
  </si>
  <si>
    <t>Součet</t>
  </si>
  <si>
    <t>632450131</t>
  </si>
  <si>
    <t>Vyrovnávací cementový potěr tl do 20 mm ze suchých směsí provedený v ploše - vyrovnání podkladu po odstranění lepenky</t>
  </si>
  <si>
    <t>m2</t>
  </si>
  <si>
    <t>CS ÚRS 2023 01</t>
  </si>
  <si>
    <t>-1298098107</t>
  </si>
  <si>
    <t>Potěr cementový vyrovnávací ze suchých směsí v ploše o průměrné (střední) tl. od 10 do 20 mm</t>
  </si>
  <si>
    <t>Online PSC</t>
  </si>
  <si>
    <t>https://podminky.urs.cz/item/CS_URS_2023_01/632450131</t>
  </si>
  <si>
    <t>předpoklad vyrovnání z 20% plochy</t>
  </si>
  <si>
    <t>plocha střechy</t>
  </si>
  <si>
    <t>(34,8*9,35+12,25*4,85+31,025*10,55)*0,2</t>
  </si>
  <si>
    <t>9</t>
  </si>
  <si>
    <t>Ostatní konstrukce a práce-bourání</t>
  </si>
  <si>
    <t>99</t>
  </si>
  <si>
    <t>Přesun hmot</t>
  </si>
  <si>
    <t>3</t>
  </si>
  <si>
    <t>949310001</t>
  </si>
  <si>
    <t>Stavební výtah - montáž, demontáž, pronájem (případně jiný vhodný způsob dopravy materiálu dle dodavatele)</t>
  </si>
  <si>
    <t>kpl</t>
  </si>
  <si>
    <t>-1956486579</t>
  </si>
  <si>
    <t>997</t>
  </si>
  <si>
    <t>Přesun sutě</t>
  </si>
  <si>
    <t>997013211</t>
  </si>
  <si>
    <t>Vnitrostaveništní doprava suti a vybouraných hmot pro budovy v do 6 m ručně</t>
  </si>
  <si>
    <t>t</t>
  </si>
  <si>
    <t>653959270</t>
  </si>
  <si>
    <t xml:space="preserve">Vnitrostaveništní doprava suti a vybouraných hmot  vodorovně do 50 m svisle ručně pro budovy a haly výšky do 6 m</t>
  </si>
  <si>
    <t>https://podminky.urs.cz/item/CS_URS_2023_01/997013211</t>
  </si>
  <si>
    <t>PSC</t>
  </si>
  <si>
    <t xml:space="preserve">Poznámka k souboru cen:_x000d_
1. V cenách -3111 až -3217 jsou započteny i náklady na: a) vodorovnou dopravu na uvedenou vzdálenost, b) svislou dopravu pro uvedenou výšku budovy, c) naložení na vodorovný dopravní prostředek pro odvoz na skládku nebo meziskládku, d) náklady na rozhrnutí a urovnání suti na dopravním prostředku. 2. Jestliže se pro svislý přesun použije shoz nebo zařízení investora (např. výtah v budově), užijí se pro ocenění vodorovné dopravy suti ceny -3111, 3151 a -3211 pro budovy a haly výšky do 6 m. 3. Montáž, demontáž a pronájem shozu se ocení cenami souboru cen 997 01-33 Shoz suti. 4. Ceny -3151 až -3162 lze použít v případě, kdy dochází ke ztížení dopravy suti např. tím, že není možné instalovat jeřáb. </t>
  </si>
  <si>
    <t>5</t>
  </si>
  <si>
    <t>997013311</t>
  </si>
  <si>
    <t>Montáž a demontáž shozu suti v do 10 m</t>
  </si>
  <si>
    <t>-1326464343</t>
  </si>
  <si>
    <t>Doprava suti shozem montáž a demontáž shozu výšky do 10 m</t>
  </si>
  <si>
    <t>https://podminky.urs.cz/item/CS_URS_2023_01/997013311</t>
  </si>
  <si>
    <t xml:space="preserve">Poznámka k souboru cen:_x000d_
1. Shozy vyšší než 75 m se oceňují individuálně. 2. Výškou se rozumí vzdálenost od vyústění shozu do úrovně plnícího trychtýře. 3. Náklady na vodorovnou dopravu suti se oceňují cenami 977 01-3111, -3151 a -3211 pro budovy a haly výšky do 6 m souboru cen 977 01-3 Vnitrostaveništní doprava suti a vybouraných hmot. </t>
  </si>
  <si>
    <t>P</t>
  </si>
  <si>
    <t>Poznámka k položce:_x000d_
Kontejner bude přistaven při severním štítu na parkovišti školy.</t>
  </si>
  <si>
    <t>severní štít, parkoviště školy</t>
  </si>
  <si>
    <t>4,5</t>
  </si>
  <si>
    <t>997013321</t>
  </si>
  <si>
    <t>Příplatek k shozu suti v do 10 m za první a ZKD den použití</t>
  </si>
  <si>
    <t>368270615</t>
  </si>
  <si>
    <t>Doprava suti shozem montáž a demontáž shozu výšky Příplatek za první a každý další den použití shozu k ceně -3311</t>
  </si>
  <si>
    <t>https://podminky.urs.cz/item/CS_URS_2023_01/997013321</t>
  </si>
  <si>
    <t>7*4,5</t>
  </si>
  <si>
    <t>7</t>
  </si>
  <si>
    <t>997013501</t>
  </si>
  <si>
    <t>Odvoz suti na skládku a vybouraných hmot nebo meziskládku do 1 km se složením</t>
  </si>
  <si>
    <t>-113062573</t>
  </si>
  <si>
    <t>Odvoz suti a vybouraných hmot na skládku nebo meziskládku se složením, na vzdálenost do 1 km</t>
  </si>
  <si>
    <t>https://podminky.urs.cz/item/CS_URS_2023_01/997013501</t>
  </si>
  <si>
    <t>8</t>
  </si>
  <si>
    <t>997013509</t>
  </si>
  <si>
    <t>Příplatek k odvozu suti a vybouraných hmot na skládku ZKD 1 km přes 1 km</t>
  </si>
  <si>
    <t>1509399488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</si>
  <si>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</si>
  <si>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</si>
  <si>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celková vzdálenost na skládku Sosnová 5 km</t>
  </si>
  <si>
    <t>4,0*135,008</t>
  </si>
  <si>
    <t>997013631</t>
  </si>
  <si>
    <t>Poplatek za uložení na skládce (skládkovné) stavebního odpadu směsného kód odpadu 17 09 04</t>
  </si>
  <si>
    <t>1772593177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</si>
  <si>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</si>
  <si>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</si>
  <si>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997013655</t>
  </si>
  <si>
    <t>Poplatek za uložení na skládce (skládkovné) zeminy a kamení kód odpadu 17 05 04</t>
  </si>
  <si>
    <t>-965128252</t>
  </si>
  <si>
    <t>Poplatek za uložení stavebního odpadu na skládce (skládkovné) zeminy a kamení zatříděného do Katalogu odpadů pod kódem 17 05 04</t>
  </si>
  <si>
    <t>https://podminky.urs.cz/item/CS_URS_2023_01/997013655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</si>
  <si>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</si>
  <si>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11</t>
  </si>
  <si>
    <t>997013814</t>
  </si>
  <si>
    <t>Poplatek za uložení stavebního odpadu z izolačních hmot na skládce (skládkovné) 17 06 04</t>
  </si>
  <si>
    <t>-2117765043</t>
  </si>
  <si>
    <t>Poplatek za uložení stavebního odpadu na skládce (skládkovné) z izolačních materiálů</t>
  </si>
  <si>
    <t>https://podminky.urs.cz/item/CS_URS_2023_01/997013814</t>
  </si>
  <si>
    <t>998</t>
  </si>
  <si>
    <t>12</t>
  </si>
  <si>
    <t>998017001</t>
  </si>
  <si>
    <t>Přesun hmot s omezením mechanizace pro budovy v do 6 m</t>
  </si>
  <si>
    <t>475867231</t>
  </si>
  <si>
    <t>Přesun hmot pro budovy občanské výstavby, bydlení, výrobu a služby s omezením mechanizace vodorovná dopravní vzdálenost do 100 m pro budovy s jakoukoliv nosnou konstrukcí výšky do 6 m</t>
  </si>
  <si>
    <t>https://podminky.urs.cz/item/CS_URS_2023_01/998017001</t>
  </si>
  <si>
    <t>PSV</t>
  </si>
  <si>
    <t>Práce a dodávky PSV</t>
  </si>
  <si>
    <t>712</t>
  </si>
  <si>
    <t>Povlakové krytiny</t>
  </si>
  <si>
    <t>13</t>
  </si>
  <si>
    <t>712300831</t>
  </si>
  <si>
    <t>Odstranění povlakové krytiny střech do 10° jednovrstvé</t>
  </si>
  <si>
    <t>CS ÚRS 2020 01</t>
  </si>
  <si>
    <t>16</t>
  </si>
  <si>
    <t>379616875</t>
  </si>
  <si>
    <t xml:space="preserve">Odstranění ze střech plochých do 10°  krytiny povlakové jednovrstvé</t>
  </si>
  <si>
    <t xml:space="preserve">34,8*9,35+12,25*4,85+31,025*10,55 </t>
  </si>
  <si>
    <t>Mezisoučet</t>
  </si>
  <si>
    <t>svislá izolace</t>
  </si>
  <si>
    <t>(34,75+9,35+30,0+12,25+26,715+10,55+31,075+31,15) *0,45 "atika</t>
  </si>
  <si>
    <t>(3*(4*0,65))*0,2 "vzduchotechnika</t>
  </si>
  <si>
    <t>plocha atiky</t>
  </si>
  <si>
    <t xml:space="preserve">164,9*0,35 </t>
  </si>
  <si>
    <t>1* pás PVC + 2*geotextilie</t>
  </si>
  <si>
    <t>855,009*3 'Přepočtené koeficientem množství</t>
  </si>
  <si>
    <t>14</t>
  </si>
  <si>
    <t>712311101</t>
  </si>
  <si>
    <t>Provedení povlakové krytiny střech do 10° za studena lakem penetračním nebo asfaltovým</t>
  </si>
  <si>
    <t>-2059308463</t>
  </si>
  <si>
    <t>Provedení povlakové krytiny střech plochých do 10 st. natěradly a tmely za studena nátěrem lakem penetračním nebo asfaltovým</t>
  </si>
  <si>
    <t>https://podminky.urs.cz/item/CS_URS_2023_01/712311101</t>
  </si>
  <si>
    <t>M</t>
  </si>
  <si>
    <t>111631500</t>
  </si>
  <si>
    <t>lak asfaltový ALP/9 bal 9 kg</t>
  </si>
  <si>
    <t>32</t>
  </si>
  <si>
    <t>-2005796538</t>
  </si>
  <si>
    <t>výrobky asfaltové izolační a zálivkové hmoty asfalty oxidované stavebně-izolační k penetraci suchých a očištěných podkladů pod asfaltové izolační krytiny a izolace ALP/9 bal 9 kg</t>
  </si>
  <si>
    <t>Poznámka k položce:_x000d_
Spotřeba 0,3-0,4kg/m2 dle povrchu, ředidlo technický benzín</t>
  </si>
  <si>
    <t>855,009*0,0003 'Přepočtené koeficientem množství</t>
  </si>
  <si>
    <t>712341559</t>
  </si>
  <si>
    <t>Provedení povlakové krytiny střech do 10° pásy NAIP přitavením v plné ploše</t>
  </si>
  <si>
    <t>1546287756</t>
  </si>
  <si>
    <t xml:space="preserve">Provedení povlakové krytiny střech plochých do 10° pásy přitavením  NAIP v plné ploše</t>
  </si>
  <si>
    <t>https://podminky.urs.cz/item/CS_URS_2023_01/712341559</t>
  </si>
  <si>
    <t xml:space="preserve">Poznámka k souboru cen:_x000d_
1. Povlakové krytiny střech jednotlivě do 10 m2 se oceňují skladebně cenou příslušné izolace a cenou 712 39-9097 Příplatek za plochu do 10 m2. </t>
  </si>
  <si>
    <t>2 pásy</t>
  </si>
  <si>
    <t>855,009*2 'Přepočtené koeficientem množství</t>
  </si>
  <si>
    <t>17</t>
  </si>
  <si>
    <t>62855010</t>
  </si>
  <si>
    <t>pás asfaltový natavitelný modifikovaný SBS tl 5,2mm s vložkou z polyesterové vyztužené rohože a hrubozrnným břidličným posypem na horním povrchu</t>
  </si>
  <si>
    <t>128</t>
  </si>
  <si>
    <t>1976449930</t>
  </si>
  <si>
    <t>855,009</t>
  </si>
  <si>
    <t>855,009*1,1655 'Přepočtené koeficientem množství</t>
  </si>
  <si>
    <t>18</t>
  </si>
  <si>
    <t>62832001</t>
  </si>
  <si>
    <t>pás asfaltový natavitelný oxidovaný tl 3,5mm typu V60 S35 s vložkou ze skleněné rohože, s jemnozrnným minerálním posypem</t>
  </si>
  <si>
    <t>1574664127</t>
  </si>
  <si>
    <t>19</t>
  </si>
  <si>
    <t>712400840.1</t>
  </si>
  <si>
    <t>Očištění plochy střechy po odstranění krytiny před započetím oprav</t>
  </si>
  <si>
    <t>27433398</t>
  </si>
  <si>
    <t>Odstranění ze střech šikmých přes 10 st. do 30 st. mechu odškrabáním a očištěním s oškrabáním povrchu</t>
  </si>
  <si>
    <t>20</t>
  </si>
  <si>
    <t>712990813</t>
  </si>
  <si>
    <t>Odstranění povlakové krytiny střech do 10° násypu nebo nánosu tloušťky do 100 mm</t>
  </si>
  <si>
    <t>2066384254</t>
  </si>
  <si>
    <t>Odstranění násypu nebo nánosu ze střech násypu nebo nánosu do 10°, tl. přes 50 do 100 mm</t>
  </si>
  <si>
    <t>https://podminky.urs.cz/item/CS_URS_2023_01/712990813</t>
  </si>
  <si>
    <t>998712201</t>
  </si>
  <si>
    <t>Přesun hmot procentní pro krytiny povlakové v objektech v do 6 m</t>
  </si>
  <si>
    <t>%</t>
  </si>
  <si>
    <t>-1517689589</t>
  </si>
  <si>
    <t>Přesun hmot pro povlakové krytiny stanovený procentní sazbou (%) z ceny vodorovná dopravní vzdálenost do 50 m v objektech výšky do 6 m</t>
  </si>
  <si>
    <t>https://podminky.urs.cz/item/CS_URS_2023_01/998712201</t>
  </si>
  <si>
    <t>713</t>
  </si>
  <si>
    <t>Izolace tepelné</t>
  </si>
  <si>
    <t>22</t>
  </si>
  <si>
    <t>713140001.1</t>
  </si>
  <si>
    <t>Úprava v místech střešních prostupů - odhad</t>
  </si>
  <si>
    <t>-1364798390</t>
  </si>
  <si>
    <t>střešní vpusti</t>
  </si>
  <si>
    <t>4,0</t>
  </si>
  <si>
    <t>23</t>
  </si>
  <si>
    <t>713141212</t>
  </si>
  <si>
    <t>Montáž izolace tepelné střech plochých lepené nízkoexpanzní (PUR) pěnou atikový klín</t>
  </si>
  <si>
    <t>1509842450</t>
  </si>
  <si>
    <t>Montáž tepelné izolace střech plochých atikovými klíny přilepenými za studena nízkoexpanzní (PUR) pěnou</t>
  </si>
  <si>
    <t>https://podminky.urs.cz/item/CS_URS_2023_01/713141212</t>
  </si>
  <si>
    <t>Provedení náběhových klínů z MV</t>
  </si>
  <si>
    <t>34,75+9,35+30,0+12,25+26,715+10,55+31,075+31,15 "plocha</t>
  </si>
  <si>
    <t xml:space="preserve">3*(4*0,65)  "vzduchotechnika</t>
  </si>
  <si>
    <t>24</t>
  </si>
  <si>
    <t>63152005</t>
  </si>
  <si>
    <t>klín atikový přechodný minerální plochých střech tl 50x50mm</t>
  </si>
  <si>
    <t>-1109859206</t>
  </si>
  <si>
    <t>193,64*1,05 'Přepočtené koeficientem množství</t>
  </si>
  <si>
    <t>25</t>
  </si>
  <si>
    <t>998713201</t>
  </si>
  <si>
    <t>Přesun hmot procentní pro izolace tepelné v objektech v do 6 m</t>
  </si>
  <si>
    <t>529293861</t>
  </si>
  <si>
    <t>Přesun hmot pro izolace tepelné stanovený procentní sazbou (%) z ceny vodorovná dopravní vzdálenost do 50 m v objektech výšky do 6 m</t>
  </si>
  <si>
    <t>https://podminky.urs.cz/item/CS_URS_2023_01/998713201</t>
  </si>
  <si>
    <t>721</t>
  </si>
  <si>
    <t>Zdravotechnika - vnitřní kanalizace</t>
  </si>
  <si>
    <t>26</t>
  </si>
  <si>
    <t>721210824</t>
  </si>
  <si>
    <t>Demontáž vpustí střešních</t>
  </si>
  <si>
    <t>kus</t>
  </si>
  <si>
    <t>-655240806</t>
  </si>
  <si>
    <t xml:space="preserve">Demontáž kanalizačního příslušenství střešních vtoků </t>
  </si>
  <si>
    <t>https://podminky.urs.cz/item/CS_URS_2023_01/721210824</t>
  </si>
  <si>
    <t>27</t>
  </si>
  <si>
    <t>721233114</t>
  </si>
  <si>
    <t>Střešní vtok pro ploché střechy svislý odtok DN 150 - PVC vpusť s integrovaným límcem z asfaltového modifikovaného pásu modrozeleného - ozn. O1</t>
  </si>
  <si>
    <t>2144780543</t>
  </si>
  <si>
    <t>Střešní vtoky (vpusti) polypropylenové (PP) pro ploché střechy s odtokem svislým DN 150</t>
  </si>
  <si>
    <t>https://podminky.urs.cz/item/CS_URS_2023_01/721233114</t>
  </si>
  <si>
    <t>28</t>
  </si>
  <si>
    <t>998721201</t>
  </si>
  <si>
    <t>Přesun hmot procentní pro vnitřní kanalizace v objektech v do 6 m</t>
  </si>
  <si>
    <t>-340456781</t>
  </si>
  <si>
    <t>Přesun hmot pro vnitřní kanalizace stanovený procentní sazbou (%) z ceny vodorovná dopravní vzdálenost do 50 m v objektech výšky do 6 m</t>
  </si>
  <si>
    <t>https://podminky.urs.cz/item/CS_URS_2023_01/998721201</t>
  </si>
  <si>
    <t>743</t>
  </si>
  <si>
    <t xml:space="preserve"> Elektromontáže</t>
  </si>
  <si>
    <t>29</t>
  </si>
  <si>
    <t>74300001R</t>
  </si>
  <si>
    <t xml:space="preserve">Hromosvod - demontáž stávajícího hromosvodu </t>
  </si>
  <si>
    <t>1767794757</t>
  </si>
  <si>
    <t xml:space="preserve">Hromosvod - demontáž stávajícího hromosvodu 
</t>
  </si>
  <si>
    <t>30</t>
  </si>
  <si>
    <t>74300002R</t>
  </si>
  <si>
    <t>Hromosvod - dodávka drátu, vč. spojek, kotev a souvisejícího materiálu</t>
  </si>
  <si>
    <t>-1164581876</t>
  </si>
  <si>
    <t>31</t>
  </si>
  <si>
    <t>74300004R</t>
  </si>
  <si>
    <t>Montáž hromosvodu</t>
  </si>
  <si>
    <t>-1537232822</t>
  </si>
  <si>
    <t>74300005R</t>
  </si>
  <si>
    <t>Revize</t>
  </si>
  <si>
    <t>-1968122653</t>
  </si>
  <si>
    <t>764</t>
  </si>
  <si>
    <t>Konstrukce klempířské</t>
  </si>
  <si>
    <t>33</t>
  </si>
  <si>
    <t>764002841</t>
  </si>
  <si>
    <t>Demontáž oplechování horních ploch zdí a nadezdívek do suti</t>
  </si>
  <si>
    <t>989810629</t>
  </si>
  <si>
    <t>Demontáž klempířských konstrukcí oplechování horních ploch zdí a nadezdívek do suti</t>
  </si>
  <si>
    <t>https://podminky.urs.cz/item/CS_URS_2023_01/764002841</t>
  </si>
  <si>
    <t>oplechování atiky - K1</t>
  </si>
  <si>
    <t>34</t>
  </si>
  <si>
    <t>764002871</t>
  </si>
  <si>
    <t>Demontáž lemování zdí do suti</t>
  </si>
  <si>
    <t>-1935828288</t>
  </si>
  <si>
    <t>Demontáž klempířských konstrukcí lemování zdí do suti</t>
  </si>
  <si>
    <t>https://podminky.urs.cz/item/CS_URS_2023_01/764002871</t>
  </si>
  <si>
    <t>zaatikový plech - výkr. Skladeb - stávající stav</t>
  </si>
  <si>
    <t>35</t>
  </si>
  <si>
    <t>76421001R</t>
  </si>
  <si>
    <t xml:space="preserve">Dodávka a montáž oplechování atiky z FeZn plechu tl. 0,50 mm,  r.š. 500 mm, vč. provedení rohů a koutů - ozn. K1</t>
  </si>
  <si>
    <t>-143557463</t>
  </si>
  <si>
    <t>Poznámka k položce:_x000d_
Podrobný popis a schema viz Tabulka prvků</t>
  </si>
  <si>
    <t>36</t>
  </si>
  <si>
    <t>76421002R</t>
  </si>
  <si>
    <t>Dodávka a montáž ukončovací lišty z FeZn plechu tl. 0,50 mm, r.š. 85 mm - ozn. K2</t>
  </si>
  <si>
    <t>-844482877</t>
  </si>
  <si>
    <t>37</t>
  </si>
  <si>
    <t>76421003R</t>
  </si>
  <si>
    <t>Dodávka a montáž zakrytovací plech světlíku z FeZn plechu tl. 0,50 mm, rozměr 700 x 700 mm - ozn. K3</t>
  </si>
  <si>
    <t>484446998</t>
  </si>
  <si>
    <t>38</t>
  </si>
  <si>
    <t>998764201</t>
  </si>
  <si>
    <t>Přesun hmot procentní pro konstrukce klempířské v objektech v do 6 m</t>
  </si>
  <si>
    <t>-827696771</t>
  </si>
  <si>
    <t>Přesun hmot pro konstrukce klempířské stanovený procentní sazbou (%) z ceny vodorovná dopravní vzdálenost do 50 m v objektech výšky do 6 m</t>
  </si>
  <si>
    <t>https://podminky.urs.cz/item/CS_URS_2023_01/998764201</t>
  </si>
  <si>
    <t>200306-2 -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</si>
  <si>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</si>
  <si>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</si>
  <si>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</si>
  <si>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</si>
  <si>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</si>
  <si>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</si>
  <si>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</si>
  <si>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</si>
  <si>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</si>
  <si>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</si>
  <si>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</si>
  <si>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1024</t>
  </si>
  <si>
    <t>1554010243</t>
  </si>
  <si>
    <t>Dokumentace skutečného provedení stavby</t>
  </si>
  <si>
    <t>https://podminky.urs.cz/item/CS_URS_2023_01/013254000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</si>
  <si>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</si>
  <si>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</si>
  <si>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</si>
  <si>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</si>
  <si>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</si>
  <si>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</si>
  <si>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</si>
  <si>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https://podminky.urs.cz/item/CS_URS_2023_01/030001000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</si>
  <si>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</si>
  <si>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</si>
  <si>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</si>
  <si>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</si>
  <si>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</si>
  <si>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</si>
  <si>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</si>
  <si>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https://podminky.urs.cz/item/CS_URS_2023_01/043203000</t>
  </si>
  <si>
    <t>044002000</t>
  </si>
  <si>
    <t>Revize a zkoušky (dle SoD čl. 2 odst. 2.5.3.)</t>
  </si>
  <si>
    <t>-1719645420</t>
  </si>
  <si>
    <t>https://podminky.urs.cz/item/CS_URS_2023_01/044002000</t>
  </si>
  <si>
    <t>045203000</t>
  </si>
  <si>
    <t>Kompletační činnost (dle SoD čl. 2 odst. 2.5.4.)</t>
  </si>
  <si>
    <t>456410028</t>
  </si>
  <si>
    <t>Kompletační činnost</t>
  </si>
  <si>
    <t>https://podminky.urs.cz/item/CS_URS_2023_01/045203000</t>
  </si>
  <si>
    <t>045303000</t>
  </si>
  <si>
    <t>Koordinační činnost (dle SoD čl. 2 odst. 2.5.5.)</t>
  </si>
  <si>
    <t>1811833137</t>
  </si>
  <si>
    <t>Koordinační činnost</t>
  </si>
  <si>
    <t>https://podminky.urs.cz/item/CS_URS_2023_01/045303000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</si>
  <si>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</si>
  <si>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</si>
  <si>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</si>
  <si>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</si>
  <si>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</si>
  <si>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</si>
  <si>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https://podminky.urs.cz/item/CS_URS_2023_01/051002000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</si>
  <si>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</si>
  <si>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</si>
  <si>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</si>
  <si>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</si>
  <si>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</si>
  <si>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</si>
  <si>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https://podminky.urs.cz/item/CS_URS_2023_01/070001000</t>
  </si>
  <si>
    <t>071002000</t>
  </si>
  <si>
    <t>Provoz dalšího subjektu (dle SoD čl. 2 odst. 2.5.8.)</t>
  </si>
  <si>
    <t>-1132479134</t>
  </si>
  <si>
    <t>Provoz investora, třetích osob</t>
  </si>
  <si>
    <t>https://podminky.urs.cz/item/CS_URS_2023_01/071002000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</si>
</sst>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32450131" TargetMode="External" /><Relationship Id="rId2" Type="http://schemas.openxmlformats.org/officeDocument/2006/relationships/hyperlink" Target="https://podminky.urs.cz/item/CS_URS_2023_01/997013211" TargetMode="External" /><Relationship Id="rId3" Type="http://schemas.openxmlformats.org/officeDocument/2006/relationships/hyperlink" Target="https://podminky.urs.cz/item/CS_URS_2023_01/997013311" TargetMode="External" /><Relationship Id="rId4" Type="http://schemas.openxmlformats.org/officeDocument/2006/relationships/hyperlink" Target="https://podminky.urs.cz/item/CS_URS_2023_01/997013321" TargetMode="External" /><Relationship Id="rId5" Type="http://schemas.openxmlformats.org/officeDocument/2006/relationships/hyperlink" Target="https://podminky.urs.cz/item/CS_URS_2023_01/997013501" TargetMode="External" /><Relationship Id="rId6" Type="http://schemas.openxmlformats.org/officeDocument/2006/relationships/hyperlink" Target="https://podminky.urs.cz/item/CS_URS_2023_01/997013509" TargetMode="External" /><Relationship Id="rId7" Type="http://schemas.openxmlformats.org/officeDocument/2006/relationships/hyperlink" Target="https://podminky.urs.cz/item/CS_URS_2023_01/997013631" TargetMode="External" /><Relationship Id="rId8" Type="http://schemas.openxmlformats.org/officeDocument/2006/relationships/hyperlink" Target="https://podminky.urs.cz/item/CS_URS_2023_01/997013655" TargetMode="External" /><Relationship Id="rId9" Type="http://schemas.openxmlformats.org/officeDocument/2006/relationships/hyperlink" Target="https://podminky.urs.cz/item/CS_URS_2023_01/997013814" TargetMode="External" /><Relationship Id="rId10" Type="http://schemas.openxmlformats.org/officeDocument/2006/relationships/hyperlink" Target="https://podminky.urs.cz/item/CS_URS_2023_01/998017001" TargetMode="External" /><Relationship Id="rId11" Type="http://schemas.openxmlformats.org/officeDocument/2006/relationships/hyperlink" Target="https://podminky.urs.cz/item/CS_URS_2023_01/712311101" TargetMode="External" /><Relationship Id="rId12" Type="http://schemas.openxmlformats.org/officeDocument/2006/relationships/hyperlink" Target="https://podminky.urs.cz/item/CS_URS_2023_01/712341559" TargetMode="External" /><Relationship Id="rId13" Type="http://schemas.openxmlformats.org/officeDocument/2006/relationships/hyperlink" Target="https://podminky.urs.cz/item/CS_URS_2023_01/712990813" TargetMode="External" /><Relationship Id="rId14" Type="http://schemas.openxmlformats.org/officeDocument/2006/relationships/hyperlink" Target="https://podminky.urs.cz/item/CS_URS_2023_01/998712201" TargetMode="External" /><Relationship Id="rId15" Type="http://schemas.openxmlformats.org/officeDocument/2006/relationships/hyperlink" Target="https://podminky.urs.cz/item/CS_URS_2023_01/713141212" TargetMode="External" /><Relationship Id="rId16" Type="http://schemas.openxmlformats.org/officeDocument/2006/relationships/hyperlink" Target="https://podminky.urs.cz/item/CS_URS_2023_01/998713201" TargetMode="External" /><Relationship Id="rId17" Type="http://schemas.openxmlformats.org/officeDocument/2006/relationships/hyperlink" Target="https://podminky.urs.cz/item/CS_URS_2023_01/721210824" TargetMode="External" /><Relationship Id="rId18" Type="http://schemas.openxmlformats.org/officeDocument/2006/relationships/hyperlink" Target="https://podminky.urs.cz/item/CS_URS_2023_01/721233114" TargetMode="External" /><Relationship Id="rId19" Type="http://schemas.openxmlformats.org/officeDocument/2006/relationships/hyperlink" Target="https://podminky.urs.cz/item/CS_URS_2023_01/998721201" TargetMode="External" /><Relationship Id="rId20" Type="http://schemas.openxmlformats.org/officeDocument/2006/relationships/hyperlink" Target="https://podminky.urs.cz/item/CS_URS_2023_01/764002841" TargetMode="External" /><Relationship Id="rId21" Type="http://schemas.openxmlformats.org/officeDocument/2006/relationships/hyperlink" Target="https://podminky.urs.cz/item/CS_URS_2023_01/764002871" TargetMode="External" /><Relationship Id="rId22" Type="http://schemas.openxmlformats.org/officeDocument/2006/relationships/hyperlink" Target="https://podminky.urs.cz/item/CS_URS_2023_01/998764201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hyperlink" Target="https://podminky.urs.cz/item/CS_URS_2023_01/043203000" TargetMode="External" /><Relationship Id="rId4" Type="http://schemas.openxmlformats.org/officeDocument/2006/relationships/hyperlink" Target="https://podminky.urs.cz/item/CS_URS_2023_01/044002000" TargetMode="External" /><Relationship Id="rId5" Type="http://schemas.openxmlformats.org/officeDocument/2006/relationships/hyperlink" Target="https://podminky.urs.cz/item/CS_URS_2023_01/045203000" TargetMode="External" /><Relationship Id="rId6" Type="http://schemas.openxmlformats.org/officeDocument/2006/relationships/hyperlink" Target="https://podminky.urs.cz/item/CS_URS_2023_01/045303000" TargetMode="External" /><Relationship Id="rId7" Type="http://schemas.openxmlformats.org/officeDocument/2006/relationships/hyperlink" Target="https://podminky.urs.cz/item/CS_URS_2023_01/051002000" TargetMode="External" /><Relationship Id="rId8" Type="http://schemas.openxmlformats.org/officeDocument/2006/relationships/hyperlink" Target="https://podminky.urs.cz/item/CS_URS_2023_01/070001000" TargetMode="External" /><Relationship Id="rId9" Type="http://schemas.openxmlformats.org/officeDocument/2006/relationships/hyperlink" Target="https://podminky.urs.cz/item/CS_URS_2023_01/071002000" TargetMode="External" /><Relationship Id="rId10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230303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Oprava střechy -  ZŠ Jižní - pavilon S1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19. 3. 2020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Petr Kubiš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'200306-1 - Oprava střechy...'!J30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'200306-1 - Oprava střechy...'!P128</f>
        <v>0</v>
      </c>
      <c r="AV95" s="129">
        <f>'200306-1 - Oprava střechy...'!J33</f>
        <v>0</v>
      </c>
      <c r="AW95" s="129">
        <f>'200306-1 - Oprava střechy...'!J34</f>
        <v>0</v>
      </c>
      <c r="AX95" s="129">
        <f>'200306-1 - Oprava střechy...'!J35</f>
        <v>0</v>
      </c>
      <c r="AY95" s="129">
        <f>'200306-1 - Oprava střechy...'!J36</f>
        <v>0</v>
      </c>
      <c r="AZ95" s="129">
        <f>'200306-1 - Oprava střechy...'!F33</f>
        <v>0</v>
      </c>
      <c r="BA95" s="129">
        <f>'200306-1 - Oprava střechy...'!F34</f>
        <v>0</v>
      </c>
      <c r="BB95" s="129">
        <f>'200306-1 - Oprava střechy...'!F35</f>
        <v>0</v>
      </c>
      <c r="BC95" s="129">
        <f>'200306-1 - Oprava střechy...'!F36</f>
        <v>0</v>
      </c>
      <c r="BD95" s="131">
        <f>'200306-1 - Oprava střechy...'!F37</f>
        <v>0</v>
      </c>
      <c r="BE95" s="7"/>
      <c r="BT95" s="132" t="s">
        <v>21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24.75" customHeight="1">
      <c r="A96" s="120" t="s">
        <v>83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'200306-2 -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'200306-2 - VRN'!P122</f>
        <v>0</v>
      </c>
      <c r="AV96" s="134">
        <f>'200306-2 - VRN'!J33</f>
        <v>0</v>
      </c>
      <c r="AW96" s="134">
        <f>'200306-2 - VRN'!J34</f>
        <v>0</v>
      </c>
      <c r="AX96" s="134">
        <f>'200306-2 - VRN'!J35</f>
        <v>0</v>
      </c>
      <c r="AY96" s="134">
        <f>'200306-2 - VRN'!J36</f>
        <v>0</v>
      </c>
      <c r="AZ96" s="134">
        <f>'200306-2 - VRN'!F33</f>
        <v>0</v>
      </c>
      <c r="BA96" s="134">
        <f>'200306-2 - VRN'!F34</f>
        <v>0</v>
      </c>
      <c r="BB96" s="134">
        <f>'200306-2 - VRN'!F35</f>
        <v>0</v>
      </c>
      <c r="BC96" s="134">
        <f>'200306-2 - VRN'!F36</f>
        <v>0</v>
      </c>
      <c r="BD96" s="136">
        <f>'200306-2 - VRN'!F37</f>
        <v>0</v>
      </c>
      <c r="BE96" s="7"/>
      <c r="BT96" s="132" t="s">
        <v>21</v>
      </c>
      <c r="BV96" s="132" t="s">
        <v>81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WFn5x3xcAVon37Nug86cVyzLhireLSuLAeiWqAuMDvDBFX0zHvof7Bm+23bg54/5pP6iD6ZBLFV09MhJSCmp+g==" hashValue="c0+GsOeUA7aOiQkj/NPPVW6zGXyub29tK+UsMp7tAw3YWr/3lI6PlezbmhSroPmPgDPgq5pz9q/XpfMv2dNBOA==" algorithmName="SHA-512" password="CA9C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306-1 - Oprava střechy...'!C2" display="/"/>
    <hyperlink ref="A96" location="'200306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Oprava střechy -  ZŠ Jižní - pavilon S1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19. 3. 2020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95</v>
      </c>
      <c r="F15" s="39"/>
      <c r="G15" s="39"/>
      <c r="H15" s="39"/>
      <c r="I15" s="141" t="s">
        <v>31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31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ROUND((SUM(BE128:BE327)),  2)</f>
        <v>0</v>
      </c>
      <c r="G33" s="39"/>
      <c r="H33" s="39"/>
      <c r="I33" s="156">
        <v>0.20999999999999999</v>
      </c>
      <c r="J33" s="155">
        <f>ROUND(((SUM(BE128:BE327))*I33),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ROUND((SUM(BF128:BF327)),  2)</f>
        <v>0</v>
      </c>
      <c r="G34" s="39"/>
      <c r="H34" s="39"/>
      <c r="I34" s="156">
        <v>0.14999999999999999</v>
      </c>
      <c r="J34" s="155">
        <f>ROUND(((SUM(BF128:BF327))*I34),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ROUND((SUM(BG128:BG327)),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ROUND((SUM(BH128:BH327)),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ROUND((SUM(BI128:BI327)),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Oprava střechy -  ZŠ Jižní - pavilon S1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200306-1 - Oprava střechy - ZŠ Jižní - pavilon S1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33" t="s">
        <v>24</v>
      </c>
      <c r="J89" s="80" t="str">
        <f>IF(J12="","",J12)</f>
        <v>19. 3. 2020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>Město Česká Lípa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J143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J182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107</v>
      </c>
      <c r="E103" s="183"/>
      <c r="F103" s="183"/>
      <c r="G103" s="183"/>
      <c r="H103" s="183"/>
      <c r="I103" s="183"/>
      <c r="J103" s="184">
        <f>J186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J187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109</v>
      </c>
      <c r="E105" s="189"/>
      <c r="F105" s="189"/>
      <c r="G105" s="189"/>
      <c r="H105" s="189"/>
      <c r="I105" s="189"/>
      <c r="J105" s="190">
        <f>J268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J286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J296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J305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 xml:space="preserve">Oprava střechy -  ZŠ Jižní - pavilon S1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200306-1 - Oprava střechy - ZŠ Jižní - pavilon S1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F12</f>
        <v>Česká Lípa</v>
      </c>
      <c r="G122" s="41"/>
      <c r="H122" s="41"/>
      <c r="I122" s="33" t="s">
        <v>24</v>
      </c>
      <c r="J122" s="80" t="str">
        <f>IF(J12="","",J12)</f>
        <v>19. 3. 2020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E15</f>
        <v>Město Česká Lípa</v>
      </c>
      <c r="G124" s="41"/>
      <c r="H124" s="41"/>
      <c r="I124" s="33" t="s">
        <v>34</v>
      </c>
      <c r="J124" s="37" t="str">
        <f>E21</f>
        <v>Petr Kubiš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32</v>
      </c>
      <c r="D125" s="41"/>
      <c r="E125" s="41"/>
      <c r="F125" s="28" t="str">
        <f>IF(E18="","",E18)</f>
        <v>Vyplň údaj</v>
      </c>
      <c r="G125" s="41"/>
      <c r="H125" s="41"/>
      <c r="I125" s="33" t="s">
        <v>37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114</v>
      </c>
      <c r="D127" s="195" t="s">
        <v>64</v>
      </c>
      <c r="E127" s="195" t="s">
        <v>60</v>
      </c>
      <c r="F127" s="195" t="s">
        <v>61</v>
      </c>
      <c r="G127" s="195" t="s">
        <v>115</v>
      </c>
      <c r="H127" s="195" t="s">
        <v>116</v>
      </c>
      <c r="I127" s="195" t="s">
        <v>117</v>
      </c>
      <c r="J127" s="195" t="s">
        <v>98</v>
      </c>
      <c r="K127" s="196" t="s">
        <v>118</v>
      </c>
      <c r="L127" s="197"/>
      <c r="M127" s="101" t="s">
        <v>1</v>
      </c>
      <c r="N127" s="102" t="s">
        <v>43</v>
      </c>
      <c r="O127" s="102" t="s">
        <v>119</v>
      </c>
      <c r="P127" s="102" t="s">
        <v>120</v>
      </c>
      <c r="Q127" s="102" t="s">
        <v>121</v>
      </c>
      <c r="R127" s="102" t="s">
        <v>122</v>
      </c>
      <c r="S127" s="102" t="s">
        <v>123</v>
      </c>
      <c r="T127" s="103" t="s">
        <v>124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125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P129+P186</f>
        <v>0</v>
      </c>
      <c r="Q128" s="105"/>
      <c r="R128" s="200">
        <f>R129+R186</f>
        <v>22.408248256340002</v>
      </c>
      <c r="S128" s="105"/>
      <c r="T128" s="201">
        <f>T129+T186</f>
        <v>135.007678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100</v>
      </c>
      <c r="BK128" s="202">
        <f>BK129+BK186</f>
        <v>0</v>
      </c>
    </row>
    <row r="129" s="12" customFormat="1" ht="25.92" customHeight="1">
      <c r="A129" s="12"/>
      <c r="B129" s="203"/>
      <c r="C129" s="204"/>
      <c r="D129" s="205" t="s">
        <v>78</v>
      </c>
      <c r="E129" s="206" t="s">
        <v>126</v>
      </c>
      <c r="F129" s="206" t="s">
        <v>127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P130+P143+P147+P182</f>
        <v>0</v>
      </c>
      <c r="Q129" s="211"/>
      <c r="R129" s="212">
        <f>R130+R143+R147+R182</f>
        <v>9.3868670000000005</v>
      </c>
      <c r="S129" s="211"/>
      <c r="T129" s="213">
        <f>T130+T143+T147+T182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21</v>
      </c>
      <c r="AT129" s="215" t="s">
        <v>78</v>
      </c>
      <c r="AU129" s="215" t="s">
        <v>79</v>
      </c>
      <c r="AY129" s="214" t="s">
        <v>128</v>
      </c>
      <c r="BK129" s="216">
        <f>BK130+BK143+BK147+BK182</f>
        <v>0</v>
      </c>
    </row>
    <row r="130" s="12" customFormat="1" ht="22.8" customHeight="1">
      <c r="A130" s="12"/>
      <c r="B130" s="203"/>
      <c r="C130" s="204"/>
      <c r="D130" s="205" t="s">
        <v>78</v>
      </c>
      <c r="E130" s="217" t="s">
        <v>129</v>
      </c>
      <c r="F130" s="217" t="s">
        <v>130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SUM(P131:P142)</f>
        <v>0</v>
      </c>
      <c r="Q130" s="211"/>
      <c r="R130" s="212">
        <f>SUM(R131:R142)</f>
        <v>9.3868670000000005</v>
      </c>
      <c r="S130" s="211"/>
      <c r="T130" s="21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21</v>
      </c>
      <c r="AT130" s="215" t="s">
        <v>78</v>
      </c>
      <c r="AU130" s="215" t="s">
        <v>21</v>
      </c>
      <c r="AY130" s="214" t="s">
        <v>128</v>
      </c>
      <c r="BK130" s="216">
        <f>SUM(BK131:BK142)</f>
        <v>0</v>
      </c>
    </row>
    <row r="131" s="2" customFormat="1" ht="24.15" customHeight="1">
      <c r="A131" s="39"/>
      <c r="B131" s="40"/>
      <c r="C131" s="219" t="s">
        <v>21</v>
      </c>
      <c r="D131" s="219" t="s">
        <v>131</v>
      </c>
      <c r="E131" s="220" t="s">
        <v>132</v>
      </c>
      <c r="F131" s="221" t="s">
        <v>133</v>
      </c>
      <c r="G131" s="222" t="s">
        <v>134</v>
      </c>
      <c r="H131" s="223">
        <v>164.90000000000001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44</v>
      </c>
      <c r="O131" s="92"/>
      <c r="P131" s="228">
        <f>O131*H131</f>
        <v>0</v>
      </c>
      <c r="Q131" s="228">
        <v>0.020650000000000002</v>
      </c>
      <c r="R131" s="228">
        <f>Q131*H131</f>
        <v>3.4051850000000004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135</v>
      </c>
      <c r="AT131" s="230" t="s">
        <v>131</v>
      </c>
      <c r="AU131" s="230" t="s">
        <v>88</v>
      </c>
      <c r="AY131" s="18" t="s">
        <v>128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21</v>
      </c>
      <c r="BK131" s="231">
        <f>ROUND(I131*H131,2)</f>
        <v>0</v>
      </c>
      <c r="BL131" s="18" t="s">
        <v>135</v>
      </c>
      <c r="BM131" s="230" t="s">
        <v>136</v>
      </c>
    </row>
    <row r="132" s="2" customFormat="1">
      <c r="A132" s="39"/>
      <c r="B132" s="40"/>
      <c r="C132" s="41"/>
      <c r="D132" s="232" t="s">
        <v>137</v>
      </c>
      <c r="E132" s="41"/>
      <c r="F132" s="233" t="s">
        <v>133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137</v>
      </c>
      <c r="AU132" s="18" t="s">
        <v>88</v>
      </c>
    </row>
    <row r="133" s="13" customFormat="1">
      <c r="A133" s="13"/>
      <c r="B133" s="237"/>
      <c r="C133" s="238"/>
      <c r="D133" s="232" t="s">
        <v>138</v>
      </c>
      <c r="E133" s="239" t="s">
        <v>1</v>
      </c>
      <c r="F133" s="240" t="s">
        <v>139</v>
      </c>
      <c r="G133" s="238"/>
      <c r="H133" s="239" t="s">
        <v>1</v>
      </c>
      <c r="I133" s="241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138</v>
      </c>
      <c r="AU133" s="246" t="s">
        <v>88</v>
      </c>
      <c r="AV133" s="13" t="s">
        <v>21</v>
      </c>
      <c r="AW133" s="13" t="s">
        <v>36</v>
      </c>
      <c r="AX133" s="13" t="s">
        <v>79</v>
      </c>
      <c r="AY133" s="246" t="s">
        <v>128</v>
      </c>
    </row>
    <row r="134" s="14" customFormat="1">
      <c r="A134" s="14"/>
      <c r="B134" s="247"/>
      <c r="C134" s="248"/>
      <c r="D134" s="232" t="s">
        <v>138</v>
      </c>
      <c r="E134" s="249" t="s">
        <v>1</v>
      </c>
      <c r="F134" s="250" t="s">
        <v>140</v>
      </c>
      <c r="G134" s="248"/>
      <c r="H134" s="251">
        <v>164.90000000000001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138</v>
      </c>
      <c r="AU134" s="257" t="s">
        <v>88</v>
      </c>
      <c r="AV134" s="14" t="s">
        <v>88</v>
      </c>
      <c r="AW134" s="14" t="s">
        <v>36</v>
      </c>
      <c r="AX134" s="14" t="s">
        <v>79</v>
      </c>
      <c r="AY134" s="257" t="s">
        <v>128</v>
      </c>
    </row>
    <row r="135" s="15" customFormat="1">
      <c r="A135" s="15"/>
      <c r="B135" s="258"/>
      <c r="C135" s="259"/>
      <c r="D135" s="232" t="s">
        <v>138</v>
      </c>
      <c r="E135" s="260" t="s">
        <v>1</v>
      </c>
      <c r="F135" s="261" t="s">
        <v>141</v>
      </c>
      <c r="G135" s="259"/>
      <c r="H135" s="262">
        <v>164.90000000000001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8" t="s">
        <v>138</v>
      </c>
      <c r="AU135" s="268" t="s">
        <v>88</v>
      </c>
      <c r="AV135" s="15" t="s">
        <v>135</v>
      </c>
      <c r="AW135" s="15" t="s">
        <v>36</v>
      </c>
      <c r="AX135" s="15" t="s">
        <v>21</v>
      </c>
      <c r="AY135" s="268" t="s">
        <v>128</v>
      </c>
    </row>
    <row r="136" s="2" customFormat="1" ht="37.8" customHeight="1">
      <c r="A136" s="39"/>
      <c r="B136" s="40"/>
      <c r="C136" s="219" t="s">
        <v>88</v>
      </c>
      <c r="D136" s="219" t="s">
        <v>131</v>
      </c>
      <c r="E136" s="220" t="s">
        <v>142</v>
      </c>
      <c r="F136" s="221" t="s">
        <v>143</v>
      </c>
      <c r="G136" s="222" t="s">
        <v>144</v>
      </c>
      <c r="H136" s="223">
        <v>142.42099999999999</v>
      </c>
      <c r="I136" s="224"/>
      <c r="J136" s="225">
        <f>ROUND(I136*H136,2)</f>
        <v>0</v>
      </c>
      <c r="K136" s="221" t="s">
        <v>145</v>
      </c>
      <c r="L136" s="45"/>
      <c r="M136" s="226" t="s">
        <v>1</v>
      </c>
      <c r="N136" s="227" t="s">
        <v>44</v>
      </c>
      <c r="O136" s="92"/>
      <c r="P136" s="228">
        <f>O136*H136</f>
        <v>0</v>
      </c>
      <c r="Q136" s="228">
        <v>0.042000000000000003</v>
      </c>
      <c r="R136" s="228">
        <f>Q136*H136</f>
        <v>5.9816820000000002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135</v>
      </c>
      <c r="AT136" s="230" t="s">
        <v>131</v>
      </c>
      <c r="AU136" s="230" t="s">
        <v>88</v>
      </c>
      <c r="AY136" s="18" t="s">
        <v>128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21</v>
      </c>
      <c r="BK136" s="231">
        <f>ROUND(I136*H136,2)</f>
        <v>0</v>
      </c>
      <c r="BL136" s="18" t="s">
        <v>135</v>
      </c>
      <c r="BM136" s="230" t="s">
        <v>146</v>
      </c>
    </row>
    <row r="137" s="2" customFormat="1">
      <c r="A137" s="39"/>
      <c r="B137" s="40"/>
      <c r="C137" s="41"/>
      <c r="D137" s="232" t="s">
        <v>137</v>
      </c>
      <c r="E137" s="41"/>
      <c r="F137" s="233" t="s">
        <v>147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137</v>
      </c>
      <c r="AU137" s="18" t="s">
        <v>88</v>
      </c>
    </row>
    <row r="138" s="2" customFormat="1">
      <c r="A138" s="39"/>
      <c r="B138" s="40"/>
      <c r="C138" s="41"/>
      <c r="D138" s="269" t="s">
        <v>148</v>
      </c>
      <c r="E138" s="41"/>
      <c r="F138" s="270" t="s">
        <v>149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148</v>
      </c>
      <c r="AU138" s="18" t="s">
        <v>88</v>
      </c>
    </row>
    <row r="139" s="13" customFormat="1">
      <c r="A139" s="13"/>
      <c r="B139" s="237"/>
      <c r="C139" s="238"/>
      <c r="D139" s="232" t="s">
        <v>138</v>
      </c>
      <c r="E139" s="239" t="s">
        <v>1</v>
      </c>
      <c r="F139" s="240" t="s">
        <v>150</v>
      </c>
      <c r="G139" s="238"/>
      <c r="H139" s="239" t="s">
        <v>1</v>
      </c>
      <c r="I139" s="241"/>
      <c r="J139" s="238"/>
      <c r="K139" s="238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138</v>
      </c>
      <c r="AU139" s="246" t="s">
        <v>88</v>
      </c>
      <c r="AV139" s="13" t="s">
        <v>21</v>
      </c>
      <c r="AW139" s="13" t="s">
        <v>36</v>
      </c>
      <c r="AX139" s="13" t="s">
        <v>79</v>
      </c>
      <c r="AY139" s="246" t="s">
        <v>128</v>
      </c>
    </row>
    <row r="140" s="13" customFormat="1">
      <c r="A140" s="13"/>
      <c r="B140" s="237"/>
      <c r="C140" s="238"/>
      <c r="D140" s="232" t="s">
        <v>138</v>
      </c>
      <c r="E140" s="239" t="s">
        <v>1</v>
      </c>
      <c r="F140" s="240" t="s">
        <v>151</v>
      </c>
      <c r="G140" s="238"/>
      <c r="H140" s="239" t="s">
        <v>1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138</v>
      </c>
      <c r="AU140" s="246" t="s">
        <v>88</v>
      </c>
      <c r="AV140" s="13" t="s">
        <v>21</v>
      </c>
      <c r="AW140" s="13" t="s">
        <v>36</v>
      </c>
      <c r="AX140" s="13" t="s">
        <v>79</v>
      </c>
      <c r="AY140" s="246" t="s">
        <v>128</v>
      </c>
    </row>
    <row r="141" s="14" customFormat="1">
      <c r="A141" s="14"/>
      <c r="B141" s="247"/>
      <c r="C141" s="248"/>
      <c r="D141" s="232" t="s">
        <v>138</v>
      </c>
      <c r="E141" s="249" t="s">
        <v>1</v>
      </c>
      <c r="F141" s="250" t="s">
        <v>152</v>
      </c>
      <c r="G141" s="248"/>
      <c r="H141" s="251">
        <v>142.42099999999999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138</v>
      </c>
      <c r="AU141" s="257" t="s">
        <v>88</v>
      </c>
      <c r="AV141" s="14" t="s">
        <v>88</v>
      </c>
      <c r="AW141" s="14" t="s">
        <v>36</v>
      </c>
      <c r="AX141" s="14" t="s">
        <v>79</v>
      </c>
      <c r="AY141" s="257" t="s">
        <v>128</v>
      </c>
    </row>
    <row r="142" s="15" customFormat="1">
      <c r="A142" s="15"/>
      <c r="B142" s="258"/>
      <c r="C142" s="259"/>
      <c r="D142" s="232" t="s">
        <v>138</v>
      </c>
      <c r="E142" s="260" t="s">
        <v>1</v>
      </c>
      <c r="F142" s="261" t="s">
        <v>141</v>
      </c>
      <c r="G142" s="259"/>
      <c r="H142" s="262">
        <v>142.42099999999999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8" t="s">
        <v>138</v>
      </c>
      <c r="AU142" s="268" t="s">
        <v>88</v>
      </c>
      <c r="AV142" s="15" t="s">
        <v>135</v>
      </c>
      <c r="AW142" s="15" t="s">
        <v>36</v>
      </c>
      <c r="AX142" s="15" t="s">
        <v>21</v>
      </c>
      <c r="AY142" s="268" t="s">
        <v>128</v>
      </c>
    </row>
    <row r="143" s="12" customFormat="1" ht="22.8" customHeight="1">
      <c r="A143" s="12"/>
      <c r="B143" s="203"/>
      <c r="C143" s="204"/>
      <c r="D143" s="205" t="s">
        <v>78</v>
      </c>
      <c r="E143" s="217" t="s">
        <v>153</v>
      </c>
      <c r="F143" s="217" t="s">
        <v>154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P144</f>
        <v>0</v>
      </c>
      <c r="Q143" s="211"/>
      <c r="R143" s="212">
        <f>R144</f>
        <v>0</v>
      </c>
      <c r="S143" s="211"/>
      <c r="T143" s="213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21</v>
      </c>
      <c r="AT143" s="215" t="s">
        <v>78</v>
      </c>
      <c r="AU143" s="215" t="s">
        <v>21</v>
      </c>
      <c r="AY143" s="214" t="s">
        <v>128</v>
      </c>
      <c r="BK143" s="216">
        <f>BK144</f>
        <v>0</v>
      </c>
    </row>
    <row r="144" s="12" customFormat="1" ht="20.88" customHeight="1">
      <c r="A144" s="12"/>
      <c r="B144" s="203"/>
      <c r="C144" s="204"/>
      <c r="D144" s="205" t="s">
        <v>78</v>
      </c>
      <c r="E144" s="217" t="s">
        <v>155</v>
      </c>
      <c r="F144" s="217" t="s">
        <v>156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SUM(P145:P146)</f>
        <v>0</v>
      </c>
      <c r="Q144" s="211"/>
      <c r="R144" s="212">
        <f>SUM(R145:R146)</f>
        <v>0</v>
      </c>
      <c r="S144" s="211"/>
      <c r="T144" s="21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21</v>
      </c>
      <c r="AT144" s="215" t="s">
        <v>78</v>
      </c>
      <c r="AU144" s="215" t="s">
        <v>88</v>
      </c>
      <c r="AY144" s="214" t="s">
        <v>128</v>
      </c>
      <c r="BK144" s="216">
        <f>SUM(BK145:BK146)</f>
        <v>0</v>
      </c>
    </row>
    <row r="145" s="2" customFormat="1" ht="37.8" customHeight="1">
      <c r="A145" s="39"/>
      <c r="B145" s="40"/>
      <c r="C145" s="219" t="s">
        <v>157</v>
      </c>
      <c r="D145" s="219" t="s">
        <v>131</v>
      </c>
      <c r="E145" s="220" t="s">
        <v>158</v>
      </c>
      <c r="F145" s="221" t="s">
        <v>159</v>
      </c>
      <c r="G145" s="222" t="s">
        <v>160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44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135</v>
      </c>
      <c r="AT145" s="230" t="s">
        <v>131</v>
      </c>
      <c r="AU145" s="230" t="s">
        <v>157</v>
      </c>
      <c r="AY145" s="18" t="s">
        <v>128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21</v>
      </c>
      <c r="BK145" s="231">
        <f>ROUND(I145*H145,2)</f>
        <v>0</v>
      </c>
      <c r="BL145" s="18" t="s">
        <v>135</v>
      </c>
      <c r="BM145" s="230" t="s">
        <v>161</v>
      </c>
    </row>
    <row r="146" s="2" customFormat="1">
      <c r="A146" s="39"/>
      <c r="B146" s="40"/>
      <c r="C146" s="41"/>
      <c r="D146" s="232" t="s">
        <v>137</v>
      </c>
      <c r="E146" s="41"/>
      <c r="F146" s="233" t="s">
        <v>159</v>
      </c>
      <c r="G146" s="41"/>
      <c r="H146" s="41"/>
      <c r="I146" s="234"/>
      <c r="J146" s="41"/>
      <c r="K146" s="41"/>
      <c r="L146" s="45"/>
      <c r="M146" s="235"/>
      <c r="N146" s="23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137</v>
      </c>
      <c r="AU146" s="18" t="s">
        <v>157</v>
      </c>
    </row>
    <row r="147" s="12" customFormat="1" ht="22.8" customHeight="1">
      <c r="A147" s="12"/>
      <c r="B147" s="203"/>
      <c r="C147" s="204"/>
      <c r="D147" s="205" t="s">
        <v>78</v>
      </c>
      <c r="E147" s="217" t="s">
        <v>162</v>
      </c>
      <c r="F147" s="217" t="s">
        <v>163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SUM(P148:P181)</f>
        <v>0</v>
      </c>
      <c r="Q147" s="211"/>
      <c r="R147" s="212">
        <f>SUM(R148:R181)</f>
        <v>0</v>
      </c>
      <c r="S147" s="211"/>
      <c r="T147" s="213">
        <f>SUM(T148:T181)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21</v>
      </c>
      <c r="AT147" s="215" t="s">
        <v>78</v>
      </c>
      <c r="AU147" s="215" t="s">
        <v>21</v>
      </c>
      <c r="AY147" s="214" t="s">
        <v>128</v>
      </c>
      <c r="BK147" s="216">
        <f>SUM(BK148:BK181)</f>
        <v>0</v>
      </c>
    </row>
    <row r="148" s="2" customFormat="1" ht="24.15" customHeight="1">
      <c r="A148" s="39"/>
      <c r="B148" s="40"/>
      <c r="C148" s="219" t="s">
        <v>135</v>
      </c>
      <c r="D148" s="219" t="s">
        <v>131</v>
      </c>
      <c r="E148" s="220" t="s">
        <v>164</v>
      </c>
      <c r="F148" s="221" t="s">
        <v>165</v>
      </c>
      <c r="G148" s="222" t="s">
        <v>166</v>
      </c>
      <c r="H148" s="223">
        <v>135.00800000000001</v>
      </c>
      <c r="I148" s="224"/>
      <c r="J148" s="225">
        <f>ROUND(I148*H148,2)</f>
        <v>0</v>
      </c>
      <c r="K148" s="221" t="s">
        <v>145</v>
      </c>
      <c r="L148" s="45"/>
      <c r="M148" s="226" t="s">
        <v>1</v>
      </c>
      <c r="N148" s="227" t="s">
        <v>44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135</v>
      </c>
      <c r="AT148" s="230" t="s">
        <v>131</v>
      </c>
      <c r="AU148" s="230" t="s">
        <v>88</v>
      </c>
      <c r="AY148" s="18" t="s">
        <v>128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21</v>
      </c>
      <c r="BK148" s="231">
        <f>ROUND(I148*H148,2)</f>
        <v>0</v>
      </c>
      <c r="BL148" s="18" t="s">
        <v>135</v>
      </c>
      <c r="BM148" s="230" t="s">
        <v>167</v>
      </c>
    </row>
    <row r="149" s="2" customFormat="1">
      <c r="A149" s="39"/>
      <c r="B149" s="40"/>
      <c r="C149" s="41"/>
      <c r="D149" s="232" t="s">
        <v>137</v>
      </c>
      <c r="E149" s="41"/>
      <c r="F149" s="233" t="s">
        <v>168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137</v>
      </c>
      <c r="AU149" s="18" t="s">
        <v>88</v>
      </c>
    </row>
    <row r="150" s="2" customFormat="1">
      <c r="A150" s="39"/>
      <c r="B150" s="40"/>
      <c r="C150" s="41"/>
      <c r="D150" s="269" t="s">
        <v>148</v>
      </c>
      <c r="E150" s="41"/>
      <c r="F150" s="270" t="s">
        <v>169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148</v>
      </c>
      <c r="AU150" s="18" t="s">
        <v>88</v>
      </c>
    </row>
    <row r="151" s="2" customFormat="1">
      <c r="A151" s="39"/>
      <c r="B151" s="40"/>
      <c r="C151" s="41"/>
      <c r="D151" s="232" t="s">
        <v>170</v>
      </c>
      <c r="E151" s="41"/>
      <c r="F151" s="271" t="s">
        <v>171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170</v>
      </c>
      <c r="AU151" s="18" t="s">
        <v>88</v>
      </c>
    </row>
    <row r="152" s="2" customFormat="1" ht="16.5" customHeight="1">
      <c r="A152" s="39"/>
      <c r="B152" s="40"/>
      <c r="C152" s="219" t="s">
        <v>172</v>
      </c>
      <c r="D152" s="219" t="s">
        <v>131</v>
      </c>
      <c r="E152" s="220" t="s">
        <v>173</v>
      </c>
      <c r="F152" s="221" t="s">
        <v>174</v>
      </c>
      <c r="G152" s="222" t="s">
        <v>134</v>
      </c>
      <c r="H152" s="223">
        <v>4.5</v>
      </c>
      <c r="I152" s="224"/>
      <c r="J152" s="225">
        <f>ROUND(I152*H152,2)</f>
        <v>0</v>
      </c>
      <c r="K152" s="221" t="s">
        <v>145</v>
      </c>
      <c r="L152" s="45"/>
      <c r="M152" s="226" t="s">
        <v>1</v>
      </c>
      <c r="N152" s="227" t="s">
        <v>44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135</v>
      </c>
      <c r="AT152" s="230" t="s">
        <v>131</v>
      </c>
      <c r="AU152" s="230" t="s">
        <v>88</v>
      </c>
      <c r="AY152" s="18" t="s">
        <v>128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21</v>
      </c>
      <c r="BK152" s="231">
        <f>ROUND(I152*H152,2)</f>
        <v>0</v>
      </c>
      <c r="BL152" s="18" t="s">
        <v>135</v>
      </c>
      <c r="BM152" s="230" t="s">
        <v>175</v>
      </c>
    </row>
    <row r="153" s="2" customFormat="1">
      <c r="A153" s="39"/>
      <c r="B153" s="40"/>
      <c r="C153" s="41"/>
      <c r="D153" s="232" t="s">
        <v>137</v>
      </c>
      <c r="E153" s="41"/>
      <c r="F153" s="233" t="s">
        <v>176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137</v>
      </c>
      <c r="AU153" s="18" t="s">
        <v>88</v>
      </c>
    </row>
    <row r="154" s="2" customFormat="1">
      <c r="A154" s="39"/>
      <c r="B154" s="40"/>
      <c r="C154" s="41"/>
      <c r="D154" s="269" t="s">
        <v>148</v>
      </c>
      <c r="E154" s="41"/>
      <c r="F154" s="270" t="s">
        <v>177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148</v>
      </c>
      <c r="AU154" s="18" t="s">
        <v>88</v>
      </c>
    </row>
    <row r="155" s="2" customFormat="1">
      <c r="A155" s="39"/>
      <c r="B155" s="40"/>
      <c r="C155" s="41"/>
      <c r="D155" s="232" t="s">
        <v>170</v>
      </c>
      <c r="E155" s="41"/>
      <c r="F155" s="271" t="s">
        <v>178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170</v>
      </c>
      <c r="AU155" s="18" t="s">
        <v>88</v>
      </c>
    </row>
    <row r="156" s="2" customFormat="1">
      <c r="A156" s="39"/>
      <c r="B156" s="40"/>
      <c r="C156" s="41"/>
      <c r="D156" s="232" t="s">
        <v>179</v>
      </c>
      <c r="E156" s="41"/>
      <c r="F156" s="271" t="s">
        <v>180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179</v>
      </c>
      <c r="AU156" s="18" t="s">
        <v>88</v>
      </c>
    </row>
    <row r="157" s="13" customFormat="1">
      <c r="A157" s="13"/>
      <c r="B157" s="237"/>
      <c r="C157" s="238"/>
      <c r="D157" s="232" t="s">
        <v>138</v>
      </c>
      <c r="E157" s="239" t="s">
        <v>1</v>
      </c>
      <c r="F157" s="240" t="s">
        <v>181</v>
      </c>
      <c r="G157" s="238"/>
      <c r="H157" s="239" t="s">
        <v>1</v>
      </c>
      <c r="I157" s="241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138</v>
      </c>
      <c r="AU157" s="246" t="s">
        <v>88</v>
      </c>
      <c r="AV157" s="13" t="s">
        <v>21</v>
      </c>
      <c r="AW157" s="13" t="s">
        <v>36</v>
      </c>
      <c r="AX157" s="13" t="s">
        <v>79</v>
      </c>
      <c r="AY157" s="246" t="s">
        <v>128</v>
      </c>
    </row>
    <row r="158" s="14" customFormat="1">
      <c r="A158" s="14"/>
      <c r="B158" s="247"/>
      <c r="C158" s="248"/>
      <c r="D158" s="232" t="s">
        <v>138</v>
      </c>
      <c r="E158" s="249" t="s">
        <v>1</v>
      </c>
      <c r="F158" s="250" t="s">
        <v>182</v>
      </c>
      <c r="G158" s="248"/>
      <c r="H158" s="251">
        <v>4.5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138</v>
      </c>
      <c r="AU158" s="257" t="s">
        <v>88</v>
      </c>
      <c r="AV158" s="14" t="s">
        <v>88</v>
      </c>
      <c r="AW158" s="14" t="s">
        <v>36</v>
      </c>
      <c r="AX158" s="14" t="s">
        <v>21</v>
      </c>
      <c r="AY158" s="257" t="s">
        <v>128</v>
      </c>
    </row>
    <row r="159" s="2" customFormat="1" ht="24.15" customHeight="1">
      <c r="A159" s="39"/>
      <c r="B159" s="40"/>
      <c r="C159" s="219" t="s">
        <v>129</v>
      </c>
      <c r="D159" s="219" t="s">
        <v>131</v>
      </c>
      <c r="E159" s="220" t="s">
        <v>183</v>
      </c>
      <c r="F159" s="221" t="s">
        <v>184</v>
      </c>
      <c r="G159" s="222" t="s">
        <v>134</v>
      </c>
      <c r="H159" s="223">
        <v>31.5</v>
      </c>
      <c r="I159" s="224"/>
      <c r="J159" s="225">
        <f>ROUND(I159*H159,2)</f>
        <v>0</v>
      </c>
      <c r="K159" s="221" t="s">
        <v>145</v>
      </c>
      <c r="L159" s="45"/>
      <c r="M159" s="226" t="s">
        <v>1</v>
      </c>
      <c r="N159" s="227" t="s">
        <v>44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135</v>
      </c>
      <c r="AT159" s="230" t="s">
        <v>131</v>
      </c>
      <c r="AU159" s="230" t="s">
        <v>88</v>
      </c>
      <c r="AY159" s="18" t="s">
        <v>128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21</v>
      </c>
      <c r="BK159" s="231">
        <f>ROUND(I159*H159,2)</f>
        <v>0</v>
      </c>
      <c r="BL159" s="18" t="s">
        <v>135</v>
      </c>
      <c r="BM159" s="230" t="s">
        <v>185</v>
      </c>
    </row>
    <row r="160" s="2" customFormat="1">
      <c r="A160" s="39"/>
      <c r="B160" s="40"/>
      <c r="C160" s="41"/>
      <c r="D160" s="232" t="s">
        <v>137</v>
      </c>
      <c r="E160" s="41"/>
      <c r="F160" s="233" t="s">
        <v>186</v>
      </c>
      <c r="G160" s="41"/>
      <c r="H160" s="41"/>
      <c r="I160" s="234"/>
      <c r="J160" s="41"/>
      <c r="K160" s="41"/>
      <c r="L160" s="45"/>
      <c r="M160" s="235"/>
      <c r="N160" s="23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137</v>
      </c>
      <c r="AU160" s="18" t="s">
        <v>88</v>
      </c>
    </row>
    <row r="161" s="2" customFormat="1">
      <c r="A161" s="39"/>
      <c r="B161" s="40"/>
      <c r="C161" s="41"/>
      <c r="D161" s="269" t="s">
        <v>148</v>
      </c>
      <c r="E161" s="41"/>
      <c r="F161" s="270" t="s">
        <v>187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148</v>
      </c>
      <c r="AU161" s="18" t="s">
        <v>88</v>
      </c>
    </row>
    <row r="162" s="2" customFormat="1">
      <c r="A162" s="39"/>
      <c r="B162" s="40"/>
      <c r="C162" s="41"/>
      <c r="D162" s="232" t="s">
        <v>170</v>
      </c>
      <c r="E162" s="41"/>
      <c r="F162" s="271" t="s">
        <v>178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170</v>
      </c>
      <c r="AU162" s="18" t="s">
        <v>88</v>
      </c>
    </row>
    <row r="163" s="14" customFormat="1">
      <c r="A163" s="14"/>
      <c r="B163" s="247"/>
      <c r="C163" s="248"/>
      <c r="D163" s="232" t="s">
        <v>138</v>
      </c>
      <c r="E163" s="249" t="s">
        <v>1</v>
      </c>
      <c r="F163" s="250" t="s">
        <v>188</v>
      </c>
      <c r="G163" s="248"/>
      <c r="H163" s="251">
        <v>31.5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7" t="s">
        <v>138</v>
      </c>
      <c r="AU163" s="257" t="s">
        <v>88</v>
      </c>
      <c r="AV163" s="14" t="s">
        <v>88</v>
      </c>
      <c r="AW163" s="14" t="s">
        <v>36</v>
      </c>
      <c r="AX163" s="14" t="s">
        <v>21</v>
      </c>
      <c r="AY163" s="257" t="s">
        <v>128</v>
      </c>
    </row>
    <row r="164" s="2" customFormat="1" ht="24.15" customHeight="1">
      <c r="A164" s="39"/>
      <c r="B164" s="40"/>
      <c r="C164" s="219" t="s">
        <v>189</v>
      </c>
      <c r="D164" s="219" t="s">
        <v>131</v>
      </c>
      <c r="E164" s="220" t="s">
        <v>190</v>
      </c>
      <c r="F164" s="221" t="s">
        <v>191</v>
      </c>
      <c r="G164" s="222" t="s">
        <v>166</v>
      </c>
      <c r="H164" s="223">
        <v>135.00800000000001</v>
      </c>
      <c r="I164" s="224"/>
      <c r="J164" s="225">
        <f>ROUND(I164*H164,2)</f>
        <v>0</v>
      </c>
      <c r="K164" s="221" t="s">
        <v>145</v>
      </c>
      <c r="L164" s="45"/>
      <c r="M164" s="226" t="s">
        <v>1</v>
      </c>
      <c r="N164" s="227" t="s">
        <v>44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135</v>
      </c>
      <c r="AT164" s="230" t="s">
        <v>131</v>
      </c>
      <c r="AU164" s="230" t="s">
        <v>88</v>
      </c>
      <c r="AY164" s="18" t="s">
        <v>128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21</v>
      </c>
      <c r="BK164" s="231">
        <f>ROUND(I164*H164,2)</f>
        <v>0</v>
      </c>
      <c r="BL164" s="18" t="s">
        <v>135</v>
      </c>
      <c r="BM164" s="230" t="s">
        <v>192</v>
      </c>
    </row>
    <row r="165" s="2" customFormat="1">
      <c r="A165" s="39"/>
      <c r="B165" s="40"/>
      <c r="C165" s="41"/>
      <c r="D165" s="232" t="s">
        <v>137</v>
      </c>
      <c r="E165" s="41"/>
      <c r="F165" s="233" t="s">
        <v>193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137</v>
      </c>
      <c r="AU165" s="18" t="s">
        <v>88</v>
      </c>
    </row>
    <row r="166" s="2" customFormat="1">
      <c r="A166" s="39"/>
      <c r="B166" s="40"/>
      <c r="C166" s="41"/>
      <c r="D166" s="269" t="s">
        <v>148</v>
      </c>
      <c r="E166" s="41"/>
      <c r="F166" s="270" t="s">
        <v>194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148</v>
      </c>
      <c r="AU166" s="18" t="s">
        <v>88</v>
      </c>
    </row>
    <row r="167" s="2" customFormat="1" ht="24.15" customHeight="1">
      <c r="A167" s="39"/>
      <c r="B167" s="40"/>
      <c r="C167" s="219" t="s">
        <v>195</v>
      </c>
      <c r="D167" s="219" t="s">
        <v>131</v>
      </c>
      <c r="E167" s="220" t="s">
        <v>196</v>
      </c>
      <c r="F167" s="221" t="s">
        <v>197</v>
      </c>
      <c r="G167" s="222" t="s">
        <v>166</v>
      </c>
      <c r="H167" s="223">
        <v>540.03200000000004</v>
      </c>
      <c r="I167" s="224"/>
      <c r="J167" s="225">
        <f>ROUND(I167*H167,2)</f>
        <v>0</v>
      </c>
      <c r="K167" s="221" t="s">
        <v>145</v>
      </c>
      <c r="L167" s="45"/>
      <c r="M167" s="226" t="s">
        <v>1</v>
      </c>
      <c r="N167" s="227" t="s">
        <v>44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135</v>
      </c>
      <c r="AT167" s="230" t="s">
        <v>131</v>
      </c>
      <c r="AU167" s="230" t="s">
        <v>88</v>
      </c>
      <c r="AY167" s="18" t="s">
        <v>128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21</v>
      </c>
      <c r="BK167" s="231">
        <f>ROUND(I167*H167,2)</f>
        <v>0</v>
      </c>
      <c r="BL167" s="18" t="s">
        <v>135</v>
      </c>
      <c r="BM167" s="230" t="s">
        <v>198</v>
      </c>
    </row>
    <row r="168" s="2" customFormat="1">
      <c r="A168" s="39"/>
      <c r="B168" s="40"/>
      <c r="C168" s="41"/>
      <c r="D168" s="232" t="s">
        <v>137</v>
      </c>
      <c r="E168" s="41"/>
      <c r="F168" s="233" t="s">
        <v>199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137</v>
      </c>
      <c r="AU168" s="18" t="s">
        <v>88</v>
      </c>
    </row>
    <row r="169" s="2" customFormat="1">
      <c r="A169" s="39"/>
      <c r="B169" s="40"/>
      <c r="C169" s="41"/>
      <c r="D169" s="269" t="s">
        <v>148</v>
      </c>
      <c r="E169" s="41"/>
      <c r="F169" s="270" t="s">
        <v>200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148</v>
      </c>
      <c r="AU169" s="18" t="s">
        <v>88</v>
      </c>
    </row>
    <row r="170" s="13" customFormat="1">
      <c r="A170" s="13"/>
      <c r="B170" s="237"/>
      <c r="C170" s="238"/>
      <c r="D170" s="232" t="s">
        <v>138</v>
      </c>
      <c r="E170" s="239" t="s">
        <v>1</v>
      </c>
      <c r="F170" s="240" t="s">
        <v>201</v>
      </c>
      <c r="G170" s="238"/>
      <c r="H170" s="239" t="s">
        <v>1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138</v>
      </c>
      <c r="AU170" s="246" t="s">
        <v>88</v>
      </c>
      <c r="AV170" s="13" t="s">
        <v>21</v>
      </c>
      <c r="AW170" s="13" t="s">
        <v>36</v>
      </c>
      <c r="AX170" s="13" t="s">
        <v>79</v>
      </c>
      <c r="AY170" s="246" t="s">
        <v>128</v>
      </c>
    </row>
    <row r="171" s="14" customFormat="1">
      <c r="A171" s="14"/>
      <c r="B171" s="247"/>
      <c r="C171" s="248"/>
      <c r="D171" s="232" t="s">
        <v>138</v>
      </c>
      <c r="E171" s="249" t="s">
        <v>1</v>
      </c>
      <c r="F171" s="250" t="s">
        <v>202</v>
      </c>
      <c r="G171" s="248"/>
      <c r="H171" s="251">
        <v>540.03200000000004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138</v>
      </c>
      <c r="AU171" s="257" t="s">
        <v>88</v>
      </c>
      <c r="AV171" s="14" t="s">
        <v>88</v>
      </c>
      <c r="AW171" s="14" t="s">
        <v>36</v>
      </c>
      <c r="AX171" s="14" t="s">
        <v>21</v>
      </c>
      <c r="AY171" s="257" t="s">
        <v>128</v>
      </c>
    </row>
    <row r="172" s="2" customFormat="1" ht="33" customHeight="1">
      <c r="A172" s="39"/>
      <c r="B172" s="40"/>
      <c r="C172" s="219" t="s">
        <v>153</v>
      </c>
      <c r="D172" s="219" t="s">
        <v>131</v>
      </c>
      <c r="E172" s="220" t="s">
        <v>203</v>
      </c>
      <c r="F172" s="221" t="s">
        <v>204</v>
      </c>
      <c r="G172" s="222" t="s">
        <v>166</v>
      </c>
      <c r="H172" s="223">
        <v>0.69599999999999995</v>
      </c>
      <c r="I172" s="224"/>
      <c r="J172" s="225">
        <f>ROUND(I172*H172,2)</f>
        <v>0</v>
      </c>
      <c r="K172" s="221" t="s">
        <v>145</v>
      </c>
      <c r="L172" s="45"/>
      <c r="M172" s="226" t="s">
        <v>1</v>
      </c>
      <c r="N172" s="227" t="s">
        <v>44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135</v>
      </c>
      <c r="AT172" s="230" t="s">
        <v>131</v>
      </c>
      <c r="AU172" s="230" t="s">
        <v>88</v>
      </c>
      <c r="AY172" s="18" t="s">
        <v>128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21</v>
      </c>
      <c r="BK172" s="231">
        <f>ROUND(I172*H172,2)</f>
        <v>0</v>
      </c>
      <c r="BL172" s="18" t="s">
        <v>135</v>
      </c>
      <c r="BM172" s="230" t="s">
        <v>205</v>
      </c>
    </row>
    <row r="173" s="2" customFormat="1">
      <c r="A173" s="39"/>
      <c r="B173" s="40"/>
      <c r="C173" s="41"/>
      <c r="D173" s="232" t="s">
        <v>137</v>
      </c>
      <c r="E173" s="41"/>
      <c r="F173" s="233" t="s">
        <v>206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137</v>
      </c>
      <c r="AU173" s="18" t="s">
        <v>88</v>
      </c>
    </row>
    <row r="174" s="2" customFormat="1">
      <c r="A174" s="39"/>
      <c r="B174" s="40"/>
      <c r="C174" s="41"/>
      <c r="D174" s="269" t="s">
        <v>148</v>
      </c>
      <c r="E174" s="41"/>
      <c r="F174" s="270" t="s">
        <v>207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148</v>
      </c>
      <c r="AU174" s="18" t="s">
        <v>88</v>
      </c>
    </row>
    <row r="175" s="2" customFormat="1" ht="24.15" customHeight="1">
      <c r="A175" s="39"/>
      <c r="B175" s="40"/>
      <c r="C175" s="219" t="s">
        <v>26</v>
      </c>
      <c r="D175" s="219" t="s">
        <v>131</v>
      </c>
      <c r="E175" s="220" t="s">
        <v>208</v>
      </c>
      <c r="F175" s="221" t="s">
        <v>209</v>
      </c>
      <c r="G175" s="222" t="s">
        <v>166</v>
      </c>
      <c r="H175" s="223">
        <v>118.922</v>
      </c>
      <c r="I175" s="224"/>
      <c r="J175" s="225">
        <f>ROUND(I175*H175,2)</f>
        <v>0</v>
      </c>
      <c r="K175" s="221" t="s">
        <v>145</v>
      </c>
      <c r="L175" s="45"/>
      <c r="M175" s="226" t="s">
        <v>1</v>
      </c>
      <c r="N175" s="227" t="s">
        <v>44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135</v>
      </c>
      <c r="AT175" s="230" t="s">
        <v>131</v>
      </c>
      <c r="AU175" s="230" t="s">
        <v>88</v>
      </c>
      <c r="AY175" s="18" t="s">
        <v>128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21</v>
      </c>
      <c r="BK175" s="231">
        <f>ROUND(I175*H175,2)</f>
        <v>0</v>
      </c>
      <c r="BL175" s="18" t="s">
        <v>135</v>
      </c>
      <c r="BM175" s="230" t="s">
        <v>210</v>
      </c>
    </row>
    <row r="176" s="2" customFormat="1">
      <c r="A176" s="39"/>
      <c r="B176" s="40"/>
      <c r="C176" s="41"/>
      <c r="D176" s="232" t="s">
        <v>137</v>
      </c>
      <c r="E176" s="41"/>
      <c r="F176" s="233" t="s">
        <v>211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137</v>
      </c>
      <c r="AU176" s="18" t="s">
        <v>88</v>
      </c>
    </row>
    <row r="177" s="2" customFormat="1">
      <c r="A177" s="39"/>
      <c r="B177" s="40"/>
      <c r="C177" s="41"/>
      <c r="D177" s="269" t="s">
        <v>148</v>
      </c>
      <c r="E177" s="41"/>
      <c r="F177" s="270" t="s">
        <v>212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148</v>
      </c>
      <c r="AU177" s="18" t="s">
        <v>88</v>
      </c>
    </row>
    <row r="178" s="2" customFormat="1">
      <c r="A178" s="39"/>
      <c r="B178" s="40"/>
      <c r="C178" s="41"/>
      <c r="D178" s="232" t="s">
        <v>170</v>
      </c>
      <c r="E178" s="41"/>
      <c r="F178" s="271" t="s">
        <v>213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170</v>
      </c>
      <c r="AU178" s="18" t="s">
        <v>88</v>
      </c>
    </row>
    <row r="179" s="2" customFormat="1" ht="33" customHeight="1">
      <c r="A179" s="39"/>
      <c r="B179" s="40"/>
      <c r="C179" s="219" t="s">
        <v>214</v>
      </c>
      <c r="D179" s="219" t="s">
        <v>131</v>
      </c>
      <c r="E179" s="220" t="s">
        <v>215</v>
      </c>
      <c r="F179" s="221" t="s">
        <v>216</v>
      </c>
      <c r="G179" s="222" t="s">
        <v>166</v>
      </c>
      <c r="H179" s="223">
        <v>15.390000000000001</v>
      </c>
      <c r="I179" s="224"/>
      <c r="J179" s="225">
        <f>ROUND(I179*H179,2)</f>
        <v>0</v>
      </c>
      <c r="K179" s="221" t="s">
        <v>145</v>
      </c>
      <c r="L179" s="45"/>
      <c r="M179" s="226" t="s">
        <v>1</v>
      </c>
      <c r="N179" s="227" t="s">
        <v>44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135</v>
      </c>
      <c r="AT179" s="230" t="s">
        <v>131</v>
      </c>
      <c r="AU179" s="230" t="s">
        <v>88</v>
      </c>
      <c r="AY179" s="18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21</v>
      </c>
      <c r="BK179" s="231">
        <f>ROUND(I179*H179,2)</f>
        <v>0</v>
      </c>
      <c r="BL179" s="18" t="s">
        <v>135</v>
      </c>
      <c r="BM179" s="230" t="s">
        <v>217</v>
      </c>
    </row>
    <row r="180" s="2" customFormat="1">
      <c r="A180" s="39"/>
      <c r="B180" s="40"/>
      <c r="C180" s="41"/>
      <c r="D180" s="232" t="s">
        <v>137</v>
      </c>
      <c r="E180" s="41"/>
      <c r="F180" s="233" t="s">
        <v>218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137</v>
      </c>
      <c r="AU180" s="18" t="s">
        <v>88</v>
      </c>
    </row>
    <row r="181" s="2" customFormat="1">
      <c r="A181" s="39"/>
      <c r="B181" s="40"/>
      <c r="C181" s="41"/>
      <c r="D181" s="269" t="s">
        <v>148</v>
      </c>
      <c r="E181" s="41"/>
      <c r="F181" s="270" t="s">
        <v>219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88</v>
      </c>
    </row>
    <row r="182" s="12" customFormat="1" ht="22.8" customHeight="1">
      <c r="A182" s="12"/>
      <c r="B182" s="203"/>
      <c r="C182" s="204"/>
      <c r="D182" s="205" t="s">
        <v>78</v>
      </c>
      <c r="E182" s="217" t="s">
        <v>220</v>
      </c>
      <c r="F182" s="217" t="s">
        <v>156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SUM(P183:P185)</f>
        <v>0</v>
      </c>
      <c r="Q182" s="211"/>
      <c r="R182" s="212">
        <f>SUM(R183:R185)</f>
        <v>0</v>
      </c>
      <c r="S182" s="211"/>
      <c r="T182" s="21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4" t="s">
        <v>21</v>
      </c>
      <c r="AT182" s="215" t="s">
        <v>78</v>
      </c>
      <c r="AU182" s="215" t="s">
        <v>21</v>
      </c>
      <c r="AY182" s="214" t="s">
        <v>128</v>
      </c>
      <c r="BK182" s="216">
        <f>SUM(BK183:BK185)</f>
        <v>0</v>
      </c>
    </row>
    <row r="183" s="2" customFormat="1" ht="24.15" customHeight="1">
      <c r="A183" s="39"/>
      <c r="B183" s="40"/>
      <c r="C183" s="219" t="s">
        <v>221</v>
      </c>
      <c r="D183" s="219" t="s">
        <v>131</v>
      </c>
      <c r="E183" s="220" t="s">
        <v>222</v>
      </c>
      <c r="F183" s="221" t="s">
        <v>223</v>
      </c>
      <c r="G183" s="222" t="s">
        <v>166</v>
      </c>
      <c r="H183" s="223">
        <v>9.3870000000000005</v>
      </c>
      <c r="I183" s="224"/>
      <c r="J183" s="225">
        <f>ROUND(I183*H183,2)</f>
        <v>0</v>
      </c>
      <c r="K183" s="221" t="s">
        <v>145</v>
      </c>
      <c r="L183" s="45"/>
      <c r="M183" s="226" t="s">
        <v>1</v>
      </c>
      <c r="N183" s="227" t="s">
        <v>44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135</v>
      </c>
      <c r="AT183" s="230" t="s">
        <v>131</v>
      </c>
      <c r="AU183" s="230" t="s">
        <v>88</v>
      </c>
      <c r="AY183" s="18" t="s">
        <v>128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21</v>
      </c>
      <c r="BK183" s="231">
        <f>ROUND(I183*H183,2)</f>
        <v>0</v>
      </c>
      <c r="BL183" s="18" t="s">
        <v>135</v>
      </c>
      <c r="BM183" s="230" t="s">
        <v>224</v>
      </c>
    </row>
    <row r="184" s="2" customFormat="1">
      <c r="A184" s="39"/>
      <c r="B184" s="40"/>
      <c r="C184" s="41"/>
      <c r="D184" s="232" t="s">
        <v>137</v>
      </c>
      <c r="E184" s="41"/>
      <c r="F184" s="233" t="s">
        <v>225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137</v>
      </c>
      <c r="AU184" s="18" t="s">
        <v>88</v>
      </c>
    </row>
    <row r="185" s="2" customFormat="1">
      <c r="A185" s="39"/>
      <c r="B185" s="40"/>
      <c r="C185" s="41"/>
      <c r="D185" s="269" t="s">
        <v>148</v>
      </c>
      <c r="E185" s="41"/>
      <c r="F185" s="270" t="s">
        <v>226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148</v>
      </c>
      <c r="AU185" s="18" t="s">
        <v>88</v>
      </c>
    </row>
    <row r="186" s="12" customFormat="1" ht="25.92" customHeight="1">
      <c r="A186" s="12"/>
      <c r="B186" s="203"/>
      <c r="C186" s="204"/>
      <c r="D186" s="205" t="s">
        <v>78</v>
      </c>
      <c r="E186" s="206" t="s">
        <v>227</v>
      </c>
      <c r="F186" s="206" t="s">
        <v>228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P187+P268+P286+P296+P305</f>
        <v>0</v>
      </c>
      <c r="Q186" s="211"/>
      <c r="R186" s="212">
        <f>R187+R268+R286+R296+R305</f>
        <v>13.021381256340002</v>
      </c>
      <c r="S186" s="211"/>
      <c r="T186" s="213">
        <f>T187+T268+T286+T296+T305</f>
        <v>135.007678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88</v>
      </c>
      <c r="AT186" s="215" t="s">
        <v>78</v>
      </c>
      <c r="AU186" s="215" t="s">
        <v>79</v>
      </c>
      <c r="AY186" s="214" t="s">
        <v>128</v>
      </c>
      <c r="BK186" s="216">
        <f>BK187+BK268+BK286+BK296+BK305</f>
        <v>0</v>
      </c>
    </row>
    <row r="187" s="12" customFormat="1" ht="22.8" customHeight="1">
      <c r="A187" s="12"/>
      <c r="B187" s="203"/>
      <c r="C187" s="204"/>
      <c r="D187" s="205" t="s">
        <v>78</v>
      </c>
      <c r="E187" s="217" t="s">
        <v>229</v>
      </c>
      <c r="F187" s="217" t="s">
        <v>230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SUM(P188:P267)</f>
        <v>0</v>
      </c>
      <c r="Q187" s="211"/>
      <c r="R187" s="212">
        <f>SUM(R188:R267)</f>
        <v>12.928113796340002</v>
      </c>
      <c r="S187" s="211"/>
      <c r="T187" s="213">
        <f>SUM(T188:T267)</f>
        <v>134.31186400000001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88</v>
      </c>
      <c r="AT187" s="215" t="s">
        <v>78</v>
      </c>
      <c r="AU187" s="215" t="s">
        <v>21</v>
      </c>
      <c r="AY187" s="214" t="s">
        <v>128</v>
      </c>
      <c r="BK187" s="216">
        <f>SUM(BK188:BK267)</f>
        <v>0</v>
      </c>
    </row>
    <row r="188" s="2" customFormat="1" ht="21.75" customHeight="1">
      <c r="A188" s="39"/>
      <c r="B188" s="40"/>
      <c r="C188" s="219" t="s">
        <v>231</v>
      </c>
      <c r="D188" s="219" t="s">
        <v>131</v>
      </c>
      <c r="E188" s="220" t="s">
        <v>232</v>
      </c>
      <c r="F188" s="221" t="s">
        <v>233</v>
      </c>
      <c r="G188" s="222" t="s">
        <v>144</v>
      </c>
      <c r="H188" s="223">
        <v>2565.027</v>
      </c>
      <c r="I188" s="224"/>
      <c r="J188" s="225">
        <f>ROUND(I188*H188,2)</f>
        <v>0</v>
      </c>
      <c r="K188" s="221" t="s">
        <v>234</v>
      </c>
      <c r="L188" s="45"/>
      <c r="M188" s="226" t="s">
        <v>1</v>
      </c>
      <c r="N188" s="227" t="s">
        <v>44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0.0060000000000000001</v>
      </c>
      <c r="T188" s="229">
        <f>S188*H188</f>
        <v>15.390162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235</v>
      </c>
      <c r="AT188" s="230" t="s">
        <v>131</v>
      </c>
      <c r="AU188" s="230" t="s">
        <v>88</v>
      </c>
      <c r="AY188" s="18" t="s">
        <v>128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21</v>
      </c>
      <c r="BK188" s="231">
        <f>ROUND(I188*H188,2)</f>
        <v>0</v>
      </c>
      <c r="BL188" s="18" t="s">
        <v>235</v>
      </c>
      <c r="BM188" s="230" t="s">
        <v>236</v>
      </c>
    </row>
    <row r="189" s="2" customFormat="1">
      <c r="A189" s="39"/>
      <c r="B189" s="40"/>
      <c r="C189" s="41"/>
      <c r="D189" s="232" t="s">
        <v>137</v>
      </c>
      <c r="E189" s="41"/>
      <c r="F189" s="233" t="s">
        <v>237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137</v>
      </c>
      <c r="AU189" s="18" t="s">
        <v>88</v>
      </c>
    </row>
    <row r="190" s="13" customFormat="1">
      <c r="A190" s="13"/>
      <c r="B190" s="237"/>
      <c r="C190" s="238"/>
      <c r="D190" s="232" t="s">
        <v>138</v>
      </c>
      <c r="E190" s="239" t="s">
        <v>1</v>
      </c>
      <c r="F190" s="240" t="s">
        <v>151</v>
      </c>
      <c r="G190" s="238"/>
      <c r="H190" s="239" t="s">
        <v>1</v>
      </c>
      <c r="I190" s="241"/>
      <c r="J190" s="238"/>
      <c r="K190" s="238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138</v>
      </c>
      <c r="AU190" s="246" t="s">
        <v>88</v>
      </c>
      <c r="AV190" s="13" t="s">
        <v>21</v>
      </c>
      <c r="AW190" s="13" t="s">
        <v>36</v>
      </c>
      <c r="AX190" s="13" t="s">
        <v>79</v>
      </c>
      <c r="AY190" s="246" t="s">
        <v>128</v>
      </c>
    </row>
    <row r="191" s="14" customFormat="1">
      <c r="A191" s="14"/>
      <c r="B191" s="247"/>
      <c r="C191" s="248"/>
      <c r="D191" s="232" t="s">
        <v>138</v>
      </c>
      <c r="E191" s="249" t="s">
        <v>1</v>
      </c>
      <c r="F191" s="250" t="s">
        <v>238</v>
      </c>
      <c r="G191" s="248"/>
      <c r="H191" s="251">
        <v>712.10599999999999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7" t="s">
        <v>138</v>
      </c>
      <c r="AU191" s="257" t="s">
        <v>88</v>
      </c>
      <c r="AV191" s="14" t="s">
        <v>88</v>
      </c>
      <c r="AW191" s="14" t="s">
        <v>36</v>
      </c>
      <c r="AX191" s="14" t="s">
        <v>79</v>
      </c>
      <c r="AY191" s="257" t="s">
        <v>128</v>
      </c>
    </row>
    <row r="192" s="16" customFormat="1">
      <c r="A192" s="16"/>
      <c r="B192" s="272"/>
      <c r="C192" s="273"/>
      <c r="D192" s="232" t="s">
        <v>138</v>
      </c>
      <c r="E192" s="274" t="s">
        <v>1</v>
      </c>
      <c r="F192" s="275" t="s">
        <v>239</v>
      </c>
      <c r="G192" s="273"/>
      <c r="H192" s="276">
        <v>712.10599999999999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138</v>
      </c>
      <c r="AU192" s="282" t="s">
        <v>88</v>
      </c>
      <c r="AV192" s="16" t="s">
        <v>157</v>
      </c>
      <c r="AW192" s="16" t="s">
        <v>36</v>
      </c>
      <c r="AX192" s="16" t="s">
        <v>79</v>
      </c>
      <c r="AY192" s="282" t="s">
        <v>128</v>
      </c>
    </row>
    <row r="193" s="13" customFormat="1">
      <c r="A193" s="13"/>
      <c r="B193" s="237"/>
      <c r="C193" s="238"/>
      <c r="D193" s="232" t="s">
        <v>138</v>
      </c>
      <c r="E193" s="239" t="s">
        <v>1</v>
      </c>
      <c r="F193" s="240" t="s">
        <v>240</v>
      </c>
      <c r="G193" s="238"/>
      <c r="H193" s="239" t="s">
        <v>1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138</v>
      </c>
      <c r="AU193" s="246" t="s">
        <v>88</v>
      </c>
      <c r="AV193" s="13" t="s">
        <v>21</v>
      </c>
      <c r="AW193" s="13" t="s">
        <v>36</v>
      </c>
      <c r="AX193" s="13" t="s">
        <v>79</v>
      </c>
      <c r="AY193" s="246" t="s">
        <v>128</v>
      </c>
    </row>
    <row r="194" s="14" customFormat="1">
      <c r="A194" s="14"/>
      <c r="B194" s="247"/>
      <c r="C194" s="248"/>
      <c r="D194" s="232" t="s">
        <v>138</v>
      </c>
      <c r="E194" s="249" t="s">
        <v>1</v>
      </c>
      <c r="F194" s="250" t="s">
        <v>241</v>
      </c>
      <c r="G194" s="248"/>
      <c r="H194" s="251">
        <v>83.628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7" t="s">
        <v>138</v>
      </c>
      <c r="AU194" s="257" t="s">
        <v>88</v>
      </c>
      <c r="AV194" s="14" t="s">
        <v>88</v>
      </c>
      <c r="AW194" s="14" t="s">
        <v>36</v>
      </c>
      <c r="AX194" s="14" t="s">
        <v>79</v>
      </c>
      <c r="AY194" s="257" t="s">
        <v>128</v>
      </c>
    </row>
    <row r="195" s="14" customFormat="1">
      <c r="A195" s="14"/>
      <c r="B195" s="247"/>
      <c r="C195" s="248"/>
      <c r="D195" s="232" t="s">
        <v>138</v>
      </c>
      <c r="E195" s="249" t="s">
        <v>1</v>
      </c>
      <c r="F195" s="250" t="s">
        <v>242</v>
      </c>
      <c r="G195" s="248"/>
      <c r="H195" s="251">
        <v>1.5600000000000001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138</v>
      </c>
      <c r="AU195" s="257" t="s">
        <v>88</v>
      </c>
      <c r="AV195" s="14" t="s">
        <v>88</v>
      </c>
      <c r="AW195" s="14" t="s">
        <v>36</v>
      </c>
      <c r="AX195" s="14" t="s">
        <v>79</v>
      </c>
      <c r="AY195" s="257" t="s">
        <v>128</v>
      </c>
    </row>
    <row r="196" s="16" customFormat="1">
      <c r="A196" s="16"/>
      <c r="B196" s="272"/>
      <c r="C196" s="273"/>
      <c r="D196" s="232" t="s">
        <v>138</v>
      </c>
      <c r="E196" s="274" t="s">
        <v>1</v>
      </c>
      <c r="F196" s="275" t="s">
        <v>239</v>
      </c>
      <c r="G196" s="273"/>
      <c r="H196" s="276">
        <v>85.188000000000002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138</v>
      </c>
      <c r="AU196" s="282" t="s">
        <v>88</v>
      </c>
      <c r="AV196" s="16" t="s">
        <v>157</v>
      </c>
      <c r="AW196" s="16" t="s">
        <v>36</v>
      </c>
      <c r="AX196" s="16" t="s">
        <v>79</v>
      </c>
      <c r="AY196" s="282" t="s">
        <v>128</v>
      </c>
    </row>
    <row r="197" s="13" customFormat="1">
      <c r="A197" s="13"/>
      <c r="B197" s="237"/>
      <c r="C197" s="238"/>
      <c r="D197" s="232" t="s">
        <v>138</v>
      </c>
      <c r="E197" s="239" t="s">
        <v>1</v>
      </c>
      <c r="F197" s="240" t="s">
        <v>243</v>
      </c>
      <c r="G197" s="238"/>
      <c r="H197" s="239" t="s">
        <v>1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138</v>
      </c>
      <c r="AU197" s="246" t="s">
        <v>88</v>
      </c>
      <c r="AV197" s="13" t="s">
        <v>21</v>
      </c>
      <c r="AW197" s="13" t="s">
        <v>36</v>
      </c>
      <c r="AX197" s="13" t="s">
        <v>79</v>
      </c>
      <c r="AY197" s="246" t="s">
        <v>128</v>
      </c>
    </row>
    <row r="198" s="14" customFormat="1">
      <c r="A198" s="14"/>
      <c r="B198" s="247"/>
      <c r="C198" s="248"/>
      <c r="D198" s="232" t="s">
        <v>138</v>
      </c>
      <c r="E198" s="249" t="s">
        <v>1</v>
      </c>
      <c r="F198" s="250" t="s">
        <v>244</v>
      </c>
      <c r="G198" s="248"/>
      <c r="H198" s="251">
        <v>57.715000000000003</v>
      </c>
      <c r="I198" s="252"/>
      <c r="J198" s="248"/>
      <c r="K198" s="248"/>
      <c r="L198" s="253"/>
      <c r="M198" s="254"/>
      <c r="N198" s="255"/>
      <c r="O198" s="255"/>
      <c r="P198" s="255"/>
      <c r="Q198" s="255"/>
      <c r="R198" s="255"/>
      <c r="S198" s="255"/>
      <c r="T198" s="25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7" t="s">
        <v>138</v>
      </c>
      <c r="AU198" s="257" t="s">
        <v>88</v>
      </c>
      <c r="AV198" s="14" t="s">
        <v>88</v>
      </c>
      <c r="AW198" s="14" t="s">
        <v>36</v>
      </c>
      <c r="AX198" s="14" t="s">
        <v>79</v>
      </c>
      <c r="AY198" s="257" t="s">
        <v>128</v>
      </c>
    </row>
    <row r="199" s="16" customFormat="1">
      <c r="A199" s="16"/>
      <c r="B199" s="272"/>
      <c r="C199" s="273"/>
      <c r="D199" s="232" t="s">
        <v>138</v>
      </c>
      <c r="E199" s="274" t="s">
        <v>1</v>
      </c>
      <c r="F199" s="275" t="s">
        <v>239</v>
      </c>
      <c r="G199" s="273"/>
      <c r="H199" s="276">
        <v>57.715000000000003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138</v>
      </c>
      <c r="AU199" s="282" t="s">
        <v>88</v>
      </c>
      <c r="AV199" s="16" t="s">
        <v>157</v>
      </c>
      <c r="AW199" s="16" t="s">
        <v>36</v>
      </c>
      <c r="AX199" s="16" t="s">
        <v>79</v>
      </c>
      <c r="AY199" s="282" t="s">
        <v>128</v>
      </c>
    </row>
    <row r="200" s="15" customFormat="1">
      <c r="A200" s="15"/>
      <c r="B200" s="258"/>
      <c r="C200" s="259"/>
      <c r="D200" s="232" t="s">
        <v>138</v>
      </c>
      <c r="E200" s="260" t="s">
        <v>1</v>
      </c>
      <c r="F200" s="261" t="s">
        <v>141</v>
      </c>
      <c r="G200" s="259"/>
      <c r="H200" s="262">
        <v>855.00900000000001</v>
      </c>
      <c r="I200" s="263"/>
      <c r="J200" s="259"/>
      <c r="K200" s="259"/>
      <c r="L200" s="264"/>
      <c r="M200" s="265"/>
      <c r="N200" s="266"/>
      <c r="O200" s="266"/>
      <c r="P200" s="266"/>
      <c r="Q200" s="266"/>
      <c r="R200" s="266"/>
      <c r="S200" s="266"/>
      <c r="T200" s="26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8" t="s">
        <v>138</v>
      </c>
      <c r="AU200" s="268" t="s">
        <v>88</v>
      </c>
      <c r="AV200" s="15" t="s">
        <v>135</v>
      </c>
      <c r="AW200" s="15" t="s">
        <v>36</v>
      </c>
      <c r="AX200" s="15" t="s">
        <v>21</v>
      </c>
      <c r="AY200" s="268" t="s">
        <v>128</v>
      </c>
    </row>
    <row r="201" s="13" customFormat="1">
      <c r="A201" s="13"/>
      <c r="B201" s="237"/>
      <c r="C201" s="238"/>
      <c r="D201" s="232" t="s">
        <v>138</v>
      </c>
      <c r="E201" s="239" t="s">
        <v>1</v>
      </c>
      <c r="F201" s="240" t="s">
        <v>245</v>
      </c>
      <c r="G201" s="238"/>
      <c r="H201" s="239" t="s">
        <v>1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138</v>
      </c>
      <c r="AU201" s="246" t="s">
        <v>88</v>
      </c>
      <c r="AV201" s="13" t="s">
        <v>21</v>
      </c>
      <c r="AW201" s="13" t="s">
        <v>36</v>
      </c>
      <c r="AX201" s="13" t="s">
        <v>79</v>
      </c>
      <c r="AY201" s="246" t="s">
        <v>128</v>
      </c>
    </row>
    <row r="202" s="14" customFormat="1">
      <c r="A202" s="14"/>
      <c r="B202" s="247"/>
      <c r="C202" s="248"/>
      <c r="D202" s="232" t="s">
        <v>138</v>
      </c>
      <c r="E202" s="248"/>
      <c r="F202" s="250" t="s">
        <v>246</v>
      </c>
      <c r="G202" s="248"/>
      <c r="H202" s="251">
        <v>2565.027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138</v>
      </c>
      <c r="AU202" s="257" t="s">
        <v>88</v>
      </c>
      <c r="AV202" s="14" t="s">
        <v>88</v>
      </c>
      <c r="AW202" s="14" t="s">
        <v>4</v>
      </c>
      <c r="AX202" s="14" t="s">
        <v>21</v>
      </c>
      <c r="AY202" s="257" t="s">
        <v>128</v>
      </c>
    </row>
    <row r="203" s="2" customFormat="1" ht="24.15" customHeight="1">
      <c r="A203" s="39"/>
      <c r="B203" s="40"/>
      <c r="C203" s="219" t="s">
        <v>247</v>
      </c>
      <c r="D203" s="219" t="s">
        <v>131</v>
      </c>
      <c r="E203" s="220" t="s">
        <v>248</v>
      </c>
      <c r="F203" s="221" t="s">
        <v>249</v>
      </c>
      <c r="G203" s="222" t="s">
        <v>144</v>
      </c>
      <c r="H203" s="223">
        <v>855.00900000000001</v>
      </c>
      <c r="I203" s="224"/>
      <c r="J203" s="225">
        <f>ROUND(I203*H203,2)</f>
        <v>0</v>
      </c>
      <c r="K203" s="221" t="s">
        <v>145</v>
      </c>
      <c r="L203" s="45"/>
      <c r="M203" s="226" t="s">
        <v>1</v>
      </c>
      <c r="N203" s="227" t="s">
        <v>44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235</v>
      </c>
      <c r="AT203" s="230" t="s">
        <v>131</v>
      </c>
      <c r="AU203" s="230" t="s">
        <v>88</v>
      </c>
      <c r="AY203" s="18" t="s">
        <v>128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21</v>
      </c>
      <c r="BK203" s="231">
        <f>ROUND(I203*H203,2)</f>
        <v>0</v>
      </c>
      <c r="BL203" s="18" t="s">
        <v>235</v>
      </c>
      <c r="BM203" s="230" t="s">
        <v>250</v>
      </c>
    </row>
    <row r="204" s="2" customFormat="1">
      <c r="A204" s="39"/>
      <c r="B204" s="40"/>
      <c r="C204" s="41"/>
      <c r="D204" s="232" t="s">
        <v>137</v>
      </c>
      <c r="E204" s="41"/>
      <c r="F204" s="233" t="s">
        <v>251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137</v>
      </c>
      <c r="AU204" s="18" t="s">
        <v>88</v>
      </c>
    </row>
    <row r="205" s="2" customFormat="1">
      <c r="A205" s="39"/>
      <c r="B205" s="40"/>
      <c r="C205" s="41"/>
      <c r="D205" s="269" t="s">
        <v>148</v>
      </c>
      <c r="E205" s="41"/>
      <c r="F205" s="270" t="s">
        <v>252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148</v>
      </c>
      <c r="AU205" s="18" t="s">
        <v>88</v>
      </c>
    </row>
    <row r="206" s="13" customFormat="1">
      <c r="A206" s="13"/>
      <c r="B206" s="237"/>
      <c r="C206" s="238"/>
      <c r="D206" s="232" t="s">
        <v>138</v>
      </c>
      <c r="E206" s="239" t="s">
        <v>1</v>
      </c>
      <c r="F206" s="240" t="s">
        <v>151</v>
      </c>
      <c r="G206" s="238"/>
      <c r="H206" s="239" t="s">
        <v>1</v>
      </c>
      <c r="I206" s="241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138</v>
      </c>
      <c r="AU206" s="246" t="s">
        <v>88</v>
      </c>
      <c r="AV206" s="13" t="s">
        <v>21</v>
      </c>
      <c r="AW206" s="13" t="s">
        <v>36</v>
      </c>
      <c r="AX206" s="13" t="s">
        <v>79</v>
      </c>
      <c r="AY206" s="246" t="s">
        <v>128</v>
      </c>
    </row>
    <row r="207" s="14" customFormat="1">
      <c r="A207" s="14"/>
      <c r="B207" s="247"/>
      <c r="C207" s="248"/>
      <c r="D207" s="232" t="s">
        <v>138</v>
      </c>
      <c r="E207" s="249" t="s">
        <v>1</v>
      </c>
      <c r="F207" s="250" t="s">
        <v>238</v>
      </c>
      <c r="G207" s="248"/>
      <c r="H207" s="251">
        <v>712.10599999999999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138</v>
      </c>
      <c r="AU207" s="257" t="s">
        <v>88</v>
      </c>
      <c r="AV207" s="14" t="s">
        <v>88</v>
      </c>
      <c r="AW207" s="14" t="s">
        <v>36</v>
      </c>
      <c r="AX207" s="14" t="s">
        <v>79</v>
      </c>
      <c r="AY207" s="257" t="s">
        <v>128</v>
      </c>
    </row>
    <row r="208" s="16" customFormat="1">
      <c r="A208" s="16"/>
      <c r="B208" s="272"/>
      <c r="C208" s="273"/>
      <c r="D208" s="232" t="s">
        <v>138</v>
      </c>
      <c r="E208" s="274" t="s">
        <v>1</v>
      </c>
      <c r="F208" s="275" t="s">
        <v>239</v>
      </c>
      <c r="G208" s="273"/>
      <c r="H208" s="276">
        <v>712.10599999999999</v>
      </c>
      <c r="I208" s="277"/>
      <c r="J208" s="273"/>
      <c r="K208" s="273"/>
      <c r="L208" s="278"/>
      <c r="M208" s="279"/>
      <c r="N208" s="280"/>
      <c r="O208" s="280"/>
      <c r="P208" s="280"/>
      <c r="Q208" s="280"/>
      <c r="R208" s="280"/>
      <c r="S208" s="280"/>
      <c r="T208" s="281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2" t="s">
        <v>138</v>
      </c>
      <c r="AU208" s="282" t="s">
        <v>88</v>
      </c>
      <c r="AV208" s="16" t="s">
        <v>157</v>
      </c>
      <c r="AW208" s="16" t="s">
        <v>36</v>
      </c>
      <c r="AX208" s="16" t="s">
        <v>79</v>
      </c>
      <c r="AY208" s="282" t="s">
        <v>128</v>
      </c>
    </row>
    <row r="209" s="13" customFormat="1">
      <c r="A209" s="13"/>
      <c r="B209" s="237"/>
      <c r="C209" s="238"/>
      <c r="D209" s="232" t="s">
        <v>138</v>
      </c>
      <c r="E209" s="239" t="s">
        <v>1</v>
      </c>
      <c r="F209" s="240" t="s">
        <v>240</v>
      </c>
      <c r="G209" s="238"/>
      <c r="H209" s="239" t="s">
        <v>1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138</v>
      </c>
      <c r="AU209" s="246" t="s">
        <v>88</v>
      </c>
      <c r="AV209" s="13" t="s">
        <v>21</v>
      </c>
      <c r="AW209" s="13" t="s">
        <v>36</v>
      </c>
      <c r="AX209" s="13" t="s">
        <v>79</v>
      </c>
      <c r="AY209" s="246" t="s">
        <v>128</v>
      </c>
    </row>
    <row r="210" s="14" customFormat="1">
      <c r="A210" s="14"/>
      <c r="B210" s="247"/>
      <c r="C210" s="248"/>
      <c r="D210" s="232" t="s">
        <v>138</v>
      </c>
      <c r="E210" s="249" t="s">
        <v>1</v>
      </c>
      <c r="F210" s="250" t="s">
        <v>241</v>
      </c>
      <c r="G210" s="248"/>
      <c r="H210" s="251">
        <v>83.628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138</v>
      </c>
      <c r="AU210" s="257" t="s">
        <v>88</v>
      </c>
      <c r="AV210" s="14" t="s">
        <v>88</v>
      </c>
      <c r="AW210" s="14" t="s">
        <v>36</v>
      </c>
      <c r="AX210" s="14" t="s">
        <v>79</v>
      </c>
      <c r="AY210" s="257" t="s">
        <v>128</v>
      </c>
    </row>
    <row r="211" s="14" customFormat="1">
      <c r="A211" s="14"/>
      <c r="B211" s="247"/>
      <c r="C211" s="248"/>
      <c r="D211" s="232" t="s">
        <v>138</v>
      </c>
      <c r="E211" s="249" t="s">
        <v>1</v>
      </c>
      <c r="F211" s="250" t="s">
        <v>242</v>
      </c>
      <c r="G211" s="248"/>
      <c r="H211" s="251">
        <v>1.5600000000000001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138</v>
      </c>
      <c r="AU211" s="257" t="s">
        <v>88</v>
      </c>
      <c r="AV211" s="14" t="s">
        <v>88</v>
      </c>
      <c r="AW211" s="14" t="s">
        <v>36</v>
      </c>
      <c r="AX211" s="14" t="s">
        <v>79</v>
      </c>
      <c r="AY211" s="257" t="s">
        <v>128</v>
      </c>
    </row>
    <row r="212" s="16" customFormat="1">
      <c r="A212" s="16"/>
      <c r="B212" s="272"/>
      <c r="C212" s="273"/>
      <c r="D212" s="232" t="s">
        <v>138</v>
      </c>
      <c r="E212" s="274" t="s">
        <v>1</v>
      </c>
      <c r="F212" s="275" t="s">
        <v>239</v>
      </c>
      <c r="G212" s="273"/>
      <c r="H212" s="276">
        <v>85.188000000000002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138</v>
      </c>
      <c r="AU212" s="282" t="s">
        <v>88</v>
      </c>
      <c r="AV212" s="16" t="s">
        <v>157</v>
      </c>
      <c r="AW212" s="16" t="s">
        <v>36</v>
      </c>
      <c r="AX212" s="16" t="s">
        <v>79</v>
      </c>
      <c r="AY212" s="282" t="s">
        <v>128</v>
      </c>
    </row>
    <row r="213" s="13" customFormat="1">
      <c r="A213" s="13"/>
      <c r="B213" s="237"/>
      <c r="C213" s="238"/>
      <c r="D213" s="232" t="s">
        <v>138</v>
      </c>
      <c r="E213" s="239" t="s">
        <v>1</v>
      </c>
      <c r="F213" s="240" t="s">
        <v>243</v>
      </c>
      <c r="G213" s="238"/>
      <c r="H213" s="239" t="s">
        <v>1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138</v>
      </c>
      <c r="AU213" s="246" t="s">
        <v>88</v>
      </c>
      <c r="AV213" s="13" t="s">
        <v>21</v>
      </c>
      <c r="AW213" s="13" t="s">
        <v>36</v>
      </c>
      <c r="AX213" s="13" t="s">
        <v>79</v>
      </c>
      <c r="AY213" s="246" t="s">
        <v>128</v>
      </c>
    </row>
    <row r="214" s="14" customFormat="1">
      <c r="A214" s="14"/>
      <c r="B214" s="247"/>
      <c r="C214" s="248"/>
      <c r="D214" s="232" t="s">
        <v>138</v>
      </c>
      <c r="E214" s="249" t="s">
        <v>1</v>
      </c>
      <c r="F214" s="250" t="s">
        <v>244</v>
      </c>
      <c r="G214" s="248"/>
      <c r="H214" s="251">
        <v>57.715000000000003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138</v>
      </c>
      <c r="AU214" s="257" t="s">
        <v>88</v>
      </c>
      <c r="AV214" s="14" t="s">
        <v>88</v>
      </c>
      <c r="AW214" s="14" t="s">
        <v>36</v>
      </c>
      <c r="AX214" s="14" t="s">
        <v>79</v>
      </c>
      <c r="AY214" s="257" t="s">
        <v>128</v>
      </c>
    </row>
    <row r="215" s="16" customFormat="1">
      <c r="A215" s="16"/>
      <c r="B215" s="272"/>
      <c r="C215" s="273"/>
      <c r="D215" s="232" t="s">
        <v>138</v>
      </c>
      <c r="E215" s="274" t="s">
        <v>1</v>
      </c>
      <c r="F215" s="275" t="s">
        <v>239</v>
      </c>
      <c r="G215" s="273"/>
      <c r="H215" s="276">
        <v>57.715000000000003</v>
      </c>
      <c r="I215" s="277"/>
      <c r="J215" s="273"/>
      <c r="K215" s="273"/>
      <c r="L215" s="278"/>
      <c r="M215" s="279"/>
      <c r="N215" s="280"/>
      <c r="O215" s="280"/>
      <c r="P215" s="280"/>
      <c r="Q215" s="280"/>
      <c r="R215" s="280"/>
      <c r="S215" s="280"/>
      <c r="T215" s="281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2" t="s">
        <v>138</v>
      </c>
      <c r="AU215" s="282" t="s">
        <v>88</v>
      </c>
      <c r="AV215" s="16" t="s">
        <v>157</v>
      </c>
      <c r="AW215" s="16" t="s">
        <v>36</v>
      </c>
      <c r="AX215" s="16" t="s">
        <v>79</v>
      </c>
      <c r="AY215" s="282" t="s">
        <v>128</v>
      </c>
    </row>
    <row r="216" s="15" customFormat="1">
      <c r="A216" s="15"/>
      <c r="B216" s="258"/>
      <c r="C216" s="259"/>
      <c r="D216" s="232" t="s">
        <v>138</v>
      </c>
      <c r="E216" s="260" t="s">
        <v>1</v>
      </c>
      <c r="F216" s="261" t="s">
        <v>141</v>
      </c>
      <c r="G216" s="259"/>
      <c r="H216" s="262">
        <v>855.00900000000001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8" t="s">
        <v>138</v>
      </c>
      <c r="AU216" s="268" t="s">
        <v>88</v>
      </c>
      <c r="AV216" s="15" t="s">
        <v>135</v>
      </c>
      <c r="AW216" s="15" t="s">
        <v>36</v>
      </c>
      <c r="AX216" s="15" t="s">
        <v>21</v>
      </c>
      <c r="AY216" s="268" t="s">
        <v>128</v>
      </c>
    </row>
    <row r="217" s="13" customFormat="1">
      <c r="A217" s="13"/>
      <c r="B217" s="237"/>
      <c r="C217" s="238"/>
      <c r="D217" s="232" t="s">
        <v>138</v>
      </c>
      <c r="E217" s="239" t="s">
        <v>1</v>
      </c>
      <c r="F217" s="240" t="s">
        <v>245</v>
      </c>
      <c r="G217" s="238"/>
      <c r="H217" s="239" t="s">
        <v>1</v>
      </c>
      <c r="I217" s="241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138</v>
      </c>
      <c r="AU217" s="246" t="s">
        <v>88</v>
      </c>
      <c r="AV217" s="13" t="s">
        <v>21</v>
      </c>
      <c r="AW217" s="13" t="s">
        <v>36</v>
      </c>
      <c r="AX217" s="13" t="s">
        <v>79</v>
      </c>
      <c r="AY217" s="246" t="s">
        <v>128</v>
      </c>
    </row>
    <row r="218" s="2" customFormat="1" ht="16.5" customHeight="1">
      <c r="A218" s="39"/>
      <c r="B218" s="40"/>
      <c r="C218" s="283" t="s">
        <v>8</v>
      </c>
      <c r="D218" s="283" t="s">
        <v>253</v>
      </c>
      <c r="E218" s="284" t="s">
        <v>254</v>
      </c>
      <c r="F218" s="285" t="s">
        <v>255</v>
      </c>
      <c r="G218" s="286" t="s">
        <v>166</v>
      </c>
      <c r="H218" s="287">
        <v>0.25700000000000001</v>
      </c>
      <c r="I218" s="288"/>
      <c r="J218" s="289">
        <f>ROUND(I218*H218,2)</f>
        <v>0</v>
      </c>
      <c r="K218" s="285" t="s">
        <v>234</v>
      </c>
      <c r="L218" s="290"/>
      <c r="M218" s="291" t="s">
        <v>1</v>
      </c>
      <c r="N218" s="292" t="s">
        <v>44</v>
      </c>
      <c r="O218" s="92"/>
      <c r="P218" s="228">
        <f>O218*H218</f>
        <v>0</v>
      </c>
      <c r="Q218" s="228">
        <v>1</v>
      </c>
      <c r="R218" s="228">
        <f>Q218*H218</f>
        <v>0.25700000000000001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256</v>
      </c>
      <c r="AT218" s="230" t="s">
        <v>253</v>
      </c>
      <c r="AU218" s="230" t="s">
        <v>88</v>
      </c>
      <c r="AY218" s="18" t="s">
        <v>128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21</v>
      </c>
      <c r="BK218" s="231">
        <f>ROUND(I218*H218,2)</f>
        <v>0</v>
      </c>
      <c r="BL218" s="18" t="s">
        <v>235</v>
      </c>
      <c r="BM218" s="230" t="s">
        <v>257</v>
      </c>
    </row>
    <row r="219" s="2" customFormat="1">
      <c r="A219" s="39"/>
      <c r="B219" s="40"/>
      <c r="C219" s="41"/>
      <c r="D219" s="232" t="s">
        <v>137</v>
      </c>
      <c r="E219" s="41"/>
      <c r="F219" s="233" t="s">
        <v>258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137</v>
      </c>
      <c r="AU219" s="18" t="s">
        <v>88</v>
      </c>
    </row>
    <row r="220" s="2" customFormat="1">
      <c r="A220" s="39"/>
      <c r="B220" s="40"/>
      <c r="C220" s="41"/>
      <c r="D220" s="232" t="s">
        <v>179</v>
      </c>
      <c r="E220" s="41"/>
      <c r="F220" s="271" t="s">
        <v>259</v>
      </c>
      <c r="G220" s="41"/>
      <c r="H220" s="41"/>
      <c r="I220" s="234"/>
      <c r="J220" s="41"/>
      <c r="K220" s="41"/>
      <c r="L220" s="45"/>
      <c r="M220" s="235"/>
      <c r="N220" s="23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179</v>
      </c>
      <c r="AU220" s="18" t="s">
        <v>88</v>
      </c>
    </row>
    <row r="221" s="14" customFormat="1">
      <c r="A221" s="14"/>
      <c r="B221" s="247"/>
      <c r="C221" s="248"/>
      <c r="D221" s="232" t="s">
        <v>138</v>
      </c>
      <c r="E221" s="248"/>
      <c r="F221" s="250" t="s">
        <v>260</v>
      </c>
      <c r="G221" s="248"/>
      <c r="H221" s="251">
        <v>0.25700000000000001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138</v>
      </c>
      <c r="AU221" s="257" t="s">
        <v>88</v>
      </c>
      <c r="AV221" s="14" t="s">
        <v>88</v>
      </c>
      <c r="AW221" s="14" t="s">
        <v>4</v>
      </c>
      <c r="AX221" s="14" t="s">
        <v>21</v>
      </c>
      <c r="AY221" s="257" t="s">
        <v>128</v>
      </c>
    </row>
    <row r="222" s="2" customFormat="1" ht="24.15" customHeight="1">
      <c r="A222" s="39"/>
      <c r="B222" s="40"/>
      <c r="C222" s="219" t="s">
        <v>235</v>
      </c>
      <c r="D222" s="219" t="s">
        <v>131</v>
      </c>
      <c r="E222" s="220" t="s">
        <v>261</v>
      </c>
      <c r="F222" s="221" t="s">
        <v>262</v>
      </c>
      <c r="G222" s="222" t="s">
        <v>144</v>
      </c>
      <c r="H222" s="223">
        <v>1710.018</v>
      </c>
      <c r="I222" s="224"/>
      <c r="J222" s="225">
        <f>ROUND(I222*H222,2)</f>
        <v>0</v>
      </c>
      <c r="K222" s="221" t="s">
        <v>145</v>
      </c>
      <c r="L222" s="45"/>
      <c r="M222" s="226" t="s">
        <v>1</v>
      </c>
      <c r="N222" s="227" t="s">
        <v>44</v>
      </c>
      <c r="O222" s="92"/>
      <c r="P222" s="228">
        <f>O222*H222</f>
        <v>0</v>
      </c>
      <c r="Q222" s="228">
        <v>0.00088312999999999998</v>
      </c>
      <c r="R222" s="228">
        <f>Q222*H222</f>
        <v>1.51016819634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235</v>
      </c>
      <c r="AT222" s="230" t="s">
        <v>131</v>
      </c>
      <c r="AU222" s="230" t="s">
        <v>88</v>
      </c>
      <c r="AY222" s="18" t="s">
        <v>128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21</v>
      </c>
      <c r="BK222" s="231">
        <f>ROUND(I222*H222,2)</f>
        <v>0</v>
      </c>
      <c r="BL222" s="18" t="s">
        <v>235</v>
      </c>
      <c r="BM222" s="230" t="s">
        <v>263</v>
      </c>
    </row>
    <row r="223" s="2" customFormat="1">
      <c r="A223" s="39"/>
      <c r="B223" s="40"/>
      <c r="C223" s="41"/>
      <c r="D223" s="232" t="s">
        <v>137</v>
      </c>
      <c r="E223" s="41"/>
      <c r="F223" s="233" t="s">
        <v>264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137</v>
      </c>
      <c r="AU223" s="18" t="s">
        <v>88</v>
      </c>
    </row>
    <row r="224" s="2" customFormat="1">
      <c r="A224" s="39"/>
      <c r="B224" s="40"/>
      <c r="C224" s="41"/>
      <c r="D224" s="269" t="s">
        <v>148</v>
      </c>
      <c r="E224" s="41"/>
      <c r="F224" s="270" t="s">
        <v>265</v>
      </c>
      <c r="G224" s="41"/>
      <c r="H224" s="41"/>
      <c r="I224" s="234"/>
      <c r="J224" s="41"/>
      <c r="K224" s="41"/>
      <c r="L224" s="45"/>
      <c r="M224" s="235"/>
      <c r="N224" s="23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148</v>
      </c>
      <c r="AU224" s="18" t="s">
        <v>88</v>
      </c>
    </row>
    <row r="225" s="2" customFormat="1">
      <c r="A225" s="39"/>
      <c r="B225" s="40"/>
      <c r="C225" s="41"/>
      <c r="D225" s="232" t="s">
        <v>170</v>
      </c>
      <c r="E225" s="41"/>
      <c r="F225" s="271" t="s">
        <v>266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170</v>
      </c>
      <c r="AU225" s="18" t="s">
        <v>88</v>
      </c>
    </row>
    <row r="226" s="13" customFormat="1">
      <c r="A226" s="13"/>
      <c r="B226" s="237"/>
      <c r="C226" s="238"/>
      <c r="D226" s="232" t="s">
        <v>138</v>
      </c>
      <c r="E226" s="239" t="s">
        <v>1</v>
      </c>
      <c r="F226" s="240" t="s">
        <v>151</v>
      </c>
      <c r="G226" s="238"/>
      <c r="H226" s="239" t="s">
        <v>1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138</v>
      </c>
      <c r="AU226" s="246" t="s">
        <v>88</v>
      </c>
      <c r="AV226" s="13" t="s">
        <v>21</v>
      </c>
      <c r="AW226" s="13" t="s">
        <v>36</v>
      </c>
      <c r="AX226" s="13" t="s">
        <v>79</v>
      </c>
      <c r="AY226" s="246" t="s">
        <v>128</v>
      </c>
    </row>
    <row r="227" s="14" customFormat="1">
      <c r="A227" s="14"/>
      <c r="B227" s="247"/>
      <c r="C227" s="248"/>
      <c r="D227" s="232" t="s">
        <v>138</v>
      </c>
      <c r="E227" s="249" t="s">
        <v>1</v>
      </c>
      <c r="F227" s="250" t="s">
        <v>238</v>
      </c>
      <c r="G227" s="248"/>
      <c r="H227" s="251">
        <v>712.10599999999999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138</v>
      </c>
      <c r="AU227" s="257" t="s">
        <v>88</v>
      </c>
      <c r="AV227" s="14" t="s">
        <v>88</v>
      </c>
      <c r="AW227" s="14" t="s">
        <v>36</v>
      </c>
      <c r="AX227" s="14" t="s">
        <v>79</v>
      </c>
      <c r="AY227" s="257" t="s">
        <v>128</v>
      </c>
    </row>
    <row r="228" s="16" customFormat="1">
      <c r="A228" s="16"/>
      <c r="B228" s="272"/>
      <c r="C228" s="273"/>
      <c r="D228" s="232" t="s">
        <v>138</v>
      </c>
      <c r="E228" s="274" t="s">
        <v>1</v>
      </c>
      <c r="F228" s="275" t="s">
        <v>239</v>
      </c>
      <c r="G228" s="273"/>
      <c r="H228" s="276">
        <v>712.10599999999999</v>
      </c>
      <c r="I228" s="277"/>
      <c r="J228" s="273"/>
      <c r="K228" s="273"/>
      <c r="L228" s="278"/>
      <c r="M228" s="279"/>
      <c r="N228" s="280"/>
      <c r="O228" s="280"/>
      <c r="P228" s="280"/>
      <c r="Q228" s="280"/>
      <c r="R228" s="280"/>
      <c r="S228" s="280"/>
      <c r="T228" s="281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2" t="s">
        <v>138</v>
      </c>
      <c r="AU228" s="282" t="s">
        <v>88</v>
      </c>
      <c r="AV228" s="16" t="s">
        <v>157</v>
      </c>
      <c r="AW228" s="16" t="s">
        <v>36</v>
      </c>
      <c r="AX228" s="16" t="s">
        <v>79</v>
      </c>
      <c r="AY228" s="282" t="s">
        <v>128</v>
      </c>
    </row>
    <row r="229" s="13" customFormat="1">
      <c r="A229" s="13"/>
      <c r="B229" s="237"/>
      <c r="C229" s="238"/>
      <c r="D229" s="232" t="s">
        <v>138</v>
      </c>
      <c r="E229" s="239" t="s">
        <v>1</v>
      </c>
      <c r="F229" s="240" t="s">
        <v>240</v>
      </c>
      <c r="G229" s="238"/>
      <c r="H229" s="239" t="s">
        <v>1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138</v>
      </c>
      <c r="AU229" s="246" t="s">
        <v>88</v>
      </c>
      <c r="AV229" s="13" t="s">
        <v>21</v>
      </c>
      <c r="AW229" s="13" t="s">
        <v>36</v>
      </c>
      <c r="AX229" s="13" t="s">
        <v>79</v>
      </c>
      <c r="AY229" s="246" t="s">
        <v>128</v>
      </c>
    </row>
    <row r="230" s="14" customFormat="1">
      <c r="A230" s="14"/>
      <c r="B230" s="247"/>
      <c r="C230" s="248"/>
      <c r="D230" s="232" t="s">
        <v>138</v>
      </c>
      <c r="E230" s="249" t="s">
        <v>1</v>
      </c>
      <c r="F230" s="250" t="s">
        <v>241</v>
      </c>
      <c r="G230" s="248"/>
      <c r="H230" s="251">
        <v>83.628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138</v>
      </c>
      <c r="AU230" s="257" t="s">
        <v>88</v>
      </c>
      <c r="AV230" s="14" t="s">
        <v>88</v>
      </c>
      <c r="AW230" s="14" t="s">
        <v>36</v>
      </c>
      <c r="AX230" s="14" t="s">
        <v>79</v>
      </c>
      <c r="AY230" s="257" t="s">
        <v>128</v>
      </c>
    </row>
    <row r="231" s="14" customFormat="1">
      <c r="A231" s="14"/>
      <c r="B231" s="247"/>
      <c r="C231" s="248"/>
      <c r="D231" s="232" t="s">
        <v>138</v>
      </c>
      <c r="E231" s="249" t="s">
        <v>1</v>
      </c>
      <c r="F231" s="250" t="s">
        <v>242</v>
      </c>
      <c r="G231" s="248"/>
      <c r="H231" s="251">
        <v>1.5600000000000001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7" t="s">
        <v>138</v>
      </c>
      <c r="AU231" s="257" t="s">
        <v>88</v>
      </c>
      <c r="AV231" s="14" t="s">
        <v>88</v>
      </c>
      <c r="AW231" s="14" t="s">
        <v>36</v>
      </c>
      <c r="AX231" s="14" t="s">
        <v>79</v>
      </c>
      <c r="AY231" s="257" t="s">
        <v>128</v>
      </c>
    </row>
    <row r="232" s="16" customFormat="1">
      <c r="A232" s="16"/>
      <c r="B232" s="272"/>
      <c r="C232" s="273"/>
      <c r="D232" s="232" t="s">
        <v>138</v>
      </c>
      <c r="E232" s="274" t="s">
        <v>1</v>
      </c>
      <c r="F232" s="275" t="s">
        <v>239</v>
      </c>
      <c r="G232" s="273"/>
      <c r="H232" s="276">
        <v>85.188000000000002</v>
      </c>
      <c r="I232" s="277"/>
      <c r="J232" s="273"/>
      <c r="K232" s="273"/>
      <c r="L232" s="278"/>
      <c r="M232" s="279"/>
      <c r="N232" s="280"/>
      <c r="O232" s="280"/>
      <c r="P232" s="280"/>
      <c r="Q232" s="280"/>
      <c r="R232" s="280"/>
      <c r="S232" s="280"/>
      <c r="T232" s="281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2" t="s">
        <v>138</v>
      </c>
      <c r="AU232" s="282" t="s">
        <v>88</v>
      </c>
      <c r="AV232" s="16" t="s">
        <v>157</v>
      </c>
      <c r="AW232" s="16" t="s">
        <v>36</v>
      </c>
      <c r="AX232" s="16" t="s">
        <v>79</v>
      </c>
      <c r="AY232" s="282" t="s">
        <v>128</v>
      </c>
    </row>
    <row r="233" s="13" customFormat="1">
      <c r="A233" s="13"/>
      <c r="B233" s="237"/>
      <c r="C233" s="238"/>
      <c r="D233" s="232" t="s">
        <v>138</v>
      </c>
      <c r="E233" s="239" t="s">
        <v>1</v>
      </c>
      <c r="F233" s="240" t="s">
        <v>243</v>
      </c>
      <c r="G233" s="238"/>
      <c r="H233" s="239" t="s">
        <v>1</v>
      </c>
      <c r="I233" s="241"/>
      <c r="J233" s="238"/>
      <c r="K233" s="238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138</v>
      </c>
      <c r="AU233" s="246" t="s">
        <v>88</v>
      </c>
      <c r="AV233" s="13" t="s">
        <v>21</v>
      </c>
      <c r="AW233" s="13" t="s">
        <v>36</v>
      </c>
      <c r="AX233" s="13" t="s">
        <v>79</v>
      </c>
      <c r="AY233" s="246" t="s">
        <v>128</v>
      </c>
    </row>
    <row r="234" s="14" customFormat="1">
      <c r="A234" s="14"/>
      <c r="B234" s="247"/>
      <c r="C234" s="248"/>
      <c r="D234" s="232" t="s">
        <v>138</v>
      </c>
      <c r="E234" s="249" t="s">
        <v>1</v>
      </c>
      <c r="F234" s="250" t="s">
        <v>244</v>
      </c>
      <c r="G234" s="248"/>
      <c r="H234" s="251">
        <v>57.715000000000003</v>
      </c>
      <c r="I234" s="252"/>
      <c r="J234" s="248"/>
      <c r="K234" s="248"/>
      <c r="L234" s="253"/>
      <c r="M234" s="254"/>
      <c r="N234" s="255"/>
      <c r="O234" s="255"/>
      <c r="P234" s="255"/>
      <c r="Q234" s="255"/>
      <c r="R234" s="255"/>
      <c r="S234" s="255"/>
      <c r="T234" s="25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7" t="s">
        <v>138</v>
      </c>
      <c r="AU234" s="257" t="s">
        <v>88</v>
      </c>
      <c r="AV234" s="14" t="s">
        <v>88</v>
      </c>
      <c r="AW234" s="14" t="s">
        <v>36</v>
      </c>
      <c r="AX234" s="14" t="s">
        <v>79</v>
      </c>
      <c r="AY234" s="257" t="s">
        <v>128</v>
      </c>
    </row>
    <row r="235" s="16" customFormat="1">
      <c r="A235" s="16"/>
      <c r="B235" s="272"/>
      <c r="C235" s="273"/>
      <c r="D235" s="232" t="s">
        <v>138</v>
      </c>
      <c r="E235" s="274" t="s">
        <v>1</v>
      </c>
      <c r="F235" s="275" t="s">
        <v>239</v>
      </c>
      <c r="G235" s="273"/>
      <c r="H235" s="276">
        <v>57.715000000000003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138</v>
      </c>
      <c r="AU235" s="282" t="s">
        <v>88</v>
      </c>
      <c r="AV235" s="16" t="s">
        <v>157</v>
      </c>
      <c r="AW235" s="16" t="s">
        <v>36</v>
      </c>
      <c r="AX235" s="16" t="s">
        <v>79</v>
      </c>
      <c r="AY235" s="282" t="s">
        <v>128</v>
      </c>
    </row>
    <row r="236" s="15" customFormat="1">
      <c r="A236" s="15"/>
      <c r="B236" s="258"/>
      <c r="C236" s="259"/>
      <c r="D236" s="232" t="s">
        <v>138</v>
      </c>
      <c r="E236" s="260" t="s">
        <v>1</v>
      </c>
      <c r="F236" s="261" t="s">
        <v>141</v>
      </c>
      <c r="G236" s="259"/>
      <c r="H236" s="262">
        <v>855.00900000000001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8" t="s">
        <v>138</v>
      </c>
      <c r="AU236" s="268" t="s">
        <v>88</v>
      </c>
      <c r="AV236" s="15" t="s">
        <v>135</v>
      </c>
      <c r="AW236" s="15" t="s">
        <v>36</v>
      </c>
      <c r="AX236" s="15" t="s">
        <v>21</v>
      </c>
      <c r="AY236" s="268" t="s">
        <v>128</v>
      </c>
    </row>
    <row r="237" s="13" customFormat="1">
      <c r="A237" s="13"/>
      <c r="B237" s="237"/>
      <c r="C237" s="238"/>
      <c r="D237" s="232" t="s">
        <v>138</v>
      </c>
      <c r="E237" s="239" t="s">
        <v>1</v>
      </c>
      <c r="F237" s="240" t="s">
        <v>267</v>
      </c>
      <c r="G237" s="238"/>
      <c r="H237" s="239" t="s">
        <v>1</v>
      </c>
      <c r="I237" s="241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138</v>
      </c>
      <c r="AU237" s="246" t="s">
        <v>88</v>
      </c>
      <c r="AV237" s="13" t="s">
        <v>21</v>
      </c>
      <c r="AW237" s="13" t="s">
        <v>36</v>
      </c>
      <c r="AX237" s="13" t="s">
        <v>79</v>
      </c>
      <c r="AY237" s="246" t="s">
        <v>128</v>
      </c>
    </row>
    <row r="238" s="14" customFormat="1">
      <c r="A238" s="14"/>
      <c r="B238" s="247"/>
      <c r="C238" s="248"/>
      <c r="D238" s="232" t="s">
        <v>138</v>
      </c>
      <c r="E238" s="248"/>
      <c r="F238" s="250" t="s">
        <v>268</v>
      </c>
      <c r="G238" s="248"/>
      <c r="H238" s="251">
        <v>1710.018</v>
      </c>
      <c r="I238" s="252"/>
      <c r="J238" s="248"/>
      <c r="K238" s="248"/>
      <c r="L238" s="253"/>
      <c r="M238" s="254"/>
      <c r="N238" s="255"/>
      <c r="O238" s="255"/>
      <c r="P238" s="255"/>
      <c r="Q238" s="255"/>
      <c r="R238" s="255"/>
      <c r="S238" s="255"/>
      <c r="T238" s="25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7" t="s">
        <v>138</v>
      </c>
      <c r="AU238" s="257" t="s">
        <v>88</v>
      </c>
      <c r="AV238" s="14" t="s">
        <v>88</v>
      </c>
      <c r="AW238" s="14" t="s">
        <v>4</v>
      </c>
      <c r="AX238" s="14" t="s">
        <v>21</v>
      </c>
      <c r="AY238" s="257" t="s">
        <v>128</v>
      </c>
    </row>
    <row r="239" s="2" customFormat="1" ht="44.25" customHeight="1">
      <c r="A239" s="39"/>
      <c r="B239" s="40"/>
      <c r="C239" s="283" t="s">
        <v>269</v>
      </c>
      <c r="D239" s="283" t="s">
        <v>253</v>
      </c>
      <c r="E239" s="284" t="s">
        <v>270</v>
      </c>
      <c r="F239" s="285" t="s">
        <v>271</v>
      </c>
      <c r="G239" s="286" t="s">
        <v>144</v>
      </c>
      <c r="H239" s="287">
        <v>996.51300000000003</v>
      </c>
      <c r="I239" s="288"/>
      <c r="J239" s="289">
        <f>ROUND(I239*H239,2)</f>
        <v>0</v>
      </c>
      <c r="K239" s="285" t="s">
        <v>145</v>
      </c>
      <c r="L239" s="290"/>
      <c r="M239" s="291" t="s">
        <v>1</v>
      </c>
      <c r="N239" s="292" t="s">
        <v>44</v>
      </c>
      <c r="O239" s="92"/>
      <c r="P239" s="228">
        <f>O239*H239</f>
        <v>0</v>
      </c>
      <c r="Q239" s="228">
        <v>0.0064000000000000003</v>
      </c>
      <c r="R239" s="228">
        <f>Q239*H239</f>
        <v>6.3776832000000008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272</v>
      </c>
      <c r="AT239" s="230" t="s">
        <v>253</v>
      </c>
      <c r="AU239" s="230" t="s">
        <v>88</v>
      </c>
      <c r="AY239" s="18" t="s">
        <v>128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21</v>
      </c>
      <c r="BK239" s="231">
        <f>ROUND(I239*H239,2)</f>
        <v>0</v>
      </c>
      <c r="BL239" s="18" t="s">
        <v>272</v>
      </c>
      <c r="BM239" s="230" t="s">
        <v>273</v>
      </c>
    </row>
    <row r="240" s="2" customFormat="1">
      <c r="A240" s="39"/>
      <c r="B240" s="40"/>
      <c r="C240" s="41"/>
      <c r="D240" s="232" t="s">
        <v>137</v>
      </c>
      <c r="E240" s="41"/>
      <c r="F240" s="233" t="s">
        <v>271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137</v>
      </c>
      <c r="AU240" s="18" t="s">
        <v>88</v>
      </c>
    </row>
    <row r="241" s="14" customFormat="1">
      <c r="A241" s="14"/>
      <c r="B241" s="247"/>
      <c r="C241" s="248"/>
      <c r="D241" s="232" t="s">
        <v>138</v>
      </c>
      <c r="E241" s="249" t="s">
        <v>1</v>
      </c>
      <c r="F241" s="250" t="s">
        <v>274</v>
      </c>
      <c r="G241" s="248"/>
      <c r="H241" s="251">
        <v>855.00900000000001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138</v>
      </c>
      <c r="AU241" s="257" t="s">
        <v>88</v>
      </c>
      <c r="AV241" s="14" t="s">
        <v>88</v>
      </c>
      <c r="AW241" s="14" t="s">
        <v>36</v>
      </c>
      <c r="AX241" s="14" t="s">
        <v>21</v>
      </c>
      <c r="AY241" s="257" t="s">
        <v>128</v>
      </c>
    </row>
    <row r="242" s="14" customFormat="1">
      <c r="A242" s="14"/>
      <c r="B242" s="247"/>
      <c r="C242" s="248"/>
      <c r="D242" s="232" t="s">
        <v>138</v>
      </c>
      <c r="E242" s="248"/>
      <c r="F242" s="250" t="s">
        <v>275</v>
      </c>
      <c r="G242" s="248"/>
      <c r="H242" s="251">
        <v>996.51300000000003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138</v>
      </c>
      <c r="AU242" s="257" t="s">
        <v>88</v>
      </c>
      <c r="AV242" s="14" t="s">
        <v>88</v>
      </c>
      <c r="AW242" s="14" t="s">
        <v>4</v>
      </c>
      <c r="AX242" s="14" t="s">
        <v>21</v>
      </c>
      <c r="AY242" s="257" t="s">
        <v>128</v>
      </c>
    </row>
    <row r="243" s="2" customFormat="1" ht="37.8" customHeight="1">
      <c r="A243" s="39"/>
      <c r="B243" s="40"/>
      <c r="C243" s="283" t="s">
        <v>276</v>
      </c>
      <c r="D243" s="283" t="s">
        <v>253</v>
      </c>
      <c r="E243" s="284" t="s">
        <v>277</v>
      </c>
      <c r="F243" s="285" t="s">
        <v>278</v>
      </c>
      <c r="G243" s="286" t="s">
        <v>144</v>
      </c>
      <c r="H243" s="287">
        <v>996.51300000000003</v>
      </c>
      <c r="I243" s="288"/>
      <c r="J243" s="289">
        <f>ROUND(I243*H243,2)</f>
        <v>0</v>
      </c>
      <c r="K243" s="285" t="s">
        <v>145</v>
      </c>
      <c r="L243" s="290"/>
      <c r="M243" s="291" t="s">
        <v>1</v>
      </c>
      <c r="N243" s="292" t="s">
        <v>44</v>
      </c>
      <c r="O243" s="92"/>
      <c r="P243" s="228">
        <f>O243*H243</f>
        <v>0</v>
      </c>
      <c r="Q243" s="228">
        <v>0.0047999999999999996</v>
      </c>
      <c r="R243" s="228">
        <f>Q243*H243</f>
        <v>4.7832623999999999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272</v>
      </c>
      <c r="AT243" s="230" t="s">
        <v>253</v>
      </c>
      <c r="AU243" s="230" t="s">
        <v>88</v>
      </c>
      <c r="AY243" s="18" t="s">
        <v>128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21</v>
      </c>
      <c r="BK243" s="231">
        <f>ROUND(I243*H243,2)</f>
        <v>0</v>
      </c>
      <c r="BL243" s="18" t="s">
        <v>272</v>
      </c>
      <c r="BM243" s="230" t="s">
        <v>279</v>
      </c>
    </row>
    <row r="244" s="2" customFormat="1">
      <c r="A244" s="39"/>
      <c r="B244" s="40"/>
      <c r="C244" s="41"/>
      <c r="D244" s="232" t="s">
        <v>137</v>
      </c>
      <c r="E244" s="41"/>
      <c r="F244" s="233" t="s">
        <v>278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137</v>
      </c>
      <c r="AU244" s="18" t="s">
        <v>88</v>
      </c>
    </row>
    <row r="245" s="14" customFormat="1">
      <c r="A245" s="14"/>
      <c r="B245" s="247"/>
      <c r="C245" s="248"/>
      <c r="D245" s="232" t="s">
        <v>138</v>
      </c>
      <c r="E245" s="249" t="s">
        <v>1</v>
      </c>
      <c r="F245" s="250" t="s">
        <v>274</v>
      </c>
      <c r="G245" s="248"/>
      <c r="H245" s="251">
        <v>855.00900000000001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138</v>
      </c>
      <c r="AU245" s="257" t="s">
        <v>88</v>
      </c>
      <c r="AV245" s="14" t="s">
        <v>88</v>
      </c>
      <c r="AW245" s="14" t="s">
        <v>36</v>
      </c>
      <c r="AX245" s="14" t="s">
        <v>21</v>
      </c>
      <c r="AY245" s="257" t="s">
        <v>128</v>
      </c>
    </row>
    <row r="246" s="14" customFormat="1">
      <c r="A246" s="14"/>
      <c r="B246" s="247"/>
      <c r="C246" s="248"/>
      <c r="D246" s="232" t="s">
        <v>138</v>
      </c>
      <c r="E246" s="248"/>
      <c r="F246" s="250" t="s">
        <v>275</v>
      </c>
      <c r="G246" s="248"/>
      <c r="H246" s="251">
        <v>996.51300000000003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138</v>
      </c>
      <c r="AU246" s="257" t="s">
        <v>88</v>
      </c>
      <c r="AV246" s="14" t="s">
        <v>88</v>
      </c>
      <c r="AW246" s="14" t="s">
        <v>4</v>
      </c>
      <c r="AX246" s="14" t="s">
        <v>21</v>
      </c>
      <c r="AY246" s="257" t="s">
        <v>128</v>
      </c>
    </row>
    <row r="247" s="2" customFormat="1" ht="24.15" customHeight="1">
      <c r="A247" s="39"/>
      <c r="B247" s="40"/>
      <c r="C247" s="219" t="s">
        <v>280</v>
      </c>
      <c r="D247" s="219" t="s">
        <v>131</v>
      </c>
      <c r="E247" s="220" t="s">
        <v>281</v>
      </c>
      <c r="F247" s="221" t="s">
        <v>282</v>
      </c>
      <c r="G247" s="222" t="s">
        <v>144</v>
      </c>
      <c r="H247" s="223">
        <v>855.00900000000001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44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235</v>
      </c>
      <c r="AT247" s="230" t="s">
        <v>131</v>
      </c>
      <c r="AU247" s="230" t="s">
        <v>88</v>
      </c>
      <c r="AY247" s="18" t="s">
        <v>128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21</v>
      </c>
      <c r="BK247" s="231">
        <f>ROUND(I247*H247,2)</f>
        <v>0</v>
      </c>
      <c r="BL247" s="18" t="s">
        <v>235</v>
      </c>
      <c r="BM247" s="230" t="s">
        <v>283</v>
      </c>
    </row>
    <row r="248" s="2" customFormat="1">
      <c r="A248" s="39"/>
      <c r="B248" s="40"/>
      <c r="C248" s="41"/>
      <c r="D248" s="232" t="s">
        <v>137</v>
      </c>
      <c r="E248" s="41"/>
      <c r="F248" s="233" t="s">
        <v>284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137</v>
      </c>
      <c r="AU248" s="18" t="s">
        <v>88</v>
      </c>
    </row>
    <row r="249" s="13" customFormat="1">
      <c r="A249" s="13"/>
      <c r="B249" s="237"/>
      <c r="C249" s="238"/>
      <c r="D249" s="232" t="s">
        <v>138</v>
      </c>
      <c r="E249" s="239" t="s">
        <v>1</v>
      </c>
      <c r="F249" s="240" t="s">
        <v>151</v>
      </c>
      <c r="G249" s="238"/>
      <c r="H249" s="239" t="s">
        <v>1</v>
      </c>
      <c r="I249" s="241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138</v>
      </c>
      <c r="AU249" s="246" t="s">
        <v>88</v>
      </c>
      <c r="AV249" s="13" t="s">
        <v>21</v>
      </c>
      <c r="AW249" s="13" t="s">
        <v>36</v>
      </c>
      <c r="AX249" s="13" t="s">
        <v>79</v>
      </c>
      <c r="AY249" s="246" t="s">
        <v>128</v>
      </c>
    </row>
    <row r="250" s="14" customFormat="1">
      <c r="A250" s="14"/>
      <c r="B250" s="247"/>
      <c r="C250" s="248"/>
      <c r="D250" s="232" t="s">
        <v>138</v>
      </c>
      <c r="E250" s="249" t="s">
        <v>1</v>
      </c>
      <c r="F250" s="250" t="s">
        <v>238</v>
      </c>
      <c r="G250" s="248"/>
      <c r="H250" s="251">
        <v>712.10599999999999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7" t="s">
        <v>138</v>
      </c>
      <c r="AU250" s="257" t="s">
        <v>88</v>
      </c>
      <c r="AV250" s="14" t="s">
        <v>88</v>
      </c>
      <c r="AW250" s="14" t="s">
        <v>36</v>
      </c>
      <c r="AX250" s="14" t="s">
        <v>79</v>
      </c>
      <c r="AY250" s="257" t="s">
        <v>128</v>
      </c>
    </row>
    <row r="251" s="16" customFormat="1">
      <c r="A251" s="16"/>
      <c r="B251" s="272"/>
      <c r="C251" s="273"/>
      <c r="D251" s="232" t="s">
        <v>138</v>
      </c>
      <c r="E251" s="274" t="s">
        <v>1</v>
      </c>
      <c r="F251" s="275" t="s">
        <v>239</v>
      </c>
      <c r="G251" s="273"/>
      <c r="H251" s="276">
        <v>712.10599999999999</v>
      </c>
      <c r="I251" s="277"/>
      <c r="J251" s="273"/>
      <c r="K251" s="273"/>
      <c r="L251" s="278"/>
      <c r="M251" s="279"/>
      <c r="N251" s="280"/>
      <c r="O251" s="280"/>
      <c r="P251" s="280"/>
      <c r="Q251" s="280"/>
      <c r="R251" s="280"/>
      <c r="S251" s="280"/>
      <c r="T251" s="281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82" t="s">
        <v>138</v>
      </c>
      <c r="AU251" s="282" t="s">
        <v>88</v>
      </c>
      <c r="AV251" s="16" t="s">
        <v>157</v>
      </c>
      <c r="AW251" s="16" t="s">
        <v>36</v>
      </c>
      <c r="AX251" s="16" t="s">
        <v>79</v>
      </c>
      <c r="AY251" s="282" t="s">
        <v>128</v>
      </c>
    </row>
    <row r="252" s="13" customFormat="1">
      <c r="A252" s="13"/>
      <c r="B252" s="237"/>
      <c r="C252" s="238"/>
      <c r="D252" s="232" t="s">
        <v>138</v>
      </c>
      <c r="E252" s="239" t="s">
        <v>1</v>
      </c>
      <c r="F252" s="240" t="s">
        <v>240</v>
      </c>
      <c r="G252" s="238"/>
      <c r="H252" s="239" t="s">
        <v>1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138</v>
      </c>
      <c r="AU252" s="246" t="s">
        <v>88</v>
      </c>
      <c r="AV252" s="13" t="s">
        <v>21</v>
      </c>
      <c r="AW252" s="13" t="s">
        <v>36</v>
      </c>
      <c r="AX252" s="13" t="s">
        <v>79</v>
      </c>
      <c r="AY252" s="246" t="s">
        <v>128</v>
      </c>
    </row>
    <row r="253" s="14" customFormat="1">
      <c r="A253" s="14"/>
      <c r="B253" s="247"/>
      <c r="C253" s="248"/>
      <c r="D253" s="232" t="s">
        <v>138</v>
      </c>
      <c r="E253" s="249" t="s">
        <v>1</v>
      </c>
      <c r="F253" s="250" t="s">
        <v>241</v>
      </c>
      <c r="G253" s="248"/>
      <c r="H253" s="251">
        <v>83.628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138</v>
      </c>
      <c r="AU253" s="257" t="s">
        <v>88</v>
      </c>
      <c r="AV253" s="14" t="s">
        <v>88</v>
      </c>
      <c r="AW253" s="14" t="s">
        <v>36</v>
      </c>
      <c r="AX253" s="14" t="s">
        <v>79</v>
      </c>
      <c r="AY253" s="257" t="s">
        <v>128</v>
      </c>
    </row>
    <row r="254" s="14" customFormat="1">
      <c r="A254" s="14"/>
      <c r="B254" s="247"/>
      <c r="C254" s="248"/>
      <c r="D254" s="232" t="s">
        <v>138</v>
      </c>
      <c r="E254" s="249" t="s">
        <v>1</v>
      </c>
      <c r="F254" s="250" t="s">
        <v>242</v>
      </c>
      <c r="G254" s="248"/>
      <c r="H254" s="251">
        <v>1.5600000000000001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138</v>
      </c>
      <c r="AU254" s="257" t="s">
        <v>88</v>
      </c>
      <c r="AV254" s="14" t="s">
        <v>88</v>
      </c>
      <c r="AW254" s="14" t="s">
        <v>36</v>
      </c>
      <c r="AX254" s="14" t="s">
        <v>79</v>
      </c>
      <c r="AY254" s="257" t="s">
        <v>128</v>
      </c>
    </row>
    <row r="255" s="16" customFormat="1">
      <c r="A255" s="16"/>
      <c r="B255" s="272"/>
      <c r="C255" s="273"/>
      <c r="D255" s="232" t="s">
        <v>138</v>
      </c>
      <c r="E255" s="274" t="s">
        <v>1</v>
      </c>
      <c r="F255" s="275" t="s">
        <v>239</v>
      </c>
      <c r="G255" s="273"/>
      <c r="H255" s="276">
        <v>85.188000000000002</v>
      </c>
      <c r="I255" s="277"/>
      <c r="J255" s="273"/>
      <c r="K255" s="273"/>
      <c r="L255" s="278"/>
      <c r="M255" s="279"/>
      <c r="N255" s="280"/>
      <c r="O255" s="280"/>
      <c r="P255" s="280"/>
      <c r="Q255" s="280"/>
      <c r="R255" s="280"/>
      <c r="S255" s="280"/>
      <c r="T255" s="281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82" t="s">
        <v>138</v>
      </c>
      <c r="AU255" s="282" t="s">
        <v>88</v>
      </c>
      <c r="AV255" s="16" t="s">
        <v>157</v>
      </c>
      <c r="AW255" s="16" t="s">
        <v>36</v>
      </c>
      <c r="AX255" s="16" t="s">
        <v>79</v>
      </c>
      <c r="AY255" s="282" t="s">
        <v>128</v>
      </c>
    </row>
    <row r="256" s="13" customFormat="1">
      <c r="A256" s="13"/>
      <c r="B256" s="237"/>
      <c r="C256" s="238"/>
      <c r="D256" s="232" t="s">
        <v>138</v>
      </c>
      <c r="E256" s="239" t="s">
        <v>1</v>
      </c>
      <c r="F256" s="240" t="s">
        <v>243</v>
      </c>
      <c r="G256" s="238"/>
      <c r="H256" s="239" t="s">
        <v>1</v>
      </c>
      <c r="I256" s="241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138</v>
      </c>
      <c r="AU256" s="246" t="s">
        <v>88</v>
      </c>
      <c r="AV256" s="13" t="s">
        <v>21</v>
      </c>
      <c r="AW256" s="13" t="s">
        <v>36</v>
      </c>
      <c r="AX256" s="13" t="s">
        <v>79</v>
      </c>
      <c r="AY256" s="246" t="s">
        <v>128</v>
      </c>
    </row>
    <row r="257" s="14" customFormat="1">
      <c r="A257" s="14"/>
      <c r="B257" s="247"/>
      <c r="C257" s="248"/>
      <c r="D257" s="232" t="s">
        <v>138</v>
      </c>
      <c r="E257" s="249" t="s">
        <v>1</v>
      </c>
      <c r="F257" s="250" t="s">
        <v>244</v>
      </c>
      <c r="G257" s="248"/>
      <c r="H257" s="251">
        <v>57.715000000000003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7" t="s">
        <v>138</v>
      </c>
      <c r="AU257" s="257" t="s">
        <v>88</v>
      </c>
      <c r="AV257" s="14" t="s">
        <v>88</v>
      </c>
      <c r="AW257" s="14" t="s">
        <v>36</v>
      </c>
      <c r="AX257" s="14" t="s">
        <v>79</v>
      </c>
      <c r="AY257" s="257" t="s">
        <v>128</v>
      </c>
    </row>
    <row r="258" s="16" customFormat="1">
      <c r="A258" s="16"/>
      <c r="B258" s="272"/>
      <c r="C258" s="273"/>
      <c r="D258" s="232" t="s">
        <v>138</v>
      </c>
      <c r="E258" s="274" t="s">
        <v>1</v>
      </c>
      <c r="F258" s="275" t="s">
        <v>239</v>
      </c>
      <c r="G258" s="273"/>
      <c r="H258" s="276">
        <v>57.715000000000003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138</v>
      </c>
      <c r="AU258" s="282" t="s">
        <v>88</v>
      </c>
      <c r="AV258" s="16" t="s">
        <v>157</v>
      </c>
      <c r="AW258" s="16" t="s">
        <v>36</v>
      </c>
      <c r="AX258" s="16" t="s">
        <v>79</v>
      </c>
      <c r="AY258" s="282" t="s">
        <v>128</v>
      </c>
    </row>
    <row r="259" s="15" customFormat="1">
      <c r="A259" s="15"/>
      <c r="B259" s="258"/>
      <c r="C259" s="259"/>
      <c r="D259" s="232" t="s">
        <v>138</v>
      </c>
      <c r="E259" s="260" t="s">
        <v>1</v>
      </c>
      <c r="F259" s="261" t="s">
        <v>141</v>
      </c>
      <c r="G259" s="259"/>
      <c r="H259" s="262">
        <v>855.00900000000001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8" t="s">
        <v>138</v>
      </c>
      <c r="AU259" s="268" t="s">
        <v>88</v>
      </c>
      <c r="AV259" s="15" t="s">
        <v>135</v>
      </c>
      <c r="AW259" s="15" t="s">
        <v>36</v>
      </c>
      <c r="AX259" s="15" t="s">
        <v>21</v>
      </c>
      <c r="AY259" s="268" t="s">
        <v>128</v>
      </c>
    </row>
    <row r="260" s="2" customFormat="1" ht="24.15" customHeight="1">
      <c r="A260" s="39"/>
      <c r="B260" s="40"/>
      <c r="C260" s="219" t="s">
        <v>285</v>
      </c>
      <c r="D260" s="219" t="s">
        <v>131</v>
      </c>
      <c r="E260" s="220" t="s">
        <v>286</v>
      </c>
      <c r="F260" s="221" t="s">
        <v>287</v>
      </c>
      <c r="G260" s="222" t="s">
        <v>144</v>
      </c>
      <c r="H260" s="223">
        <v>712.10599999999999</v>
      </c>
      <c r="I260" s="224"/>
      <c r="J260" s="225">
        <f>ROUND(I260*H260,2)</f>
        <v>0</v>
      </c>
      <c r="K260" s="221" t="s">
        <v>145</v>
      </c>
      <c r="L260" s="45"/>
      <c r="M260" s="226" t="s">
        <v>1</v>
      </c>
      <c r="N260" s="227" t="s">
        <v>44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0.16700000000000001</v>
      </c>
      <c r="T260" s="229">
        <f>S260*H260</f>
        <v>118.92170200000001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235</v>
      </c>
      <c r="AT260" s="230" t="s">
        <v>131</v>
      </c>
      <c r="AU260" s="230" t="s">
        <v>88</v>
      </c>
      <c r="AY260" s="18" t="s">
        <v>128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21</v>
      </c>
      <c r="BK260" s="231">
        <f>ROUND(I260*H260,2)</f>
        <v>0</v>
      </c>
      <c r="BL260" s="18" t="s">
        <v>235</v>
      </c>
      <c r="BM260" s="230" t="s">
        <v>288</v>
      </c>
    </row>
    <row r="261" s="2" customFormat="1">
      <c r="A261" s="39"/>
      <c r="B261" s="40"/>
      <c r="C261" s="41"/>
      <c r="D261" s="232" t="s">
        <v>137</v>
      </c>
      <c r="E261" s="41"/>
      <c r="F261" s="233" t="s">
        <v>289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137</v>
      </c>
      <c r="AU261" s="18" t="s">
        <v>88</v>
      </c>
    </row>
    <row r="262" s="2" customFormat="1">
      <c r="A262" s="39"/>
      <c r="B262" s="40"/>
      <c r="C262" s="41"/>
      <c r="D262" s="269" t="s">
        <v>148</v>
      </c>
      <c r="E262" s="41"/>
      <c r="F262" s="270" t="s">
        <v>290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148</v>
      </c>
      <c r="AU262" s="18" t="s">
        <v>88</v>
      </c>
    </row>
    <row r="263" s="13" customFormat="1">
      <c r="A263" s="13"/>
      <c r="B263" s="237"/>
      <c r="C263" s="238"/>
      <c r="D263" s="232" t="s">
        <v>138</v>
      </c>
      <c r="E263" s="239" t="s">
        <v>1</v>
      </c>
      <c r="F263" s="240" t="s">
        <v>151</v>
      </c>
      <c r="G263" s="238"/>
      <c r="H263" s="239" t="s">
        <v>1</v>
      </c>
      <c r="I263" s="241"/>
      <c r="J263" s="238"/>
      <c r="K263" s="238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138</v>
      </c>
      <c r="AU263" s="246" t="s">
        <v>88</v>
      </c>
      <c r="AV263" s="13" t="s">
        <v>21</v>
      </c>
      <c r="AW263" s="13" t="s">
        <v>36</v>
      </c>
      <c r="AX263" s="13" t="s">
        <v>79</v>
      </c>
      <c r="AY263" s="246" t="s">
        <v>128</v>
      </c>
    </row>
    <row r="264" s="14" customFormat="1">
      <c r="A264" s="14"/>
      <c r="B264" s="247"/>
      <c r="C264" s="248"/>
      <c r="D264" s="232" t="s">
        <v>138</v>
      </c>
      <c r="E264" s="249" t="s">
        <v>1</v>
      </c>
      <c r="F264" s="250" t="s">
        <v>238</v>
      </c>
      <c r="G264" s="248"/>
      <c r="H264" s="251">
        <v>712.10599999999999</v>
      </c>
      <c r="I264" s="252"/>
      <c r="J264" s="248"/>
      <c r="K264" s="248"/>
      <c r="L264" s="253"/>
      <c r="M264" s="254"/>
      <c r="N264" s="255"/>
      <c r="O264" s="255"/>
      <c r="P264" s="255"/>
      <c r="Q264" s="255"/>
      <c r="R264" s="255"/>
      <c r="S264" s="255"/>
      <c r="T264" s="25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7" t="s">
        <v>138</v>
      </c>
      <c r="AU264" s="257" t="s">
        <v>88</v>
      </c>
      <c r="AV264" s="14" t="s">
        <v>88</v>
      </c>
      <c r="AW264" s="14" t="s">
        <v>36</v>
      </c>
      <c r="AX264" s="14" t="s">
        <v>21</v>
      </c>
      <c r="AY264" s="257" t="s">
        <v>128</v>
      </c>
    </row>
    <row r="265" s="2" customFormat="1" ht="24.15" customHeight="1">
      <c r="A265" s="39"/>
      <c r="B265" s="40"/>
      <c r="C265" s="219" t="s">
        <v>7</v>
      </c>
      <c r="D265" s="219" t="s">
        <v>131</v>
      </c>
      <c r="E265" s="220" t="s">
        <v>291</v>
      </c>
      <c r="F265" s="221" t="s">
        <v>292</v>
      </c>
      <c r="G265" s="222" t="s">
        <v>293</v>
      </c>
      <c r="H265" s="293"/>
      <c r="I265" s="224"/>
      <c r="J265" s="225">
        <f>ROUND(I265*H265,2)</f>
        <v>0</v>
      </c>
      <c r="K265" s="221" t="s">
        <v>145</v>
      </c>
      <c r="L265" s="45"/>
      <c r="M265" s="226" t="s">
        <v>1</v>
      </c>
      <c r="N265" s="227" t="s">
        <v>44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235</v>
      </c>
      <c r="AT265" s="230" t="s">
        <v>131</v>
      </c>
      <c r="AU265" s="230" t="s">
        <v>88</v>
      </c>
      <c r="AY265" s="18" t="s">
        <v>128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21</v>
      </c>
      <c r="BK265" s="231">
        <f>ROUND(I265*H265,2)</f>
        <v>0</v>
      </c>
      <c r="BL265" s="18" t="s">
        <v>235</v>
      </c>
      <c r="BM265" s="230" t="s">
        <v>294</v>
      </c>
    </row>
    <row r="266" s="2" customFormat="1">
      <c r="A266" s="39"/>
      <c r="B266" s="40"/>
      <c r="C266" s="41"/>
      <c r="D266" s="232" t="s">
        <v>137</v>
      </c>
      <c r="E266" s="41"/>
      <c r="F266" s="233" t="s">
        <v>295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137</v>
      </c>
      <c r="AU266" s="18" t="s">
        <v>88</v>
      </c>
    </row>
    <row r="267" s="2" customFormat="1">
      <c r="A267" s="39"/>
      <c r="B267" s="40"/>
      <c r="C267" s="41"/>
      <c r="D267" s="269" t="s">
        <v>148</v>
      </c>
      <c r="E267" s="41"/>
      <c r="F267" s="270" t="s">
        <v>296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148</v>
      </c>
      <c r="AU267" s="18" t="s">
        <v>88</v>
      </c>
    </row>
    <row r="268" s="12" customFormat="1" ht="22.8" customHeight="1">
      <c r="A268" s="12"/>
      <c r="B268" s="203"/>
      <c r="C268" s="204"/>
      <c r="D268" s="205" t="s">
        <v>78</v>
      </c>
      <c r="E268" s="217" t="s">
        <v>297</v>
      </c>
      <c r="F268" s="217" t="s">
        <v>298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SUM(P269:P285)</f>
        <v>0</v>
      </c>
      <c r="Q268" s="211"/>
      <c r="R268" s="212">
        <f>SUM(R269:R285)</f>
        <v>0.082587460000000001</v>
      </c>
      <c r="S268" s="211"/>
      <c r="T268" s="213">
        <f>SUM(T269:T285)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88</v>
      </c>
      <c r="AT268" s="215" t="s">
        <v>78</v>
      </c>
      <c r="AU268" s="215" t="s">
        <v>21</v>
      </c>
      <c r="AY268" s="214" t="s">
        <v>128</v>
      </c>
      <c r="BK268" s="216">
        <f>SUM(BK269:BK285)</f>
        <v>0</v>
      </c>
    </row>
    <row r="269" s="2" customFormat="1" ht="16.5" customHeight="1">
      <c r="A269" s="39"/>
      <c r="B269" s="40"/>
      <c r="C269" s="219" t="s">
        <v>299</v>
      </c>
      <c r="D269" s="219" t="s">
        <v>131</v>
      </c>
      <c r="E269" s="220" t="s">
        <v>300</v>
      </c>
      <c r="F269" s="221" t="s">
        <v>301</v>
      </c>
      <c r="G269" s="222" t="s">
        <v>160</v>
      </c>
      <c r="H269" s="223">
        <v>4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44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235</v>
      </c>
      <c r="AT269" s="230" t="s">
        <v>131</v>
      </c>
      <c r="AU269" s="230" t="s">
        <v>88</v>
      </c>
      <c r="AY269" s="18" t="s">
        <v>128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21</v>
      </c>
      <c r="BK269" s="231">
        <f>ROUND(I269*H269,2)</f>
        <v>0</v>
      </c>
      <c r="BL269" s="18" t="s">
        <v>235</v>
      </c>
      <c r="BM269" s="230" t="s">
        <v>302</v>
      </c>
    </row>
    <row r="270" s="2" customFormat="1">
      <c r="A270" s="39"/>
      <c r="B270" s="40"/>
      <c r="C270" s="41"/>
      <c r="D270" s="232" t="s">
        <v>137</v>
      </c>
      <c r="E270" s="41"/>
      <c r="F270" s="233" t="s">
        <v>301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137</v>
      </c>
      <c r="AU270" s="18" t="s">
        <v>88</v>
      </c>
    </row>
    <row r="271" s="13" customFormat="1">
      <c r="A271" s="13"/>
      <c r="B271" s="237"/>
      <c r="C271" s="238"/>
      <c r="D271" s="232" t="s">
        <v>138</v>
      </c>
      <c r="E271" s="239" t="s">
        <v>1</v>
      </c>
      <c r="F271" s="240" t="s">
        <v>303</v>
      </c>
      <c r="G271" s="238"/>
      <c r="H271" s="239" t="s">
        <v>1</v>
      </c>
      <c r="I271" s="241"/>
      <c r="J271" s="238"/>
      <c r="K271" s="238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138</v>
      </c>
      <c r="AU271" s="246" t="s">
        <v>88</v>
      </c>
      <c r="AV271" s="13" t="s">
        <v>21</v>
      </c>
      <c r="AW271" s="13" t="s">
        <v>36</v>
      </c>
      <c r="AX271" s="13" t="s">
        <v>79</v>
      </c>
      <c r="AY271" s="246" t="s">
        <v>128</v>
      </c>
    </row>
    <row r="272" s="14" customFormat="1">
      <c r="A272" s="14"/>
      <c r="B272" s="247"/>
      <c r="C272" s="248"/>
      <c r="D272" s="232" t="s">
        <v>138</v>
      </c>
      <c r="E272" s="249" t="s">
        <v>1</v>
      </c>
      <c r="F272" s="250" t="s">
        <v>304</v>
      </c>
      <c r="G272" s="248"/>
      <c r="H272" s="251">
        <v>4</v>
      </c>
      <c r="I272" s="252"/>
      <c r="J272" s="248"/>
      <c r="K272" s="248"/>
      <c r="L272" s="253"/>
      <c r="M272" s="254"/>
      <c r="N272" s="255"/>
      <c r="O272" s="255"/>
      <c r="P272" s="255"/>
      <c r="Q272" s="255"/>
      <c r="R272" s="255"/>
      <c r="S272" s="255"/>
      <c r="T272" s="25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7" t="s">
        <v>138</v>
      </c>
      <c r="AU272" s="257" t="s">
        <v>88</v>
      </c>
      <c r="AV272" s="14" t="s">
        <v>88</v>
      </c>
      <c r="AW272" s="14" t="s">
        <v>36</v>
      </c>
      <c r="AX272" s="14" t="s">
        <v>21</v>
      </c>
      <c r="AY272" s="257" t="s">
        <v>128</v>
      </c>
    </row>
    <row r="273" s="2" customFormat="1" ht="24.15" customHeight="1">
      <c r="A273" s="39"/>
      <c r="B273" s="40"/>
      <c r="C273" s="219" t="s">
        <v>305</v>
      </c>
      <c r="D273" s="219" t="s">
        <v>131</v>
      </c>
      <c r="E273" s="220" t="s">
        <v>306</v>
      </c>
      <c r="F273" s="221" t="s">
        <v>307</v>
      </c>
      <c r="G273" s="222" t="s">
        <v>134</v>
      </c>
      <c r="H273" s="223">
        <v>193.63999999999999</v>
      </c>
      <c r="I273" s="224"/>
      <c r="J273" s="225">
        <f>ROUND(I273*H273,2)</f>
        <v>0</v>
      </c>
      <c r="K273" s="221" t="s">
        <v>145</v>
      </c>
      <c r="L273" s="45"/>
      <c r="M273" s="226" t="s">
        <v>1</v>
      </c>
      <c r="N273" s="227" t="s">
        <v>44</v>
      </c>
      <c r="O273" s="92"/>
      <c r="P273" s="228">
        <f>O273*H273</f>
        <v>0</v>
      </c>
      <c r="Q273" s="228">
        <v>2.7500000000000001E-05</v>
      </c>
      <c r="R273" s="228">
        <f>Q273*H273</f>
        <v>0.0053251000000000001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235</v>
      </c>
      <c r="AT273" s="230" t="s">
        <v>131</v>
      </c>
      <c r="AU273" s="230" t="s">
        <v>88</v>
      </c>
      <c r="AY273" s="18" t="s">
        <v>128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21</v>
      </c>
      <c r="BK273" s="231">
        <f>ROUND(I273*H273,2)</f>
        <v>0</v>
      </c>
      <c r="BL273" s="18" t="s">
        <v>235</v>
      </c>
      <c r="BM273" s="230" t="s">
        <v>308</v>
      </c>
    </row>
    <row r="274" s="2" customFormat="1">
      <c r="A274" s="39"/>
      <c r="B274" s="40"/>
      <c r="C274" s="41"/>
      <c r="D274" s="232" t="s">
        <v>137</v>
      </c>
      <c r="E274" s="41"/>
      <c r="F274" s="233" t="s">
        <v>309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137</v>
      </c>
      <c r="AU274" s="18" t="s">
        <v>88</v>
      </c>
    </row>
    <row r="275" s="2" customFormat="1">
      <c r="A275" s="39"/>
      <c r="B275" s="40"/>
      <c r="C275" s="41"/>
      <c r="D275" s="269" t="s">
        <v>148</v>
      </c>
      <c r="E275" s="41"/>
      <c r="F275" s="270" t="s">
        <v>310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148</v>
      </c>
      <c r="AU275" s="18" t="s">
        <v>88</v>
      </c>
    </row>
    <row r="276" s="13" customFormat="1">
      <c r="A276" s="13"/>
      <c r="B276" s="237"/>
      <c r="C276" s="238"/>
      <c r="D276" s="232" t="s">
        <v>138</v>
      </c>
      <c r="E276" s="239" t="s">
        <v>1</v>
      </c>
      <c r="F276" s="240" t="s">
        <v>311</v>
      </c>
      <c r="G276" s="238"/>
      <c r="H276" s="239" t="s">
        <v>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138</v>
      </c>
      <c r="AU276" s="246" t="s">
        <v>88</v>
      </c>
      <c r="AV276" s="13" t="s">
        <v>21</v>
      </c>
      <c r="AW276" s="13" t="s">
        <v>36</v>
      </c>
      <c r="AX276" s="13" t="s">
        <v>79</v>
      </c>
      <c r="AY276" s="246" t="s">
        <v>128</v>
      </c>
    </row>
    <row r="277" s="14" customFormat="1">
      <c r="A277" s="14"/>
      <c r="B277" s="247"/>
      <c r="C277" s="248"/>
      <c r="D277" s="232" t="s">
        <v>138</v>
      </c>
      <c r="E277" s="249" t="s">
        <v>1</v>
      </c>
      <c r="F277" s="250" t="s">
        <v>312</v>
      </c>
      <c r="G277" s="248"/>
      <c r="H277" s="251">
        <v>185.84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7" t="s">
        <v>138</v>
      </c>
      <c r="AU277" s="257" t="s">
        <v>88</v>
      </c>
      <c r="AV277" s="14" t="s">
        <v>88</v>
      </c>
      <c r="AW277" s="14" t="s">
        <v>36</v>
      </c>
      <c r="AX277" s="14" t="s">
        <v>79</v>
      </c>
      <c r="AY277" s="257" t="s">
        <v>128</v>
      </c>
    </row>
    <row r="278" s="14" customFormat="1">
      <c r="A278" s="14"/>
      <c r="B278" s="247"/>
      <c r="C278" s="248"/>
      <c r="D278" s="232" t="s">
        <v>138</v>
      </c>
      <c r="E278" s="249" t="s">
        <v>1</v>
      </c>
      <c r="F278" s="250" t="s">
        <v>313</v>
      </c>
      <c r="G278" s="248"/>
      <c r="H278" s="251">
        <v>7.7999999999999998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138</v>
      </c>
      <c r="AU278" s="257" t="s">
        <v>88</v>
      </c>
      <c r="AV278" s="14" t="s">
        <v>88</v>
      </c>
      <c r="AW278" s="14" t="s">
        <v>36</v>
      </c>
      <c r="AX278" s="14" t="s">
        <v>79</v>
      </c>
      <c r="AY278" s="257" t="s">
        <v>128</v>
      </c>
    </row>
    <row r="279" s="15" customFormat="1">
      <c r="A279" s="15"/>
      <c r="B279" s="258"/>
      <c r="C279" s="259"/>
      <c r="D279" s="232" t="s">
        <v>138</v>
      </c>
      <c r="E279" s="260" t="s">
        <v>1</v>
      </c>
      <c r="F279" s="261" t="s">
        <v>141</v>
      </c>
      <c r="G279" s="259"/>
      <c r="H279" s="262">
        <v>193.63999999999999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8" t="s">
        <v>138</v>
      </c>
      <c r="AU279" s="268" t="s">
        <v>88</v>
      </c>
      <c r="AV279" s="15" t="s">
        <v>135</v>
      </c>
      <c r="AW279" s="15" t="s">
        <v>36</v>
      </c>
      <c r="AX279" s="15" t="s">
        <v>21</v>
      </c>
      <c r="AY279" s="268" t="s">
        <v>128</v>
      </c>
    </row>
    <row r="280" s="2" customFormat="1" ht="24.15" customHeight="1">
      <c r="A280" s="39"/>
      <c r="B280" s="40"/>
      <c r="C280" s="283" t="s">
        <v>314</v>
      </c>
      <c r="D280" s="283" t="s">
        <v>253</v>
      </c>
      <c r="E280" s="284" t="s">
        <v>315</v>
      </c>
      <c r="F280" s="285" t="s">
        <v>316</v>
      </c>
      <c r="G280" s="286" t="s">
        <v>134</v>
      </c>
      <c r="H280" s="287">
        <v>203.322</v>
      </c>
      <c r="I280" s="288"/>
      <c r="J280" s="289">
        <f>ROUND(I280*H280,2)</f>
        <v>0</v>
      </c>
      <c r="K280" s="285" t="s">
        <v>234</v>
      </c>
      <c r="L280" s="290"/>
      <c r="M280" s="291" t="s">
        <v>1</v>
      </c>
      <c r="N280" s="292" t="s">
        <v>44</v>
      </c>
      <c r="O280" s="92"/>
      <c r="P280" s="228">
        <f>O280*H280</f>
        <v>0</v>
      </c>
      <c r="Q280" s="228">
        <v>0.00038000000000000002</v>
      </c>
      <c r="R280" s="228">
        <f>Q280*H280</f>
        <v>0.077262360000000002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272</v>
      </c>
      <c r="AT280" s="230" t="s">
        <v>253</v>
      </c>
      <c r="AU280" s="230" t="s">
        <v>88</v>
      </c>
      <c r="AY280" s="18" t="s">
        <v>128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21</v>
      </c>
      <c r="BK280" s="231">
        <f>ROUND(I280*H280,2)</f>
        <v>0</v>
      </c>
      <c r="BL280" s="18" t="s">
        <v>272</v>
      </c>
      <c r="BM280" s="230" t="s">
        <v>317</v>
      </c>
    </row>
    <row r="281" s="2" customFormat="1">
      <c r="A281" s="39"/>
      <c r="B281" s="40"/>
      <c r="C281" s="41"/>
      <c r="D281" s="232" t="s">
        <v>137</v>
      </c>
      <c r="E281" s="41"/>
      <c r="F281" s="233" t="s">
        <v>316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137</v>
      </c>
      <c r="AU281" s="18" t="s">
        <v>88</v>
      </c>
    </row>
    <row r="282" s="14" customFormat="1">
      <c r="A282" s="14"/>
      <c r="B282" s="247"/>
      <c r="C282" s="248"/>
      <c r="D282" s="232" t="s">
        <v>138</v>
      </c>
      <c r="E282" s="248"/>
      <c r="F282" s="250" t="s">
        <v>318</v>
      </c>
      <c r="G282" s="248"/>
      <c r="H282" s="251">
        <v>203.322</v>
      </c>
      <c r="I282" s="252"/>
      <c r="J282" s="248"/>
      <c r="K282" s="248"/>
      <c r="L282" s="253"/>
      <c r="M282" s="254"/>
      <c r="N282" s="255"/>
      <c r="O282" s="255"/>
      <c r="P282" s="255"/>
      <c r="Q282" s="255"/>
      <c r="R282" s="255"/>
      <c r="S282" s="255"/>
      <c r="T282" s="25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7" t="s">
        <v>138</v>
      </c>
      <c r="AU282" s="257" t="s">
        <v>88</v>
      </c>
      <c r="AV282" s="14" t="s">
        <v>88</v>
      </c>
      <c r="AW282" s="14" t="s">
        <v>4</v>
      </c>
      <c r="AX282" s="14" t="s">
        <v>21</v>
      </c>
      <c r="AY282" s="257" t="s">
        <v>128</v>
      </c>
    </row>
    <row r="283" s="2" customFormat="1" ht="24.15" customHeight="1">
      <c r="A283" s="39"/>
      <c r="B283" s="40"/>
      <c r="C283" s="219" t="s">
        <v>319</v>
      </c>
      <c r="D283" s="219" t="s">
        <v>131</v>
      </c>
      <c r="E283" s="220" t="s">
        <v>320</v>
      </c>
      <c r="F283" s="221" t="s">
        <v>321</v>
      </c>
      <c r="G283" s="222" t="s">
        <v>293</v>
      </c>
      <c r="H283" s="293"/>
      <c r="I283" s="224"/>
      <c r="J283" s="225">
        <f>ROUND(I283*H283,2)</f>
        <v>0</v>
      </c>
      <c r="K283" s="221" t="s">
        <v>145</v>
      </c>
      <c r="L283" s="45"/>
      <c r="M283" s="226" t="s">
        <v>1</v>
      </c>
      <c r="N283" s="227" t="s">
        <v>44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235</v>
      </c>
      <c r="AT283" s="230" t="s">
        <v>131</v>
      </c>
      <c r="AU283" s="230" t="s">
        <v>88</v>
      </c>
      <c r="AY283" s="18" t="s">
        <v>128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21</v>
      </c>
      <c r="BK283" s="231">
        <f>ROUND(I283*H283,2)</f>
        <v>0</v>
      </c>
      <c r="BL283" s="18" t="s">
        <v>235</v>
      </c>
      <c r="BM283" s="230" t="s">
        <v>322</v>
      </c>
    </row>
    <row r="284" s="2" customFormat="1">
      <c r="A284" s="39"/>
      <c r="B284" s="40"/>
      <c r="C284" s="41"/>
      <c r="D284" s="232" t="s">
        <v>137</v>
      </c>
      <c r="E284" s="41"/>
      <c r="F284" s="233" t="s">
        <v>323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137</v>
      </c>
      <c r="AU284" s="18" t="s">
        <v>88</v>
      </c>
    </row>
    <row r="285" s="2" customFormat="1">
      <c r="A285" s="39"/>
      <c r="B285" s="40"/>
      <c r="C285" s="41"/>
      <c r="D285" s="269" t="s">
        <v>148</v>
      </c>
      <c r="E285" s="41"/>
      <c r="F285" s="270" t="s">
        <v>324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148</v>
      </c>
      <c r="AU285" s="18" t="s">
        <v>88</v>
      </c>
    </row>
    <row r="286" s="12" customFormat="1" ht="22.8" customHeight="1">
      <c r="A286" s="12"/>
      <c r="B286" s="203"/>
      <c r="C286" s="204"/>
      <c r="D286" s="205" t="s">
        <v>78</v>
      </c>
      <c r="E286" s="217" t="s">
        <v>325</v>
      </c>
      <c r="F286" s="217" t="s">
        <v>326</v>
      </c>
      <c r="G286" s="204"/>
      <c r="H286" s="204"/>
      <c r="I286" s="207"/>
      <c r="J286" s="218">
        <f>BK286</f>
        <v>0</v>
      </c>
      <c r="K286" s="204"/>
      <c r="L286" s="209"/>
      <c r="M286" s="210"/>
      <c r="N286" s="211"/>
      <c r="O286" s="211"/>
      <c r="P286" s="212">
        <f>SUM(P287:P295)</f>
        <v>0</v>
      </c>
      <c r="Q286" s="211"/>
      <c r="R286" s="212">
        <f>SUM(R287:R295)</f>
        <v>0.01068</v>
      </c>
      <c r="S286" s="211"/>
      <c r="T286" s="213">
        <f>SUM(T287:T295)</f>
        <v>0.092280000000000001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4" t="s">
        <v>88</v>
      </c>
      <c r="AT286" s="215" t="s">
        <v>78</v>
      </c>
      <c r="AU286" s="215" t="s">
        <v>21</v>
      </c>
      <c r="AY286" s="214" t="s">
        <v>128</v>
      </c>
      <c r="BK286" s="216">
        <f>SUM(BK287:BK295)</f>
        <v>0</v>
      </c>
    </row>
    <row r="287" s="2" customFormat="1" ht="16.5" customHeight="1">
      <c r="A287" s="39"/>
      <c r="B287" s="40"/>
      <c r="C287" s="219" t="s">
        <v>327</v>
      </c>
      <c r="D287" s="219" t="s">
        <v>131</v>
      </c>
      <c r="E287" s="220" t="s">
        <v>328</v>
      </c>
      <c r="F287" s="221" t="s">
        <v>329</v>
      </c>
      <c r="G287" s="222" t="s">
        <v>330</v>
      </c>
      <c r="H287" s="223">
        <v>4</v>
      </c>
      <c r="I287" s="224"/>
      <c r="J287" s="225">
        <f>ROUND(I287*H287,2)</f>
        <v>0</v>
      </c>
      <c r="K287" s="221" t="s">
        <v>145</v>
      </c>
      <c r="L287" s="45"/>
      <c r="M287" s="226" t="s">
        <v>1</v>
      </c>
      <c r="N287" s="227" t="s">
        <v>44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0.02307</v>
      </c>
      <c r="T287" s="229">
        <f>S287*H287</f>
        <v>0.092280000000000001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235</v>
      </c>
      <c r="AT287" s="230" t="s">
        <v>131</v>
      </c>
      <c r="AU287" s="230" t="s">
        <v>88</v>
      </c>
      <c r="AY287" s="18" t="s">
        <v>128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21</v>
      </c>
      <c r="BK287" s="231">
        <f>ROUND(I287*H287,2)</f>
        <v>0</v>
      </c>
      <c r="BL287" s="18" t="s">
        <v>235</v>
      </c>
      <c r="BM287" s="230" t="s">
        <v>331</v>
      </c>
    </row>
    <row r="288" s="2" customFormat="1">
      <c r="A288" s="39"/>
      <c r="B288" s="40"/>
      <c r="C288" s="41"/>
      <c r="D288" s="232" t="s">
        <v>137</v>
      </c>
      <c r="E288" s="41"/>
      <c r="F288" s="233" t="s">
        <v>332</v>
      </c>
      <c r="G288" s="41"/>
      <c r="H288" s="41"/>
      <c r="I288" s="234"/>
      <c r="J288" s="41"/>
      <c r="K288" s="41"/>
      <c r="L288" s="45"/>
      <c r="M288" s="235"/>
      <c r="N288" s="236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137</v>
      </c>
      <c r="AU288" s="18" t="s">
        <v>88</v>
      </c>
    </row>
    <row r="289" s="2" customFormat="1">
      <c r="A289" s="39"/>
      <c r="B289" s="40"/>
      <c r="C289" s="41"/>
      <c r="D289" s="269" t="s">
        <v>148</v>
      </c>
      <c r="E289" s="41"/>
      <c r="F289" s="270" t="s">
        <v>333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148</v>
      </c>
      <c r="AU289" s="18" t="s">
        <v>88</v>
      </c>
    </row>
    <row r="290" s="2" customFormat="1" ht="44.25" customHeight="1">
      <c r="A290" s="39"/>
      <c r="B290" s="40"/>
      <c r="C290" s="219" t="s">
        <v>334</v>
      </c>
      <c r="D290" s="219" t="s">
        <v>131</v>
      </c>
      <c r="E290" s="220" t="s">
        <v>335</v>
      </c>
      <c r="F290" s="221" t="s">
        <v>336</v>
      </c>
      <c r="G290" s="222" t="s">
        <v>330</v>
      </c>
      <c r="H290" s="223">
        <v>4</v>
      </c>
      <c r="I290" s="224"/>
      <c r="J290" s="225">
        <f>ROUND(I290*H290,2)</f>
        <v>0</v>
      </c>
      <c r="K290" s="221" t="s">
        <v>145</v>
      </c>
      <c r="L290" s="45"/>
      <c r="M290" s="226" t="s">
        <v>1</v>
      </c>
      <c r="N290" s="227" t="s">
        <v>44</v>
      </c>
      <c r="O290" s="92"/>
      <c r="P290" s="228">
        <f>O290*H290</f>
        <v>0</v>
      </c>
      <c r="Q290" s="228">
        <v>0.0026700000000000001</v>
      </c>
      <c r="R290" s="228">
        <f>Q290*H290</f>
        <v>0.01068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235</v>
      </c>
      <c r="AT290" s="230" t="s">
        <v>131</v>
      </c>
      <c r="AU290" s="230" t="s">
        <v>88</v>
      </c>
      <c r="AY290" s="18" t="s">
        <v>128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21</v>
      </c>
      <c r="BK290" s="231">
        <f>ROUND(I290*H290,2)</f>
        <v>0</v>
      </c>
      <c r="BL290" s="18" t="s">
        <v>235</v>
      </c>
      <c r="BM290" s="230" t="s">
        <v>337</v>
      </c>
    </row>
    <row r="291" s="2" customFormat="1">
      <c r="A291" s="39"/>
      <c r="B291" s="40"/>
      <c r="C291" s="41"/>
      <c r="D291" s="232" t="s">
        <v>137</v>
      </c>
      <c r="E291" s="41"/>
      <c r="F291" s="233" t="s">
        <v>338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137</v>
      </c>
      <c r="AU291" s="18" t="s">
        <v>88</v>
      </c>
    </row>
    <row r="292" s="2" customFormat="1">
      <c r="A292" s="39"/>
      <c r="B292" s="40"/>
      <c r="C292" s="41"/>
      <c r="D292" s="269" t="s">
        <v>148</v>
      </c>
      <c r="E292" s="41"/>
      <c r="F292" s="270" t="s">
        <v>339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148</v>
      </c>
      <c r="AU292" s="18" t="s">
        <v>88</v>
      </c>
    </row>
    <row r="293" s="2" customFormat="1" ht="24.15" customHeight="1">
      <c r="A293" s="39"/>
      <c r="B293" s="40"/>
      <c r="C293" s="219" t="s">
        <v>340</v>
      </c>
      <c r="D293" s="219" t="s">
        <v>131</v>
      </c>
      <c r="E293" s="220" t="s">
        <v>341</v>
      </c>
      <c r="F293" s="221" t="s">
        <v>342</v>
      </c>
      <c r="G293" s="222" t="s">
        <v>293</v>
      </c>
      <c r="H293" s="293"/>
      <c r="I293" s="224"/>
      <c r="J293" s="225">
        <f>ROUND(I293*H293,2)</f>
        <v>0</v>
      </c>
      <c r="K293" s="221" t="s">
        <v>145</v>
      </c>
      <c r="L293" s="45"/>
      <c r="M293" s="226" t="s">
        <v>1</v>
      </c>
      <c r="N293" s="227" t="s">
        <v>44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235</v>
      </c>
      <c r="AT293" s="230" t="s">
        <v>131</v>
      </c>
      <c r="AU293" s="230" t="s">
        <v>88</v>
      </c>
      <c r="AY293" s="18" t="s">
        <v>128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21</v>
      </c>
      <c r="BK293" s="231">
        <f>ROUND(I293*H293,2)</f>
        <v>0</v>
      </c>
      <c r="BL293" s="18" t="s">
        <v>235</v>
      </c>
      <c r="BM293" s="230" t="s">
        <v>343</v>
      </c>
    </row>
    <row r="294" s="2" customFormat="1">
      <c r="A294" s="39"/>
      <c r="B294" s="40"/>
      <c r="C294" s="41"/>
      <c r="D294" s="232" t="s">
        <v>137</v>
      </c>
      <c r="E294" s="41"/>
      <c r="F294" s="233" t="s">
        <v>344</v>
      </c>
      <c r="G294" s="41"/>
      <c r="H294" s="41"/>
      <c r="I294" s="234"/>
      <c r="J294" s="41"/>
      <c r="K294" s="41"/>
      <c r="L294" s="45"/>
      <c r="M294" s="235"/>
      <c r="N294" s="236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137</v>
      </c>
      <c r="AU294" s="18" t="s">
        <v>88</v>
      </c>
    </row>
    <row r="295" s="2" customFormat="1">
      <c r="A295" s="39"/>
      <c r="B295" s="40"/>
      <c r="C295" s="41"/>
      <c r="D295" s="269" t="s">
        <v>148</v>
      </c>
      <c r="E295" s="41"/>
      <c r="F295" s="270" t="s">
        <v>345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148</v>
      </c>
      <c r="AU295" s="18" t="s">
        <v>88</v>
      </c>
    </row>
    <row r="296" s="12" customFormat="1" ht="22.8" customHeight="1">
      <c r="A296" s="12"/>
      <c r="B296" s="203"/>
      <c r="C296" s="204"/>
      <c r="D296" s="205" t="s">
        <v>78</v>
      </c>
      <c r="E296" s="217" t="s">
        <v>346</v>
      </c>
      <c r="F296" s="217" t="s">
        <v>347</v>
      </c>
      <c r="G296" s="204"/>
      <c r="H296" s="204"/>
      <c r="I296" s="207"/>
      <c r="J296" s="218">
        <f>BK296</f>
        <v>0</v>
      </c>
      <c r="K296" s="204"/>
      <c r="L296" s="209"/>
      <c r="M296" s="210"/>
      <c r="N296" s="211"/>
      <c r="O296" s="211"/>
      <c r="P296" s="212">
        <f>SUM(P297:P304)</f>
        <v>0</v>
      </c>
      <c r="Q296" s="211"/>
      <c r="R296" s="212">
        <f>SUM(R297:R304)</f>
        <v>0</v>
      </c>
      <c r="S296" s="211"/>
      <c r="T296" s="21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4" t="s">
        <v>88</v>
      </c>
      <c r="AT296" s="215" t="s">
        <v>78</v>
      </c>
      <c r="AU296" s="215" t="s">
        <v>21</v>
      </c>
      <c r="AY296" s="214" t="s">
        <v>128</v>
      </c>
      <c r="BK296" s="216">
        <f>SUM(BK297:BK304)</f>
        <v>0</v>
      </c>
    </row>
    <row r="297" s="2" customFormat="1" ht="16.5" customHeight="1">
      <c r="A297" s="39"/>
      <c r="B297" s="40"/>
      <c r="C297" s="219" t="s">
        <v>348</v>
      </c>
      <c r="D297" s="219" t="s">
        <v>131</v>
      </c>
      <c r="E297" s="220" t="s">
        <v>349</v>
      </c>
      <c r="F297" s="221" t="s">
        <v>350</v>
      </c>
      <c r="G297" s="222" t="s">
        <v>160</v>
      </c>
      <c r="H297" s="223">
        <v>1</v>
      </c>
      <c r="I297" s="224"/>
      <c r="J297" s="225">
        <f>ROUND(I297*H297,2)</f>
        <v>0</v>
      </c>
      <c r="K297" s="221" t="s">
        <v>1</v>
      </c>
      <c r="L297" s="45"/>
      <c r="M297" s="226" t="s">
        <v>1</v>
      </c>
      <c r="N297" s="227" t="s">
        <v>44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235</v>
      </c>
      <c r="AT297" s="230" t="s">
        <v>131</v>
      </c>
      <c r="AU297" s="230" t="s">
        <v>88</v>
      </c>
      <c r="AY297" s="18" t="s">
        <v>128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21</v>
      </c>
      <c r="BK297" s="231">
        <f>ROUND(I297*H297,2)</f>
        <v>0</v>
      </c>
      <c r="BL297" s="18" t="s">
        <v>235</v>
      </c>
      <c r="BM297" s="230" t="s">
        <v>351</v>
      </c>
    </row>
    <row r="298" s="2" customFormat="1">
      <c r="A298" s="39"/>
      <c r="B298" s="40"/>
      <c r="C298" s="41"/>
      <c r="D298" s="232" t="s">
        <v>137</v>
      </c>
      <c r="E298" s="41"/>
      <c r="F298" s="233" t="s">
        <v>352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137</v>
      </c>
      <c r="AU298" s="18" t="s">
        <v>88</v>
      </c>
    </row>
    <row r="299" s="2" customFormat="1" ht="24.15" customHeight="1">
      <c r="A299" s="39"/>
      <c r="B299" s="40"/>
      <c r="C299" s="219" t="s">
        <v>353</v>
      </c>
      <c r="D299" s="219" t="s">
        <v>131</v>
      </c>
      <c r="E299" s="220" t="s">
        <v>354</v>
      </c>
      <c r="F299" s="221" t="s">
        <v>355</v>
      </c>
      <c r="G299" s="222" t="s">
        <v>134</v>
      </c>
      <c r="H299" s="223">
        <v>215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44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235</v>
      </c>
      <c r="AT299" s="230" t="s">
        <v>131</v>
      </c>
      <c r="AU299" s="230" t="s">
        <v>88</v>
      </c>
      <c r="AY299" s="18" t="s">
        <v>128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21</v>
      </c>
      <c r="BK299" s="231">
        <f>ROUND(I299*H299,2)</f>
        <v>0</v>
      </c>
      <c r="BL299" s="18" t="s">
        <v>235</v>
      </c>
      <c r="BM299" s="230" t="s">
        <v>356</v>
      </c>
    </row>
    <row r="300" s="2" customFormat="1">
      <c r="A300" s="39"/>
      <c r="B300" s="40"/>
      <c r="C300" s="41"/>
      <c r="D300" s="232" t="s">
        <v>137</v>
      </c>
      <c r="E300" s="41"/>
      <c r="F300" s="233" t="s">
        <v>352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137</v>
      </c>
      <c r="AU300" s="18" t="s">
        <v>88</v>
      </c>
    </row>
    <row r="301" s="2" customFormat="1" ht="16.5" customHeight="1">
      <c r="A301" s="39"/>
      <c r="B301" s="40"/>
      <c r="C301" s="219" t="s">
        <v>357</v>
      </c>
      <c r="D301" s="219" t="s">
        <v>131</v>
      </c>
      <c r="E301" s="220" t="s">
        <v>358</v>
      </c>
      <c r="F301" s="221" t="s">
        <v>359</v>
      </c>
      <c r="G301" s="222" t="s">
        <v>160</v>
      </c>
      <c r="H301" s="223">
        <v>1</v>
      </c>
      <c r="I301" s="224"/>
      <c r="J301" s="225">
        <f>ROUND(I301*H301,2)</f>
        <v>0</v>
      </c>
      <c r="K301" s="221" t="s">
        <v>1</v>
      </c>
      <c r="L301" s="45"/>
      <c r="M301" s="226" t="s">
        <v>1</v>
      </c>
      <c r="N301" s="227" t="s">
        <v>44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235</v>
      </c>
      <c r="AT301" s="230" t="s">
        <v>131</v>
      </c>
      <c r="AU301" s="230" t="s">
        <v>88</v>
      </c>
      <c r="AY301" s="18" t="s">
        <v>128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21</v>
      </c>
      <c r="BK301" s="231">
        <f>ROUND(I301*H301,2)</f>
        <v>0</v>
      </c>
      <c r="BL301" s="18" t="s">
        <v>235</v>
      </c>
      <c r="BM301" s="230" t="s">
        <v>360</v>
      </c>
    </row>
    <row r="302" s="2" customFormat="1">
      <c r="A302" s="39"/>
      <c r="B302" s="40"/>
      <c r="C302" s="41"/>
      <c r="D302" s="232" t="s">
        <v>137</v>
      </c>
      <c r="E302" s="41"/>
      <c r="F302" s="233" t="s">
        <v>359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137</v>
      </c>
      <c r="AU302" s="18" t="s">
        <v>88</v>
      </c>
    </row>
    <row r="303" s="2" customFormat="1" ht="16.5" customHeight="1">
      <c r="A303" s="39"/>
      <c r="B303" s="40"/>
      <c r="C303" s="219" t="s">
        <v>256</v>
      </c>
      <c r="D303" s="219" t="s">
        <v>131</v>
      </c>
      <c r="E303" s="220" t="s">
        <v>361</v>
      </c>
      <c r="F303" s="221" t="s">
        <v>362</v>
      </c>
      <c r="G303" s="222" t="s">
        <v>160</v>
      </c>
      <c r="H303" s="223">
        <v>1</v>
      </c>
      <c r="I303" s="224"/>
      <c r="J303" s="225">
        <f>ROUND(I303*H303,2)</f>
        <v>0</v>
      </c>
      <c r="K303" s="221" t="s">
        <v>1</v>
      </c>
      <c r="L303" s="45"/>
      <c r="M303" s="226" t="s">
        <v>1</v>
      </c>
      <c r="N303" s="227" t="s">
        <v>44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235</v>
      </c>
      <c r="AT303" s="230" t="s">
        <v>131</v>
      </c>
      <c r="AU303" s="230" t="s">
        <v>88</v>
      </c>
      <c r="AY303" s="18" t="s">
        <v>128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21</v>
      </c>
      <c r="BK303" s="231">
        <f>ROUND(I303*H303,2)</f>
        <v>0</v>
      </c>
      <c r="BL303" s="18" t="s">
        <v>235</v>
      </c>
      <c r="BM303" s="230" t="s">
        <v>363</v>
      </c>
    </row>
    <row r="304" s="2" customFormat="1">
      <c r="A304" s="39"/>
      <c r="B304" s="40"/>
      <c r="C304" s="41"/>
      <c r="D304" s="232" t="s">
        <v>137</v>
      </c>
      <c r="E304" s="41"/>
      <c r="F304" s="233" t="s">
        <v>362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137</v>
      </c>
      <c r="AU304" s="18" t="s">
        <v>88</v>
      </c>
    </row>
    <row r="305" s="12" customFormat="1" ht="22.8" customHeight="1">
      <c r="A305" s="12"/>
      <c r="B305" s="203"/>
      <c r="C305" s="204"/>
      <c r="D305" s="205" t="s">
        <v>78</v>
      </c>
      <c r="E305" s="217" t="s">
        <v>364</v>
      </c>
      <c r="F305" s="217" t="s">
        <v>365</v>
      </c>
      <c r="G305" s="204"/>
      <c r="H305" s="204"/>
      <c r="I305" s="207"/>
      <c r="J305" s="218">
        <f>BK305</f>
        <v>0</v>
      </c>
      <c r="K305" s="204"/>
      <c r="L305" s="209"/>
      <c r="M305" s="210"/>
      <c r="N305" s="211"/>
      <c r="O305" s="211"/>
      <c r="P305" s="212">
        <f>SUM(P306:P327)</f>
        <v>0</v>
      </c>
      <c r="Q305" s="211"/>
      <c r="R305" s="212">
        <f>SUM(R306:R327)</f>
        <v>0</v>
      </c>
      <c r="S305" s="211"/>
      <c r="T305" s="213">
        <f>SUM(T306:T327)</f>
        <v>0.60353400000000001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4" t="s">
        <v>88</v>
      </c>
      <c r="AT305" s="215" t="s">
        <v>78</v>
      </c>
      <c r="AU305" s="215" t="s">
        <v>21</v>
      </c>
      <c r="AY305" s="214" t="s">
        <v>128</v>
      </c>
      <c r="BK305" s="216">
        <f>SUM(BK306:BK327)</f>
        <v>0</v>
      </c>
    </row>
    <row r="306" s="2" customFormat="1" ht="24.15" customHeight="1">
      <c r="A306" s="39"/>
      <c r="B306" s="40"/>
      <c r="C306" s="219" t="s">
        <v>366</v>
      </c>
      <c r="D306" s="219" t="s">
        <v>131</v>
      </c>
      <c r="E306" s="220" t="s">
        <v>367</v>
      </c>
      <c r="F306" s="221" t="s">
        <v>368</v>
      </c>
      <c r="G306" s="222" t="s">
        <v>134</v>
      </c>
      <c r="H306" s="223">
        <v>164.90000000000001</v>
      </c>
      <c r="I306" s="224"/>
      <c r="J306" s="225">
        <f>ROUND(I306*H306,2)</f>
        <v>0</v>
      </c>
      <c r="K306" s="221" t="s">
        <v>145</v>
      </c>
      <c r="L306" s="45"/>
      <c r="M306" s="226" t="s">
        <v>1</v>
      </c>
      <c r="N306" s="227" t="s">
        <v>44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0.00191</v>
      </c>
      <c r="T306" s="229">
        <f>S306*H306</f>
        <v>0.31495899999999999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235</v>
      </c>
      <c r="AT306" s="230" t="s">
        <v>131</v>
      </c>
      <c r="AU306" s="230" t="s">
        <v>88</v>
      </c>
      <c r="AY306" s="18" t="s">
        <v>128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21</v>
      </c>
      <c r="BK306" s="231">
        <f>ROUND(I306*H306,2)</f>
        <v>0</v>
      </c>
      <c r="BL306" s="18" t="s">
        <v>235</v>
      </c>
      <c r="BM306" s="230" t="s">
        <v>369</v>
      </c>
    </row>
    <row r="307" s="2" customFormat="1">
      <c r="A307" s="39"/>
      <c r="B307" s="40"/>
      <c r="C307" s="41"/>
      <c r="D307" s="232" t="s">
        <v>137</v>
      </c>
      <c r="E307" s="41"/>
      <c r="F307" s="233" t="s">
        <v>370</v>
      </c>
      <c r="G307" s="41"/>
      <c r="H307" s="41"/>
      <c r="I307" s="234"/>
      <c r="J307" s="41"/>
      <c r="K307" s="41"/>
      <c r="L307" s="45"/>
      <c r="M307" s="235"/>
      <c r="N307" s="23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137</v>
      </c>
      <c r="AU307" s="18" t="s">
        <v>88</v>
      </c>
    </row>
    <row r="308" s="2" customFormat="1">
      <c r="A308" s="39"/>
      <c r="B308" s="40"/>
      <c r="C308" s="41"/>
      <c r="D308" s="269" t="s">
        <v>148</v>
      </c>
      <c r="E308" s="41"/>
      <c r="F308" s="270" t="s">
        <v>371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148</v>
      </c>
      <c r="AU308" s="18" t="s">
        <v>88</v>
      </c>
    </row>
    <row r="309" s="13" customFormat="1">
      <c r="A309" s="13"/>
      <c r="B309" s="237"/>
      <c r="C309" s="238"/>
      <c r="D309" s="232" t="s">
        <v>138</v>
      </c>
      <c r="E309" s="239" t="s">
        <v>1</v>
      </c>
      <c r="F309" s="240" t="s">
        <v>372</v>
      </c>
      <c r="G309" s="238"/>
      <c r="H309" s="239" t="s">
        <v>1</v>
      </c>
      <c r="I309" s="241"/>
      <c r="J309" s="238"/>
      <c r="K309" s="238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138</v>
      </c>
      <c r="AU309" s="246" t="s">
        <v>88</v>
      </c>
      <c r="AV309" s="13" t="s">
        <v>21</v>
      </c>
      <c r="AW309" s="13" t="s">
        <v>36</v>
      </c>
      <c r="AX309" s="13" t="s">
        <v>79</v>
      </c>
      <c r="AY309" s="246" t="s">
        <v>128</v>
      </c>
    </row>
    <row r="310" s="14" customFormat="1">
      <c r="A310" s="14"/>
      <c r="B310" s="247"/>
      <c r="C310" s="248"/>
      <c r="D310" s="232" t="s">
        <v>138</v>
      </c>
      <c r="E310" s="249" t="s">
        <v>1</v>
      </c>
      <c r="F310" s="250" t="s">
        <v>140</v>
      </c>
      <c r="G310" s="248"/>
      <c r="H310" s="251">
        <v>164.90000000000001</v>
      </c>
      <c r="I310" s="252"/>
      <c r="J310" s="248"/>
      <c r="K310" s="248"/>
      <c r="L310" s="253"/>
      <c r="M310" s="254"/>
      <c r="N310" s="255"/>
      <c r="O310" s="255"/>
      <c r="P310" s="255"/>
      <c r="Q310" s="255"/>
      <c r="R310" s="255"/>
      <c r="S310" s="255"/>
      <c r="T310" s="25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7" t="s">
        <v>138</v>
      </c>
      <c r="AU310" s="257" t="s">
        <v>88</v>
      </c>
      <c r="AV310" s="14" t="s">
        <v>88</v>
      </c>
      <c r="AW310" s="14" t="s">
        <v>36</v>
      </c>
      <c r="AX310" s="14" t="s">
        <v>21</v>
      </c>
      <c r="AY310" s="257" t="s">
        <v>128</v>
      </c>
    </row>
    <row r="311" s="2" customFormat="1" ht="16.5" customHeight="1">
      <c r="A311" s="39"/>
      <c r="B311" s="40"/>
      <c r="C311" s="219" t="s">
        <v>373</v>
      </c>
      <c r="D311" s="219" t="s">
        <v>131</v>
      </c>
      <c r="E311" s="220" t="s">
        <v>374</v>
      </c>
      <c r="F311" s="221" t="s">
        <v>375</v>
      </c>
      <c r="G311" s="222" t="s">
        <v>134</v>
      </c>
      <c r="H311" s="223">
        <v>164.90000000000001</v>
      </c>
      <c r="I311" s="224"/>
      <c r="J311" s="225">
        <f>ROUND(I311*H311,2)</f>
        <v>0</v>
      </c>
      <c r="K311" s="221" t="s">
        <v>145</v>
      </c>
      <c r="L311" s="45"/>
      <c r="M311" s="226" t="s">
        <v>1</v>
      </c>
      <c r="N311" s="227" t="s">
        <v>44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0.00175</v>
      </c>
      <c r="T311" s="229">
        <f>S311*H311</f>
        <v>0.28857500000000003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235</v>
      </c>
      <c r="AT311" s="230" t="s">
        <v>131</v>
      </c>
      <c r="AU311" s="230" t="s">
        <v>88</v>
      </c>
      <c r="AY311" s="18" t="s">
        <v>128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21</v>
      </c>
      <c r="BK311" s="231">
        <f>ROUND(I311*H311,2)</f>
        <v>0</v>
      </c>
      <c r="BL311" s="18" t="s">
        <v>235</v>
      </c>
      <c r="BM311" s="230" t="s">
        <v>376</v>
      </c>
    </row>
    <row r="312" s="2" customFormat="1">
      <c r="A312" s="39"/>
      <c r="B312" s="40"/>
      <c r="C312" s="41"/>
      <c r="D312" s="232" t="s">
        <v>137</v>
      </c>
      <c r="E312" s="41"/>
      <c r="F312" s="233" t="s">
        <v>377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137</v>
      </c>
      <c r="AU312" s="18" t="s">
        <v>88</v>
      </c>
    </row>
    <row r="313" s="2" customFormat="1">
      <c r="A313" s="39"/>
      <c r="B313" s="40"/>
      <c r="C313" s="41"/>
      <c r="D313" s="269" t="s">
        <v>148</v>
      </c>
      <c r="E313" s="41"/>
      <c r="F313" s="270" t="s">
        <v>378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148</v>
      </c>
      <c r="AU313" s="18" t="s">
        <v>88</v>
      </c>
    </row>
    <row r="314" s="13" customFormat="1">
      <c r="A314" s="13"/>
      <c r="B314" s="237"/>
      <c r="C314" s="238"/>
      <c r="D314" s="232" t="s">
        <v>138</v>
      </c>
      <c r="E314" s="239" t="s">
        <v>1</v>
      </c>
      <c r="F314" s="240" t="s">
        <v>379</v>
      </c>
      <c r="G314" s="238"/>
      <c r="H314" s="239" t="s">
        <v>1</v>
      </c>
      <c r="I314" s="241"/>
      <c r="J314" s="238"/>
      <c r="K314" s="238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138</v>
      </c>
      <c r="AU314" s="246" t="s">
        <v>88</v>
      </c>
      <c r="AV314" s="13" t="s">
        <v>21</v>
      </c>
      <c r="AW314" s="13" t="s">
        <v>36</v>
      </c>
      <c r="AX314" s="13" t="s">
        <v>79</v>
      </c>
      <c r="AY314" s="246" t="s">
        <v>128</v>
      </c>
    </row>
    <row r="315" s="14" customFormat="1">
      <c r="A315" s="14"/>
      <c r="B315" s="247"/>
      <c r="C315" s="248"/>
      <c r="D315" s="232" t="s">
        <v>138</v>
      </c>
      <c r="E315" s="249" t="s">
        <v>1</v>
      </c>
      <c r="F315" s="250" t="s">
        <v>140</v>
      </c>
      <c r="G315" s="248"/>
      <c r="H315" s="251">
        <v>164.90000000000001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138</v>
      </c>
      <c r="AU315" s="257" t="s">
        <v>88</v>
      </c>
      <c r="AV315" s="14" t="s">
        <v>88</v>
      </c>
      <c r="AW315" s="14" t="s">
        <v>36</v>
      </c>
      <c r="AX315" s="14" t="s">
        <v>21</v>
      </c>
      <c r="AY315" s="257" t="s">
        <v>128</v>
      </c>
    </row>
    <row r="316" s="2" customFormat="1" ht="37.8" customHeight="1">
      <c r="A316" s="39"/>
      <c r="B316" s="40"/>
      <c r="C316" s="219" t="s">
        <v>380</v>
      </c>
      <c r="D316" s="219" t="s">
        <v>131</v>
      </c>
      <c r="E316" s="220" t="s">
        <v>381</v>
      </c>
      <c r="F316" s="221" t="s">
        <v>382</v>
      </c>
      <c r="G316" s="222" t="s">
        <v>134</v>
      </c>
      <c r="H316" s="223">
        <v>101.7</v>
      </c>
      <c r="I316" s="224"/>
      <c r="J316" s="225">
        <f>ROUND(I316*H316,2)</f>
        <v>0</v>
      </c>
      <c r="K316" s="221" t="s">
        <v>1</v>
      </c>
      <c r="L316" s="45"/>
      <c r="M316" s="226" t="s">
        <v>1</v>
      </c>
      <c r="N316" s="227" t="s">
        <v>44</v>
      </c>
      <c r="O316" s="92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235</v>
      </c>
      <c r="AT316" s="230" t="s">
        <v>131</v>
      </c>
      <c r="AU316" s="230" t="s">
        <v>88</v>
      </c>
      <c r="AY316" s="18" t="s">
        <v>128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21</v>
      </c>
      <c r="BK316" s="231">
        <f>ROUND(I316*H316,2)</f>
        <v>0</v>
      </c>
      <c r="BL316" s="18" t="s">
        <v>235</v>
      </c>
      <c r="BM316" s="230" t="s">
        <v>383</v>
      </c>
    </row>
    <row r="317" s="2" customFormat="1">
      <c r="A317" s="39"/>
      <c r="B317" s="40"/>
      <c r="C317" s="41"/>
      <c r="D317" s="232" t="s">
        <v>137</v>
      </c>
      <c r="E317" s="41"/>
      <c r="F317" s="233" t="s">
        <v>382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137</v>
      </c>
      <c r="AU317" s="18" t="s">
        <v>88</v>
      </c>
    </row>
    <row r="318" s="2" customFormat="1">
      <c r="A318" s="39"/>
      <c r="B318" s="40"/>
      <c r="C318" s="41"/>
      <c r="D318" s="232" t="s">
        <v>179</v>
      </c>
      <c r="E318" s="41"/>
      <c r="F318" s="271" t="s">
        <v>384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179</v>
      </c>
      <c r="AU318" s="18" t="s">
        <v>88</v>
      </c>
    </row>
    <row r="319" s="2" customFormat="1" ht="24.15" customHeight="1">
      <c r="A319" s="39"/>
      <c r="B319" s="40"/>
      <c r="C319" s="219" t="s">
        <v>385</v>
      </c>
      <c r="D319" s="219" t="s">
        <v>131</v>
      </c>
      <c r="E319" s="220" t="s">
        <v>386</v>
      </c>
      <c r="F319" s="221" t="s">
        <v>387</v>
      </c>
      <c r="G319" s="222" t="s">
        <v>134</v>
      </c>
      <c r="H319" s="223">
        <v>21.399999999999999</v>
      </c>
      <c r="I319" s="224"/>
      <c r="J319" s="225">
        <f>ROUND(I319*H319,2)</f>
        <v>0</v>
      </c>
      <c r="K319" s="221" t="s">
        <v>1</v>
      </c>
      <c r="L319" s="45"/>
      <c r="M319" s="226" t="s">
        <v>1</v>
      </c>
      <c r="N319" s="227" t="s">
        <v>44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235</v>
      </c>
      <c r="AT319" s="230" t="s">
        <v>131</v>
      </c>
      <c r="AU319" s="230" t="s">
        <v>88</v>
      </c>
      <c r="AY319" s="18" t="s">
        <v>128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21</v>
      </c>
      <c r="BK319" s="231">
        <f>ROUND(I319*H319,2)</f>
        <v>0</v>
      </c>
      <c r="BL319" s="18" t="s">
        <v>235</v>
      </c>
      <c r="BM319" s="230" t="s">
        <v>388</v>
      </c>
    </row>
    <row r="320" s="2" customFormat="1">
      <c r="A320" s="39"/>
      <c r="B320" s="40"/>
      <c r="C320" s="41"/>
      <c r="D320" s="232" t="s">
        <v>137</v>
      </c>
      <c r="E320" s="41"/>
      <c r="F320" s="233" t="s">
        <v>387</v>
      </c>
      <c r="G320" s="41"/>
      <c r="H320" s="41"/>
      <c r="I320" s="234"/>
      <c r="J320" s="41"/>
      <c r="K320" s="41"/>
      <c r="L320" s="45"/>
      <c r="M320" s="235"/>
      <c r="N320" s="236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137</v>
      </c>
      <c r="AU320" s="18" t="s">
        <v>88</v>
      </c>
    </row>
    <row r="321" s="2" customFormat="1">
      <c r="A321" s="39"/>
      <c r="B321" s="40"/>
      <c r="C321" s="41"/>
      <c r="D321" s="232" t="s">
        <v>179</v>
      </c>
      <c r="E321" s="41"/>
      <c r="F321" s="271" t="s">
        <v>384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179</v>
      </c>
      <c r="AU321" s="18" t="s">
        <v>88</v>
      </c>
    </row>
    <row r="322" s="2" customFormat="1" ht="33" customHeight="1">
      <c r="A322" s="39"/>
      <c r="B322" s="40"/>
      <c r="C322" s="219" t="s">
        <v>389</v>
      </c>
      <c r="D322" s="219" t="s">
        <v>131</v>
      </c>
      <c r="E322" s="220" t="s">
        <v>390</v>
      </c>
      <c r="F322" s="221" t="s">
        <v>391</v>
      </c>
      <c r="G322" s="222" t="s">
        <v>330</v>
      </c>
      <c r="H322" s="223">
        <v>3</v>
      </c>
      <c r="I322" s="224"/>
      <c r="J322" s="225">
        <f>ROUND(I322*H322,2)</f>
        <v>0</v>
      </c>
      <c r="K322" s="221" t="s">
        <v>1</v>
      </c>
      <c r="L322" s="45"/>
      <c r="M322" s="226" t="s">
        <v>1</v>
      </c>
      <c r="N322" s="227" t="s">
        <v>44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235</v>
      </c>
      <c r="AT322" s="230" t="s">
        <v>131</v>
      </c>
      <c r="AU322" s="230" t="s">
        <v>88</v>
      </c>
      <c r="AY322" s="18" t="s">
        <v>128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21</v>
      </c>
      <c r="BK322" s="231">
        <f>ROUND(I322*H322,2)</f>
        <v>0</v>
      </c>
      <c r="BL322" s="18" t="s">
        <v>235</v>
      </c>
      <c r="BM322" s="230" t="s">
        <v>392</v>
      </c>
    </row>
    <row r="323" s="2" customFormat="1">
      <c r="A323" s="39"/>
      <c r="B323" s="40"/>
      <c r="C323" s="41"/>
      <c r="D323" s="232" t="s">
        <v>137</v>
      </c>
      <c r="E323" s="41"/>
      <c r="F323" s="233" t="s">
        <v>391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137</v>
      </c>
      <c r="AU323" s="18" t="s">
        <v>88</v>
      </c>
    </row>
    <row r="324" s="2" customFormat="1">
      <c r="A324" s="39"/>
      <c r="B324" s="40"/>
      <c r="C324" s="41"/>
      <c r="D324" s="232" t="s">
        <v>179</v>
      </c>
      <c r="E324" s="41"/>
      <c r="F324" s="271" t="s">
        <v>384</v>
      </c>
      <c r="G324" s="41"/>
      <c r="H324" s="41"/>
      <c r="I324" s="234"/>
      <c r="J324" s="41"/>
      <c r="K324" s="41"/>
      <c r="L324" s="45"/>
      <c r="M324" s="235"/>
      <c r="N324" s="236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179</v>
      </c>
      <c r="AU324" s="18" t="s">
        <v>88</v>
      </c>
    </row>
    <row r="325" s="2" customFormat="1" ht="24.15" customHeight="1">
      <c r="A325" s="39"/>
      <c r="B325" s="40"/>
      <c r="C325" s="219" t="s">
        <v>393</v>
      </c>
      <c r="D325" s="219" t="s">
        <v>131</v>
      </c>
      <c r="E325" s="220" t="s">
        <v>394</v>
      </c>
      <c r="F325" s="221" t="s">
        <v>395</v>
      </c>
      <c r="G325" s="222" t="s">
        <v>293</v>
      </c>
      <c r="H325" s="293"/>
      <c r="I325" s="224"/>
      <c r="J325" s="225">
        <f>ROUND(I325*H325,2)</f>
        <v>0</v>
      </c>
      <c r="K325" s="221" t="s">
        <v>145</v>
      </c>
      <c r="L325" s="45"/>
      <c r="M325" s="226" t="s">
        <v>1</v>
      </c>
      <c r="N325" s="227" t="s">
        <v>44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235</v>
      </c>
      <c r="AT325" s="230" t="s">
        <v>131</v>
      </c>
      <c r="AU325" s="230" t="s">
        <v>88</v>
      </c>
      <c r="AY325" s="18" t="s">
        <v>128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21</v>
      </c>
      <c r="BK325" s="231">
        <f>ROUND(I325*H325,2)</f>
        <v>0</v>
      </c>
      <c r="BL325" s="18" t="s">
        <v>235</v>
      </c>
      <c r="BM325" s="230" t="s">
        <v>396</v>
      </c>
    </row>
    <row r="326" s="2" customFormat="1">
      <c r="A326" s="39"/>
      <c r="B326" s="40"/>
      <c r="C326" s="41"/>
      <c r="D326" s="232" t="s">
        <v>137</v>
      </c>
      <c r="E326" s="41"/>
      <c r="F326" s="233" t="s">
        <v>397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137</v>
      </c>
      <c r="AU326" s="18" t="s">
        <v>88</v>
      </c>
    </row>
    <row r="327" s="2" customFormat="1">
      <c r="A327" s="39"/>
      <c r="B327" s="40"/>
      <c r="C327" s="41"/>
      <c r="D327" s="269" t="s">
        <v>148</v>
      </c>
      <c r="E327" s="41"/>
      <c r="F327" s="270" t="s">
        <v>398</v>
      </c>
      <c r="G327" s="41"/>
      <c r="H327" s="41"/>
      <c r="I327" s="234"/>
      <c r="J327" s="41"/>
      <c r="K327" s="41"/>
      <c r="L327" s="45"/>
      <c r="M327" s="294"/>
      <c r="N327" s="295"/>
      <c r="O327" s="296"/>
      <c r="P327" s="296"/>
      <c r="Q327" s="296"/>
      <c r="R327" s="296"/>
      <c r="S327" s="296"/>
      <c r="T327" s="297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148</v>
      </c>
      <c r="AU327" s="18" t="s">
        <v>88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u5ZzEP3yBMFIVCNHdos44kZ6toe6LY871sf6Qpqb2Zg58FAh6qqiVkIy+nCAciND6IRy+PUPmvUTHAQZEmlYJw==" hashValue="Uic+1OXWA8/GGotlE/FoY9XJcMWT14wL2C2R2d6TtuQYX5x8LmJnxIJ4ChZwM7WTJBOjET8FWFBA4yZTL75mWg==" algorithmName="SHA-512" password="CA9C"/>
  <autoFilter ref="C127:K32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8" r:id="rId1" display="https://podminky.urs.cz/item/CS_URS_2023_01/632450131"/>
    <hyperlink ref="F150" r:id="rId2" display="https://podminky.urs.cz/item/CS_URS_2023_01/997013211"/>
    <hyperlink ref="F154" r:id="rId3" display="https://podminky.urs.cz/item/CS_URS_2023_01/997013311"/>
    <hyperlink ref="F161" r:id="rId4" display="https://podminky.urs.cz/item/CS_URS_2023_01/997013321"/>
    <hyperlink ref="F166" r:id="rId5" display="https://podminky.urs.cz/item/CS_URS_2023_01/997013501"/>
    <hyperlink ref="F169" r:id="rId6" display="https://podminky.urs.cz/item/CS_URS_2023_01/997013509"/>
    <hyperlink ref="F174" r:id="rId7" display="https://podminky.urs.cz/item/CS_URS_2023_01/997013631"/>
    <hyperlink ref="F177" r:id="rId8" display="https://podminky.urs.cz/item/CS_URS_2023_01/997013655"/>
    <hyperlink ref="F181" r:id="rId9" display="https://podminky.urs.cz/item/CS_URS_2023_01/997013814"/>
    <hyperlink ref="F185" r:id="rId10" display="https://podminky.urs.cz/item/CS_URS_2023_01/998017001"/>
    <hyperlink ref="F205" r:id="rId11" display="https://podminky.urs.cz/item/CS_URS_2023_01/712311101"/>
    <hyperlink ref="F224" r:id="rId12" display="https://podminky.urs.cz/item/CS_URS_2023_01/712341559"/>
    <hyperlink ref="F262" r:id="rId13" display="https://podminky.urs.cz/item/CS_URS_2023_01/712990813"/>
    <hyperlink ref="F267" r:id="rId14" display="https://podminky.urs.cz/item/CS_URS_2023_01/998712201"/>
    <hyperlink ref="F275" r:id="rId15" display="https://podminky.urs.cz/item/CS_URS_2023_01/713141212"/>
    <hyperlink ref="F285" r:id="rId16" display="https://podminky.urs.cz/item/CS_URS_2023_01/998713201"/>
    <hyperlink ref="F289" r:id="rId17" display="https://podminky.urs.cz/item/CS_URS_2023_01/721210824"/>
    <hyperlink ref="F292" r:id="rId18" display="https://podminky.urs.cz/item/CS_URS_2023_01/721233114"/>
    <hyperlink ref="F295" r:id="rId19" display="https://podminky.urs.cz/item/CS_URS_2023_01/998721201"/>
    <hyperlink ref="F308" r:id="rId20" display="https://podminky.urs.cz/item/CS_URS_2023_01/764002841"/>
    <hyperlink ref="F313" r:id="rId21" display="https://podminky.urs.cz/item/CS_URS_2023_01/764002871"/>
    <hyperlink ref="F327" r:id="rId22" display="https://podminky.urs.cz/item/CS_URS_2023_01/998764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92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 xml:space="preserve">Oprava střechy -  ZŠ Jižní - pavilon S1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19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22</v>
      </c>
      <c r="E12" s="39"/>
      <c r="F12" s="144" t="s">
        <v>23</v>
      </c>
      <c r="G12" s="39"/>
      <c r="H12" s="39"/>
      <c r="I12" s="141" t="s">
        <v>24</v>
      </c>
      <c r="J12" s="145" t="str">
        <f>'Rekapitulace stavby'!AN8</f>
        <v>19. 3. 2020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28</v>
      </c>
      <c r="E14" s="39"/>
      <c r="F14" s="39"/>
      <c r="G14" s="39"/>
      <c r="H14" s="39"/>
      <c r="I14" s="141" t="s">
        <v>29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95</v>
      </c>
      <c r="F15" s="39"/>
      <c r="G15" s="39"/>
      <c r="H15" s="39"/>
      <c r="I15" s="141" t="s">
        <v>31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32</v>
      </c>
      <c r="E17" s="39"/>
      <c r="F17" s="39"/>
      <c r="G17" s="39"/>
      <c r="H17" s="39"/>
      <c r="I17" s="14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34</v>
      </c>
      <c r="E20" s="39"/>
      <c r="F20" s="39"/>
      <c r="G20" s="39"/>
      <c r="H20" s="39"/>
      <c r="I20" s="141" t="s">
        <v>29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35</v>
      </c>
      <c r="F21" s="39"/>
      <c r="G21" s="39"/>
      <c r="H21" s="39"/>
      <c r="I21" s="141" t="s">
        <v>31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29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31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ROUND((SUM(BE122:BE156)),  2)</f>
        <v>0</v>
      </c>
      <c r="G33" s="39"/>
      <c r="H33" s="39"/>
      <c r="I33" s="156">
        <v>0.20999999999999999</v>
      </c>
      <c r="J33" s="155">
        <f>ROUND(((SUM(BE122:BE156))*I33),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ROUND((SUM(BF122:BF156)),  2)</f>
        <v>0</v>
      </c>
      <c r="G34" s="39"/>
      <c r="H34" s="39"/>
      <c r="I34" s="156">
        <v>0.14999999999999999</v>
      </c>
      <c r="J34" s="155">
        <f>ROUND(((SUM(BF122:BF156))*I34),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ROUND((SUM(BG122:BG156)),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ROUND((SUM(BH122:BH156)),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ROUND((SUM(BI122:BI156)),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 xml:space="preserve">Oprava střechy -  ZŠ Jižní - pavilon S1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200306-2 -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33" t="s">
        <v>24</v>
      </c>
      <c r="J89" s="80" t="str">
        <f>IF(J12="","",J12)</f>
        <v>19. 3. 2020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>Město Česká Lípa</v>
      </c>
      <c r="G91" s="41"/>
      <c r="H91" s="41"/>
      <c r="I91" s="33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400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401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402</v>
      </c>
      <c r="E99" s="189"/>
      <c r="F99" s="189"/>
      <c r="G99" s="189"/>
      <c r="H99" s="189"/>
      <c r="I99" s="189"/>
      <c r="J99" s="190">
        <f>J128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403</v>
      </c>
      <c r="E100" s="189"/>
      <c r="F100" s="189"/>
      <c r="G100" s="189"/>
      <c r="H100" s="189"/>
      <c r="I100" s="189"/>
      <c r="J100" s="190">
        <f>J133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404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405</v>
      </c>
      <c r="E102" s="189"/>
      <c r="F102" s="189"/>
      <c r="G102" s="189"/>
      <c r="H102" s="189"/>
      <c r="I102" s="189"/>
      <c r="J102" s="190">
        <f>J150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 xml:space="preserve">Oprava střechy -  ZŠ Jižní - pavilon S1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200306-2 - VRN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F12</f>
        <v>Česká Lípa</v>
      </c>
      <c r="G116" s="41"/>
      <c r="H116" s="41"/>
      <c r="I116" s="33" t="s">
        <v>24</v>
      </c>
      <c r="J116" s="80" t="str">
        <f>IF(J12="","",J12)</f>
        <v>19. 3. 2020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E15</f>
        <v>Město Česká Lípa</v>
      </c>
      <c r="G118" s="41"/>
      <c r="H118" s="41"/>
      <c r="I118" s="33" t="s">
        <v>34</v>
      </c>
      <c r="J118" s="37" t="str">
        <f>E21</f>
        <v>Petr Kubiš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IF(E18="","",E18)</f>
        <v>Vyplň údaj</v>
      </c>
      <c r="G119" s="41"/>
      <c r="H119" s="41"/>
      <c r="I119" s="33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114</v>
      </c>
      <c r="D121" s="195" t="s">
        <v>64</v>
      </c>
      <c r="E121" s="195" t="s">
        <v>60</v>
      </c>
      <c r="F121" s="195" t="s">
        <v>61</v>
      </c>
      <c r="G121" s="195" t="s">
        <v>115</v>
      </c>
      <c r="H121" s="195" t="s">
        <v>116</v>
      </c>
      <c r="I121" s="195" t="s">
        <v>117</v>
      </c>
      <c r="J121" s="195" t="s">
        <v>98</v>
      </c>
      <c r="K121" s="196" t="s">
        <v>118</v>
      </c>
      <c r="L121" s="197"/>
      <c r="M121" s="101" t="s">
        <v>1</v>
      </c>
      <c r="N121" s="102" t="s">
        <v>43</v>
      </c>
      <c r="O121" s="102" t="s">
        <v>119</v>
      </c>
      <c r="P121" s="102" t="s">
        <v>120</v>
      </c>
      <c r="Q121" s="102" t="s">
        <v>121</v>
      </c>
      <c r="R121" s="102" t="s">
        <v>122</v>
      </c>
      <c r="S121" s="102" t="s">
        <v>123</v>
      </c>
      <c r="T121" s="103" t="s">
        <v>124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125</v>
      </c>
      <c r="D122" s="41"/>
      <c r="E122" s="41"/>
      <c r="F122" s="41"/>
      <c r="G122" s="41"/>
      <c r="H122" s="41"/>
      <c r="I122" s="41"/>
      <c r="J122" s="198">
        <f>BK122</f>
        <v>0</v>
      </c>
      <c r="K122" s="41"/>
      <c r="L122" s="45"/>
      <c r="M122" s="104"/>
      <c r="N122" s="199"/>
      <c r="O122" s="105"/>
      <c r="P122" s="200">
        <f>P123</f>
        <v>0</v>
      </c>
      <c r="Q122" s="105"/>
      <c r="R122" s="200">
        <f>R123</f>
        <v>0</v>
      </c>
      <c r="S122" s="105"/>
      <c r="T122" s="20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100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78</v>
      </c>
      <c r="E123" s="206" t="s">
        <v>90</v>
      </c>
      <c r="F123" s="206" t="s">
        <v>406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P124+P128+P133+P146+P150</f>
        <v>0</v>
      </c>
      <c r="Q123" s="211"/>
      <c r="R123" s="212">
        <f>R124+R128+R133+R146+R150</f>
        <v>0</v>
      </c>
      <c r="S123" s="211"/>
      <c r="T123" s="213">
        <f>T124+T128+T133+T146+T150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172</v>
      </c>
      <c r="AT123" s="215" t="s">
        <v>78</v>
      </c>
      <c r="AU123" s="215" t="s">
        <v>79</v>
      </c>
      <c r="AY123" s="214" t="s">
        <v>128</v>
      </c>
      <c r="BK123" s="216">
        <f>BK124+BK128+BK133+BK146+BK150</f>
        <v>0</v>
      </c>
    </row>
    <row r="124" s="12" customFormat="1" ht="22.8" customHeight="1">
      <c r="A124" s="12"/>
      <c r="B124" s="203"/>
      <c r="C124" s="204"/>
      <c r="D124" s="205" t="s">
        <v>78</v>
      </c>
      <c r="E124" s="217" t="s">
        <v>407</v>
      </c>
      <c r="F124" s="217" t="s">
        <v>408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SUM(P125:P127)</f>
        <v>0</v>
      </c>
      <c r="Q124" s="211"/>
      <c r="R124" s="212">
        <f>SUM(R125:R127)</f>
        <v>0</v>
      </c>
      <c r="S124" s="211"/>
      <c r="T124" s="213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172</v>
      </c>
      <c r="AT124" s="215" t="s">
        <v>78</v>
      </c>
      <c r="AU124" s="215" t="s">
        <v>21</v>
      </c>
      <c r="AY124" s="214" t="s">
        <v>128</v>
      </c>
      <c r="BK124" s="216">
        <f>SUM(BK125:BK127)</f>
        <v>0</v>
      </c>
    </row>
    <row r="125" s="2" customFormat="1" ht="24.15" customHeight="1">
      <c r="A125" s="39"/>
      <c r="B125" s="40"/>
      <c r="C125" s="219" t="s">
        <v>21</v>
      </c>
      <c r="D125" s="219" t="s">
        <v>131</v>
      </c>
      <c r="E125" s="220" t="s">
        <v>409</v>
      </c>
      <c r="F125" s="221" t="s">
        <v>410</v>
      </c>
      <c r="G125" s="222" t="s">
        <v>160</v>
      </c>
      <c r="H125" s="223">
        <v>1</v>
      </c>
      <c r="I125" s="224"/>
      <c r="J125" s="225">
        <f>ROUND(I125*H125,2)</f>
        <v>0</v>
      </c>
      <c r="K125" s="221" t="s">
        <v>145</v>
      </c>
      <c r="L125" s="45"/>
      <c r="M125" s="226" t="s">
        <v>1</v>
      </c>
      <c r="N125" s="227" t="s">
        <v>44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411</v>
      </c>
      <c r="AT125" s="230" t="s">
        <v>131</v>
      </c>
      <c r="AU125" s="230" t="s">
        <v>88</v>
      </c>
      <c r="AY125" s="18" t="s">
        <v>128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21</v>
      </c>
      <c r="BK125" s="231">
        <f>ROUND(I125*H125,2)</f>
        <v>0</v>
      </c>
      <c r="BL125" s="18" t="s">
        <v>411</v>
      </c>
      <c r="BM125" s="230" t="s">
        <v>412</v>
      </c>
    </row>
    <row r="126" s="2" customFormat="1">
      <c r="A126" s="39"/>
      <c r="B126" s="40"/>
      <c r="C126" s="41"/>
      <c r="D126" s="232" t="s">
        <v>137</v>
      </c>
      <c r="E126" s="41"/>
      <c r="F126" s="233" t="s">
        <v>413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137</v>
      </c>
      <c r="AU126" s="18" t="s">
        <v>88</v>
      </c>
    </row>
    <row r="127" s="2" customFormat="1">
      <c r="A127" s="39"/>
      <c r="B127" s="40"/>
      <c r="C127" s="41"/>
      <c r="D127" s="269" t="s">
        <v>148</v>
      </c>
      <c r="E127" s="41"/>
      <c r="F127" s="270" t="s">
        <v>414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148</v>
      </c>
      <c r="AU127" s="18" t="s">
        <v>88</v>
      </c>
    </row>
    <row r="128" s="12" customFormat="1" ht="22.8" customHeight="1">
      <c r="A128" s="12"/>
      <c r="B128" s="203"/>
      <c r="C128" s="204"/>
      <c r="D128" s="205" t="s">
        <v>78</v>
      </c>
      <c r="E128" s="217" t="s">
        <v>415</v>
      </c>
      <c r="F128" s="217" t="s">
        <v>416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</v>
      </c>
      <c r="S128" s="211"/>
      <c r="T128" s="21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172</v>
      </c>
      <c r="AT128" s="215" t="s">
        <v>78</v>
      </c>
      <c r="AU128" s="215" t="s">
        <v>21</v>
      </c>
      <c r="AY128" s="214" t="s">
        <v>128</v>
      </c>
      <c r="BK128" s="216">
        <f>SUM(BK129:BK132)</f>
        <v>0</v>
      </c>
    </row>
    <row r="129" s="2" customFormat="1" ht="16.5" customHeight="1">
      <c r="A129" s="39"/>
      <c r="B129" s="40"/>
      <c r="C129" s="219" t="s">
        <v>88</v>
      </c>
      <c r="D129" s="219" t="s">
        <v>131</v>
      </c>
      <c r="E129" s="220" t="s">
        <v>417</v>
      </c>
      <c r="F129" s="221" t="s">
        <v>418</v>
      </c>
      <c r="G129" s="222" t="s">
        <v>419</v>
      </c>
      <c r="H129" s="223">
        <v>1</v>
      </c>
      <c r="I129" s="224"/>
      <c r="J129" s="225">
        <f>ROUND(I129*H129,2)</f>
        <v>0</v>
      </c>
      <c r="K129" s="221" t="s">
        <v>145</v>
      </c>
      <c r="L129" s="45"/>
      <c r="M129" s="226" t="s">
        <v>1</v>
      </c>
      <c r="N129" s="227" t="s">
        <v>44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411</v>
      </c>
      <c r="AT129" s="230" t="s">
        <v>131</v>
      </c>
      <c r="AU129" s="230" t="s">
        <v>88</v>
      </c>
      <c r="AY129" s="18" t="s">
        <v>128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21</v>
      </c>
      <c r="BK129" s="231">
        <f>ROUND(I129*H129,2)</f>
        <v>0</v>
      </c>
      <c r="BL129" s="18" t="s">
        <v>411</v>
      </c>
      <c r="BM129" s="230" t="s">
        <v>420</v>
      </c>
    </row>
    <row r="130" s="2" customFormat="1">
      <c r="A130" s="39"/>
      <c r="B130" s="40"/>
      <c r="C130" s="41"/>
      <c r="D130" s="232" t="s">
        <v>137</v>
      </c>
      <c r="E130" s="41"/>
      <c r="F130" s="233" t="s">
        <v>421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137</v>
      </c>
      <c r="AU130" s="18" t="s">
        <v>88</v>
      </c>
    </row>
    <row r="131" s="2" customFormat="1">
      <c r="A131" s="39"/>
      <c r="B131" s="40"/>
      <c r="C131" s="41"/>
      <c r="D131" s="269" t="s">
        <v>148</v>
      </c>
      <c r="E131" s="41"/>
      <c r="F131" s="270" t="s">
        <v>422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88</v>
      </c>
    </row>
    <row r="132" s="2" customFormat="1">
      <c r="A132" s="39"/>
      <c r="B132" s="40"/>
      <c r="C132" s="41"/>
      <c r="D132" s="232" t="s">
        <v>179</v>
      </c>
      <c r="E132" s="41"/>
      <c r="F132" s="271" t="s">
        <v>423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179</v>
      </c>
      <c r="AU132" s="18" t="s">
        <v>88</v>
      </c>
    </row>
    <row r="133" s="12" customFormat="1" ht="22.8" customHeight="1">
      <c r="A133" s="12"/>
      <c r="B133" s="203"/>
      <c r="C133" s="204"/>
      <c r="D133" s="205" t="s">
        <v>78</v>
      </c>
      <c r="E133" s="217" t="s">
        <v>424</v>
      </c>
      <c r="F133" s="217" t="s">
        <v>425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SUM(P134:P145)</f>
        <v>0</v>
      </c>
      <c r="Q133" s="211"/>
      <c r="R133" s="212">
        <f>SUM(R134:R145)</f>
        <v>0</v>
      </c>
      <c r="S133" s="211"/>
      <c r="T133" s="213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172</v>
      </c>
      <c r="AT133" s="215" t="s">
        <v>78</v>
      </c>
      <c r="AU133" s="215" t="s">
        <v>21</v>
      </c>
      <c r="AY133" s="214" t="s">
        <v>128</v>
      </c>
      <c r="BK133" s="216">
        <f>SUM(BK134:BK145)</f>
        <v>0</v>
      </c>
    </row>
    <row r="134" s="2" customFormat="1" ht="24.15" customHeight="1">
      <c r="A134" s="39"/>
      <c r="B134" s="40"/>
      <c r="C134" s="219" t="s">
        <v>157</v>
      </c>
      <c r="D134" s="219" t="s">
        <v>131</v>
      </c>
      <c r="E134" s="220" t="s">
        <v>426</v>
      </c>
      <c r="F134" s="221" t="s">
        <v>427</v>
      </c>
      <c r="G134" s="222" t="s">
        <v>160</v>
      </c>
      <c r="H134" s="223">
        <v>1</v>
      </c>
      <c r="I134" s="224"/>
      <c r="J134" s="225">
        <f>ROUND(I134*H134,2)</f>
        <v>0</v>
      </c>
      <c r="K134" s="221" t="s">
        <v>145</v>
      </c>
      <c r="L134" s="45"/>
      <c r="M134" s="226" t="s">
        <v>1</v>
      </c>
      <c r="N134" s="227" t="s">
        <v>44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411</v>
      </c>
      <c r="AT134" s="230" t="s">
        <v>131</v>
      </c>
      <c r="AU134" s="230" t="s">
        <v>88</v>
      </c>
      <c r="AY134" s="18" t="s">
        <v>128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21</v>
      </c>
      <c r="BK134" s="231">
        <f>ROUND(I134*H134,2)</f>
        <v>0</v>
      </c>
      <c r="BL134" s="18" t="s">
        <v>411</v>
      </c>
      <c r="BM134" s="230" t="s">
        <v>428</v>
      </c>
    </row>
    <row r="135" s="2" customFormat="1">
      <c r="A135" s="39"/>
      <c r="B135" s="40"/>
      <c r="C135" s="41"/>
      <c r="D135" s="232" t="s">
        <v>137</v>
      </c>
      <c r="E135" s="41"/>
      <c r="F135" s="233" t="s">
        <v>429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137</v>
      </c>
      <c r="AU135" s="18" t="s">
        <v>88</v>
      </c>
    </row>
    <row r="136" s="2" customFormat="1">
      <c r="A136" s="39"/>
      <c r="B136" s="40"/>
      <c r="C136" s="41"/>
      <c r="D136" s="269" t="s">
        <v>148</v>
      </c>
      <c r="E136" s="41"/>
      <c r="F136" s="270" t="s">
        <v>430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148</v>
      </c>
      <c r="AU136" s="18" t="s">
        <v>88</v>
      </c>
    </row>
    <row r="137" s="2" customFormat="1" ht="16.5" customHeight="1">
      <c r="A137" s="39"/>
      <c r="B137" s="40"/>
      <c r="C137" s="219" t="s">
        <v>135</v>
      </c>
      <c r="D137" s="219" t="s">
        <v>131</v>
      </c>
      <c r="E137" s="220" t="s">
        <v>431</v>
      </c>
      <c r="F137" s="221" t="s">
        <v>432</v>
      </c>
      <c r="G137" s="222" t="s">
        <v>160</v>
      </c>
      <c r="H137" s="223">
        <v>1</v>
      </c>
      <c r="I137" s="224"/>
      <c r="J137" s="225">
        <f>ROUND(I137*H137,2)</f>
        <v>0</v>
      </c>
      <c r="K137" s="221" t="s">
        <v>145</v>
      </c>
      <c r="L137" s="45"/>
      <c r="M137" s="226" t="s">
        <v>1</v>
      </c>
      <c r="N137" s="227" t="s">
        <v>44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411</v>
      </c>
      <c r="AT137" s="230" t="s">
        <v>131</v>
      </c>
      <c r="AU137" s="230" t="s">
        <v>88</v>
      </c>
      <c r="AY137" s="18" t="s">
        <v>128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21</v>
      </c>
      <c r="BK137" s="231">
        <f>ROUND(I137*H137,2)</f>
        <v>0</v>
      </c>
      <c r="BL137" s="18" t="s">
        <v>411</v>
      </c>
      <c r="BM137" s="230" t="s">
        <v>433</v>
      </c>
    </row>
    <row r="138" s="2" customFormat="1">
      <c r="A138" s="39"/>
      <c r="B138" s="40"/>
      <c r="C138" s="41"/>
      <c r="D138" s="232" t="s">
        <v>137</v>
      </c>
      <c r="E138" s="41"/>
      <c r="F138" s="233" t="s">
        <v>362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137</v>
      </c>
      <c r="AU138" s="18" t="s">
        <v>88</v>
      </c>
    </row>
    <row r="139" s="2" customFormat="1">
      <c r="A139" s="39"/>
      <c r="B139" s="40"/>
      <c r="C139" s="41"/>
      <c r="D139" s="269" t="s">
        <v>148</v>
      </c>
      <c r="E139" s="41"/>
      <c r="F139" s="270" t="s">
        <v>434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148</v>
      </c>
      <c r="AU139" s="18" t="s">
        <v>88</v>
      </c>
    </row>
    <row r="140" s="2" customFormat="1" ht="16.5" customHeight="1">
      <c r="A140" s="39"/>
      <c r="B140" s="40"/>
      <c r="C140" s="219" t="s">
        <v>172</v>
      </c>
      <c r="D140" s="219" t="s">
        <v>131</v>
      </c>
      <c r="E140" s="220" t="s">
        <v>435</v>
      </c>
      <c r="F140" s="221" t="s">
        <v>436</v>
      </c>
      <c r="G140" s="222" t="s">
        <v>160</v>
      </c>
      <c r="H140" s="223">
        <v>1</v>
      </c>
      <c r="I140" s="224"/>
      <c r="J140" s="225">
        <f>ROUND(I140*H140,2)</f>
        <v>0</v>
      </c>
      <c r="K140" s="221" t="s">
        <v>145</v>
      </c>
      <c r="L140" s="45"/>
      <c r="M140" s="226" t="s">
        <v>1</v>
      </c>
      <c r="N140" s="227" t="s">
        <v>44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411</v>
      </c>
      <c r="AT140" s="230" t="s">
        <v>131</v>
      </c>
      <c r="AU140" s="230" t="s">
        <v>88</v>
      </c>
      <c r="AY140" s="18" t="s">
        <v>128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21</v>
      </c>
      <c r="BK140" s="231">
        <f>ROUND(I140*H140,2)</f>
        <v>0</v>
      </c>
      <c r="BL140" s="18" t="s">
        <v>411</v>
      </c>
      <c r="BM140" s="230" t="s">
        <v>437</v>
      </c>
    </row>
    <row r="141" s="2" customFormat="1">
      <c r="A141" s="39"/>
      <c r="B141" s="40"/>
      <c r="C141" s="41"/>
      <c r="D141" s="232" t="s">
        <v>137</v>
      </c>
      <c r="E141" s="41"/>
      <c r="F141" s="233" t="s">
        <v>438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137</v>
      </c>
      <c r="AU141" s="18" t="s">
        <v>88</v>
      </c>
    </row>
    <row r="142" s="2" customFormat="1">
      <c r="A142" s="39"/>
      <c r="B142" s="40"/>
      <c r="C142" s="41"/>
      <c r="D142" s="269" t="s">
        <v>148</v>
      </c>
      <c r="E142" s="41"/>
      <c r="F142" s="270" t="s">
        <v>439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148</v>
      </c>
      <c r="AU142" s="18" t="s">
        <v>88</v>
      </c>
    </row>
    <row r="143" s="2" customFormat="1" ht="16.5" customHeight="1">
      <c r="A143" s="39"/>
      <c r="B143" s="40"/>
      <c r="C143" s="219" t="s">
        <v>129</v>
      </c>
      <c r="D143" s="219" t="s">
        <v>131</v>
      </c>
      <c r="E143" s="220" t="s">
        <v>440</v>
      </c>
      <c r="F143" s="221" t="s">
        <v>441</v>
      </c>
      <c r="G143" s="222" t="s">
        <v>160</v>
      </c>
      <c r="H143" s="223">
        <v>1</v>
      </c>
      <c r="I143" s="224"/>
      <c r="J143" s="225">
        <f>ROUND(I143*H143,2)</f>
        <v>0</v>
      </c>
      <c r="K143" s="221" t="s">
        <v>145</v>
      </c>
      <c r="L143" s="45"/>
      <c r="M143" s="226" t="s">
        <v>1</v>
      </c>
      <c r="N143" s="227" t="s">
        <v>44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411</v>
      </c>
      <c r="AT143" s="230" t="s">
        <v>131</v>
      </c>
      <c r="AU143" s="230" t="s">
        <v>88</v>
      </c>
      <c r="AY143" s="18" t="s">
        <v>128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21</v>
      </c>
      <c r="BK143" s="231">
        <f>ROUND(I143*H143,2)</f>
        <v>0</v>
      </c>
      <c r="BL143" s="18" t="s">
        <v>411</v>
      </c>
      <c r="BM143" s="230" t="s">
        <v>442</v>
      </c>
    </row>
    <row r="144" s="2" customFormat="1">
      <c r="A144" s="39"/>
      <c r="B144" s="40"/>
      <c r="C144" s="41"/>
      <c r="D144" s="232" t="s">
        <v>137</v>
      </c>
      <c r="E144" s="41"/>
      <c r="F144" s="233" t="s">
        <v>443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137</v>
      </c>
      <c r="AU144" s="18" t="s">
        <v>88</v>
      </c>
    </row>
    <row r="145" s="2" customFormat="1">
      <c r="A145" s="39"/>
      <c r="B145" s="40"/>
      <c r="C145" s="41"/>
      <c r="D145" s="269" t="s">
        <v>148</v>
      </c>
      <c r="E145" s="41"/>
      <c r="F145" s="270" t="s">
        <v>444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148</v>
      </c>
      <c r="AU145" s="18" t="s">
        <v>88</v>
      </c>
    </row>
    <row r="146" s="12" customFormat="1" ht="22.8" customHeight="1">
      <c r="A146" s="12"/>
      <c r="B146" s="203"/>
      <c r="C146" s="204"/>
      <c r="D146" s="205" t="s">
        <v>78</v>
      </c>
      <c r="E146" s="217" t="s">
        <v>445</v>
      </c>
      <c r="F146" s="217" t="s">
        <v>446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SUM(P147:P149)</f>
        <v>0</v>
      </c>
      <c r="Q146" s="211"/>
      <c r="R146" s="212">
        <f>SUM(R147:R149)</f>
        <v>0</v>
      </c>
      <c r="S146" s="211"/>
      <c r="T146" s="21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172</v>
      </c>
      <c r="AT146" s="215" t="s">
        <v>78</v>
      </c>
      <c r="AU146" s="215" t="s">
        <v>21</v>
      </c>
      <c r="AY146" s="214" t="s">
        <v>128</v>
      </c>
      <c r="BK146" s="216">
        <f>SUM(BK147:BK149)</f>
        <v>0</v>
      </c>
    </row>
    <row r="147" s="2" customFormat="1" ht="16.5" customHeight="1">
      <c r="A147" s="39"/>
      <c r="B147" s="40"/>
      <c r="C147" s="219" t="s">
        <v>189</v>
      </c>
      <c r="D147" s="219" t="s">
        <v>131</v>
      </c>
      <c r="E147" s="220" t="s">
        <v>447</v>
      </c>
      <c r="F147" s="221" t="s">
        <v>448</v>
      </c>
      <c r="G147" s="222" t="s">
        <v>160</v>
      </c>
      <c r="H147" s="223">
        <v>1</v>
      </c>
      <c r="I147" s="224"/>
      <c r="J147" s="225">
        <f>ROUND(I147*H147,2)</f>
        <v>0</v>
      </c>
      <c r="K147" s="221" t="s">
        <v>145</v>
      </c>
      <c r="L147" s="45"/>
      <c r="M147" s="226" t="s">
        <v>1</v>
      </c>
      <c r="N147" s="227" t="s">
        <v>44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411</v>
      </c>
      <c r="AT147" s="230" t="s">
        <v>131</v>
      </c>
      <c r="AU147" s="230" t="s">
        <v>88</v>
      </c>
      <c r="AY147" s="18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21</v>
      </c>
      <c r="BK147" s="231">
        <f>ROUND(I147*H147,2)</f>
        <v>0</v>
      </c>
      <c r="BL147" s="18" t="s">
        <v>411</v>
      </c>
      <c r="BM147" s="230" t="s">
        <v>449</v>
      </c>
    </row>
    <row r="148" s="2" customFormat="1">
      <c r="A148" s="39"/>
      <c r="B148" s="40"/>
      <c r="C148" s="41"/>
      <c r="D148" s="232" t="s">
        <v>137</v>
      </c>
      <c r="E148" s="41"/>
      <c r="F148" s="233" t="s">
        <v>450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137</v>
      </c>
      <c r="AU148" s="18" t="s">
        <v>88</v>
      </c>
    </row>
    <row r="149" s="2" customFormat="1">
      <c r="A149" s="39"/>
      <c r="B149" s="40"/>
      <c r="C149" s="41"/>
      <c r="D149" s="269" t="s">
        <v>148</v>
      </c>
      <c r="E149" s="41"/>
      <c r="F149" s="270" t="s">
        <v>451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148</v>
      </c>
      <c r="AU149" s="18" t="s">
        <v>88</v>
      </c>
    </row>
    <row r="150" s="12" customFormat="1" ht="22.8" customHeight="1">
      <c r="A150" s="12"/>
      <c r="B150" s="203"/>
      <c r="C150" s="204"/>
      <c r="D150" s="205" t="s">
        <v>78</v>
      </c>
      <c r="E150" s="217" t="s">
        <v>452</v>
      </c>
      <c r="F150" s="217" t="s">
        <v>453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SUM(P151:P156)</f>
        <v>0</v>
      </c>
      <c r="Q150" s="211"/>
      <c r="R150" s="212">
        <f>SUM(R151:R156)</f>
        <v>0</v>
      </c>
      <c r="S150" s="211"/>
      <c r="T150" s="213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172</v>
      </c>
      <c r="AT150" s="215" t="s">
        <v>78</v>
      </c>
      <c r="AU150" s="215" t="s">
        <v>21</v>
      </c>
      <c r="AY150" s="214" t="s">
        <v>128</v>
      </c>
      <c r="BK150" s="216">
        <f>SUM(BK151:BK156)</f>
        <v>0</v>
      </c>
    </row>
    <row r="151" s="2" customFormat="1" ht="21.75" customHeight="1">
      <c r="A151" s="39"/>
      <c r="B151" s="40"/>
      <c r="C151" s="219" t="s">
        <v>195</v>
      </c>
      <c r="D151" s="219" t="s">
        <v>131</v>
      </c>
      <c r="E151" s="220" t="s">
        <v>454</v>
      </c>
      <c r="F151" s="221" t="s">
        <v>455</v>
      </c>
      <c r="G151" s="222" t="s">
        <v>419</v>
      </c>
      <c r="H151" s="223">
        <v>1</v>
      </c>
      <c r="I151" s="224"/>
      <c r="J151" s="225">
        <f>ROUND(I151*H151,2)</f>
        <v>0</v>
      </c>
      <c r="K151" s="221" t="s">
        <v>145</v>
      </c>
      <c r="L151" s="45"/>
      <c r="M151" s="226" t="s">
        <v>1</v>
      </c>
      <c r="N151" s="227" t="s">
        <v>44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411</v>
      </c>
      <c r="AT151" s="230" t="s">
        <v>131</v>
      </c>
      <c r="AU151" s="230" t="s">
        <v>88</v>
      </c>
      <c r="AY151" s="18" t="s">
        <v>128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21</v>
      </c>
      <c r="BK151" s="231">
        <f>ROUND(I151*H151,2)</f>
        <v>0</v>
      </c>
      <c r="BL151" s="18" t="s">
        <v>411</v>
      </c>
      <c r="BM151" s="230" t="s">
        <v>456</v>
      </c>
    </row>
    <row r="152" s="2" customFormat="1">
      <c r="A152" s="39"/>
      <c r="B152" s="40"/>
      <c r="C152" s="41"/>
      <c r="D152" s="232" t="s">
        <v>137</v>
      </c>
      <c r="E152" s="41"/>
      <c r="F152" s="233" t="s">
        <v>457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137</v>
      </c>
      <c r="AU152" s="18" t="s">
        <v>88</v>
      </c>
    </row>
    <row r="153" s="2" customFormat="1">
      <c r="A153" s="39"/>
      <c r="B153" s="40"/>
      <c r="C153" s="41"/>
      <c r="D153" s="269" t="s">
        <v>148</v>
      </c>
      <c r="E153" s="41"/>
      <c r="F153" s="270" t="s">
        <v>458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148</v>
      </c>
      <c r="AU153" s="18" t="s">
        <v>88</v>
      </c>
    </row>
    <row r="154" s="2" customFormat="1" ht="21.75" customHeight="1">
      <c r="A154" s="39"/>
      <c r="B154" s="40"/>
      <c r="C154" s="219" t="s">
        <v>153</v>
      </c>
      <c r="D154" s="219" t="s">
        <v>131</v>
      </c>
      <c r="E154" s="220" t="s">
        <v>459</v>
      </c>
      <c r="F154" s="221" t="s">
        <v>460</v>
      </c>
      <c r="G154" s="222" t="s">
        <v>160</v>
      </c>
      <c r="H154" s="223">
        <v>1</v>
      </c>
      <c r="I154" s="224"/>
      <c r="J154" s="225">
        <f>ROUND(I154*H154,2)</f>
        <v>0</v>
      </c>
      <c r="K154" s="221" t="s">
        <v>145</v>
      </c>
      <c r="L154" s="45"/>
      <c r="M154" s="226" t="s">
        <v>1</v>
      </c>
      <c r="N154" s="227" t="s">
        <v>44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411</v>
      </c>
      <c r="AT154" s="230" t="s">
        <v>131</v>
      </c>
      <c r="AU154" s="230" t="s">
        <v>88</v>
      </c>
      <c r="AY154" s="18" t="s">
        <v>128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21</v>
      </c>
      <c r="BK154" s="231">
        <f>ROUND(I154*H154,2)</f>
        <v>0</v>
      </c>
      <c r="BL154" s="18" t="s">
        <v>411</v>
      </c>
      <c r="BM154" s="230" t="s">
        <v>461</v>
      </c>
    </row>
    <row r="155" s="2" customFormat="1">
      <c r="A155" s="39"/>
      <c r="B155" s="40"/>
      <c r="C155" s="41"/>
      <c r="D155" s="232" t="s">
        <v>137</v>
      </c>
      <c r="E155" s="41"/>
      <c r="F155" s="233" t="s">
        <v>462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137</v>
      </c>
      <c r="AU155" s="18" t="s">
        <v>88</v>
      </c>
    </row>
    <row r="156" s="2" customFormat="1">
      <c r="A156" s="39"/>
      <c r="B156" s="40"/>
      <c r="C156" s="41"/>
      <c r="D156" s="269" t="s">
        <v>148</v>
      </c>
      <c r="E156" s="41"/>
      <c r="F156" s="270" t="s">
        <v>463</v>
      </c>
      <c r="G156" s="41"/>
      <c r="H156" s="41"/>
      <c r="I156" s="234"/>
      <c r="J156" s="41"/>
      <c r="K156" s="41"/>
      <c r="L156" s="45"/>
      <c r="M156" s="294"/>
      <c r="N156" s="295"/>
      <c r="O156" s="296"/>
      <c r="P156" s="296"/>
      <c r="Q156" s="296"/>
      <c r="R156" s="296"/>
      <c r="S156" s="296"/>
      <c r="T156" s="297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148</v>
      </c>
      <c r="AU156" s="18" t="s">
        <v>88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bLx5a+RPF50X3A3rzOsio+6gjzWhblHIX2e3a/zZvoqekr85avnCy4HGVXlKixy8pxcJlIsqiGqh4mDYnEsmLw==" hashValue="ME8Y06gBYJ0TBDyRmHFllNMAwa3Ab4awENZq+sjKtIFv2zrLsVrmiRtgzflMgp6xA37UrFpGNBl2QhLIWjjnHQ==" algorithmName="SHA-512" password="CA9C"/>
  <autoFilter ref="C121:K15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1/013254000"/>
    <hyperlink ref="F131" r:id="rId2" display="https://podminky.urs.cz/item/CS_URS_2023_01/030001000"/>
    <hyperlink ref="F136" r:id="rId3" display="https://podminky.urs.cz/item/CS_URS_2023_01/043203000"/>
    <hyperlink ref="F139" r:id="rId4" display="https://podminky.urs.cz/item/CS_URS_2023_01/044002000"/>
    <hyperlink ref="F142" r:id="rId5" display="https://podminky.urs.cz/item/CS_URS_2023_01/045203000"/>
    <hyperlink ref="F145" r:id="rId6" display="https://podminky.urs.cz/item/CS_URS_2023_01/045303000"/>
    <hyperlink ref="F149" r:id="rId7" display="https://podminky.urs.cz/item/CS_URS_2023_01/051002000"/>
    <hyperlink ref="F153" r:id="rId8" display="https://podminky.urs.cz/item/CS_URS_2023_01/070001000"/>
    <hyperlink ref="F156" r:id="rId9" display="https://podminky.urs.cz/item/CS_URS_2023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ASUS\Alena</dc:creator>
  <cp:lastModifiedBy>ASUS\Alena</cp:lastModifiedBy>
  <dcterms:created xsi:type="dcterms:W3CDTF">2023-03-06T20:28:06Z</dcterms:created>
  <dcterms:modified xsi:type="dcterms:W3CDTF">2023-03-06T20:28:09Z</dcterms:modified>
</cp:coreProperties>
</file>