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0803-1 - ZŠ Jižní - vým..." sheetId="2" r:id="rId2"/>
    <sheet name="230803-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'230803-1 - ZŠ Jižní - vým...'!$C$126:$K$402</definedName>
    <definedName name="_xlnm.Print_Area" localSheetId="1">'230803-1 - ZŠ Jižní - vým...'!$C$4:$J$76,'230803-1 - ZŠ Jižní - vým...'!$C$82:$J$108,'230803-1 - ZŠ Jižní - vým...'!$C$114:$K$402</definedName>
    <definedName name="_xlnm.Print_Titles" localSheetId="1">'230803-1 - ZŠ Jižní - vým...'!$126:$126</definedName>
    <definedName name="_xlnm._FilterDatabase" localSheetId="2" hidden="1">'230803-2 - VRN'!$C$121:$K$147</definedName>
    <definedName name="_xlnm.Print_Area" localSheetId="2">'230803-2 - VRN'!$C$4:$J$76,'230803-2 - VRN'!$C$82:$J$103,'230803-2 - VRN'!$C$109:$K$147</definedName>
    <definedName name="_xlnm.Print_Titles" localSheetId="2">'230803-2 - VRN'!$121:$121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116"/>
  <c r="E7"/>
  <c r="E112"/>
  <c i="2" r="J37"/>
  <c r="J36"/>
  <c i="1" r="AY95"/>
  <c i="2" r="J35"/>
  <c i="1" r="AX95"/>
  <c i="2" r="BI401"/>
  <c r="BH401"/>
  <c r="BG401"/>
  <c r="BF401"/>
  <c r="T401"/>
  <c r="R401"/>
  <c r="P401"/>
  <c r="BI395"/>
  <c r="BH395"/>
  <c r="BG395"/>
  <c r="BF395"/>
  <c r="T395"/>
  <c r="R395"/>
  <c r="P395"/>
  <c r="BI380"/>
  <c r="BH380"/>
  <c r="BG380"/>
  <c r="BF380"/>
  <c r="T380"/>
  <c r="T365"/>
  <c r="R380"/>
  <c r="R365"/>
  <c r="P380"/>
  <c r="P365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0"/>
  <c r="BH350"/>
  <c r="BG350"/>
  <c r="BF350"/>
  <c r="T350"/>
  <c r="R350"/>
  <c r="P350"/>
  <c r="BI343"/>
  <c r="BH343"/>
  <c r="BG343"/>
  <c r="BF343"/>
  <c r="T343"/>
  <c r="R343"/>
  <c r="P343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0"/>
  <c r="BH310"/>
  <c r="BG310"/>
  <c r="BF310"/>
  <c r="T310"/>
  <c r="R310"/>
  <c r="P310"/>
  <c r="BI304"/>
  <c r="BH304"/>
  <c r="BG304"/>
  <c r="BF304"/>
  <c r="T304"/>
  <c r="R304"/>
  <c r="P304"/>
  <c r="BI300"/>
  <c r="BH300"/>
  <c r="BG300"/>
  <c r="BF300"/>
  <c r="T300"/>
  <c r="T299"/>
  <c r="R300"/>
  <c r="R299"/>
  <c r="P300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5"/>
  <c r="BH285"/>
  <c r="BG285"/>
  <c r="BF285"/>
  <c r="T285"/>
  <c r="R285"/>
  <c r="P285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57"/>
  <c r="BH257"/>
  <c r="BG257"/>
  <c r="BF257"/>
  <c r="T257"/>
  <c r="R257"/>
  <c r="P257"/>
  <c r="BI250"/>
  <c r="BH250"/>
  <c r="BG250"/>
  <c r="BF250"/>
  <c r="T250"/>
  <c r="R250"/>
  <c r="P250"/>
  <c r="BI236"/>
  <c r="BH236"/>
  <c r="BG236"/>
  <c r="BF236"/>
  <c r="T236"/>
  <c r="R236"/>
  <c r="P236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5"/>
  <c r="BH215"/>
  <c r="BG215"/>
  <c r="BF215"/>
  <c r="T215"/>
  <c r="R215"/>
  <c r="P215"/>
  <c r="BI201"/>
  <c r="BH201"/>
  <c r="BG201"/>
  <c r="BF201"/>
  <c r="T201"/>
  <c r="R201"/>
  <c r="P201"/>
  <c r="BI198"/>
  <c r="BH198"/>
  <c r="BG198"/>
  <c r="BF198"/>
  <c r="T198"/>
  <c r="R198"/>
  <c r="P198"/>
  <c r="BI191"/>
  <c r="BH191"/>
  <c r="BG191"/>
  <c r="BF191"/>
  <c r="T191"/>
  <c r="R191"/>
  <c r="P191"/>
  <c r="BI188"/>
  <c r="BH188"/>
  <c r="BG188"/>
  <c r="BF188"/>
  <c r="T188"/>
  <c r="R188"/>
  <c r="P188"/>
  <c r="BI181"/>
  <c r="BH181"/>
  <c r="BG181"/>
  <c r="BF181"/>
  <c r="T181"/>
  <c r="R181"/>
  <c r="P181"/>
  <c r="BI179"/>
  <c r="BH179"/>
  <c r="BG179"/>
  <c r="BF179"/>
  <c r="T179"/>
  <c r="R179"/>
  <c r="P179"/>
  <c r="BI170"/>
  <c r="BH170"/>
  <c r="BG170"/>
  <c r="BF170"/>
  <c r="T170"/>
  <c r="R170"/>
  <c r="P170"/>
  <c r="BI154"/>
  <c r="BH154"/>
  <c r="BG154"/>
  <c r="BF154"/>
  <c r="T154"/>
  <c r="R154"/>
  <c r="P154"/>
  <c r="BI138"/>
  <c r="BH138"/>
  <c r="BG138"/>
  <c r="BF138"/>
  <c r="T138"/>
  <c r="R138"/>
  <c r="P138"/>
  <c r="BI130"/>
  <c r="BH130"/>
  <c r="BG130"/>
  <c r="BF130"/>
  <c r="T130"/>
  <c r="T129"/>
  <c r="R130"/>
  <c r="R129"/>
  <c r="P130"/>
  <c r="P129"/>
  <c r="J123"/>
  <c r="F121"/>
  <c r="E119"/>
  <c r="J91"/>
  <c r="F89"/>
  <c r="E87"/>
  <c r="J24"/>
  <c r="E24"/>
  <c r="J92"/>
  <c r="J23"/>
  <c r="J18"/>
  <c r="E18"/>
  <c r="F124"/>
  <c r="J17"/>
  <c r="J15"/>
  <c r="E15"/>
  <c r="F123"/>
  <c r="J14"/>
  <c r="J12"/>
  <c r="J89"/>
  <c r="E7"/>
  <c r="E117"/>
  <c i="1" r="L90"/>
  <c r="AM90"/>
  <c r="AM89"/>
  <c r="L89"/>
  <c r="AM87"/>
  <c r="L87"/>
  <c r="L85"/>
  <c r="L84"/>
  <c i="2" r="J336"/>
  <c r="J188"/>
  <c r="BK326"/>
  <c r="J285"/>
  <c r="BK395"/>
  <c r="BK198"/>
  <c r="BK257"/>
  <c r="J191"/>
  <c r="BK274"/>
  <c r="BK401"/>
  <c r="J304"/>
  <c r="J198"/>
  <c i="3" r="J125"/>
  <c r="J134"/>
  <c r="BK144"/>
  <c i="2" r="J323"/>
  <c r="J230"/>
  <c r="J154"/>
  <c r="BK304"/>
  <c r="BK191"/>
  <c r="BK310"/>
  <c r="BK336"/>
  <c r="BK181"/>
  <c r="BK265"/>
  <c r="J310"/>
  <c r="BK329"/>
  <c r="BK215"/>
  <c r="J236"/>
  <c i="3" r="J136"/>
  <c i="2" r="J170"/>
  <c r="J293"/>
  <c r="J380"/>
  <c i="1" r="AS94"/>
  <c i="2" r="BK250"/>
  <c r="BK170"/>
  <c r="J181"/>
  <c i="3" r="BK138"/>
  <c r="BK136"/>
  <c i="2" r="J350"/>
  <c r="BK230"/>
  <c r="BK222"/>
  <c r="BK297"/>
  <c r="J300"/>
  <c r="BK366"/>
  <c r="BK201"/>
  <c r="BK350"/>
  <c r="BK293"/>
  <c r="J269"/>
  <c i="3" r="BK132"/>
  <c r="BK141"/>
  <c r="BK146"/>
  <c i="2" r="J343"/>
  <c r="J272"/>
  <c r="BK130"/>
  <c r="J317"/>
  <c r="BK179"/>
  <c r="J265"/>
  <c r="BK317"/>
  <c r="J326"/>
  <c r="BK236"/>
  <c r="J360"/>
  <c r="BK272"/>
  <c r="J250"/>
  <c i="3" r="J141"/>
  <c r="J132"/>
  <c i="2" r="J295"/>
  <c r="J215"/>
  <c r="J329"/>
  <c r="J201"/>
  <c r="J366"/>
  <c r="BK360"/>
  <c r="J222"/>
  <c r="BK278"/>
  <c r="J297"/>
  <c r="BK357"/>
  <c r="BK300"/>
  <c r="J278"/>
  <c i="3" r="J138"/>
  <c r="BK125"/>
  <c i="2" r="J401"/>
  <c r="BK285"/>
  <c r="J179"/>
  <c r="J320"/>
  <c r="BK269"/>
  <c r="BK323"/>
  <c r="J225"/>
  <c r="J357"/>
  <c r="J363"/>
  <c r="BK343"/>
  <c r="J274"/>
  <c r="J138"/>
  <c i="3" r="J146"/>
  <c r="BK134"/>
  <c i="2" r="BK380"/>
  <c r="J257"/>
  <c r="BK363"/>
  <c r="BK295"/>
  <c r="J130"/>
  <c r="BK188"/>
  <c r="J395"/>
  <c r="BK154"/>
  <c r="BK225"/>
  <c r="BK320"/>
  <c r="BK138"/>
  <c i="3" r="J144"/>
  <c r="J128"/>
  <c r="BK128"/>
  <c i="2" l="1" r="P264"/>
  <c r="BK319"/>
  <c r="J319"/>
  <c r="J105"/>
  <c r="BK264"/>
  <c r="J264"/>
  <c r="J100"/>
  <c r="T292"/>
  <c r="T319"/>
  <c r="P394"/>
  <c r="R137"/>
  <c r="R128"/>
  <c r="R127"/>
  <c r="P292"/>
  <c r="R303"/>
  <c i="3" r="BK131"/>
  <c r="J131"/>
  <c r="J100"/>
  <c i="2" r="R264"/>
  <c r="T303"/>
  <c i="3" r="P131"/>
  <c r="P123"/>
  <c r="P122"/>
  <c i="1" r="AU96"/>
  <c i="3" r="BK143"/>
  <c r="J143"/>
  <c r="J102"/>
  <c i="2" r="P137"/>
  <c r="BK292"/>
  <c r="J292"/>
  <c r="J101"/>
  <c r="R319"/>
  <c r="R302"/>
  <c r="R394"/>
  <c i="3" r="T131"/>
  <c r="T123"/>
  <c r="T122"/>
  <c r="P143"/>
  <c i="2" r="T137"/>
  <c r="R292"/>
  <c r="P303"/>
  <c r="T394"/>
  <c i="3" r="R131"/>
  <c r="R123"/>
  <c r="R122"/>
  <c r="R143"/>
  <c i="2" r="BK137"/>
  <c r="J137"/>
  <c r="J99"/>
  <c r="T264"/>
  <c r="BK303"/>
  <c r="J303"/>
  <c r="J104"/>
  <c r="P319"/>
  <c r="BK394"/>
  <c r="J394"/>
  <c r="J107"/>
  <c i="3" r="T143"/>
  <c i="2" r="BK129"/>
  <c r="J129"/>
  <c r="J98"/>
  <c i="3" r="BK124"/>
  <c r="J124"/>
  <c r="J98"/>
  <c i="2" r="BK299"/>
  <c r="J299"/>
  <c r="J102"/>
  <c i="3" r="BK127"/>
  <c r="J127"/>
  <c r="J99"/>
  <c i="2" r="BK365"/>
  <c r="J365"/>
  <c r="J106"/>
  <c i="3" r="BK140"/>
  <c r="J140"/>
  <c r="J101"/>
  <c r="E85"/>
  <c r="J91"/>
  <c r="BE128"/>
  <c r="BE132"/>
  <c r="BE134"/>
  <c r="BE136"/>
  <c r="BE138"/>
  <c r="BE144"/>
  <c r="J89"/>
  <c r="F119"/>
  <c r="BE141"/>
  <c i="2" r="BK128"/>
  <c i="3" r="F91"/>
  <c r="J92"/>
  <c r="BE125"/>
  <c r="BE146"/>
  <c i="2" r="E85"/>
  <c r="F92"/>
  <c r="BE201"/>
  <c r="BE225"/>
  <c r="BE257"/>
  <c r="BE272"/>
  <c r="BE304"/>
  <c r="BE188"/>
  <c r="BE236"/>
  <c r="BE285"/>
  <c r="BE295"/>
  <c r="BE317"/>
  <c r="BE336"/>
  <c r="BE366"/>
  <c r="F91"/>
  <c r="BE265"/>
  <c r="BE269"/>
  <c r="BE293"/>
  <c r="BE395"/>
  <c r="BE401"/>
  <c r="BE181"/>
  <c r="BE230"/>
  <c r="BE329"/>
  <c r="J124"/>
  <c r="BE138"/>
  <c r="BE191"/>
  <c r="BE198"/>
  <c r="BE215"/>
  <c r="BE323"/>
  <c r="J121"/>
  <c r="BE130"/>
  <c r="BE170"/>
  <c r="BE179"/>
  <c r="BE250"/>
  <c r="BE274"/>
  <c r="BE278"/>
  <c r="BE300"/>
  <c r="BE343"/>
  <c r="BE363"/>
  <c r="BE154"/>
  <c r="BE222"/>
  <c r="BE357"/>
  <c r="BE360"/>
  <c r="BE380"/>
  <c r="BE297"/>
  <c r="BE310"/>
  <c r="BE320"/>
  <c r="BE326"/>
  <c r="BE350"/>
  <c r="F36"/>
  <c i="1" r="BC95"/>
  <c i="2" r="F37"/>
  <c i="1" r="BD95"/>
  <c i="2" r="J34"/>
  <c i="1" r="AW95"/>
  <c i="3" r="J34"/>
  <c i="1" r="AW96"/>
  <c i="3" r="F34"/>
  <c i="1" r="BA96"/>
  <c i="3" r="F35"/>
  <c i="1" r="BB96"/>
  <c i="3" r="F37"/>
  <c i="1" r="BD96"/>
  <c i="3" r="F36"/>
  <c i="1" r="BC96"/>
  <c i="2" r="F35"/>
  <c i="1" r="BB95"/>
  <c i="2" r="F34"/>
  <c i="1" r="BA95"/>
  <c i="2" l="1" r="P302"/>
  <c r="P128"/>
  <c r="P127"/>
  <c i="1" r="AU95"/>
  <c i="2" r="T128"/>
  <c r="T302"/>
  <c i="3" r="BK123"/>
  <c r="J123"/>
  <c r="J97"/>
  <c i="2" r="BK302"/>
  <c r="J302"/>
  <c r="J103"/>
  <c r="J128"/>
  <c r="J97"/>
  <c i="1" r="AU94"/>
  <c i="3" r="J33"/>
  <c i="1" r="AV96"/>
  <c r="AT96"/>
  <c i="2" r="F33"/>
  <c i="1" r="AZ95"/>
  <c r="BD94"/>
  <c r="W33"/>
  <c i="2" r="J33"/>
  <c i="1" r="AV95"/>
  <c r="AT95"/>
  <c r="BA94"/>
  <c r="W30"/>
  <c r="BB94"/>
  <c r="AX94"/>
  <c i="3" r="F33"/>
  <c i="1" r="AZ96"/>
  <c r="BC94"/>
  <c r="AY94"/>
  <c i="2" l="1" r="T127"/>
  <c i="3" r="BK122"/>
  <c r="J122"/>
  <c i="2" r="BK127"/>
  <c r="J127"/>
  <c r="J96"/>
  <c i="1" r="W31"/>
  <c i="3" r="J30"/>
  <c i="1" r="AG96"/>
  <c r="W32"/>
  <c r="AW94"/>
  <c r="AK30"/>
  <c r="AZ94"/>
  <c r="W29"/>
  <c i="3" l="1" r="J39"/>
  <c r="J96"/>
  <c i="1" r="AN96"/>
  <c r="AV94"/>
  <c r="AK29"/>
  <c i="2" r="J30"/>
  <c i="1" r="AG95"/>
  <c r="AG94"/>
  <c r="AK26"/>
  <c i="2" l="1" r="J39"/>
  <c i="1" r="AN95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<sst xmlns="http://schemas.openxmlformats.org/spreadsheetml/2006/main">
  <si>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</si>
  <si>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</si>
  <si>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</si>
  <si>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</si>
  <si>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</si>
  <si>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{aad213c5-9f55-4d53-bc87-8b077756d17a}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</si>
  <si>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</si>
  <si>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</si>
  <si>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</si>
  <si>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</si>
  <si>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</si>
  <si>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</si>
  <si>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</si>
  <si>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</si>
  <si>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230803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</si>
  <si>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</si>
  <si>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</si>
  <si>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Jižní – výměna oken, pavilon U2 – jižní strana</t>
  </si>
  <si>
    <t>0,1</t>
  </si>
  <si>
    <t>KSO:</t>
  </si>
  <si>
    <t>CC-CZ:</t>
  </si>
  <si>
    <t>1</t>
  </si>
  <si>
    <t>Místo:</t>
  </si>
  <si>
    <t>Česká Lípa</t>
  </si>
  <si>
    <t>Datum:</t>
  </si>
  <si>
    <t>3. 8. 2023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</si>
  <si>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</si>
  <si>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</si>
  <si>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</si>
  <si>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</si>
  <si>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</si>
  <si>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</si>
  <si>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</si>
  <si>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</si>
  <si>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</si>
  <si>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Petr Kubiš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</si>
  <si>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</si>
  <si>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</si>
  <si>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</si>
  <si>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</si>
  <si>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</si>
  <si>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</si>
  <si>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</si>
  <si>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</si>
  <si>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</si>
  <si>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</si>
  <si>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</si>
  <si>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</si>
  <si>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</si>
  <si>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</si>
  <si>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</si>
  <si>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</si>
  <si>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</si>
  <si>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</si>
  <si>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</si>
  <si>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</si>
  <si>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</si>
  <si>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</si>
  <si>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</si>
  <si>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</si>
  <si>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</si>
  <si>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</si>
  <si>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</si>
  <si>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</si>
  <si>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</si>
  <si>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</si>
  <si>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</si>
  <si>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</si>
  <si>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</si>
  <si>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</si>
  <si>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</si>
  <si>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</si>
  <si>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</si>
  <si>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</si>
  <si>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</si>
  <si>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</si>
  <si>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</si>
  <si>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</si>
  <si>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</si>
  <si>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</si>
  <si>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</si>
  <si>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</si>
  <si>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</si>
  <si>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</si>
  <si>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230803-1</t>
  </si>
  <si>
    <t>ZŠ Jižní - výměna oken, pavilon U2 - jižní strana</t>
  </si>
  <si>
    <t>STA</t>
  </si>
  <si>
    <t>{5398e8cf-c520-439a-ae6c-dfe2a0bb3ff9}</t>
  </si>
  <si>
    <t>2</t>
  </si>
  <si>
    <t>230803-2</t>
  </si>
  <si>
    <t>VRN</t>
  </si>
  <si>
    <t>{bf81641a-ec11-4b4e-87fe-c1ae47a4068c}</t>
  </si>
  <si>
    <t>KRYCÍ LIST SOUPISU PRACÍ</t>
  </si>
  <si>
    <t>Objekt:</t>
  </si>
  <si>
    <t>230803-1 - ZŠ Jižní - výměna oken, pavilon U2 - jižní strana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</si>
  <si>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</si>
  <si>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</si>
  <si>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</si>
  <si>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</si>
  <si>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</si>
  <si>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</si>
  <si>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</si>
  <si>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</si>
  <si>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</si>
  <si>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</si>
  <si>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</si>
  <si>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</si>
  <si>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</si>
  <si>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</si>
  <si>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Malby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</si>
  <si>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</si>
  <si>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</si>
  <si>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</si>
  <si>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</si>
  <si>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</si>
  <si>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</si>
  <si>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</si>
  <si>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</si>
  <si>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</si>
  <si>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</si>
  <si>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</si>
  <si>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</si>
  <si>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</si>
  <si>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</si>
  <si>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</si>
  <si>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</si>
  <si>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</si>
  <si>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</si>
  <si>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</si>
  <si>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</si>
  <si>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340271045</t>
  </si>
  <si>
    <t>Zazdívka otvorů v příčkách nebo stěnách plochy do 4 m2 tvárnicemi pórobetonovými tl 150 mm</t>
  </si>
  <si>
    <t>m2</t>
  </si>
  <si>
    <t>CS ÚRS 2023 02</t>
  </si>
  <si>
    <t>4</t>
  </si>
  <si>
    <t>1976455682</t>
  </si>
  <si>
    <t>PP</t>
  </si>
  <si>
    <t>Zazdívka otvorů v příčkách nebo stěnách pórobetonovými tvárnicemi plochy přes 1 m2 do 4 m2, objemová hmotnost 500 kg/m3, tloušťka příčky 150 mm</t>
  </si>
  <si>
    <t>VV</t>
  </si>
  <si>
    <t>1.NP</t>
  </si>
  <si>
    <t>(0,3+0,6+0,6+0,3+0,6+0,6+0,6+0,3+0,6+0,6+0,3)*2,45</t>
  </si>
  <si>
    <t>2.NP</t>
  </si>
  <si>
    <t>Součet</t>
  </si>
  <si>
    <t>6</t>
  </si>
  <si>
    <t>Úpravy povrchů, podlahy a osazování výplní</t>
  </si>
  <si>
    <t>613131121</t>
  </si>
  <si>
    <t>Penetrační disperzní nátěr vnitřních pilířů nebo sloupů nanášený ručně</t>
  </si>
  <si>
    <t>-1461487211</t>
  </si>
  <si>
    <t xml:space="preserve">Podkladní a spojovací vrstva vnitřních omítaných ploch  penetrace akrylát-silikonová nanášená ručně pilířů nebo sloupů</t>
  </si>
  <si>
    <t>nadpraží oken</t>
  </si>
  <si>
    <t xml:space="preserve">(4*2,4+2*2,1+4*1,2)*0,2  "1.NP</t>
  </si>
  <si>
    <t xml:space="preserve">(4*2,4+2*2,1+4*1,2)*0,2  "2.NP</t>
  </si>
  <si>
    <t>Mezisoučet</t>
  </si>
  <si>
    <t>vyzdívky YTONG 150 mm</t>
  </si>
  <si>
    <t>odhad ostatních drobných oprav</t>
  </si>
  <si>
    <t>20</t>
  </si>
  <si>
    <t>613311131</t>
  </si>
  <si>
    <t>Potažení vnitřních pilířů nebo sloupů vápenným štukem tloušťky do 3 mm</t>
  </si>
  <si>
    <t>-553534789</t>
  </si>
  <si>
    <t>Potažení vnitřních ploch štukem tloušťky do 3 mm svislých konstrukcí pilířů nebo sloupů</t>
  </si>
  <si>
    <t>619995001</t>
  </si>
  <si>
    <t>Začištění omítek kolem oken, dveří, podlah nebo obkladů</t>
  </si>
  <si>
    <t>m</t>
  </si>
  <si>
    <t>8</t>
  </si>
  <si>
    <t>Začištění omítek (s dodáním hmot) kolem oken, dveří, podlah, obkladů apod.</t>
  </si>
  <si>
    <t>W1</t>
  </si>
  <si>
    <t>(2,4*2+2,45*2)*8</t>
  </si>
  <si>
    <t>W2</t>
  </si>
  <si>
    <t>(2,1*2+2,45*2)*4</t>
  </si>
  <si>
    <t>W3</t>
  </si>
  <si>
    <t>(1,2*2+2,45*2)*8</t>
  </si>
  <si>
    <t>5</t>
  </si>
  <si>
    <t>61999900R</t>
  </si>
  <si>
    <t>Ochrana a zakrývání souvisejících ploch - vnitřní prostory, okapový chodník</t>
  </si>
  <si>
    <t>kpl</t>
  </si>
  <si>
    <t>Ochrana a zakrývání souvisejících ploch - parapety oken s otvory pro topení a dalších kcí v rozsahu nutném pro provedení výměny oken</t>
  </si>
  <si>
    <t>622143003</t>
  </si>
  <si>
    <t>Montáž omítkových plastových nebo pozinkovaných rohových profilů s tkaninou</t>
  </si>
  <si>
    <t>1533800737</t>
  </si>
  <si>
    <t xml:space="preserve">Montáž omítkových profilů  plastových, pozinkovaných nebo dřevěných upevněných vtlačením do podkladní vrstvy nebo přibitím rohových s tkaninou</t>
  </si>
  <si>
    <t>18*2,45 +4*2,4 + 2*2,1+ 4+1,2</t>
  </si>
  <si>
    <t>7</t>
  </si>
  <si>
    <t>M</t>
  </si>
  <si>
    <t>63127464</t>
  </si>
  <si>
    <t>profil rohový Al 15x15mm s výztužnou tkaninou š 100mm pro ETICS</t>
  </si>
  <si>
    <t>-1295955749</t>
  </si>
  <si>
    <t>126,2*1,05 'Přepočtené koeficientem množství</t>
  </si>
  <si>
    <t>622143004</t>
  </si>
  <si>
    <t>Montáž omítkových samolepících začišťovacích profilů pro spojení s okenním rámem</t>
  </si>
  <si>
    <t>-1651178171</t>
  </si>
  <si>
    <t xml:space="preserve">Montáž omítkových profilů  plastových, pozinkovaných nebo dřevěných upevněných vtlačením do podkladní vrstvy nebo přibitím začišťovacích samolepících pro vytvoření dilatujícího spoje s okenním rámem</t>
  </si>
  <si>
    <t>9</t>
  </si>
  <si>
    <t>59051476</t>
  </si>
  <si>
    <t>profil začišťovací PVC 9mm s výztužnou tkaninou pro ostění ETICS</t>
  </si>
  <si>
    <t>399652387</t>
  </si>
  <si>
    <t>622151011</t>
  </si>
  <si>
    <t>Penetrační silikátový nátěr vnějších pastovitých tenkovrstvých omítek stěn</t>
  </si>
  <si>
    <t>-2006064829</t>
  </si>
  <si>
    <t>Penetrační nátěr vnějších pastovitých tenkovrstvých omítek silikátový stěn</t>
  </si>
  <si>
    <t>ostění vnější</t>
  </si>
  <si>
    <t xml:space="preserve">18*2,45*0,2 </t>
  </si>
  <si>
    <t>11</t>
  </si>
  <si>
    <t>622211011</t>
  </si>
  <si>
    <t>Montáž kontaktního zateplení vnějších stěn lepením a mechanickým kotvením polystyrénových desek tl do 80 mm</t>
  </si>
  <si>
    <t>-169971904</t>
  </si>
  <si>
    <t>Montáž kontaktního zateplení lepením a mechanickým kotvením z polystyrenových desek nebo z kombinovaných desek na vnější stěny, tloušťky desek přes 40 do 80 mm</t>
  </si>
  <si>
    <t>12</t>
  </si>
  <si>
    <t>28375933</t>
  </si>
  <si>
    <t>deska EPS 70 fasádní λ=0,039 tl 50mm</t>
  </si>
  <si>
    <t>-1289181385</t>
  </si>
  <si>
    <t>26,46*1,02 'Přepočtené koeficientem množství</t>
  </si>
  <si>
    <t>13</t>
  </si>
  <si>
    <t>622212001</t>
  </si>
  <si>
    <t>Montáž kontaktního zateplení vnějšího ostění, nadpraží nebo parapetu hl. špalety do 200 mm lepením desek z polystyrenu tl do 40 mm</t>
  </si>
  <si>
    <t>1140712873</t>
  </si>
  <si>
    <t>Montáž kontaktního zateplení vnějšího ostění, nadpraží nebo parapetu lepením z polystyrenových desek nebo z kombinovaných desek hloubky špalet do 200 mm, tloušťky desek do 40 mm</t>
  </si>
  <si>
    <t>18*2,45 "1,NP</t>
  </si>
  <si>
    <t>18*2,45 "2.NP</t>
  </si>
  <si>
    <t>14</t>
  </si>
  <si>
    <t>28375930</t>
  </si>
  <si>
    <t>deska EPS 70 fasádní λ=0,039 tl 20mm</t>
  </si>
  <si>
    <t>-197020647</t>
  </si>
  <si>
    <t xml:space="preserve">18*2,45*0,2  "1,NP</t>
  </si>
  <si>
    <t xml:space="preserve">18*2,45*0,2  "2.NP</t>
  </si>
  <si>
    <t>17,64*1,1 'Přepočtené koeficientem množství</t>
  </si>
  <si>
    <t>622521012</t>
  </si>
  <si>
    <t>Tenkovrstvá silikátová zatíraná omítka zrnitost 1,5 mm vnějších stěn</t>
  </si>
  <si>
    <t>-32655594</t>
  </si>
  <si>
    <t>Omítka tenkovrstvá silikátová vnějších ploch probarvená bez penetrace zatíraná (škrábaná ), zrnitost 1,5 mm stěn</t>
  </si>
  <si>
    <t>16</t>
  </si>
  <si>
    <t>629135102</t>
  </si>
  <si>
    <t>Vyrovnávací vrstva pod klempířské prvky z MC š do 300 mm</t>
  </si>
  <si>
    <t>Vyrovnávací vrstva z cementové malty pod klempířskými prvky šířky přes 150 do 300 mm</t>
  </si>
  <si>
    <t>oplechování parapetů</t>
  </si>
  <si>
    <t>2,4*8 "K1</t>
  </si>
  <si>
    <t>2,1*4 "K2</t>
  </si>
  <si>
    <t>1,2*8 "K3</t>
  </si>
  <si>
    <t>17</t>
  </si>
  <si>
    <t>629991011</t>
  </si>
  <si>
    <t>Zakrytí výplní otvorů a svislých ploch fólií přilepenou lepící páskou</t>
  </si>
  <si>
    <t>-1776228579</t>
  </si>
  <si>
    <t xml:space="preserve">Zakrytí vnějších ploch před znečištěním  včetně pozdějšího odkrytí výplní otvorů a svislých ploch fólií přilepenou lepící páskou</t>
  </si>
  <si>
    <t>2,4*2,45*8 "W1</t>
  </si>
  <si>
    <t>2,1*2,45*4 "W2</t>
  </si>
  <si>
    <t>1,2*2,45*8 "W3</t>
  </si>
  <si>
    <t>91,14*2 'Přepočtené koeficientem množství</t>
  </si>
  <si>
    <t>Ostatní konstrukce a práce, bourání</t>
  </si>
  <si>
    <t>18</t>
  </si>
  <si>
    <t>941211112.1</t>
  </si>
  <si>
    <t>Montáž, demontáž a pronájem lešení vč. ochranné sítě, zabradlí příp. stříšek</t>
  </si>
  <si>
    <t xml:space="preserve">vnější </t>
  </si>
  <si>
    <t>25,5*8</t>
  </si>
  <si>
    <t>19</t>
  </si>
  <si>
    <t>949101112</t>
  </si>
  <si>
    <t>Lešení pomocné pro objekty pozemních staveb s lešeňovou podlahou v do 3,5 m zatížení do 150 kg/m2</t>
  </si>
  <si>
    <t xml:space="preserve">Lešení pomocné pracovní pro objekty pozemních staveb  pro zatížení do 150 kg/m2, o výšce lešeňové podlahy přes 1,9 do 3,5 m</t>
  </si>
  <si>
    <t>25,0*2,0*2 "1.NP, 2.NP</t>
  </si>
  <si>
    <t>952000000</t>
  </si>
  <si>
    <t>Přípravné a dokončovací práce</t>
  </si>
  <si>
    <t>22</t>
  </si>
  <si>
    <t xml:space="preserve">Přípravné a dokončovací práce </t>
  </si>
  <si>
    <t>952901114</t>
  </si>
  <si>
    <t>Vyčištění budov bytové a občanské výstavby při výšce podlaží přes 4 m</t>
  </si>
  <si>
    <t>24</t>
  </si>
  <si>
    <t xml:space="preserve">Vyčištění budov nebo objektů před předáním do užívání  budov bytové nebo občanské výstavby, světlé výšky podlaží přes 4 m</t>
  </si>
  <si>
    <t>prostor v místě výměny oken, manipulace</t>
  </si>
  <si>
    <t>968062375</t>
  </si>
  <si>
    <t>Vybourání dřevěných rámů oken zdvojených včetně křídel pl do 2 m2</t>
  </si>
  <si>
    <t>28</t>
  </si>
  <si>
    <t>Vybourání dřevěných rámů oken s křídly, dveřních zárubní, vrat, stěn, ostění nebo obkladů rámů oken s křídly zdvojených, plochy do 2 m2</t>
  </si>
  <si>
    <t>1.NP, 2.NP</t>
  </si>
  <si>
    <t>23</t>
  </si>
  <si>
    <t>968072361</t>
  </si>
  <si>
    <t>Vybourání meziokenní vložky</t>
  </si>
  <si>
    <t>kus</t>
  </si>
  <si>
    <t>-475172697</t>
  </si>
  <si>
    <t xml:space="preserve">Vybourání kovových rámů oken s křídly, dveřních zárubní, vrat, stěn, ostění nebo obkladů  okenních rámů s křídly zdvojených, plochy meziokenní vložky</t>
  </si>
  <si>
    <t>997</t>
  </si>
  <si>
    <t>Přesun sutě</t>
  </si>
  <si>
    <t>997013213</t>
  </si>
  <si>
    <t>Vnitrostaveništní doprava suti a vybouraných hmot pro budovy v do 12 m ručně</t>
  </si>
  <si>
    <t>t</t>
  </si>
  <si>
    <t>30</t>
  </si>
  <si>
    <t>Vnitrostaveništní doprava suti a vybouraných hmot vodorovně do 50 m svisle ručně (nošením po schodech) pro budovy a haly výšky přes 9 do 12 m</t>
  </si>
  <si>
    <t>25</t>
  </si>
  <si>
    <t>997013501.1</t>
  </si>
  <si>
    <t xml:space="preserve">Odvoz  suti na skládku a vybouraných hmot se složením - skládka dle dodavatele stavby</t>
  </si>
  <si>
    <t>32</t>
  </si>
  <si>
    <t>26</t>
  </si>
  <si>
    <t>997013631</t>
  </si>
  <si>
    <t>Poplatek za uložení na skládce (skládkovné) stavebního odpadu směsného kód odpadu 17 09 04</t>
  </si>
  <si>
    <t>34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</si>
  <si>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</si>
  <si>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</si>
  <si>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</si>
  <si>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27</t>
  </si>
  <si>
    <t>998011002</t>
  </si>
  <si>
    <t>Přesun hmot pro budovy zděné v do 12 m</t>
  </si>
  <si>
    <t>36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</si>
  <si>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</si>
  <si>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</si>
  <si>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</si>
  <si>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764</t>
  </si>
  <si>
    <t>Konstrukce klempířské</t>
  </si>
  <si>
    <t>764002851</t>
  </si>
  <si>
    <t>Demontáž oplechování parapetů do suti</t>
  </si>
  <si>
    <t>38</t>
  </si>
  <si>
    <t>Demontáž klempířských konstrukcí oplechování parapetů do suti</t>
  </si>
  <si>
    <t>stávající oplechování parapetů</t>
  </si>
  <si>
    <t>24,0 "1.NP</t>
  </si>
  <si>
    <t>24,0 "2.NP</t>
  </si>
  <si>
    <t>29</t>
  </si>
  <si>
    <t>764216644.1</t>
  </si>
  <si>
    <t>Oplechování rovných parapetů celoplošně lepené z Pz s povrchovou úpravou rš 300 mm, barva šedá RAL 7040</t>
  </si>
  <si>
    <t>969928004</t>
  </si>
  <si>
    <t>oplechování parapetu</t>
  </si>
  <si>
    <t>998764202</t>
  </si>
  <si>
    <t>Přesun hmot procentní pro konstrukce klempířské v objektech v do 12 m</t>
  </si>
  <si>
    <t>%</t>
  </si>
  <si>
    <t>42</t>
  </si>
  <si>
    <t>Přesun hmot pro konstrukce klempířské stanovený procentní sazbou (%) z ceny vodorovná dopravní vzdálenost do 50 m v objektech výšky přes 6 do 12 m</t>
  </si>
  <si>
    <t>766</t>
  </si>
  <si>
    <t>Konstrukce truhlářské</t>
  </si>
  <si>
    <t>31</t>
  </si>
  <si>
    <t>766100001</t>
  </si>
  <si>
    <t xml:space="preserve">W1 - Dodávka a montáž okno plastové, čtyřdílné se stř. sloupkem a poutcem, zasklení izolačním trojsklem, barva šedá exteriér, barva bílá interiér, rozm. 2400 x 2450 mm_x000d_
</t>
  </si>
  <si>
    <t>44</t>
  </si>
  <si>
    <t xml:space="preserve">W1 - Dodávka a montáž okno plastové, čtyřdílné se stř. sloupkem a poutcem, zasklení izolačním trojsklem, barva šedá exteriér, barva bílá interiér, rozm. 2400 x 2450 mm
</t>
  </si>
  <si>
    <t>P</t>
  </si>
  <si>
    <t>Poznámka k položce:_x000d_
Poznámka k položce: specifikace a schema okna viz Tabulka výplní</t>
  </si>
  <si>
    <t>766100002</t>
  </si>
  <si>
    <t>W2 - Dodávka a montáž okno plastové, čtyřdílné se stř. sloupkem a poutcem, zasklení izolačním trojsklem, barva šedá exteriér, barva bílá interiér, rozm. 2100 x 2450 mm</t>
  </si>
  <si>
    <t>46</t>
  </si>
  <si>
    <t>33</t>
  </si>
  <si>
    <t>766100003</t>
  </si>
  <si>
    <t>W3 - Dodávka a montáž okno plastové, dvoukřídlé s poutcem, zasklení izolačním trojsklem, barva šedá exteriér, barva bílá interiér, rozm. 1200 x 2450 mm</t>
  </si>
  <si>
    <t>48</t>
  </si>
  <si>
    <t>76644182R</t>
  </si>
  <si>
    <t xml:space="preserve">Demontáž parapetních desek dřevěných nebo plastových šířky do 30 cm </t>
  </si>
  <si>
    <t>663252471</t>
  </si>
  <si>
    <t>5,6+3,8+1,5+1,4+3,9+5,8</t>
  </si>
  <si>
    <t>35</t>
  </si>
  <si>
    <t>766629214.1</t>
  </si>
  <si>
    <t>Příplatek k montáži oken rovné ostění připojovací spára - vnitřní (parotěsná) interiérová páska</t>
  </si>
  <si>
    <t>50</t>
  </si>
  <si>
    <t>Montáž oken dřevěných Příplatek k cenám za tepelnou izolaci mezi ostěním a rámem okna při rovném ostění, připojovací spára - vnitřní interiérová páska</t>
  </si>
  <si>
    <t xml:space="preserve">okna </t>
  </si>
  <si>
    <t>"W1" (2,4*2+2,45*2)*8</t>
  </si>
  <si>
    <t>"W2" (2,1*2+2,45*2)*4</t>
  </si>
  <si>
    <t>"W3" (1,2*2+2,45*2)*8</t>
  </si>
  <si>
    <t>766629214.2</t>
  </si>
  <si>
    <t>Příplatek k montáži oken rovné ostění připojovací spára - vnější (paropropustná) páska</t>
  </si>
  <si>
    <t>52</t>
  </si>
  <si>
    <t>Montáž oken dřevěných Příplatek k cenám za tepelnou izolaci mezi ostěním a rámem okna při rovném ostění, připojovací spára - vnější páska</t>
  </si>
  <si>
    <t>37</t>
  </si>
  <si>
    <t>76669411R</t>
  </si>
  <si>
    <t>Montáž parapetních desek dřevěných nebo plastových šířky do 30 cm délky přes 3,6 m</t>
  </si>
  <si>
    <t>-1967364892</t>
  </si>
  <si>
    <t>Montáž ostatních truhlářských konstrukcí parapetních desek dřevěných nebo plastových šířky do 300 mm, délky přes 3600 mm</t>
  </si>
  <si>
    <t>61144438</t>
  </si>
  <si>
    <t>parapet plastový vnitřní komůrkový tl 20mm š 150mm - 250 mm</t>
  </si>
  <si>
    <t>128</t>
  </si>
  <si>
    <t>318677243</t>
  </si>
  <si>
    <t>44*1,1 'Přepočtené koeficientem množství</t>
  </si>
  <si>
    <t>39</t>
  </si>
  <si>
    <t>76669420R</t>
  </si>
  <si>
    <t>Příplatek za zvýšenou pracnost (příprava, opracování vnitřních parapetů)</t>
  </si>
  <si>
    <t>1183215291</t>
  </si>
  <si>
    <t>Příplatek za zvýšenou pracnost (příprava, opracování) vnitřních parapetů</t>
  </si>
  <si>
    <t>40</t>
  </si>
  <si>
    <t>998766202</t>
  </si>
  <si>
    <t>Přesun hmot procentní pro konstrukce truhlářské v objektech v do 12 m</t>
  </si>
  <si>
    <t>54</t>
  </si>
  <si>
    <t>Přesun hmot pro konstrukce truhlářské stanovený procentní sazbou (%) z ceny vodorovná dopravní vzdálenost do 50 m v objektech výšky přes 6 do 12 m</t>
  </si>
  <si>
    <t>784</t>
  </si>
  <si>
    <t>Malby</t>
  </si>
  <si>
    <t>41</t>
  </si>
  <si>
    <t>784181101</t>
  </si>
  <si>
    <t>Základní akrylátová jednonásobná bezbarvá penetrace podkladu v místnostech výšky do 3,80 m</t>
  </si>
  <si>
    <t>-1720928940</t>
  </si>
  <si>
    <t>Penetrace podkladu jednonásobná základní akrylátová bezbarvá v místnostech výšky do 3,80 m</t>
  </si>
  <si>
    <t xml:space="preserve">(4*2,4+2*2,1+4*1,2)*0,2  "2,NP</t>
  </si>
  <si>
    <t>784221101</t>
  </si>
  <si>
    <t>Dvojnásobné bílé malby ze směsí za sucha dobře otěruvzdorných v místnostech do 3,80 m</t>
  </si>
  <si>
    <t>-12762244</t>
  </si>
  <si>
    <t>Malby z malířských směsí otěruvzdorných za sucha dvojnásobné, bílé za sucha otěruvzdorné dobře v místnostech výšky do 3,80 m</t>
  </si>
  <si>
    <t>786</t>
  </si>
  <si>
    <t>Dokončovací práce - čalounické úpravy</t>
  </si>
  <si>
    <t>43</t>
  </si>
  <si>
    <t>786626121</t>
  </si>
  <si>
    <t>Montáž lamelové žaluzie vnitřní nebo do oken dvojitých kovových</t>
  </si>
  <si>
    <t>CS ÚRS 2023 01</t>
  </si>
  <si>
    <t>2006259475</t>
  </si>
  <si>
    <t>Montáž zastiňujících žaluzií lamelových vnitřních nebo do oken dvojitých kovových</t>
  </si>
  <si>
    <t>55346200</t>
  </si>
  <si>
    <t>žaluzie horizontální interiérové</t>
  </si>
  <si>
    <t>1143881584</t>
  </si>
  <si>
    <t>230803-2 -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</si>
  <si>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</si>
  <si>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</si>
  <si>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</si>
  <si>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</si>
  <si>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</si>
  <si>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</si>
  <si>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</si>
  <si>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</si>
  <si>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</si>
  <si>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</si>
  <si>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</si>
  <si>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</si>
  <si>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</si>
  <si>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</si>
  <si>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</si>
  <si>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</si>
  <si>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</si>
  <si>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Základní rozdělení průvodních činností a nákladů zařízení staveniště</t>
  </si>
  <si>
    <t>Poznámka k položce:_x000d_
Poznámka k položce: vybudování, provoz, odstranění</t>
  </si>
  <si>
    <t>VRN4</t>
  </si>
  <si>
    <t>Inženýrská činnost</t>
  </si>
  <si>
    <t>043203000</t>
  </si>
  <si>
    <t>Fotodokumentace provádění díla (dle SoD čl. 2 odst. 2.5.9.)</t>
  </si>
  <si>
    <t>Fotodokumentace</t>
  </si>
  <si>
    <t>044002000</t>
  </si>
  <si>
    <t>Revize a zkoušky (dle SoD čl. 2 odst. 2.5.3.)</t>
  </si>
  <si>
    <t>Revize</t>
  </si>
  <si>
    <t>045203000</t>
  </si>
  <si>
    <t>Kompletační činnost (dle SoD čl. 2 odst. 2.5.4.)</t>
  </si>
  <si>
    <t>Kompletační činnost</t>
  </si>
  <si>
    <t>045303000</t>
  </si>
  <si>
    <t>Koordinační činnost (dle SoD čl. 2 odst. 2.5.5.)</t>
  </si>
  <si>
    <t>Koordinační činnost</t>
  </si>
  <si>
    <t>VRN5</t>
  </si>
  <si>
    <t>Finanční náklady</t>
  </si>
  <si>
    <t>051002000</t>
  </si>
  <si>
    <t>Pojištění stavby (dle SoD čl. 2 odst. 2.5.6.)</t>
  </si>
  <si>
    <t>Pojistné</t>
  </si>
  <si>
    <t>VRN7</t>
  </si>
  <si>
    <t>Provozní vlivy</t>
  </si>
  <si>
    <t>070001000</t>
  </si>
  <si>
    <t>Provozní a územní vlivy (dle SoD čl. 2 odst. 2.5.7.)</t>
  </si>
  <si>
    <t>Základní rozdělení průvodních činností a nákladů provozní vlivy</t>
  </si>
  <si>
    <t>071002000</t>
  </si>
  <si>
    <t>Provoz dalšího subjektu (dle SoD čl. 2 odst. 2.5.8.)</t>
  </si>
  <si>
    <t>Provoz investora, třetích osob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</si>
</sst>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21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31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230803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ZŠ Jižní – výměna oken, pavilon U2 – jižní strana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Česká Lípa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3. 8. 2023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34</v>
      </c>
      <c r="AJ89" s="41"/>
      <c r="AK89" s="41"/>
      <c r="AL89" s="41"/>
      <c r="AM89" s="81" t="str">
        <f>IF(E17="","",E17)</f>
        <v>Petr Kubiš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32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24.7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'230803-1 - ZŠ Jižní - vým...'!J30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'230803-1 - ZŠ Jižní - vým...'!P127</f>
        <v>0</v>
      </c>
      <c r="AV95" s="129">
        <f>'230803-1 - ZŠ Jižní - vým...'!J33</f>
        <v>0</v>
      </c>
      <c r="AW95" s="129">
        <f>'230803-1 - ZŠ Jižní - vým...'!J34</f>
        <v>0</v>
      </c>
      <c r="AX95" s="129">
        <f>'230803-1 - ZŠ Jižní - vým...'!J35</f>
        <v>0</v>
      </c>
      <c r="AY95" s="129">
        <f>'230803-1 - ZŠ Jižní - vým...'!J36</f>
        <v>0</v>
      </c>
      <c r="AZ95" s="129">
        <f>'230803-1 - ZŠ Jižní - vým...'!F33</f>
        <v>0</v>
      </c>
      <c r="BA95" s="129">
        <f>'230803-1 - ZŠ Jižní - vým...'!F34</f>
        <v>0</v>
      </c>
      <c r="BB95" s="129">
        <f>'230803-1 - ZŠ Jižní - vým...'!F35</f>
        <v>0</v>
      </c>
      <c r="BC95" s="129">
        <f>'230803-1 - ZŠ Jižní - vým...'!F36</f>
        <v>0</v>
      </c>
      <c r="BD95" s="131">
        <f>'230803-1 - ZŠ Jižní - vým...'!F37</f>
        <v>0</v>
      </c>
      <c r="BE95" s="7"/>
      <c r="BT95" s="132" t="s">
        <v>21</v>
      </c>
      <c r="BV95" s="132" t="s">
        <v>81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24.75" customHeight="1">
      <c r="A96" s="120" t="s">
        <v>83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'230803-2 - VRN'!J30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33">
        <v>0</v>
      </c>
      <c r="AT96" s="134">
        <f>ROUND(SUM(AV96:AW96),2)</f>
        <v>0</v>
      </c>
      <c r="AU96" s="135">
        <f>'230803-2 - VRN'!P122</f>
        <v>0</v>
      </c>
      <c r="AV96" s="134">
        <f>'230803-2 - VRN'!J33</f>
        <v>0</v>
      </c>
      <c r="AW96" s="134">
        <f>'230803-2 - VRN'!J34</f>
        <v>0</v>
      </c>
      <c r="AX96" s="134">
        <f>'230803-2 - VRN'!J35</f>
        <v>0</v>
      </c>
      <c r="AY96" s="134">
        <f>'230803-2 - VRN'!J36</f>
        <v>0</v>
      </c>
      <c r="AZ96" s="134">
        <f>'230803-2 - VRN'!F33</f>
        <v>0</v>
      </c>
      <c r="BA96" s="134">
        <f>'230803-2 - VRN'!F34</f>
        <v>0</v>
      </c>
      <c r="BB96" s="134">
        <f>'230803-2 - VRN'!F35</f>
        <v>0</v>
      </c>
      <c r="BC96" s="134">
        <f>'230803-2 - VRN'!F36</f>
        <v>0</v>
      </c>
      <c r="BD96" s="136">
        <f>'230803-2 - VRN'!F37</f>
        <v>0</v>
      </c>
      <c r="BE96" s="7"/>
      <c r="BT96" s="132" t="s">
        <v>21</v>
      </c>
      <c r="BV96" s="132" t="s">
        <v>81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zCV/Md42V+XHsppBlfK3+4wJhithzgOQ78OxOx22zU20upCPTkJHmp+DsEGXxRbJ6bYlXai9CnZT3uU3Ojya5Q==" hashValue="kReuw6Pq6bXvRDE0jzn6WZyIZlPpMgWLA6MFtXfoqdlEXM5/MxVTQkiu27ax9aoJdnvCdhas7IZ9YAVIKdevgw==" algorithmName="SHA-512" password="CA9C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30803-1 - ZŠ Jižní - vým...'!C2" display="/"/>
    <hyperlink ref="A96" location="'230803-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92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ZŠ Jižní – výměna oken, pavilon U2 – jižní strana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19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3. 8. 2023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28</v>
      </c>
      <c r="E14" s="39"/>
      <c r="F14" s="39"/>
      <c r="G14" s="39"/>
      <c r="H14" s="39"/>
      <c r="I14" s="141" t="s">
        <v>29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31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32</v>
      </c>
      <c r="E17" s="39"/>
      <c r="F17" s="39"/>
      <c r="G17" s="39"/>
      <c r="H17" s="39"/>
      <c r="I17" s="14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34</v>
      </c>
      <c r="E20" s="39"/>
      <c r="F20" s="39"/>
      <c r="G20" s="39"/>
      <c r="H20" s="39"/>
      <c r="I20" s="141" t="s">
        <v>29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35</v>
      </c>
      <c r="F21" s="39"/>
      <c r="G21" s="39"/>
      <c r="H21" s="39"/>
      <c r="I21" s="141" t="s">
        <v>31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29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31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ROUND((SUM(BE127:BE402)),  2)</f>
        <v>0</v>
      </c>
      <c r="G33" s="39"/>
      <c r="H33" s="39"/>
      <c r="I33" s="156">
        <v>0.20999999999999999</v>
      </c>
      <c r="J33" s="155">
        <f>ROUND(((SUM(BE127:BE402))*I33),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ROUND((SUM(BF127:BF402)),  2)</f>
        <v>0</v>
      </c>
      <c r="G34" s="39"/>
      <c r="H34" s="39"/>
      <c r="I34" s="156">
        <v>0.14999999999999999</v>
      </c>
      <c r="J34" s="155">
        <f>ROUND(((SUM(BF127:BF402))*I34),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ROUND((SUM(BG127:BG402)),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ROUND((SUM(BH127:BH402)),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ROUND((SUM(BI127:BI402)),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ZŠ Jižní – výměna oken, pavilon U2 – jižní strana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230803-1 - ZŠ Jižní - výměna oken, pavilon U2 - jižní strana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Česká Lípa</v>
      </c>
      <c r="G89" s="41"/>
      <c r="H89" s="41"/>
      <c r="I89" s="33" t="s">
        <v>24</v>
      </c>
      <c r="J89" s="80" t="str">
        <f>IF(J12="","",J12)</f>
        <v>3. 8. 2023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Petr Kubiš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96</v>
      </c>
      <c r="D94" s="177"/>
      <c r="E94" s="177"/>
      <c r="F94" s="177"/>
      <c r="G94" s="177"/>
      <c r="H94" s="177"/>
      <c r="I94" s="177"/>
      <c r="J94" s="178" t="s">
        <v>97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98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99</v>
      </c>
    </row>
    <row r="97" s="9" customFormat="1" ht="24.96" customHeight="1">
      <c r="A97" s="9"/>
      <c r="B97" s="180"/>
      <c r="C97" s="181"/>
      <c r="D97" s="182" t="s">
        <v>100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101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102</v>
      </c>
      <c r="E99" s="189"/>
      <c r="F99" s="189"/>
      <c r="G99" s="189"/>
      <c r="H99" s="189"/>
      <c r="I99" s="189"/>
      <c r="J99" s="190">
        <f>J137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103</v>
      </c>
      <c r="E100" s="189"/>
      <c r="F100" s="189"/>
      <c r="G100" s="189"/>
      <c r="H100" s="189"/>
      <c r="I100" s="189"/>
      <c r="J100" s="190">
        <f>J264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104</v>
      </c>
      <c r="E101" s="189"/>
      <c r="F101" s="189"/>
      <c r="G101" s="189"/>
      <c r="H101" s="189"/>
      <c r="I101" s="189"/>
      <c r="J101" s="190">
        <f>J292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105</v>
      </c>
      <c r="E102" s="189"/>
      <c r="F102" s="189"/>
      <c r="G102" s="189"/>
      <c r="H102" s="189"/>
      <c r="I102" s="189"/>
      <c r="J102" s="190">
        <f>J299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106</v>
      </c>
      <c r="E103" s="183"/>
      <c r="F103" s="183"/>
      <c r="G103" s="183"/>
      <c r="H103" s="183"/>
      <c r="I103" s="183"/>
      <c r="J103" s="184">
        <f>J302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107</v>
      </c>
      <c r="E104" s="189"/>
      <c r="F104" s="189"/>
      <c r="G104" s="189"/>
      <c r="H104" s="189"/>
      <c r="I104" s="189"/>
      <c r="J104" s="190">
        <f>J303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108</v>
      </c>
      <c r="E105" s="189"/>
      <c r="F105" s="189"/>
      <c r="G105" s="189"/>
      <c r="H105" s="189"/>
      <c r="I105" s="189"/>
      <c r="J105" s="190">
        <f>J319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109</v>
      </c>
      <c r="E106" s="189"/>
      <c r="F106" s="189"/>
      <c r="G106" s="189"/>
      <c r="H106" s="189"/>
      <c r="I106" s="189"/>
      <c r="J106" s="190">
        <f>J365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110</v>
      </c>
      <c r="E107" s="189"/>
      <c r="F107" s="189"/>
      <c r="G107" s="189"/>
      <c r="H107" s="189"/>
      <c r="I107" s="189"/>
      <c r="J107" s="190">
        <f>J394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111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5" t="str">
        <f>E7</f>
        <v>ZŠ Jižní – výměna oken, pavilon U2 – jižní strana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E9</f>
        <v>230803-1 - ZŠ Jižní - výměna oken, pavilon U2 - jižní strana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F12</f>
        <v>Česká Lípa</v>
      </c>
      <c r="G121" s="41"/>
      <c r="H121" s="41"/>
      <c r="I121" s="33" t="s">
        <v>24</v>
      </c>
      <c r="J121" s="80" t="str">
        <f>IF(J12="","",J12)</f>
        <v>3. 8. 2023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E15</f>
        <v xml:space="preserve"> </v>
      </c>
      <c r="G123" s="41"/>
      <c r="H123" s="41"/>
      <c r="I123" s="33" t="s">
        <v>34</v>
      </c>
      <c r="J123" s="37" t="str">
        <f>E21</f>
        <v>Petr Kubiš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32</v>
      </c>
      <c r="D124" s="41"/>
      <c r="E124" s="41"/>
      <c r="F124" s="28" t="str">
        <f>IF(E18="","",E18)</f>
        <v>Vyplň údaj</v>
      </c>
      <c r="G124" s="41"/>
      <c r="H124" s="41"/>
      <c r="I124" s="33" t="s">
        <v>37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112</v>
      </c>
      <c r="D126" s="195" t="s">
        <v>64</v>
      </c>
      <c r="E126" s="195" t="s">
        <v>60</v>
      </c>
      <c r="F126" s="195" t="s">
        <v>61</v>
      </c>
      <c r="G126" s="195" t="s">
        <v>113</v>
      </c>
      <c r="H126" s="195" t="s">
        <v>114</v>
      </c>
      <c r="I126" s="195" t="s">
        <v>115</v>
      </c>
      <c r="J126" s="195" t="s">
        <v>97</v>
      </c>
      <c r="K126" s="196" t="s">
        <v>116</v>
      </c>
      <c r="L126" s="197"/>
      <c r="M126" s="101" t="s">
        <v>1</v>
      </c>
      <c r="N126" s="102" t="s">
        <v>43</v>
      </c>
      <c r="O126" s="102" t="s">
        <v>117</v>
      </c>
      <c r="P126" s="102" t="s">
        <v>118</v>
      </c>
      <c r="Q126" s="102" t="s">
        <v>119</v>
      </c>
      <c r="R126" s="102" t="s">
        <v>120</v>
      </c>
      <c r="S126" s="102" t="s">
        <v>121</v>
      </c>
      <c r="T126" s="103" t="s">
        <v>122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123</v>
      </c>
      <c r="D127" s="41"/>
      <c r="E127" s="41"/>
      <c r="F127" s="41"/>
      <c r="G127" s="41"/>
      <c r="H127" s="41"/>
      <c r="I127" s="41"/>
      <c r="J127" s="198">
        <f>BK127</f>
        <v>0</v>
      </c>
      <c r="K127" s="41"/>
      <c r="L127" s="45"/>
      <c r="M127" s="104"/>
      <c r="N127" s="199"/>
      <c r="O127" s="105"/>
      <c r="P127" s="200">
        <f>P128+P302</f>
        <v>0</v>
      </c>
      <c r="Q127" s="105"/>
      <c r="R127" s="200">
        <f>R128+R302</f>
        <v>4.2548329568000005</v>
      </c>
      <c r="S127" s="105"/>
      <c r="T127" s="201">
        <f>T128+T302</f>
        <v>4.7534799999999997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99</v>
      </c>
      <c r="BK127" s="202">
        <f>BK128+BK302</f>
        <v>0</v>
      </c>
    </row>
    <row r="128" s="12" customFormat="1" ht="25.92" customHeight="1">
      <c r="A128" s="12"/>
      <c r="B128" s="203"/>
      <c r="C128" s="204"/>
      <c r="D128" s="205" t="s">
        <v>78</v>
      </c>
      <c r="E128" s="206" t="s">
        <v>124</v>
      </c>
      <c r="F128" s="206" t="s">
        <v>125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P129+P137+P264+P292+P299</f>
        <v>0</v>
      </c>
      <c r="Q128" s="211"/>
      <c r="R128" s="212">
        <f>R129+R137+R264+R292+R299</f>
        <v>3.9236748768000007</v>
      </c>
      <c r="S128" s="211"/>
      <c r="T128" s="213">
        <f>T129+T137+T264+T292+T299</f>
        <v>4.4533199999999997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21</v>
      </c>
      <c r="AT128" s="215" t="s">
        <v>78</v>
      </c>
      <c r="AU128" s="215" t="s">
        <v>79</v>
      </c>
      <c r="AY128" s="214" t="s">
        <v>126</v>
      </c>
      <c r="BK128" s="216">
        <f>BK129+BK137+BK264+BK292+BK299</f>
        <v>0</v>
      </c>
    </row>
    <row r="129" s="12" customFormat="1" ht="22.8" customHeight="1">
      <c r="A129" s="12"/>
      <c r="B129" s="203"/>
      <c r="C129" s="204"/>
      <c r="D129" s="205" t="s">
        <v>78</v>
      </c>
      <c r="E129" s="217" t="s">
        <v>127</v>
      </c>
      <c r="F129" s="217" t="s">
        <v>128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SUM(P130:P136)</f>
        <v>0</v>
      </c>
      <c r="Q129" s="211"/>
      <c r="R129" s="212">
        <f>SUM(R130:R136)</f>
        <v>2.0958966000000001</v>
      </c>
      <c r="S129" s="211"/>
      <c r="T129" s="213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21</v>
      </c>
      <c r="AT129" s="215" t="s">
        <v>78</v>
      </c>
      <c r="AU129" s="215" t="s">
        <v>21</v>
      </c>
      <c r="AY129" s="214" t="s">
        <v>126</v>
      </c>
      <c r="BK129" s="216">
        <f>SUM(BK130:BK136)</f>
        <v>0</v>
      </c>
    </row>
    <row r="130" s="2" customFormat="1" ht="24.15" customHeight="1">
      <c r="A130" s="39"/>
      <c r="B130" s="40"/>
      <c r="C130" s="219" t="s">
        <v>21</v>
      </c>
      <c r="D130" s="219" t="s">
        <v>129</v>
      </c>
      <c r="E130" s="220" t="s">
        <v>130</v>
      </c>
      <c r="F130" s="221" t="s">
        <v>131</v>
      </c>
      <c r="G130" s="222" t="s">
        <v>132</v>
      </c>
      <c r="H130" s="223">
        <v>26.460000000000001</v>
      </c>
      <c r="I130" s="224"/>
      <c r="J130" s="225">
        <f>ROUND(I130*H130,2)</f>
        <v>0</v>
      </c>
      <c r="K130" s="221" t="s">
        <v>133</v>
      </c>
      <c r="L130" s="45"/>
      <c r="M130" s="226" t="s">
        <v>1</v>
      </c>
      <c r="N130" s="227" t="s">
        <v>44</v>
      </c>
      <c r="O130" s="92"/>
      <c r="P130" s="228">
        <f>O130*H130</f>
        <v>0</v>
      </c>
      <c r="Q130" s="228">
        <v>0.079210000000000003</v>
      </c>
      <c r="R130" s="228">
        <f>Q130*H130</f>
        <v>2.0958966000000001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134</v>
      </c>
      <c r="AT130" s="230" t="s">
        <v>129</v>
      </c>
      <c r="AU130" s="230" t="s">
        <v>88</v>
      </c>
      <c r="AY130" s="18" t="s">
        <v>126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21</v>
      </c>
      <c r="BK130" s="231">
        <f>ROUND(I130*H130,2)</f>
        <v>0</v>
      </c>
      <c r="BL130" s="18" t="s">
        <v>134</v>
      </c>
      <c r="BM130" s="230" t="s">
        <v>135</v>
      </c>
    </row>
    <row r="131" s="2" customFormat="1">
      <c r="A131" s="39"/>
      <c r="B131" s="40"/>
      <c r="C131" s="41"/>
      <c r="D131" s="232" t="s">
        <v>136</v>
      </c>
      <c r="E131" s="41"/>
      <c r="F131" s="233" t="s">
        <v>137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136</v>
      </c>
      <c r="AU131" s="18" t="s">
        <v>88</v>
      </c>
    </row>
    <row r="132" s="13" customFormat="1">
      <c r="A132" s="13"/>
      <c r="B132" s="237"/>
      <c r="C132" s="238"/>
      <c r="D132" s="232" t="s">
        <v>138</v>
      </c>
      <c r="E132" s="239" t="s">
        <v>1</v>
      </c>
      <c r="F132" s="240" t="s">
        <v>139</v>
      </c>
      <c r="G132" s="238"/>
      <c r="H132" s="239" t="s">
        <v>1</v>
      </c>
      <c r="I132" s="241"/>
      <c r="J132" s="238"/>
      <c r="K132" s="238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138</v>
      </c>
      <c r="AU132" s="246" t="s">
        <v>88</v>
      </c>
      <c r="AV132" s="13" t="s">
        <v>21</v>
      </c>
      <c r="AW132" s="13" t="s">
        <v>36</v>
      </c>
      <c r="AX132" s="13" t="s">
        <v>79</v>
      </c>
      <c r="AY132" s="246" t="s">
        <v>126</v>
      </c>
    </row>
    <row r="133" s="14" customFormat="1">
      <c r="A133" s="14"/>
      <c r="B133" s="247"/>
      <c r="C133" s="248"/>
      <c r="D133" s="232" t="s">
        <v>138</v>
      </c>
      <c r="E133" s="249" t="s">
        <v>1</v>
      </c>
      <c r="F133" s="250" t="s">
        <v>140</v>
      </c>
      <c r="G133" s="248"/>
      <c r="H133" s="251">
        <v>13.23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138</v>
      </c>
      <c r="AU133" s="257" t="s">
        <v>88</v>
      </c>
      <c r="AV133" s="14" t="s">
        <v>88</v>
      </c>
      <c r="AW133" s="14" t="s">
        <v>36</v>
      </c>
      <c r="AX133" s="14" t="s">
        <v>79</v>
      </c>
      <c r="AY133" s="257" t="s">
        <v>126</v>
      </c>
    </row>
    <row r="134" s="13" customFormat="1">
      <c r="A134" s="13"/>
      <c r="B134" s="237"/>
      <c r="C134" s="238"/>
      <c r="D134" s="232" t="s">
        <v>138</v>
      </c>
      <c r="E134" s="239" t="s">
        <v>1</v>
      </c>
      <c r="F134" s="240" t="s">
        <v>141</v>
      </c>
      <c r="G134" s="238"/>
      <c r="H134" s="239" t="s">
        <v>1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138</v>
      </c>
      <c r="AU134" s="246" t="s">
        <v>88</v>
      </c>
      <c r="AV134" s="13" t="s">
        <v>21</v>
      </c>
      <c r="AW134" s="13" t="s">
        <v>36</v>
      </c>
      <c r="AX134" s="13" t="s">
        <v>79</v>
      </c>
      <c r="AY134" s="246" t="s">
        <v>126</v>
      </c>
    </row>
    <row r="135" s="14" customFormat="1">
      <c r="A135" s="14"/>
      <c r="B135" s="247"/>
      <c r="C135" s="248"/>
      <c r="D135" s="232" t="s">
        <v>138</v>
      </c>
      <c r="E135" s="249" t="s">
        <v>1</v>
      </c>
      <c r="F135" s="250" t="s">
        <v>140</v>
      </c>
      <c r="G135" s="248"/>
      <c r="H135" s="251">
        <v>13.23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138</v>
      </c>
      <c r="AU135" s="257" t="s">
        <v>88</v>
      </c>
      <c r="AV135" s="14" t="s">
        <v>88</v>
      </c>
      <c r="AW135" s="14" t="s">
        <v>36</v>
      </c>
      <c r="AX135" s="14" t="s">
        <v>79</v>
      </c>
      <c r="AY135" s="257" t="s">
        <v>126</v>
      </c>
    </row>
    <row r="136" s="15" customFormat="1">
      <c r="A136" s="15"/>
      <c r="B136" s="258"/>
      <c r="C136" s="259"/>
      <c r="D136" s="232" t="s">
        <v>138</v>
      </c>
      <c r="E136" s="260" t="s">
        <v>1</v>
      </c>
      <c r="F136" s="261" t="s">
        <v>142</v>
      </c>
      <c r="G136" s="259"/>
      <c r="H136" s="262">
        <v>26.460000000000001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138</v>
      </c>
      <c r="AU136" s="268" t="s">
        <v>88</v>
      </c>
      <c r="AV136" s="15" t="s">
        <v>134</v>
      </c>
      <c r="AW136" s="15" t="s">
        <v>36</v>
      </c>
      <c r="AX136" s="15" t="s">
        <v>21</v>
      </c>
      <c r="AY136" s="268" t="s">
        <v>126</v>
      </c>
    </row>
    <row r="137" s="12" customFormat="1" ht="22.8" customHeight="1">
      <c r="A137" s="12"/>
      <c r="B137" s="203"/>
      <c r="C137" s="204"/>
      <c r="D137" s="205" t="s">
        <v>78</v>
      </c>
      <c r="E137" s="217" t="s">
        <v>143</v>
      </c>
      <c r="F137" s="217" t="s">
        <v>144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SUM(P138:P263)</f>
        <v>0</v>
      </c>
      <c r="Q137" s="211"/>
      <c r="R137" s="212">
        <f>SUM(R138:R263)</f>
        <v>1.8032782768000004</v>
      </c>
      <c r="S137" s="211"/>
      <c r="T137" s="213">
        <f>SUM(T138:T263)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21</v>
      </c>
      <c r="AT137" s="215" t="s">
        <v>78</v>
      </c>
      <c r="AU137" s="215" t="s">
        <v>21</v>
      </c>
      <c r="AY137" s="214" t="s">
        <v>126</v>
      </c>
      <c r="BK137" s="216">
        <f>SUM(BK138:BK263)</f>
        <v>0</v>
      </c>
    </row>
    <row r="138" s="2" customFormat="1" ht="24.15" customHeight="1">
      <c r="A138" s="39"/>
      <c r="B138" s="40"/>
      <c r="C138" s="219" t="s">
        <v>88</v>
      </c>
      <c r="D138" s="219" t="s">
        <v>129</v>
      </c>
      <c r="E138" s="220" t="s">
        <v>145</v>
      </c>
      <c r="F138" s="221" t="s">
        <v>146</v>
      </c>
      <c r="G138" s="222" t="s">
        <v>132</v>
      </c>
      <c r="H138" s="223">
        <v>53.899999999999999</v>
      </c>
      <c r="I138" s="224"/>
      <c r="J138" s="225">
        <f>ROUND(I138*H138,2)</f>
        <v>0</v>
      </c>
      <c r="K138" s="221" t="s">
        <v>133</v>
      </c>
      <c r="L138" s="45"/>
      <c r="M138" s="226" t="s">
        <v>1</v>
      </c>
      <c r="N138" s="227" t="s">
        <v>44</v>
      </c>
      <c r="O138" s="92"/>
      <c r="P138" s="228">
        <f>O138*H138</f>
        <v>0</v>
      </c>
      <c r="Q138" s="228">
        <v>0.000263</v>
      </c>
      <c r="R138" s="228">
        <f>Q138*H138</f>
        <v>0.014175699999999999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134</v>
      </c>
      <c r="AT138" s="230" t="s">
        <v>129</v>
      </c>
      <c r="AU138" s="230" t="s">
        <v>88</v>
      </c>
      <c r="AY138" s="18" t="s">
        <v>126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21</v>
      </c>
      <c r="BK138" s="231">
        <f>ROUND(I138*H138,2)</f>
        <v>0</v>
      </c>
      <c r="BL138" s="18" t="s">
        <v>134</v>
      </c>
      <c r="BM138" s="230" t="s">
        <v>147</v>
      </c>
    </row>
    <row r="139" s="2" customFormat="1">
      <c r="A139" s="39"/>
      <c r="B139" s="40"/>
      <c r="C139" s="41"/>
      <c r="D139" s="232" t="s">
        <v>136</v>
      </c>
      <c r="E139" s="41"/>
      <c r="F139" s="233" t="s">
        <v>148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136</v>
      </c>
      <c r="AU139" s="18" t="s">
        <v>88</v>
      </c>
    </row>
    <row r="140" s="13" customFormat="1">
      <c r="A140" s="13"/>
      <c r="B140" s="237"/>
      <c r="C140" s="238"/>
      <c r="D140" s="232" t="s">
        <v>138</v>
      </c>
      <c r="E140" s="239" t="s">
        <v>1</v>
      </c>
      <c r="F140" s="240" t="s">
        <v>149</v>
      </c>
      <c r="G140" s="238"/>
      <c r="H140" s="239" t="s">
        <v>1</v>
      </c>
      <c r="I140" s="241"/>
      <c r="J140" s="238"/>
      <c r="K140" s="238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138</v>
      </c>
      <c r="AU140" s="246" t="s">
        <v>88</v>
      </c>
      <c r="AV140" s="13" t="s">
        <v>21</v>
      </c>
      <c r="AW140" s="13" t="s">
        <v>36</v>
      </c>
      <c r="AX140" s="13" t="s">
        <v>79</v>
      </c>
      <c r="AY140" s="246" t="s">
        <v>126</v>
      </c>
    </row>
    <row r="141" s="14" customFormat="1">
      <c r="A141" s="14"/>
      <c r="B141" s="247"/>
      <c r="C141" s="248"/>
      <c r="D141" s="232" t="s">
        <v>138</v>
      </c>
      <c r="E141" s="249" t="s">
        <v>1</v>
      </c>
      <c r="F141" s="250" t="s">
        <v>150</v>
      </c>
      <c r="G141" s="248"/>
      <c r="H141" s="251">
        <v>3.7200000000000002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138</v>
      </c>
      <c r="AU141" s="257" t="s">
        <v>88</v>
      </c>
      <c r="AV141" s="14" t="s">
        <v>88</v>
      </c>
      <c r="AW141" s="14" t="s">
        <v>36</v>
      </c>
      <c r="AX141" s="14" t="s">
        <v>79</v>
      </c>
      <c r="AY141" s="257" t="s">
        <v>126</v>
      </c>
    </row>
    <row r="142" s="14" customFormat="1">
      <c r="A142" s="14"/>
      <c r="B142" s="247"/>
      <c r="C142" s="248"/>
      <c r="D142" s="232" t="s">
        <v>138</v>
      </c>
      <c r="E142" s="249" t="s">
        <v>1</v>
      </c>
      <c r="F142" s="250" t="s">
        <v>151</v>
      </c>
      <c r="G142" s="248"/>
      <c r="H142" s="251">
        <v>3.7200000000000002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138</v>
      </c>
      <c r="AU142" s="257" t="s">
        <v>88</v>
      </c>
      <c r="AV142" s="14" t="s">
        <v>88</v>
      </c>
      <c r="AW142" s="14" t="s">
        <v>36</v>
      </c>
      <c r="AX142" s="14" t="s">
        <v>79</v>
      </c>
      <c r="AY142" s="257" t="s">
        <v>126</v>
      </c>
    </row>
    <row r="143" s="16" customFormat="1">
      <c r="A143" s="16"/>
      <c r="B143" s="269"/>
      <c r="C143" s="270"/>
      <c r="D143" s="232" t="s">
        <v>138</v>
      </c>
      <c r="E143" s="271" t="s">
        <v>1</v>
      </c>
      <c r="F143" s="272" t="s">
        <v>152</v>
      </c>
      <c r="G143" s="270"/>
      <c r="H143" s="273">
        <v>7.4400000000000004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9" t="s">
        <v>138</v>
      </c>
      <c r="AU143" s="279" t="s">
        <v>88</v>
      </c>
      <c r="AV143" s="16" t="s">
        <v>127</v>
      </c>
      <c r="AW143" s="16" t="s">
        <v>36</v>
      </c>
      <c r="AX143" s="16" t="s">
        <v>79</v>
      </c>
      <c r="AY143" s="279" t="s">
        <v>126</v>
      </c>
    </row>
    <row r="144" s="13" customFormat="1">
      <c r="A144" s="13"/>
      <c r="B144" s="237"/>
      <c r="C144" s="238"/>
      <c r="D144" s="232" t="s">
        <v>138</v>
      </c>
      <c r="E144" s="239" t="s">
        <v>1</v>
      </c>
      <c r="F144" s="240" t="s">
        <v>153</v>
      </c>
      <c r="G144" s="238"/>
      <c r="H144" s="239" t="s">
        <v>1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138</v>
      </c>
      <c r="AU144" s="246" t="s">
        <v>88</v>
      </c>
      <c r="AV144" s="13" t="s">
        <v>21</v>
      </c>
      <c r="AW144" s="13" t="s">
        <v>36</v>
      </c>
      <c r="AX144" s="13" t="s">
        <v>79</v>
      </c>
      <c r="AY144" s="246" t="s">
        <v>126</v>
      </c>
    </row>
    <row r="145" s="13" customFormat="1">
      <c r="A145" s="13"/>
      <c r="B145" s="237"/>
      <c r="C145" s="238"/>
      <c r="D145" s="232" t="s">
        <v>138</v>
      </c>
      <c r="E145" s="239" t="s">
        <v>1</v>
      </c>
      <c r="F145" s="240" t="s">
        <v>139</v>
      </c>
      <c r="G145" s="238"/>
      <c r="H145" s="239" t="s">
        <v>1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138</v>
      </c>
      <c r="AU145" s="246" t="s">
        <v>88</v>
      </c>
      <c r="AV145" s="13" t="s">
        <v>21</v>
      </c>
      <c r="AW145" s="13" t="s">
        <v>36</v>
      </c>
      <c r="AX145" s="13" t="s">
        <v>79</v>
      </c>
      <c r="AY145" s="246" t="s">
        <v>126</v>
      </c>
    </row>
    <row r="146" s="14" customFormat="1">
      <c r="A146" s="14"/>
      <c r="B146" s="247"/>
      <c r="C146" s="248"/>
      <c r="D146" s="232" t="s">
        <v>138</v>
      </c>
      <c r="E146" s="249" t="s">
        <v>1</v>
      </c>
      <c r="F146" s="250" t="s">
        <v>140</v>
      </c>
      <c r="G146" s="248"/>
      <c r="H146" s="251">
        <v>13.23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138</v>
      </c>
      <c r="AU146" s="257" t="s">
        <v>88</v>
      </c>
      <c r="AV146" s="14" t="s">
        <v>88</v>
      </c>
      <c r="AW146" s="14" t="s">
        <v>36</v>
      </c>
      <c r="AX146" s="14" t="s">
        <v>79</v>
      </c>
      <c r="AY146" s="257" t="s">
        <v>126</v>
      </c>
    </row>
    <row r="147" s="13" customFormat="1">
      <c r="A147" s="13"/>
      <c r="B147" s="237"/>
      <c r="C147" s="238"/>
      <c r="D147" s="232" t="s">
        <v>138</v>
      </c>
      <c r="E147" s="239" t="s">
        <v>1</v>
      </c>
      <c r="F147" s="240" t="s">
        <v>141</v>
      </c>
      <c r="G147" s="238"/>
      <c r="H147" s="239" t="s">
        <v>1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138</v>
      </c>
      <c r="AU147" s="246" t="s">
        <v>88</v>
      </c>
      <c r="AV147" s="13" t="s">
        <v>21</v>
      </c>
      <c r="AW147" s="13" t="s">
        <v>36</v>
      </c>
      <c r="AX147" s="13" t="s">
        <v>79</v>
      </c>
      <c r="AY147" s="246" t="s">
        <v>126</v>
      </c>
    </row>
    <row r="148" s="14" customFormat="1">
      <c r="A148" s="14"/>
      <c r="B148" s="247"/>
      <c r="C148" s="248"/>
      <c r="D148" s="232" t="s">
        <v>138</v>
      </c>
      <c r="E148" s="249" t="s">
        <v>1</v>
      </c>
      <c r="F148" s="250" t="s">
        <v>140</v>
      </c>
      <c r="G148" s="248"/>
      <c r="H148" s="251">
        <v>13.23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138</v>
      </c>
      <c r="AU148" s="257" t="s">
        <v>88</v>
      </c>
      <c r="AV148" s="14" t="s">
        <v>88</v>
      </c>
      <c r="AW148" s="14" t="s">
        <v>36</v>
      </c>
      <c r="AX148" s="14" t="s">
        <v>79</v>
      </c>
      <c r="AY148" s="257" t="s">
        <v>126</v>
      </c>
    </row>
    <row r="149" s="16" customFormat="1">
      <c r="A149" s="16"/>
      <c r="B149" s="269"/>
      <c r="C149" s="270"/>
      <c r="D149" s="232" t="s">
        <v>138</v>
      </c>
      <c r="E149" s="271" t="s">
        <v>1</v>
      </c>
      <c r="F149" s="272" t="s">
        <v>152</v>
      </c>
      <c r="G149" s="270"/>
      <c r="H149" s="273">
        <v>26.460000000000001</v>
      </c>
      <c r="I149" s="274"/>
      <c r="J149" s="270"/>
      <c r="K149" s="270"/>
      <c r="L149" s="275"/>
      <c r="M149" s="276"/>
      <c r="N149" s="277"/>
      <c r="O149" s="277"/>
      <c r="P149" s="277"/>
      <c r="Q149" s="277"/>
      <c r="R149" s="277"/>
      <c r="S149" s="277"/>
      <c r="T149" s="278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9" t="s">
        <v>138</v>
      </c>
      <c r="AU149" s="279" t="s">
        <v>88</v>
      </c>
      <c r="AV149" s="16" t="s">
        <v>127</v>
      </c>
      <c r="AW149" s="16" t="s">
        <v>36</v>
      </c>
      <c r="AX149" s="16" t="s">
        <v>79</v>
      </c>
      <c r="AY149" s="279" t="s">
        <v>126</v>
      </c>
    </row>
    <row r="150" s="13" customFormat="1">
      <c r="A150" s="13"/>
      <c r="B150" s="237"/>
      <c r="C150" s="238"/>
      <c r="D150" s="232" t="s">
        <v>138</v>
      </c>
      <c r="E150" s="239" t="s">
        <v>1</v>
      </c>
      <c r="F150" s="240" t="s">
        <v>154</v>
      </c>
      <c r="G150" s="238"/>
      <c r="H150" s="239" t="s">
        <v>1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138</v>
      </c>
      <c r="AU150" s="246" t="s">
        <v>88</v>
      </c>
      <c r="AV150" s="13" t="s">
        <v>21</v>
      </c>
      <c r="AW150" s="13" t="s">
        <v>36</v>
      </c>
      <c r="AX150" s="13" t="s">
        <v>79</v>
      </c>
      <c r="AY150" s="246" t="s">
        <v>126</v>
      </c>
    </row>
    <row r="151" s="14" customFormat="1">
      <c r="A151" s="14"/>
      <c r="B151" s="247"/>
      <c r="C151" s="248"/>
      <c r="D151" s="232" t="s">
        <v>138</v>
      </c>
      <c r="E151" s="249" t="s">
        <v>1</v>
      </c>
      <c r="F151" s="250" t="s">
        <v>155</v>
      </c>
      <c r="G151" s="248"/>
      <c r="H151" s="251">
        <v>20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138</v>
      </c>
      <c r="AU151" s="257" t="s">
        <v>88</v>
      </c>
      <c r="AV151" s="14" t="s">
        <v>88</v>
      </c>
      <c r="AW151" s="14" t="s">
        <v>36</v>
      </c>
      <c r="AX151" s="14" t="s">
        <v>79</v>
      </c>
      <c r="AY151" s="257" t="s">
        <v>126</v>
      </c>
    </row>
    <row r="152" s="16" customFormat="1">
      <c r="A152" s="16"/>
      <c r="B152" s="269"/>
      <c r="C152" s="270"/>
      <c r="D152" s="232" t="s">
        <v>138</v>
      </c>
      <c r="E152" s="271" t="s">
        <v>1</v>
      </c>
      <c r="F152" s="272" t="s">
        <v>152</v>
      </c>
      <c r="G152" s="270"/>
      <c r="H152" s="273">
        <v>20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9" t="s">
        <v>138</v>
      </c>
      <c r="AU152" s="279" t="s">
        <v>88</v>
      </c>
      <c r="AV152" s="16" t="s">
        <v>127</v>
      </c>
      <c r="AW152" s="16" t="s">
        <v>36</v>
      </c>
      <c r="AX152" s="16" t="s">
        <v>79</v>
      </c>
      <c r="AY152" s="279" t="s">
        <v>126</v>
      </c>
    </row>
    <row r="153" s="15" customFormat="1">
      <c r="A153" s="15"/>
      <c r="B153" s="258"/>
      <c r="C153" s="259"/>
      <c r="D153" s="232" t="s">
        <v>138</v>
      </c>
      <c r="E153" s="260" t="s">
        <v>1</v>
      </c>
      <c r="F153" s="261" t="s">
        <v>142</v>
      </c>
      <c r="G153" s="259"/>
      <c r="H153" s="262">
        <v>53.899999999999999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138</v>
      </c>
      <c r="AU153" s="268" t="s">
        <v>88</v>
      </c>
      <c r="AV153" s="15" t="s">
        <v>134</v>
      </c>
      <c r="AW153" s="15" t="s">
        <v>36</v>
      </c>
      <c r="AX153" s="15" t="s">
        <v>21</v>
      </c>
      <c r="AY153" s="268" t="s">
        <v>126</v>
      </c>
    </row>
    <row r="154" s="2" customFormat="1" ht="24.15" customHeight="1">
      <c r="A154" s="39"/>
      <c r="B154" s="40"/>
      <c r="C154" s="219" t="s">
        <v>127</v>
      </c>
      <c r="D154" s="219" t="s">
        <v>129</v>
      </c>
      <c r="E154" s="220" t="s">
        <v>156</v>
      </c>
      <c r="F154" s="221" t="s">
        <v>157</v>
      </c>
      <c r="G154" s="222" t="s">
        <v>132</v>
      </c>
      <c r="H154" s="223">
        <v>53.899999999999999</v>
      </c>
      <c r="I154" s="224"/>
      <c r="J154" s="225">
        <f>ROUND(I154*H154,2)</f>
        <v>0</v>
      </c>
      <c r="K154" s="221" t="s">
        <v>133</v>
      </c>
      <c r="L154" s="45"/>
      <c r="M154" s="226" t="s">
        <v>1</v>
      </c>
      <c r="N154" s="227" t="s">
        <v>44</v>
      </c>
      <c r="O154" s="92"/>
      <c r="P154" s="228">
        <f>O154*H154</f>
        <v>0</v>
      </c>
      <c r="Q154" s="228">
        <v>0.0040000000000000001</v>
      </c>
      <c r="R154" s="228">
        <f>Q154*H154</f>
        <v>0.21559999999999999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134</v>
      </c>
      <c r="AT154" s="230" t="s">
        <v>129</v>
      </c>
      <c r="AU154" s="230" t="s">
        <v>88</v>
      </c>
      <c r="AY154" s="18" t="s">
        <v>126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21</v>
      </c>
      <c r="BK154" s="231">
        <f>ROUND(I154*H154,2)</f>
        <v>0</v>
      </c>
      <c r="BL154" s="18" t="s">
        <v>134</v>
      </c>
      <c r="BM154" s="230" t="s">
        <v>158</v>
      </c>
    </row>
    <row r="155" s="2" customFormat="1">
      <c r="A155" s="39"/>
      <c r="B155" s="40"/>
      <c r="C155" s="41"/>
      <c r="D155" s="232" t="s">
        <v>136</v>
      </c>
      <c r="E155" s="41"/>
      <c r="F155" s="233" t="s">
        <v>159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136</v>
      </c>
      <c r="AU155" s="18" t="s">
        <v>88</v>
      </c>
    </row>
    <row r="156" s="13" customFormat="1">
      <c r="A156" s="13"/>
      <c r="B156" s="237"/>
      <c r="C156" s="238"/>
      <c r="D156" s="232" t="s">
        <v>138</v>
      </c>
      <c r="E156" s="239" t="s">
        <v>1</v>
      </c>
      <c r="F156" s="240" t="s">
        <v>149</v>
      </c>
      <c r="G156" s="238"/>
      <c r="H156" s="239" t="s">
        <v>1</v>
      </c>
      <c r="I156" s="241"/>
      <c r="J156" s="238"/>
      <c r="K156" s="238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138</v>
      </c>
      <c r="AU156" s="246" t="s">
        <v>88</v>
      </c>
      <c r="AV156" s="13" t="s">
        <v>21</v>
      </c>
      <c r="AW156" s="13" t="s">
        <v>36</v>
      </c>
      <c r="AX156" s="13" t="s">
        <v>79</v>
      </c>
      <c r="AY156" s="246" t="s">
        <v>126</v>
      </c>
    </row>
    <row r="157" s="14" customFormat="1">
      <c r="A157" s="14"/>
      <c r="B157" s="247"/>
      <c r="C157" s="248"/>
      <c r="D157" s="232" t="s">
        <v>138</v>
      </c>
      <c r="E157" s="249" t="s">
        <v>1</v>
      </c>
      <c r="F157" s="250" t="s">
        <v>150</v>
      </c>
      <c r="G157" s="248"/>
      <c r="H157" s="251">
        <v>3.7200000000000002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138</v>
      </c>
      <c r="AU157" s="257" t="s">
        <v>88</v>
      </c>
      <c r="AV157" s="14" t="s">
        <v>88</v>
      </c>
      <c r="AW157" s="14" t="s">
        <v>36</v>
      </c>
      <c r="AX157" s="14" t="s">
        <v>79</v>
      </c>
      <c r="AY157" s="257" t="s">
        <v>126</v>
      </c>
    </row>
    <row r="158" s="14" customFormat="1">
      <c r="A158" s="14"/>
      <c r="B158" s="247"/>
      <c r="C158" s="248"/>
      <c r="D158" s="232" t="s">
        <v>138</v>
      </c>
      <c r="E158" s="249" t="s">
        <v>1</v>
      </c>
      <c r="F158" s="250" t="s">
        <v>151</v>
      </c>
      <c r="G158" s="248"/>
      <c r="H158" s="251">
        <v>3.7200000000000002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138</v>
      </c>
      <c r="AU158" s="257" t="s">
        <v>88</v>
      </c>
      <c r="AV158" s="14" t="s">
        <v>88</v>
      </c>
      <c r="AW158" s="14" t="s">
        <v>36</v>
      </c>
      <c r="AX158" s="14" t="s">
        <v>79</v>
      </c>
      <c r="AY158" s="257" t="s">
        <v>126</v>
      </c>
    </row>
    <row r="159" s="16" customFormat="1">
      <c r="A159" s="16"/>
      <c r="B159" s="269"/>
      <c r="C159" s="270"/>
      <c r="D159" s="232" t="s">
        <v>138</v>
      </c>
      <c r="E159" s="271" t="s">
        <v>1</v>
      </c>
      <c r="F159" s="272" t="s">
        <v>152</v>
      </c>
      <c r="G159" s="270"/>
      <c r="H159" s="273">
        <v>7.4400000000000004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9" t="s">
        <v>138</v>
      </c>
      <c r="AU159" s="279" t="s">
        <v>88</v>
      </c>
      <c r="AV159" s="16" t="s">
        <v>127</v>
      </c>
      <c r="AW159" s="16" t="s">
        <v>36</v>
      </c>
      <c r="AX159" s="16" t="s">
        <v>79</v>
      </c>
      <c r="AY159" s="279" t="s">
        <v>126</v>
      </c>
    </row>
    <row r="160" s="13" customFormat="1">
      <c r="A160" s="13"/>
      <c r="B160" s="237"/>
      <c r="C160" s="238"/>
      <c r="D160" s="232" t="s">
        <v>138</v>
      </c>
      <c r="E160" s="239" t="s">
        <v>1</v>
      </c>
      <c r="F160" s="240" t="s">
        <v>153</v>
      </c>
      <c r="G160" s="238"/>
      <c r="H160" s="239" t="s">
        <v>1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138</v>
      </c>
      <c r="AU160" s="246" t="s">
        <v>88</v>
      </c>
      <c r="AV160" s="13" t="s">
        <v>21</v>
      </c>
      <c r="AW160" s="13" t="s">
        <v>36</v>
      </c>
      <c r="AX160" s="13" t="s">
        <v>79</v>
      </c>
      <c r="AY160" s="246" t="s">
        <v>126</v>
      </c>
    </row>
    <row r="161" s="13" customFormat="1">
      <c r="A161" s="13"/>
      <c r="B161" s="237"/>
      <c r="C161" s="238"/>
      <c r="D161" s="232" t="s">
        <v>138</v>
      </c>
      <c r="E161" s="239" t="s">
        <v>1</v>
      </c>
      <c r="F161" s="240" t="s">
        <v>139</v>
      </c>
      <c r="G161" s="238"/>
      <c r="H161" s="239" t="s">
        <v>1</v>
      </c>
      <c r="I161" s="241"/>
      <c r="J161" s="238"/>
      <c r="K161" s="238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138</v>
      </c>
      <c r="AU161" s="246" t="s">
        <v>88</v>
      </c>
      <c r="AV161" s="13" t="s">
        <v>21</v>
      </c>
      <c r="AW161" s="13" t="s">
        <v>36</v>
      </c>
      <c r="AX161" s="13" t="s">
        <v>79</v>
      </c>
      <c r="AY161" s="246" t="s">
        <v>126</v>
      </c>
    </row>
    <row r="162" s="14" customFormat="1">
      <c r="A162" s="14"/>
      <c r="B162" s="247"/>
      <c r="C162" s="248"/>
      <c r="D162" s="232" t="s">
        <v>138</v>
      </c>
      <c r="E162" s="249" t="s">
        <v>1</v>
      </c>
      <c r="F162" s="250" t="s">
        <v>140</v>
      </c>
      <c r="G162" s="248"/>
      <c r="H162" s="251">
        <v>13.23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138</v>
      </c>
      <c r="AU162" s="257" t="s">
        <v>88</v>
      </c>
      <c r="AV162" s="14" t="s">
        <v>88</v>
      </c>
      <c r="AW162" s="14" t="s">
        <v>36</v>
      </c>
      <c r="AX162" s="14" t="s">
        <v>79</v>
      </c>
      <c r="AY162" s="257" t="s">
        <v>126</v>
      </c>
    </row>
    <row r="163" s="13" customFormat="1">
      <c r="A163" s="13"/>
      <c r="B163" s="237"/>
      <c r="C163" s="238"/>
      <c r="D163" s="232" t="s">
        <v>138</v>
      </c>
      <c r="E163" s="239" t="s">
        <v>1</v>
      </c>
      <c r="F163" s="240" t="s">
        <v>141</v>
      </c>
      <c r="G163" s="238"/>
      <c r="H163" s="239" t="s">
        <v>1</v>
      </c>
      <c r="I163" s="241"/>
      <c r="J163" s="238"/>
      <c r="K163" s="238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138</v>
      </c>
      <c r="AU163" s="246" t="s">
        <v>88</v>
      </c>
      <c r="AV163" s="13" t="s">
        <v>21</v>
      </c>
      <c r="AW163" s="13" t="s">
        <v>36</v>
      </c>
      <c r="AX163" s="13" t="s">
        <v>79</v>
      </c>
      <c r="AY163" s="246" t="s">
        <v>126</v>
      </c>
    </row>
    <row r="164" s="14" customFormat="1">
      <c r="A164" s="14"/>
      <c r="B164" s="247"/>
      <c r="C164" s="248"/>
      <c r="D164" s="232" t="s">
        <v>138</v>
      </c>
      <c r="E164" s="249" t="s">
        <v>1</v>
      </c>
      <c r="F164" s="250" t="s">
        <v>140</v>
      </c>
      <c r="G164" s="248"/>
      <c r="H164" s="251">
        <v>13.23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138</v>
      </c>
      <c r="AU164" s="257" t="s">
        <v>88</v>
      </c>
      <c r="AV164" s="14" t="s">
        <v>88</v>
      </c>
      <c r="AW164" s="14" t="s">
        <v>36</v>
      </c>
      <c r="AX164" s="14" t="s">
        <v>79</v>
      </c>
      <c r="AY164" s="257" t="s">
        <v>126</v>
      </c>
    </row>
    <row r="165" s="16" customFormat="1">
      <c r="A165" s="16"/>
      <c r="B165" s="269"/>
      <c r="C165" s="270"/>
      <c r="D165" s="232" t="s">
        <v>138</v>
      </c>
      <c r="E165" s="271" t="s">
        <v>1</v>
      </c>
      <c r="F165" s="272" t="s">
        <v>152</v>
      </c>
      <c r="G165" s="270"/>
      <c r="H165" s="273">
        <v>26.460000000000001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9" t="s">
        <v>138</v>
      </c>
      <c r="AU165" s="279" t="s">
        <v>88</v>
      </c>
      <c r="AV165" s="16" t="s">
        <v>127</v>
      </c>
      <c r="AW165" s="16" t="s">
        <v>36</v>
      </c>
      <c r="AX165" s="16" t="s">
        <v>79</v>
      </c>
      <c r="AY165" s="279" t="s">
        <v>126</v>
      </c>
    </row>
    <row r="166" s="13" customFormat="1">
      <c r="A166" s="13"/>
      <c r="B166" s="237"/>
      <c r="C166" s="238"/>
      <c r="D166" s="232" t="s">
        <v>138</v>
      </c>
      <c r="E166" s="239" t="s">
        <v>1</v>
      </c>
      <c r="F166" s="240" t="s">
        <v>154</v>
      </c>
      <c r="G166" s="238"/>
      <c r="H166" s="239" t="s">
        <v>1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138</v>
      </c>
      <c r="AU166" s="246" t="s">
        <v>88</v>
      </c>
      <c r="AV166" s="13" t="s">
        <v>21</v>
      </c>
      <c r="AW166" s="13" t="s">
        <v>36</v>
      </c>
      <c r="AX166" s="13" t="s">
        <v>79</v>
      </c>
      <c r="AY166" s="246" t="s">
        <v>126</v>
      </c>
    </row>
    <row r="167" s="14" customFormat="1">
      <c r="A167" s="14"/>
      <c r="B167" s="247"/>
      <c r="C167" s="248"/>
      <c r="D167" s="232" t="s">
        <v>138</v>
      </c>
      <c r="E167" s="249" t="s">
        <v>1</v>
      </c>
      <c r="F167" s="250" t="s">
        <v>155</v>
      </c>
      <c r="G167" s="248"/>
      <c r="H167" s="251">
        <v>20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138</v>
      </c>
      <c r="AU167" s="257" t="s">
        <v>88</v>
      </c>
      <c r="AV167" s="14" t="s">
        <v>88</v>
      </c>
      <c r="AW167" s="14" t="s">
        <v>36</v>
      </c>
      <c r="AX167" s="14" t="s">
        <v>79</v>
      </c>
      <c r="AY167" s="257" t="s">
        <v>126</v>
      </c>
    </row>
    <row r="168" s="16" customFormat="1">
      <c r="A168" s="16"/>
      <c r="B168" s="269"/>
      <c r="C168" s="270"/>
      <c r="D168" s="232" t="s">
        <v>138</v>
      </c>
      <c r="E168" s="271" t="s">
        <v>1</v>
      </c>
      <c r="F168" s="272" t="s">
        <v>152</v>
      </c>
      <c r="G168" s="270"/>
      <c r="H168" s="273">
        <v>20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9" t="s">
        <v>138</v>
      </c>
      <c r="AU168" s="279" t="s">
        <v>88</v>
      </c>
      <c r="AV168" s="16" t="s">
        <v>127</v>
      </c>
      <c r="AW168" s="16" t="s">
        <v>36</v>
      </c>
      <c r="AX168" s="16" t="s">
        <v>79</v>
      </c>
      <c r="AY168" s="279" t="s">
        <v>126</v>
      </c>
    </row>
    <row r="169" s="15" customFormat="1">
      <c r="A169" s="15"/>
      <c r="B169" s="258"/>
      <c r="C169" s="259"/>
      <c r="D169" s="232" t="s">
        <v>138</v>
      </c>
      <c r="E169" s="260" t="s">
        <v>1</v>
      </c>
      <c r="F169" s="261" t="s">
        <v>142</v>
      </c>
      <c r="G169" s="259"/>
      <c r="H169" s="262">
        <v>53.899999999999999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138</v>
      </c>
      <c r="AU169" s="268" t="s">
        <v>88</v>
      </c>
      <c r="AV169" s="15" t="s">
        <v>134</v>
      </c>
      <c r="AW169" s="15" t="s">
        <v>36</v>
      </c>
      <c r="AX169" s="15" t="s">
        <v>21</v>
      </c>
      <c r="AY169" s="268" t="s">
        <v>126</v>
      </c>
    </row>
    <row r="170" s="2" customFormat="1" ht="24.15" customHeight="1">
      <c r="A170" s="39"/>
      <c r="B170" s="40"/>
      <c r="C170" s="219" t="s">
        <v>134</v>
      </c>
      <c r="D170" s="219" t="s">
        <v>129</v>
      </c>
      <c r="E170" s="220" t="s">
        <v>160</v>
      </c>
      <c r="F170" s="221" t="s">
        <v>161</v>
      </c>
      <c r="G170" s="222" t="s">
        <v>162</v>
      </c>
      <c r="H170" s="223">
        <v>172.40000000000001</v>
      </c>
      <c r="I170" s="224"/>
      <c r="J170" s="225">
        <f>ROUND(I170*H170,2)</f>
        <v>0</v>
      </c>
      <c r="K170" s="221" t="s">
        <v>133</v>
      </c>
      <c r="L170" s="45"/>
      <c r="M170" s="226" t="s">
        <v>1</v>
      </c>
      <c r="N170" s="227" t="s">
        <v>44</v>
      </c>
      <c r="O170" s="92"/>
      <c r="P170" s="228">
        <f>O170*H170</f>
        <v>0</v>
      </c>
      <c r="Q170" s="228">
        <v>0.0015</v>
      </c>
      <c r="R170" s="228">
        <f>Q170*H170</f>
        <v>0.2586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134</v>
      </c>
      <c r="AT170" s="230" t="s">
        <v>129</v>
      </c>
      <c r="AU170" s="230" t="s">
        <v>88</v>
      </c>
      <c r="AY170" s="18" t="s">
        <v>126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21</v>
      </c>
      <c r="BK170" s="231">
        <f>ROUND(I170*H170,2)</f>
        <v>0</v>
      </c>
      <c r="BL170" s="18" t="s">
        <v>134</v>
      </c>
      <c r="BM170" s="230" t="s">
        <v>163</v>
      </c>
    </row>
    <row r="171" s="2" customFormat="1">
      <c r="A171" s="39"/>
      <c r="B171" s="40"/>
      <c r="C171" s="41"/>
      <c r="D171" s="232" t="s">
        <v>136</v>
      </c>
      <c r="E171" s="41"/>
      <c r="F171" s="233" t="s">
        <v>164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136</v>
      </c>
      <c r="AU171" s="18" t="s">
        <v>88</v>
      </c>
    </row>
    <row r="172" s="13" customFormat="1">
      <c r="A172" s="13"/>
      <c r="B172" s="237"/>
      <c r="C172" s="238"/>
      <c r="D172" s="232" t="s">
        <v>138</v>
      </c>
      <c r="E172" s="239" t="s">
        <v>1</v>
      </c>
      <c r="F172" s="240" t="s">
        <v>165</v>
      </c>
      <c r="G172" s="238"/>
      <c r="H172" s="239" t="s">
        <v>1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138</v>
      </c>
      <c r="AU172" s="246" t="s">
        <v>88</v>
      </c>
      <c r="AV172" s="13" t="s">
        <v>21</v>
      </c>
      <c r="AW172" s="13" t="s">
        <v>36</v>
      </c>
      <c r="AX172" s="13" t="s">
        <v>79</v>
      </c>
      <c r="AY172" s="246" t="s">
        <v>126</v>
      </c>
    </row>
    <row r="173" s="14" customFormat="1">
      <c r="A173" s="14"/>
      <c r="B173" s="247"/>
      <c r="C173" s="248"/>
      <c r="D173" s="232" t="s">
        <v>138</v>
      </c>
      <c r="E173" s="249" t="s">
        <v>1</v>
      </c>
      <c r="F173" s="250" t="s">
        <v>166</v>
      </c>
      <c r="G173" s="248"/>
      <c r="H173" s="251">
        <v>77.599999999999994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138</v>
      </c>
      <c r="AU173" s="257" t="s">
        <v>88</v>
      </c>
      <c r="AV173" s="14" t="s">
        <v>88</v>
      </c>
      <c r="AW173" s="14" t="s">
        <v>36</v>
      </c>
      <c r="AX173" s="14" t="s">
        <v>79</v>
      </c>
      <c r="AY173" s="257" t="s">
        <v>126</v>
      </c>
    </row>
    <row r="174" s="13" customFormat="1">
      <c r="A174" s="13"/>
      <c r="B174" s="237"/>
      <c r="C174" s="238"/>
      <c r="D174" s="232" t="s">
        <v>138</v>
      </c>
      <c r="E174" s="239" t="s">
        <v>1</v>
      </c>
      <c r="F174" s="240" t="s">
        <v>167</v>
      </c>
      <c r="G174" s="238"/>
      <c r="H174" s="239" t="s">
        <v>1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138</v>
      </c>
      <c r="AU174" s="246" t="s">
        <v>88</v>
      </c>
      <c r="AV174" s="13" t="s">
        <v>21</v>
      </c>
      <c r="AW174" s="13" t="s">
        <v>36</v>
      </c>
      <c r="AX174" s="13" t="s">
        <v>79</v>
      </c>
      <c r="AY174" s="246" t="s">
        <v>126</v>
      </c>
    </row>
    <row r="175" s="14" customFormat="1">
      <c r="A175" s="14"/>
      <c r="B175" s="247"/>
      <c r="C175" s="248"/>
      <c r="D175" s="232" t="s">
        <v>138</v>
      </c>
      <c r="E175" s="249" t="s">
        <v>1</v>
      </c>
      <c r="F175" s="250" t="s">
        <v>168</v>
      </c>
      <c r="G175" s="248"/>
      <c r="H175" s="251">
        <v>36.399999999999999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138</v>
      </c>
      <c r="AU175" s="257" t="s">
        <v>88</v>
      </c>
      <c r="AV175" s="14" t="s">
        <v>88</v>
      </c>
      <c r="AW175" s="14" t="s">
        <v>36</v>
      </c>
      <c r="AX175" s="14" t="s">
        <v>79</v>
      </c>
      <c r="AY175" s="257" t="s">
        <v>126</v>
      </c>
    </row>
    <row r="176" s="13" customFormat="1">
      <c r="A176" s="13"/>
      <c r="B176" s="237"/>
      <c r="C176" s="238"/>
      <c r="D176" s="232" t="s">
        <v>138</v>
      </c>
      <c r="E176" s="239" t="s">
        <v>1</v>
      </c>
      <c r="F176" s="240" t="s">
        <v>169</v>
      </c>
      <c r="G176" s="238"/>
      <c r="H176" s="239" t="s">
        <v>1</v>
      </c>
      <c r="I176" s="241"/>
      <c r="J176" s="238"/>
      <c r="K176" s="238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138</v>
      </c>
      <c r="AU176" s="246" t="s">
        <v>88</v>
      </c>
      <c r="AV176" s="13" t="s">
        <v>21</v>
      </c>
      <c r="AW176" s="13" t="s">
        <v>36</v>
      </c>
      <c r="AX176" s="13" t="s">
        <v>79</v>
      </c>
      <c r="AY176" s="246" t="s">
        <v>126</v>
      </c>
    </row>
    <row r="177" s="14" customFormat="1">
      <c r="A177" s="14"/>
      <c r="B177" s="247"/>
      <c r="C177" s="248"/>
      <c r="D177" s="232" t="s">
        <v>138</v>
      </c>
      <c r="E177" s="249" t="s">
        <v>1</v>
      </c>
      <c r="F177" s="250" t="s">
        <v>170</v>
      </c>
      <c r="G177" s="248"/>
      <c r="H177" s="251">
        <v>58.399999999999999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138</v>
      </c>
      <c r="AU177" s="257" t="s">
        <v>88</v>
      </c>
      <c r="AV177" s="14" t="s">
        <v>88</v>
      </c>
      <c r="AW177" s="14" t="s">
        <v>36</v>
      </c>
      <c r="AX177" s="14" t="s">
        <v>79</v>
      </c>
      <c r="AY177" s="257" t="s">
        <v>126</v>
      </c>
    </row>
    <row r="178" s="15" customFormat="1">
      <c r="A178" s="15"/>
      <c r="B178" s="258"/>
      <c r="C178" s="259"/>
      <c r="D178" s="232" t="s">
        <v>138</v>
      </c>
      <c r="E178" s="260" t="s">
        <v>1</v>
      </c>
      <c r="F178" s="261" t="s">
        <v>142</v>
      </c>
      <c r="G178" s="259"/>
      <c r="H178" s="262">
        <v>172.40000000000001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138</v>
      </c>
      <c r="AU178" s="268" t="s">
        <v>88</v>
      </c>
      <c r="AV178" s="15" t="s">
        <v>134</v>
      </c>
      <c r="AW178" s="15" t="s">
        <v>36</v>
      </c>
      <c r="AX178" s="15" t="s">
        <v>21</v>
      </c>
      <c r="AY178" s="268" t="s">
        <v>126</v>
      </c>
    </row>
    <row r="179" s="2" customFormat="1" ht="24.15" customHeight="1">
      <c r="A179" s="39"/>
      <c r="B179" s="40"/>
      <c r="C179" s="219" t="s">
        <v>171</v>
      </c>
      <c r="D179" s="219" t="s">
        <v>129</v>
      </c>
      <c r="E179" s="220" t="s">
        <v>172</v>
      </c>
      <c r="F179" s="221" t="s">
        <v>173</v>
      </c>
      <c r="G179" s="222" t="s">
        <v>174</v>
      </c>
      <c r="H179" s="223">
        <v>1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44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134</v>
      </c>
      <c r="AT179" s="230" t="s">
        <v>129</v>
      </c>
      <c r="AU179" s="230" t="s">
        <v>88</v>
      </c>
      <c r="AY179" s="18" t="s">
        <v>126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21</v>
      </c>
      <c r="BK179" s="231">
        <f>ROUND(I179*H179,2)</f>
        <v>0</v>
      </c>
      <c r="BL179" s="18" t="s">
        <v>134</v>
      </c>
      <c r="BM179" s="230" t="s">
        <v>26</v>
      </c>
    </row>
    <row r="180" s="2" customFormat="1">
      <c r="A180" s="39"/>
      <c r="B180" s="40"/>
      <c r="C180" s="41"/>
      <c r="D180" s="232" t="s">
        <v>136</v>
      </c>
      <c r="E180" s="41"/>
      <c r="F180" s="233" t="s">
        <v>175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136</v>
      </c>
      <c r="AU180" s="18" t="s">
        <v>88</v>
      </c>
    </row>
    <row r="181" s="2" customFormat="1" ht="24.15" customHeight="1">
      <c r="A181" s="39"/>
      <c r="B181" s="40"/>
      <c r="C181" s="219" t="s">
        <v>143</v>
      </c>
      <c r="D181" s="219" t="s">
        <v>129</v>
      </c>
      <c r="E181" s="220" t="s">
        <v>176</v>
      </c>
      <c r="F181" s="221" t="s">
        <v>177</v>
      </c>
      <c r="G181" s="222" t="s">
        <v>162</v>
      </c>
      <c r="H181" s="223">
        <v>126.2</v>
      </c>
      <c r="I181" s="224"/>
      <c r="J181" s="225">
        <f>ROUND(I181*H181,2)</f>
        <v>0</v>
      </c>
      <c r="K181" s="221" t="s">
        <v>133</v>
      </c>
      <c r="L181" s="45"/>
      <c r="M181" s="226" t="s">
        <v>1</v>
      </c>
      <c r="N181" s="227" t="s">
        <v>44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134</v>
      </c>
      <c r="AT181" s="230" t="s">
        <v>129</v>
      </c>
      <c r="AU181" s="230" t="s">
        <v>88</v>
      </c>
      <c r="AY181" s="18" t="s">
        <v>126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21</v>
      </c>
      <c r="BK181" s="231">
        <f>ROUND(I181*H181,2)</f>
        <v>0</v>
      </c>
      <c r="BL181" s="18" t="s">
        <v>134</v>
      </c>
      <c r="BM181" s="230" t="s">
        <v>178</v>
      </c>
    </row>
    <row r="182" s="2" customFormat="1">
      <c r="A182" s="39"/>
      <c r="B182" s="40"/>
      <c r="C182" s="41"/>
      <c r="D182" s="232" t="s">
        <v>136</v>
      </c>
      <c r="E182" s="41"/>
      <c r="F182" s="233" t="s">
        <v>179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136</v>
      </c>
      <c r="AU182" s="18" t="s">
        <v>88</v>
      </c>
    </row>
    <row r="183" s="13" customFormat="1">
      <c r="A183" s="13"/>
      <c r="B183" s="237"/>
      <c r="C183" s="238"/>
      <c r="D183" s="232" t="s">
        <v>138</v>
      </c>
      <c r="E183" s="239" t="s">
        <v>1</v>
      </c>
      <c r="F183" s="240" t="s">
        <v>139</v>
      </c>
      <c r="G183" s="238"/>
      <c r="H183" s="239" t="s">
        <v>1</v>
      </c>
      <c r="I183" s="241"/>
      <c r="J183" s="238"/>
      <c r="K183" s="238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138</v>
      </c>
      <c r="AU183" s="246" t="s">
        <v>88</v>
      </c>
      <c r="AV183" s="13" t="s">
        <v>21</v>
      </c>
      <c r="AW183" s="13" t="s">
        <v>36</v>
      </c>
      <c r="AX183" s="13" t="s">
        <v>79</v>
      </c>
      <c r="AY183" s="246" t="s">
        <v>126</v>
      </c>
    </row>
    <row r="184" s="14" customFormat="1">
      <c r="A184" s="14"/>
      <c r="B184" s="247"/>
      <c r="C184" s="248"/>
      <c r="D184" s="232" t="s">
        <v>138</v>
      </c>
      <c r="E184" s="249" t="s">
        <v>1</v>
      </c>
      <c r="F184" s="250" t="s">
        <v>180</v>
      </c>
      <c r="G184" s="248"/>
      <c r="H184" s="251">
        <v>63.100000000000001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138</v>
      </c>
      <c r="AU184" s="257" t="s">
        <v>88</v>
      </c>
      <c r="AV184" s="14" t="s">
        <v>88</v>
      </c>
      <c r="AW184" s="14" t="s">
        <v>36</v>
      </c>
      <c r="AX184" s="14" t="s">
        <v>79</v>
      </c>
      <c r="AY184" s="257" t="s">
        <v>126</v>
      </c>
    </row>
    <row r="185" s="13" customFormat="1">
      <c r="A185" s="13"/>
      <c r="B185" s="237"/>
      <c r="C185" s="238"/>
      <c r="D185" s="232" t="s">
        <v>138</v>
      </c>
      <c r="E185" s="239" t="s">
        <v>1</v>
      </c>
      <c r="F185" s="240" t="s">
        <v>141</v>
      </c>
      <c r="G185" s="238"/>
      <c r="H185" s="239" t="s">
        <v>1</v>
      </c>
      <c r="I185" s="241"/>
      <c r="J185" s="238"/>
      <c r="K185" s="238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138</v>
      </c>
      <c r="AU185" s="246" t="s">
        <v>88</v>
      </c>
      <c r="AV185" s="13" t="s">
        <v>21</v>
      </c>
      <c r="AW185" s="13" t="s">
        <v>36</v>
      </c>
      <c r="AX185" s="13" t="s">
        <v>79</v>
      </c>
      <c r="AY185" s="246" t="s">
        <v>126</v>
      </c>
    </row>
    <row r="186" s="14" customFormat="1">
      <c r="A186" s="14"/>
      <c r="B186" s="247"/>
      <c r="C186" s="248"/>
      <c r="D186" s="232" t="s">
        <v>138</v>
      </c>
      <c r="E186" s="249" t="s">
        <v>1</v>
      </c>
      <c r="F186" s="250" t="s">
        <v>180</v>
      </c>
      <c r="G186" s="248"/>
      <c r="H186" s="251">
        <v>63.100000000000001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138</v>
      </c>
      <c r="AU186" s="257" t="s">
        <v>88</v>
      </c>
      <c r="AV186" s="14" t="s">
        <v>88</v>
      </c>
      <c r="AW186" s="14" t="s">
        <v>36</v>
      </c>
      <c r="AX186" s="14" t="s">
        <v>79</v>
      </c>
      <c r="AY186" s="257" t="s">
        <v>126</v>
      </c>
    </row>
    <row r="187" s="15" customFormat="1">
      <c r="A187" s="15"/>
      <c r="B187" s="258"/>
      <c r="C187" s="259"/>
      <c r="D187" s="232" t="s">
        <v>138</v>
      </c>
      <c r="E187" s="260" t="s">
        <v>1</v>
      </c>
      <c r="F187" s="261" t="s">
        <v>142</v>
      </c>
      <c r="G187" s="259"/>
      <c r="H187" s="262">
        <v>126.2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138</v>
      </c>
      <c r="AU187" s="268" t="s">
        <v>88</v>
      </c>
      <c r="AV187" s="15" t="s">
        <v>134</v>
      </c>
      <c r="AW187" s="15" t="s">
        <v>36</v>
      </c>
      <c r="AX187" s="15" t="s">
        <v>21</v>
      </c>
      <c r="AY187" s="268" t="s">
        <v>126</v>
      </c>
    </row>
    <row r="188" s="2" customFormat="1" ht="24.15" customHeight="1">
      <c r="A188" s="39"/>
      <c r="B188" s="40"/>
      <c r="C188" s="280" t="s">
        <v>181</v>
      </c>
      <c r="D188" s="280" t="s">
        <v>182</v>
      </c>
      <c r="E188" s="281" t="s">
        <v>183</v>
      </c>
      <c r="F188" s="282" t="s">
        <v>184</v>
      </c>
      <c r="G188" s="283" t="s">
        <v>162</v>
      </c>
      <c r="H188" s="284">
        <v>132.50999999999999</v>
      </c>
      <c r="I188" s="285"/>
      <c r="J188" s="286">
        <f>ROUND(I188*H188,2)</f>
        <v>0</v>
      </c>
      <c r="K188" s="282" t="s">
        <v>133</v>
      </c>
      <c r="L188" s="287"/>
      <c r="M188" s="288" t="s">
        <v>1</v>
      </c>
      <c r="N188" s="289" t="s">
        <v>44</v>
      </c>
      <c r="O188" s="92"/>
      <c r="P188" s="228">
        <f>O188*H188</f>
        <v>0</v>
      </c>
      <c r="Q188" s="228">
        <v>0.00010000000000000001</v>
      </c>
      <c r="R188" s="228">
        <f>Q188*H188</f>
        <v>0.013250999999999999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163</v>
      </c>
      <c r="AT188" s="230" t="s">
        <v>182</v>
      </c>
      <c r="AU188" s="230" t="s">
        <v>88</v>
      </c>
      <c r="AY188" s="18" t="s">
        <v>126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21</v>
      </c>
      <c r="BK188" s="231">
        <f>ROUND(I188*H188,2)</f>
        <v>0</v>
      </c>
      <c r="BL188" s="18" t="s">
        <v>134</v>
      </c>
      <c r="BM188" s="230" t="s">
        <v>185</v>
      </c>
    </row>
    <row r="189" s="2" customFormat="1">
      <c r="A189" s="39"/>
      <c r="B189" s="40"/>
      <c r="C189" s="41"/>
      <c r="D189" s="232" t="s">
        <v>136</v>
      </c>
      <c r="E189" s="41"/>
      <c r="F189" s="233" t="s">
        <v>184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136</v>
      </c>
      <c r="AU189" s="18" t="s">
        <v>88</v>
      </c>
    </row>
    <row r="190" s="14" customFormat="1">
      <c r="A190" s="14"/>
      <c r="B190" s="247"/>
      <c r="C190" s="248"/>
      <c r="D190" s="232" t="s">
        <v>138</v>
      </c>
      <c r="E190" s="248"/>
      <c r="F190" s="250" t="s">
        <v>186</v>
      </c>
      <c r="G190" s="248"/>
      <c r="H190" s="251">
        <v>132.50999999999999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138</v>
      </c>
      <c r="AU190" s="257" t="s">
        <v>88</v>
      </c>
      <c r="AV190" s="14" t="s">
        <v>88</v>
      </c>
      <c r="AW190" s="14" t="s">
        <v>4</v>
      </c>
      <c r="AX190" s="14" t="s">
        <v>21</v>
      </c>
      <c r="AY190" s="257" t="s">
        <v>126</v>
      </c>
    </row>
    <row r="191" s="2" customFormat="1" ht="24.15" customHeight="1">
      <c r="A191" s="39"/>
      <c r="B191" s="40"/>
      <c r="C191" s="219" t="s">
        <v>163</v>
      </c>
      <c r="D191" s="219" t="s">
        <v>129</v>
      </c>
      <c r="E191" s="220" t="s">
        <v>187</v>
      </c>
      <c r="F191" s="221" t="s">
        <v>188</v>
      </c>
      <c r="G191" s="222" t="s">
        <v>162</v>
      </c>
      <c r="H191" s="223">
        <v>126.2</v>
      </c>
      <c r="I191" s="224"/>
      <c r="J191" s="225">
        <f>ROUND(I191*H191,2)</f>
        <v>0</v>
      </c>
      <c r="K191" s="221" t="s">
        <v>133</v>
      </c>
      <c r="L191" s="45"/>
      <c r="M191" s="226" t="s">
        <v>1</v>
      </c>
      <c r="N191" s="227" t="s">
        <v>44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134</v>
      </c>
      <c r="AT191" s="230" t="s">
        <v>129</v>
      </c>
      <c r="AU191" s="230" t="s">
        <v>88</v>
      </c>
      <c r="AY191" s="18" t="s">
        <v>126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21</v>
      </c>
      <c r="BK191" s="231">
        <f>ROUND(I191*H191,2)</f>
        <v>0</v>
      </c>
      <c r="BL191" s="18" t="s">
        <v>134</v>
      </c>
      <c r="BM191" s="230" t="s">
        <v>189</v>
      </c>
    </row>
    <row r="192" s="2" customFormat="1">
      <c r="A192" s="39"/>
      <c r="B192" s="40"/>
      <c r="C192" s="41"/>
      <c r="D192" s="232" t="s">
        <v>136</v>
      </c>
      <c r="E192" s="41"/>
      <c r="F192" s="233" t="s">
        <v>190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136</v>
      </c>
      <c r="AU192" s="18" t="s">
        <v>88</v>
      </c>
    </row>
    <row r="193" s="13" customFormat="1">
      <c r="A193" s="13"/>
      <c r="B193" s="237"/>
      <c r="C193" s="238"/>
      <c r="D193" s="232" t="s">
        <v>138</v>
      </c>
      <c r="E193" s="239" t="s">
        <v>1</v>
      </c>
      <c r="F193" s="240" t="s">
        <v>139</v>
      </c>
      <c r="G193" s="238"/>
      <c r="H193" s="239" t="s">
        <v>1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138</v>
      </c>
      <c r="AU193" s="246" t="s">
        <v>88</v>
      </c>
      <c r="AV193" s="13" t="s">
        <v>21</v>
      </c>
      <c r="AW193" s="13" t="s">
        <v>36</v>
      </c>
      <c r="AX193" s="13" t="s">
        <v>79</v>
      </c>
      <c r="AY193" s="246" t="s">
        <v>126</v>
      </c>
    </row>
    <row r="194" s="14" customFormat="1">
      <c r="A194" s="14"/>
      <c r="B194" s="247"/>
      <c r="C194" s="248"/>
      <c r="D194" s="232" t="s">
        <v>138</v>
      </c>
      <c r="E194" s="249" t="s">
        <v>1</v>
      </c>
      <c r="F194" s="250" t="s">
        <v>180</v>
      </c>
      <c r="G194" s="248"/>
      <c r="H194" s="251">
        <v>63.100000000000001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138</v>
      </c>
      <c r="AU194" s="257" t="s">
        <v>88</v>
      </c>
      <c r="AV194" s="14" t="s">
        <v>88</v>
      </c>
      <c r="AW194" s="14" t="s">
        <v>36</v>
      </c>
      <c r="AX194" s="14" t="s">
        <v>79</v>
      </c>
      <c r="AY194" s="257" t="s">
        <v>126</v>
      </c>
    </row>
    <row r="195" s="13" customFormat="1">
      <c r="A195" s="13"/>
      <c r="B195" s="237"/>
      <c r="C195" s="238"/>
      <c r="D195" s="232" t="s">
        <v>138</v>
      </c>
      <c r="E195" s="239" t="s">
        <v>1</v>
      </c>
      <c r="F195" s="240" t="s">
        <v>141</v>
      </c>
      <c r="G195" s="238"/>
      <c r="H195" s="239" t="s">
        <v>1</v>
      </c>
      <c r="I195" s="241"/>
      <c r="J195" s="238"/>
      <c r="K195" s="238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138</v>
      </c>
      <c r="AU195" s="246" t="s">
        <v>88</v>
      </c>
      <c r="AV195" s="13" t="s">
        <v>21</v>
      </c>
      <c r="AW195" s="13" t="s">
        <v>36</v>
      </c>
      <c r="AX195" s="13" t="s">
        <v>79</v>
      </c>
      <c r="AY195" s="246" t="s">
        <v>126</v>
      </c>
    </row>
    <row r="196" s="14" customFormat="1">
      <c r="A196" s="14"/>
      <c r="B196" s="247"/>
      <c r="C196" s="248"/>
      <c r="D196" s="232" t="s">
        <v>138</v>
      </c>
      <c r="E196" s="249" t="s">
        <v>1</v>
      </c>
      <c r="F196" s="250" t="s">
        <v>180</v>
      </c>
      <c r="G196" s="248"/>
      <c r="H196" s="251">
        <v>63.100000000000001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138</v>
      </c>
      <c r="AU196" s="257" t="s">
        <v>88</v>
      </c>
      <c r="AV196" s="14" t="s">
        <v>88</v>
      </c>
      <c r="AW196" s="14" t="s">
        <v>36</v>
      </c>
      <c r="AX196" s="14" t="s">
        <v>79</v>
      </c>
      <c r="AY196" s="257" t="s">
        <v>126</v>
      </c>
    </row>
    <row r="197" s="15" customFormat="1">
      <c r="A197" s="15"/>
      <c r="B197" s="258"/>
      <c r="C197" s="259"/>
      <c r="D197" s="232" t="s">
        <v>138</v>
      </c>
      <c r="E197" s="260" t="s">
        <v>1</v>
      </c>
      <c r="F197" s="261" t="s">
        <v>142</v>
      </c>
      <c r="G197" s="259"/>
      <c r="H197" s="262">
        <v>126.2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138</v>
      </c>
      <c r="AU197" s="268" t="s">
        <v>88</v>
      </c>
      <c r="AV197" s="15" t="s">
        <v>134</v>
      </c>
      <c r="AW197" s="15" t="s">
        <v>36</v>
      </c>
      <c r="AX197" s="15" t="s">
        <v>21</v>
      </c>
      <c r="AY197" s="268" t="s">
        <v>126</v>
      </c>
    </row>
    <row r="198" s="2" customFormat="1" ht="24.15" customHeight="1">
      <c r="A198" s="39"/>
      <c r="B198" s="40"/>
      <c r="C198" s="280" t="s">
        <v>191</v>
      </c>
      <c r="D198" s="280" t="s">
        <v>182</v>
      </c>
      <c r="E198" s="281" t="s">
        <v>192</v>
      </c>
      <c r="F198" s="282" t="s">
        <v>193</v>
      </c>
      <c r="G198" s="283" t="s">
        <v>162</v>
      </c>
      <c r="H198" s="284">
        <v>132.50999999999999</v>
      </c>
      <c r="I198" s="285"/>
      <c r="J198" s="286">
        <f>ROUND(I198*H198,2)</f>
        <v>0</v>
      </c>
      <c r="K198" s="282" t="s">
        <v>133</v>
      </c>
      <c r="L198" s="287"/>
      <c r="M198" s="288" t="s">
        <v>1</v>
      </c>
      <c r="N198" s="289" t="s">
        <v>44</v>
      </c>
      <c r="O198" s="92"/>
      <c r="P198" s="228">
        <f>O198*H198</f>
        <v>0</v>
      </c>
      <c r="Q198" s="228">
        <v>4.0000000000000003E-05</v>
      </c>
      <c r="R198" s="228">
        <f>Q198*H198</f>
        <v>0.0053004000000000002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163</v>
      </c>
      <c r="AT198" s="230" t="s">
        <v>182</v>
      </c>
      <c r="AU198" s="230" t="s">
        <v>88</v>
      </c>
      <c r="AY198" s="18" t="s">
        <v>126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21</v>
      </c>
      <c r="BK198" s="231">
        <f>ROUND(I198*H198,2)</f>
        <v>0</v>
      </c>
      <c r="BL198" s="18" t="s">
        <v>134</v>
      </c>
      <c r="BM198" s="230" t="s">
        <v>194</v>
      </c>
    </row>
    <row r="199" s="2" customFormat="1">
      <c r="A199" s="39"/>
      <c r="B199" s="40"/>
      <c r="C199" s="41"/>
      <c r="D199" s="232" t="s">
        <v>136</v>
      </c>
      <c r="E199" s="41"/>
      <c r="F199" s="233" t="s">
        <v>193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136</v>
      </c>
      <c r="AU199" s="18" t="s">
        <v>88</v>
      </c>
    </row>
    <row r="200" s="14" customFormat="1">
      <c r="A200" s="14"/>
      <c r="B200" s="247"/>
      <c r="C200" s="248"/>
      <c r="D200" s="232" t="s">
        <v>138</v>
      </c>
      <c r="E200" s="248"/>
      <c r="F200" s="250" t="s">
        <v>186</v>
      </c>
      <c r="G200" s="248"/>
      <c r="H200" s="251">
        <v>132.50999999999999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138</v>
      </c>
      <c r="AU200" s="257" t="s">
        <v>88</v>
      </c>
      <c r="AV200" s="14" t="s">
        <v>88</v>
      </c>
      <c r="AW200" s="14" t="s">
        <v>4</v>
      </c>
      <c r="AX200" s="14" t="s">
        <v>21</v>
      </c>
      <c r="AY200" s="257" t="s">
        <v>126</v>
      </c>
    </row>
    <row r="201" s="2" customFormat="1" ht="24.15" customHeight="1">
      <c r="A201" s="39"/>
      <c r="B201" s="40"/>
      <c r="C201" s="219" t="s">
        <v>26</v>
      </c>
      <c r="D201" s="219" t="s">
        <v>129</v>
      </c>
      <c r="E201" s="220" t="s">
        <v>195</v>
      </c>
      <c r="F201" s="221" t="s">
        <v>196</v>
      </c>
      <c r="G201" s="222" t="s">
        <v>132</v>
      </c>
      <c r="H201" s="223">
        <v>44.100000000000001</v>
      </c>
      <c r="I201" s="224"/>
      <c r="J201" s="225">
        <f>ROUND(I201*H201,2)</f>
        <v>0</v>
      </c>
      <c r="K201" s="221" t="s">
        <v>133</v>
      </c>
      <c r="L201" s="45"/>
      <c r="M201" s="226" t="s">
        <v>1</v>
      </c>
      <c r="N201" s="227" t="s">
        <v>44</v>
      </c>
      <c r="O201" s="92"/>
      <c r="P201" s="228">
        <f>O201*H201</f>
        <v>0</v>
      </c>
      <c r="Q201" s="228">
        <v>0.00020000000000000001</v>
      </c>
      <c r="R201" s="228">
        <f>Q201*H201</f>
        <v>0.0088200000000000014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134</v>
      </c>
      <c r="AT201" s="230" t="s">
        <v>129</v>
      </c>
      <c r="AU201" s="230" t="s">
        <v>88</v>
      </c>
      <c r="AY201" s="18" t="s">
        <v>126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21</v>
      </c>
      <c r="BK201" s="231">
        <f>ROUND(I201*H201,2)</f>
        <v>0</v>
      </c>
      <c r="BL201" s="18" t="s">
        <v>134</v>
      </c>
      <c r="BM201" s="230" t="s">
        <v>197</v>
      </c>
    </row>
    <row r="202" s="2" customFormat="1">
      <c r="A202" s="39"/>
      <c r="B202" s="40"/>
      <c r="C202" s="41"/>
      <c r="D202" s="232" t="s">
        <v>136</v>
      </c>
      <c r="E202" s="41"/>
      <c r="F202" s="233" t="s">
        <v>198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136</v>
      </c>
      <c r="AU202" s="18" t="s">
        <v>88</v>
      </c>
    </row>
    <row r="203" s="13" customFormat="1">
      <c r="A203" s="13"/>
      <c r="B203" s="237"/>
      <c r="C203" s="238"/>
      <c r="D203" s="232" t="s">
        <v>138</v>
      </c>
      <c r="E203" s="239" t="s">
        <v>1</v>
      </c>
      <c r="F203" s="240" t="s">
        <v>139</v>
      </c>
      <c r="G203" s="238"/>
      <c r="H203" s="239" t="s">
        <v>1</v>
      </c>
      <c r="I203" s="241"/>
      <c r="J203" s="238"/>
      <c r="K203" s="238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138</v>
      </c>
      <c r="AU203" s="246" t="s">
        <v>88</v>
      </c>
      <c r="AV203" s="13" t="s">
        <v>21</v>
      </c>
      <c r="AW203" s="13" t="s">
        <v>36</v>
      </c>
      <c r="AX203" s="13" t="s">
        <v>79</v>
      </c>
      <c r="AY203" s="246" t="s">
        <v>126</v>
      </c>
    </row>
    <row r="204" s="14" customFormat="1">
      <c r="A204" s="14"/>
      <c r="B204" s="247"/>
      <c r="C204" s="248"/>
      <c r="D204" s="232" t="s">
        <v>138</v>
      </c>
      <c r="E204" s="249" t="s">
        <v>1</v>
      </c>
      <c r="F204" s="250" t="s">
        <v>140</v>
      </c>
      <c r="G204" s="248"/>
      <c r="H204" s="251">
        <v>13.23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138</v>
      </c>
      <c r="AU204" s="257" t="s">
        <v>88</v>
      </c>
      <c r="AV204" s="14" t="s">
        <v>88</v>
      </c>
      <c r="AW204" s="14" t="s">
        <v>36</v>
      </c>
      <c r="AX204" s="14" t="s">
        <v>79</v>
      </c>
      <c r="AY204" s="257" t="s">
        <v>126</v>
      </c>
    </row>
    <row r="205" s="13" customFormat="1">
      <c r="A205" s="13"/>
      <c r="B205" s="237"/>
      <c r="C205" s="238"/>
      <c r="D205" s="232" t="s">
        <v>138</v>
      </c>
      <c r="E205" s="239" t="s">
        <v>1</v>
      </c>
      <c r="F205" s="240" t="s">
        <v>141</v>
      </c>
      <c r="G205" s="238"/>
      <c r="H205" s="239" t="s">
        <v>1</v>
      </c>
      <c r="I205" s="241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138</v>
      </c>
      <c r="AU205" s="246" t="s">
        <v>88</v>
      </c>
      <c r="AV205" s="13" t="s">
        <v>21</v>
      </c>
      <c r="AW205" s="13" t="s">
        <v>36</v>
      </c>
      <c r="AX205" s="13" t="s">
        <v>79</v>
      </c>
      <c r="AY205" s="246" t="s">
        <v>126</v>
      </c>
    </row>
    <row r="206" s="14" customFormat="1">
      <c r="A206" s="14"/>
      <c r="B206" s="247"/>
      <c r="C206" s="248"/>
      <c r="D206" s="232" t="s">
        <v>138</v>
      </c>
      <c r="E206" s="249" t="s">
        <v>1</v>
      </c>
      <c r="F206" s="250" t="s">
        <v>140</v>
      </c>
      <c r="G206" s="248"/>
      <c r="H206" s="251">
        <v>13.23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138</v>
      </c>
      <c r="AU206" s="257" t="s">
        <v>88</v>
      </c>
      <c r="AV206" s="14" t="s">
        <v>88</v>
      </c>
      <c r="AW206" s="14" t="s">
        <v>36</v>
      </c>
      <c r="AX206" s="14" t="s">
        <v>79</v>
      </c>
      <c r="AY206" s="257" t="s">
        <v>126</v>
      </c>
    </row>
    <row r="207" s="16" customFormat="1">
      <c r="A207" s="16"/>
      <c r="B207" s="269"/>
      <c r="C207" s="270"/>
      <c r="D207" s="232" t="s">
        <v>138</v>
      </c>
      <c r="E207" s="271" t="s">
        <v>1</v>
      </c>
      <c r="F207" s="272" t="s">
        <v>152</v>
      </c>
      <c r="G207" s="270"/>
      <c r="H207" s="273">
        <v>26.460000000000001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9" t="s">
        <v>138</v>
      </c>
      <c r="AU207" s="279" t="s">
        <v>88</v>
      </c>
      <c r="AV207" s="16" t="s">
        <v>127</v>
      </c>
      <c r="AW207" s="16" t="s">
        <v>36</v>
      </c>
      <c r="AX207" s="16" t="s">
        <v>79</v>
      </c>
      <c r="AY207" s="279" t="s">
        <v>126</v>
      </c>
    </row>
    <row r="208" s="13" customFormat="1">
      <c r="A208" s="13"/>
      <c r="B208" s="237"/>
      <c r="C208" s="238"/>
      <c r="D208" s="232" t="s">
        <v>138</v>
      </c>
      <c r="E208" s="239" t="s">
        <v>1</v>
      </c>
      <c r="F208" s="240" t="s">
        <v>199</v>
      </c>
      <c r="G208" s="238"/>
      <c r="H208" s="239" t="s">
        <v>1</v>
      </c>
      <c r="I208" s="241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138</v>
      </c>
      <c r="AU208" s="246" t="s">
        <v>88</v>
      </c>
      <c r="AV208" s="13" t="s">
        <v>21</v>
      </c>
      <c r="AW208" s="13" t="s">
        <v>36</v>
      </c>
      <c r="AX208" s="13" t="s">
        <v>79</v>
      </c>
      <c r="AY208" s="246" t="s">
        <v>126</v>
      </c>
    </row>
    <row r="209" s="13" customFormat="1">
      <c r="A209" s="13"/>
      <c r="B209" s="237"/>
      <c r="C209" s="238"/>
      <c r="D209" s="232" t="s">
        <v>138</v>
      </c>
      <c r="E209" s="239" t="s">
        <v>1</v>
      </c>
      <c r="F209" s="240" t="s">
        <v>139</v>
      </c>
      <c r="G209" s="238"/>
      <c r="H209" s="239" t="s">
        <v>1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138</v>
      </c>
      <c r="AU209" s="246" t="s">
        <v>88</v>
      </c>
      <c r="AV209" s="13" t="s">
        <v>21</v>
      </c>
      <c r="AW209" s="13" t="s">
        <v>36</v>
      </c>
      <c r="AX209" s="13" t="s">
        <v>79</v>
      </c>
      <c r="AY209" s="246" t="s">
        <v>126</v>
      </c>
    </row>
    <row r="210" s="14" customFormat="1">
      <c r="A210" s="14"/>
      <c r="B210" s="247"/>
      <c r="C210" s="248"/>
      <c r="D210" s="232" t="s">
        <v>138</v>
      </c>
      <c r="E210" s="249" t="s">
        <v>1</v>
      </c>
      <c r="F210" s="250" t="s">
        <v>200</v>
      </c>
      <c r="G210" s="248"/>
      <c r="H210" s="251">
        <v>8.8200000000000003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138</v>
      </c>
      <c r="AU210" s="257" t="s">
        <v>88</v>
      </c>
      <c r="AV210" s="14" t="s">
        <v>88</v>
      </c>
      <c r="AW210" s="14" t="s">
        <v>36</v>
      </c>
      <c r="AX210" s="14" t="s">
        <v>79</v>
      </c>
      <c r="AY210" s="257" t="s">
        <v>126</v>
      </c>
    </row>
    <row r="211" s="13" customFormat="1">
      <c r="A211" s="13"/>
      <c r="B211" s="237"/>
      <c r="C211" s="238"/>
      <c r="D211" s="232" t="s">
        <v>138</v>
      </c>
      <c r="E211" s="239" t="s">
        <v>1</v>
      </c>
      <c r="F211" s="240" t="s">
        <v>141</v>
      </c>
      <c r="G211" s="238"/>
      <c r="H211" s="239" t="s">
        <v>1</v>
      </c>
      <c r="I211" s="241"/>
      <c r="J211" s="238"/>
      <c r="K211" s="238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138</v>
      </c>
      <c r="AU211" s="246" t="s">
        <v>88</v>
      </c>
      <c r="AV211" s="13" t="s">
        <v>21</v>
      </c>
      <c r="AW211" s="13" t="s">
        <v>36</v>
      </c>
      <c r="AX211" s="13" t="s">
        <v>79</v>
      </c>
      <c r="AY211" s="246" t="s">
        <v>126</v>
      </c>
    </row>
    <row r="212" s="14" customFormat="1">
      <c r="A212" s="14"/>
      <c r="B212" s="247"/>
      <c r="C212" s="248"/>
      <c r="D212" s="232" t="s">
        <v>138</v>
      </c>
      <c r="E212" s="249" t="s">
        <v>1</v>
      </c>
      <c r="F212" s="250" t="s">
        <v>200</v>
      </c>
      <c r="G212" s="248"/>
      <c r="H212" s="251">
        <v>8.8200000000000003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138</v>
      </c>
      <c r="AU212" s="257" t="s">
        <v>88</v>
      </c>
      <c r="AV212" s="14" t="s">
        <v>88</v>
      </c>
      <c r="AW212" s="14" t="s">
        <v>36</v>
      </c>
      <c r="AX212" s="14" t="s">
        <v>79</v>
      </c>
      <c r="AY212" s="257" t="s">
        <v>126</v>
      </c>
    </row>
    <row r="213" s="16" customFormat="1">
      <c r="A213" s="16"/>
      <c r="B213" s="269"/>
      <c r="C213" s="270"/>
      <c r="D213" s="232" t="s">
        <v>138</v>
      </c>
      <c r="E213" s="271" t="s">
        <v>1</v>
      </c>
      <c r="F213" s="272" t="s">
        <v>152</v>
      </c>
      <c r="G213" s="270"/>
      <c r="H213" s="273">
        <v>17.640000000000001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79" t="s">
        <v>138</v>
      </c>
      <c r="AU213" s="279" t="s">
        <v>88</v>
      </c>
      <c r="AV213" s="16" t="s">
        <v>127</v>
      </c>
      <c r="AW213" s="16" t="s">
        <v>36</v>
      </c>
      <c r="AX213" s="16" t="s">
        <v>79</v>
      </c>
      <c r="AY213" s="279" t="s">
        <v>126</v>
      </c>
    </row>
    <row r="214" s="15" customFormat="1">
      <c r="A214" s="15"/>
      <c r="B214" s="258"/>
      <c r="C214" s="259"/>
      <c r="D214" s="232" t="s">
        <v>138</v>
      </c>
      <c r="E214" s="260" t="s">
        <v>1</v>
      </c>
      <c r="F214" s="261" t="s">
        <v>142</v>
      </c>
      <c r="G214" s="259"/>
      <c r="H214" s="262">
        <v>44.100000000000001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138</v>
      </c>
      <c r="AU214" s="268" t="s">
        <v>88</v>
      </c>
      <c r="AV214" s="15" t="s">
        <v>134</v>
      </c>
      <c r="AW214" s="15" t="s">
        <v>36</v>
      </c>
      <c r="AX214" s="15" t="s">
        <v>21</v>
      </c>
      <c r="AY214" s="268" t="s">
        <v>126</v>
      </c>
    </row>
    <row r="215" s="2" customFormat="1" ht="37.8" customHeight="1">
      <c r="A215" s="39"/>
      <c r="B215" s="40"/>
      <c r="C215" s="219" t="s">
        <v>201</v>
      </c>
      <c r="D215" s="219" t="s">
        <v>129</v>
      </c>
      <c r="E215" s="220" t="s">
        <v>202</v>
      </c>
      <c r="F215" s="221" t="s">
        <v>203</v>
      </c>
      <c r="G215" s="222" t="s">
        <v>132</v>
      </c>
      <c r="H215" s="223">
        <v>26.460000000000001</v>
      </c>
      <c r="I215" s="224"/>
      <c r="J215" s="225">
        <f>ROUND(I215*H215,2)</f>
        <v>0</v>
      </c>
      <c r="K215" s="221" t="s">
        <v>133</v>
      </c>
      <c r="L215" s="45"/>
      <c r="M215" s="226" t="s">
        <v>1</v>
      </c>
      <c r="N215" s="227" t="s">
        <v>44</v>
      </c>
      <c r="O215" s="92"/>
      <c r="P215" s="228">
        <f>O215*H215</f>
        <v>0</v>
      </c>
      <c r="Q215" s="228">
        <v>0.0083540799999999998</v>
      </c>
      <c r="R215" s="228">
        <f>Q215*H215</f>
        <v>0.2210489568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134</v>
      </c>
      <c r="AT215" s="230" t="s">
        <v>129</v>
      </c>
      <c r="AU215" s="230" t="s">
        <v>88</v>
      </c>
      <c r="AY215" s="18" t="s">
        <v>126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21</v>
      </c>
      <c r="BK215" s="231">
        <f>ROUND(I215*H215,2)</f>
        <v>0</v>
      </c>
      <c r="BL215" s="18" t="s">
        <v>134</v>
      </c>
      <c r="BM215" s="230" t="s">
        <v>204</v>
      </c>
    </row>
    <row r="216" s="2" customFormat="1">
      <c r="A216" s="39"/>
      <c r="B216" s="40"/>
      <c r="C216" s="41"/>
      <c r="D216" s="232" t="s">
        <v>136</v>
      </c>
      <c r="E216" s="41"/>
      <c r="F216" s="233" t="s">
        <v>205</v>
      </c>
      <c r="G216" s="41"/>
      <c r="H216" s="41"/>
      <c r="I216" s="234"/>
      <c r="J216" s="41"/>
      <c r="K216" s="41"/>
      <c r="L216" s="45"/>
      <c r="M216" s="235"/>
      <c r="N216" s="23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136</v>
      </c>
      <c r="AU216" s="18" t="s">
        <v>88</v>
      </c>
    </row>
    <row r="217" s="13" customFormat="1">
      <c r="A217" s="13"/>
      <c r="B217" s="237"/>
      <c r="C217" s="238"/>
      <c r="D217" s="232" t="s">
        <v>138</v>
      </c>
      <c r="E217" s="239" t="s">
        <v>1</v>
      </c>
      <c r="F217" s="240" t="s">
        <v>139</v>
      </c>
      <c r="G217" s="238"/>
      <c r="H217" s="239" t="s">
        <v>1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138</v>
      </c>
      <c r="AU217" s="246" t="s">
        <v>88</v>
      </c>
      <c r="AV217" s="13" t="s">
        <v>21</v>
      </c>
      <c r="AW217" s="13" t="s">
        <v>36</v>
      </c>
      <c r="AX217" s="13" t="s">
        <v>79</v>
      </c>
      <c r="AY217" s="246" t="s">
        <v>126</v>
      </c>
    </row>
    <row r="218" s="14" customFormat="1">
      <c r="A218" s="14"/>
      <c r="B218" s="247"/>
      <c r="C218" s="248"/>
      <c r="D218" s="232" t="s">
        <v>138</v>
      </c>
      <c r="E218" s="249" t="s">
        <v>1</v>
      </c>
      <c r="F218" s="250" t="s">
        <v>140</v>
      </c>
      <c r="G218" s="248"/>
      <c r="H218" s="251">
        <v>13.23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138</v>
      </c>
      <c r="AU218" s="257" t="s">
        <v>88</v>
      </c>
      <c r="AV218" s="14" t="s">
        <v>88</v>
      </c>
      <c r="AW218" s="14" t="s">
        <v>36</v>
      </c>
      <c r="AX218" s="14" t="s">
        <v>79</v>
      </c>
      <c r="AY218" s="257" t="s">
        <v>126</v>
      </c>
    </row>
    <row r="219" s="13" customFormat="1">
      <c r="A219" s="13"/>
      <c r="B219" s="237"/>
      <c r="C219" s="238"/>
      <c r="D219" s="232" t="s">
        <v>138</v>
      </c>
      <c r="E219" s="239" t="s">
        <v>1</v>
      </c>
      <c r="F219" s="240" t="s">
        <v>141</v>
      </c>
      <c r="G219" s="238"/>
      <c r="H219" s="239" t="s">
        <v>1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138</v>
      </c>
      <c r="AU219" s="246" t="s">
        <v>88</v>
      </c>
      <c r="AV219" s="13" t="s">
        <v>21</v>
      </c>
      <c r="AW219" s="13" t="s">
        <v>36</v>
      </c>
      <c r="AX219" s="13" t="s">
        <v>79</v>
      </c>
      <c r="AY219" s="246" t="s">
        <v>126</v>
      </c>
    </row>
    <row r="220" s="14" customFormat="1">
      <c r="A220" s="14"/>
      <c r="B220" s="247"/>
      <c r="C220" s="248"/>
      <c r="D220" s="232" t="s">
        <v>138</v>
      </c>
      <c r="E220" s="249" t="s">
        <v>1</v>
      </c>
      <c r="F220" s="250" t="s">
        <v>140</v>
      </c>
      <c r="G220" s="248"/>
      <c r="H220" s="251">
        <v>13.23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138</v>
      </c>
      <c r="AU220" s="257" t="s">
        <v>88</v>
      </c>
      <c r="AV220" s="14" t="s">
        <v>88</v>
      </c>
      <c r="AW220" s="14" t="s">
        <v>36</v>
      </c>
      <c r="AX220" s="14" t="s">
        <v>79</v>
      </c>
      <c r="AY220" s="257" t="s">
        <v>126</v>
      </c>
    </row>
    <row r="221" s="15" customFormat="1">
      <c r="A221" s="15"/>
      <c r="B221" s="258"/>
      <c r="C221" s="259"/>
      <c r="D221" s="232" t="s">
        <v>138</v>
      </c>
      <c r="E221" s="260" t="s">
        <v>1</v>
      </c>
      <c r="F221" s="261" t="s">
        <v>142</v>
      </c>
      <c r="G221" s="259"/>
      <c r="H221" s="262">
        <v>26.460000000000001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138</v>
      </c>
      <c r="AU221" s="268" t="s">
        <v>88</v>
      </c>
      <c r="AV221" s="15" t="s">
        <v>134</v>
      </c>
      <c r="AW221" s="15" t="s">
        <v>36</v>
      </c>
      <c r="AX221" s="15" t="s">
        <v>21</v>
      </c>
      <c r="AY221" s="268" t="s">
        <v>126</v>
      </c>
    </row>
    <row r="222" s="2" customFormat="1" ht="16.5" customHeight="1">
      <c r="A222" s="39"/>
      <c r="B222" s="40"/>
      <c r="C222" s="280" t="s">
        <v>206</v>
      </c>
      <c r="D222" s="280" t="s">
        <v>182</v>
      </c>
      <c r="E222" s="281" t="s">
        <v>207</v>
      </c>
      <c r="F222" s="282" t="s">
        <v>208</v>
      </c>
      <c r="G222" s="283" t="s">
        <v>132</v>
      </c>
      <c r="H222" s="284">
        <v>26.989000000000001</v>
      </c>
      <c r="I222" s="285"/>
      <c r="J222" s="286">
        <f>ROUND(I222*H222,2)</f>
        <v>0</v>
      </c>
      <c r="K222" s="282" t="s">
        <v>133</v>
      </c>
      <c r="L222" s="287"/>
      <c r="M222" s="288" t="s">
        <v>1</v>
      </c>
      <c r="N222" s="289" t="s">
        <v>44</v>
      </c>
      <c r="O222" s="92"/>
      <c r="P222" s="228">
        <f>O222*H222</f>
        <v>0</v>
      </c>
      <c r="Q222" s="228">
        <v>0.00069999999999999999</v>
      </c>
      <c r="R222" s="228">
        <f>Q222*H222</f>
        <v>0.018892300000000001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163</v>
      </c>
      <c r="AT222" s="230" t="s">
        <v>182</v>
      </c>
      <c r="AU222" s="230" t="s">
        <v>88</v>
      </c>
      <c r="AY222" s="18" t="s">
        <v>126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21</v>
      </c>
      <c r="BK222" s="231">
        <f>ROUND(I222*H222,2)</f>
        <v>0</v>
      </c>
      <c r="BL222" s="18" t="s">
        <v>134</v>
      </c>
      <c r="BM222" s="230" t="s">
        <v>209</v>
      </c>
    </row>
    <row r="223" s="2" customFormat="1">
      <c r="A223" s="39"/>
      <c r="B223" s="40"/>
      <c r="C223" s="41"/>
      <c r="D223" s="232" t="s">
        <v>136</v>
      </c>
      <c r="E223" s="41"/>
      <c r="F223" s="233" t="s">
        <v>208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136</v>
      </c>
      <c r="AU223" s="18" t="s">
        <v>88</v>
      </c>
    </row>
    <row r="224" s="14" customFormat="1">
      <c r="A224" s="14"/>
      <c r="B224" s="247"/>
      <c r="C224" s="248"/>
      <c r="D224" s="232" t="s">
        <v>138</v>
      </c>
      <c r="E224" s="248"/>
      <c r="F224" s="250" t="s">
        <v>210</v>
      </c>
      <c r="G224" s="248"/>
      <c r="H224" s="251">
        <v>26.989000000000001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138</v>
      </c>
      <c r="AU224" s="257" t="s">
        <v>88</v>
      </c>
      <c r="AV224" s="14" t="s">
        <v>88</v>
      </c>
      <c r="AW224" s="14" t="s">
        <v>4</v>
      </c>
      <c r="AX224" s="14" t="s">
        <v>21</v>
      </c>
      <c r="AY224" s="257" t="s">
        <v>126</v>
      </c>
    </row>
    <row r="225" s="2" customFormat="1" ht="37.8" customHeight="1">
      <c r="A225" s="39"/>
      <c r="B225" s="40"/>
      <c r="C225" s="219" t="s">
        <v>211</v>
      </c>
      <c r="D225" s="219" t="s">
        <v>129</v>
      </c>
      <c r="E225" s="220" t="s">
        <v>212</v>
      </c>
      <c r="F225" s="221" t="s">
        <v>213</v>
      </c>
      <c r="G225" s="222" t="s">
        <v>162</v>
      </c>
      <c r="H225" s="223">
        <v>88.200000000000003</v>
      </c>
      <c r="I225" s="224"/>
      <c r="J225" s="225">
        <f>ROUND(I225*H225,2)</f>
        <v>0</v>
      </c>
      <c r="K225" s="221" t="s">
        <v>133</v>
      </c>
      <c r="L225" s="45"/>
      <c r="M225" s="226" t="s">
        <v>1</v>
      </c>
      <c r="N225" s="227" t="s">
        <v>44</v>
      </c>
      <c r="O225" s="92"/>
      <c r="P225" s="228">
        <f>O225*H225</f>
        <v>0</v>
      </c>
      <c r="Q225" s="228">
        <v>0.001758</v>
      </c>
      <c r="R225" s="228">
        <f>Q225*H225</f>
        <v>0.15505560000000002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134</v>
      </c>
      <c r="AT225" s="230" t="s">
        <v>129</v>
      </c>
      <c r="AU225" s="230" t="s">
        <v>88</v>
      </c>
      <c r="AY225" s="18" t="s">
        <v>126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21</v>
      </c>
      <c r="BK225" s="231">
        <f>ROUND(I225*H225,2)</f>
        <v>0</v>
      </c>
      <c r="BL225" s="18" t="s">
        <v>134</v>
      </c>
      <c r="BM225" s="230" t="s">
        <v>214</v>
      </c>
    </row>
    <row r="226" s="2" customFormat="1">
      <c r="A226" s="39"/>
      <c r="B226" s="40"/>
      <c r="C226" s="41"/>
      <c r="D226" s="232" t="s">
        <v>136</v>
      </c>
      <c r="E226" s="41"/>
      <c r="F226" s="233" t="s">
        <v>215</v>
      </c>
      <c r="G226" s="41"/>
      <c r="H226" s="41"/>
      <c r="I226" s="234"/>
      <c r="J226" s="41"/>
      <c r="K226" s="41"/>
      <c r="L226" s="45"/>
      <c r="M226" s="235"/>
      <c r="N226" s="23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136</v>
      </c>
      <c r="AU226" s="18" t="s">
        <v>88</v>
      </c>
    </row>
    <row r="227" s="14" customFormat="1">
      <c r="A227" s="14"/>
      <c r="B227" s="247"/>
      <c r="C227" s="248"/>
      <c r="D227" s="232" t="s">
        <v>138</v>
      </c>
      <c r="E227" s="249" t="s">
        <v>1</v>
      </c>
      <c r="F227" s="250" t="s">
        <v>216</v>
      </c>
      <c r="G227" s="248"/>
      <c r="H227" s="251">
        <v>44.100000000000001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138</v>
      </c>
      <c r="AU227" s="257" t="s">
        <v>88</v>
      </c>
      <c r="AV227" s="14" t="s">
        <v>88</v>
      </c>
      <c r="AW227" s="14" t="s">
        <v>36</v>
      </c>
      <c r="AX227" s="14" t="s">
        <v>79</v>
      </c>
      <c r="AY227" s="257" t="s">
        <v>126</v>
      </c>
    </row>
    <row r="228" s="14" customFormat="1">
      <c r="A228" s="14"/>
      <c r="B228" s="247"/>
      <c r="C228" s="248"/>
      <c r="D228" s="232" t="s">
        <v>138</v>
      </c>
      <c r="E228" s="249" t="s">
        <v>1</v>
      </c>
      <c r="F228" s="250" t="s">
        <v>217</v>
      </c>
      <c r="G228" s="248"/>
      <c r="H228" s="251">
        <v>44.100000000000001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138</v>
      </c>
      <c r="AU228" s="257" t="s">
        <v>88</v>
      </c>
      <c r="AV228" s="14" t="s">
        <v>88</v>
      </c>
      <c r="AW228" s="14" t="s">
        <v>36</v>
      </c>
      <c r="AX228" s="14" t="s">
        <v>79</v>
      </c>
      <c r="AY228" s="257" t="s">
        <v>126</v>
      </c>
    </row>
    <row r="229" s="15" customFormat="1">
      <c r="A229" s="15"/>
      <c r="B229" s="258"/>
      <c r="C229" s="259"/>
      <c r="D229" s="232" t="s">
        <v>138</v>
      </c>
      <c r="E229" s="260" t="s">
        <v>1</v>
      </c>
      <c r="F229" s="261" t="s">
        <v>142</v>
      </c>
      <c r="G229" s="259"/>
      <c r="H229" s="262">
        <v>88.200000000000003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138</v>
      </c>
      <c r="AU229" s="268" t="s">
        <v>88</v>
      </c>
      <c r="AV229" s="15" t="s">
        <v>134</v>
      </c>
      <c r="AW229" s="15" t="s">
        <v>36</v>
      </c>
      <c r="AX229" s="15" t="s">
        <v>21</v>
      </c>
      <c r="AY229" s="268" t="s">
        <v>126</v>
      </c>
    </row>
    <row r="230" s="2" customFormat="1" ht="16.5" customHeight="1">
      <c r="A230" s="39"/>
      <c r="B230" s="40"/>
      <c r="C230" s="280" t="s">
        <v>218</v>
      </c>
      <c r="D230" s="280" t="s">
        <v>182</v>
      </c>
      <c r="E230" s="281" t="s">
        <v>219</v>
      </c>
      <c r="F230" s="282" t="s">
        <v>220</v>
      </c>
      <c r="G230" s="283" t="s">
        <v>132</v>
      </c>
      <c r="H230" s="284">
        <v>19.404</v>
      </c>
      <c r="I230" s="285"/>
      <c r="J230" s="286">
        <f>ROUND(I230*H230,2)</f>
        <v>0</v>
      </c>
      <c r="K230" s="282" t="s">
        <v>133</v>
      </c>
      <c r="L230" s="287"/>
      <c r="M230" s="288" t="s">
        <v>1</v>
      </c>
      <c r="N230" s="289" t="s">
        <v>44</v>
      </c>
      <c r="O230" s="92"/>
      <c r="P230" s="228">
        <f>O230*H230</f>
        <v>0</v>
      </c>
      <c r="Q230" s="228">
        <v>0.00027999999999999998</v>
      </c>
      <c r="R230" s="228">
        <f>Q230*H230</f>
        <v>0.0054331199999999996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163</v>
      </c>
      <c r="AT230" s="230" t="s">
        <v>182</v>
      </c>
      <c r="AU230" s="230" t="s">
        <v>88</v>
      </c>
      <c r="AY230" s="18" t="s">
        <v>126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21</v>
      </c>
      <c r="BK230" s="231">
        <f>ROUND(I230*H230,2)</f>
        <v>0</v>
      </c>
      <c r="BL230" s="18" t="s">
        <v>134</v>
      </c>
      <c r="BM230" s="230" t="s">
        <v>221</v>
      </c>
    </row>
    <row r="231" s="2" customFormat="1">
      <c r="A231" s="39"/>
      <c r="B231" s="40"/>
      <c r="C231" s="41"/>
      <c r="D231" s="232" t="s">
        <v>136</v>
      </c>
      <c r="E231" s="41"/>
      <c r="F231" s="233" t="s">
        <v>220</v>
      </c>
      <c r="G231" s="41"/>
      <c r="H231" s="41"/>
      <c r="I231" s="234"/>
      <c r="J231" s="41"/>
      <c r="K231" s="41"/>
      <c r="L231" s="45"/>
      <c r="M231" s="235"/>
      <c r="N231" s="23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136</v>
      </c>
      <c r="AU231" s="18" t="s">
        <v>88</v>
      </c>
    </row>
    <row r="232" s="14" customFormat="1">
      <c r="A232" s="14"/>
      <c r="B232" s="247"/>
      <c r="C232" s="248"/>
      <c r="D232" s="232" t="s">
        <v>138</v>
      </c>
      <c r="E232" s="249" t="s">
        <v>1</v>
      </c>
      <c r="F232" s="250" t="s">
        <v>222</v>
      </c>
      <c r="G232" s="248"/>
      <c r="H232" s="251">
        <v>8.8200000000000003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138</v>
      </c>
      <c r="AU232" s="257" t="s">
        <v>88</v>
      </c>
      <c r="AV232" s="14" t="s">
        <v>88</v>
      </c>
      <c r="AW232" s="14" t="s">
        <v>36</v>
      </c>
      <c r="AX232" s="14" t="s">
        <v>79</v>
      </c>
      <c r="AY232" s="257" t="s">
        <v>126</v>
      </c>
    </row>
    <row r="233" s="14" customFormat="1">
      <c r="A233" s="14"/>
      <c r="B233" s="247"/>
      <c r="C233" s="248"/>
      <c r="D233" s="232" t="s">
        <v>138</v>
      </c>
      <c r="E233" s="249" t="s">
        <v>1</v>
      </c>
      <c r="F233" s="250" t="s">
        <v>223</v>
      </c>
      <c r="G233" s="248"/>
      <c r="H233" s="251">
        <v>8.8200000000000003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138</v>
      </c>
      <c r="AU233" s="257" t="s">
        <v>88</v>
      </c>
      <c r="AV233" s="14" t="s">
        <v>88</v>
      </c>
      <c r="AW233" s="14" t="s">
        <v>36</v>
      </c>
      <c r="AX233" s="14" t="s">
        <v>79</v>
      </c>
      <c r="AY233" s="257" t="s">
        <v>126</v>
      </c>
    </row>
    <row r="234" s="15" customFormat="1">
      <c r="A234" s="15"/>
      <c r="B234" s="258"/>
      <c r="C234" s="259"/>
      <c r="D234" s="232" t="s">
        <v>138</v>
      </c>
      <c r="E234" s="260" t="s">
        <v>1</v>
      </c>
      <c r="F234" s="261" t="s">
        <v>142</v>
      </c>
      <c r="G234" s="259"/>
      <c r="H234" s="262">
        <v>17.640000000000001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138</v>
      </c>
      <c r="AU234" s="268" t="s">
        <v>88</v>
      </c>
      <c r="AV234" s="15" t="s">
        <v>134</v>
      </c>
      <c r="AW234" s="15" t="s">
        <v>36</v>
      </c>
      <c r="AX234" s="15" t="s">
        <v>21</v>
      </c>
      <c r="AY234" s="268" t="s">
        <v>126</v>
      </c>
    </row>
    <row r="235" s="14" customFormat="1">
      <c r="A235" s="14"/>
      <c r="B235" s="247"/>
      <c r="C235" s="248"/>
      <c r="D235" s="232" t="s">
        <v>138</v>
      </c>
      <c r="E235" s="248"/>
      <c r="F235" s="250" t="s">
        <v>224</v>
      </c>
      <c r="G235" s="248"/>
      <c r="H235" s="251">
        <v>19.404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138</v>
      </c>
      <c r="AU235" s="257" t="s">
        <v>88</v>
      </c>
      <c r="AV235" s="14" t="s">
        <v>88</v>
      </c>
      <c r="AW235" s="14" t="s">
        <v>4</v>
      </c>
      <c r="AX235" s="14" t="s">
        <v>21</v>
      </c>
      <c r="AY235" s="257" t="s">
        <v>126</v>
      </c>
    </row>
    <row r="236" s="2" customFormat="1" ht="24.15" customHeight="1">
      <c r="A236" s="39"/>
      <c r="B236" s="40"/>
      <c r="C236" s="219" t="s">
        <v>8</v>
      </c>
      <c r="D236" s="219" t="s">
        <v>129</v>
      </c>
      <c r="E236" s="220" t="s">
        <v>225</v>
      </c>
      <c r="F236" s="221" t="s">
        <v>226</v>
      </c>
      <c r="G236" s="222" t="s">
        <v>132</v>
      </c>
      <c r="H236" s="223">
        <v>44.100000000000001</v>
      </c>
      <c r="I236" s="224"/>
      <c r="J236" s="225">
        <f>ROUND(I236*H236,2)</f>
        <v>0</v>
      </c>
      <c r="K236" s="221" t="s">
        <v>133</v>
      </c>
      <c r="L236" s="45"/>
      <c r="M236" s="226" t="s">
        <v>1</v>
      </c>
      <c r="N236" s="227" t="s">
        <v>44</v>
      </c>
      <c r="O236" s="92"/>
      <c r="P236" s="228">
        <f>O236*H236</f>
        <v>0</v>
      </c>
      <c r="Q236" s="228">
        <v>0.0027000000000000001</v>
      </c>
      <c r="R236" s="228">
        <f>Q236*H236</f>
        <v>0.11907000000000001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134</v>
      </c>
      <c r="AT236" s="230" t="s">
        <v>129</v>
      </c>
      <c r="AU236" s="230" t="s">
        <v>88</v>
      </c>
      <c r="AY236" s="18" t="s">
        <v>126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21</v>
      </c>
      <c r="BK236" s="231">
        <f>ROUND(I236*H236,2)</f>
        <v>0</v>
      </c>
      <c r="BL236" s="18" t="s">
        <v>134</v>
      </c>
      <c r="BM236" s="230" t="s">
        <v>227</v>
      </c>
    </row>
    <row r="237" s="2" customFormat="1">
      <c r="A237" s="39"/>
      <c r="B237" s="40"/>
      <c r="C237" s="41"/>
      <c r="D237" s="232" t="s">
        <v>136</v>
      </c>
      <c r="E237" s="41"/>
      <c r="F237" s="233" t="s">
        <v>228</v>
      </c>
      <c r="G237" s="41"/>
      <c r="H237" s="41"/>
      <c r="I237" s="234"/>
      <c r="J237" s="41"/>
      <c r="K237" s="41"/>
      <c r="L237" s="45"/>
      <c r="M237" s="235"/>
      <c r="N237" s="23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136</v>
      </c>
      <c r="AU237" s="18" t="s">
        <v>88</v>
      </c>
    </row>
    <row r="238" s="13" customFormat="1">
      <c r="A238" s="13"/>
      <c r="B238" s="237"/>
      <c r="C238" s="238"/>
      <c r="D238" s="232" t="s">
        <v>138</v>
      </c>
      <c r="E238" s="239" t="s">
        <v>1</v>
      </c>
      <c r="F238" s="240" t="s">
        <v>139</v>
      </c>
      <c r="G238" s="238"/>
      <c r="H238" s="239" t="s">
        <v>1</v>
      </c>
      <c r="I238" s="241"/>
      <c r="J238" s="238"/>
      <c r="K238" s="238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138</v>
      </c>
      <c r="AU238" s="246" t="s">
        <v>88</v>
      </c>
      <c r="AV238" s="13" t="s">
        <v>21</v>
      </c>
      <c r="AW238" s="13" t="s">
        <v>36</v>
      </c>
      <c r="AX238" s="13" t="s">
        <v>79</v>
      </c>
      <c r="AY238" s="246" t="s">
        <v>126</v>
      </c>
    </row>
    <row r="239" s="14" customFormat="1">
      <c r="A239" s="14"/>
      <c r="B239" s="247"/>
      <c r="C239" s="248"/>
      <c r="D239" s="232" t="s">
        <v>138</v>
      </c>
      <c r="E239" s="249" t="s">
        <v>1</v>
      </c>
      <c r="F239" s="250" t="s">
        <v>140</v>
      </c>
      <c r="G239" s="248"/>
      <c r="H239" s="251">
        <v>13.23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138</v>
      </c>
      <c r="AU239" s="257" t="s">
        <v>88</v>
      </c>
      <c r="AV239" s="14" t="s">
        <v>88</v>
      </c>
      <c r="AW239" s="14" t="s">
        <v>36</v>
      </c>
      <c r="AX239" s="14" t="s">
        <v>79</v>
      </c>
      <c r="AY239" s="257" t="s">
        <v>126</v>
      </c>
    </row>
    <row r="240" s="13" customFormat="1">
      <c r="A240" s="13"/>
      <c r="B240" s="237"/>
      <c r="C240" s="238"/>
      <c r="D240" s="232" t="s">
        <v>138</v>
      </c>
      <c r="E240" s="239" t="s">
        <v>1</v>
      </c>
      <c r="F240" s="240" t="s">
        <v>141</v>
      </c>
      <c r="G240" s="238"/>
      <c r="H240" s="239" t="s">
        <v>1</v>
      </c>
      <c r="I240" s="241"/>
      <c r="J240" s="238"/>
      <c r="K240" s="238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138</v>
      </c>
      <c r="AU240" s="246" t="s">
        <v>88</v>
      </c>
      <c r="AV240" s="13" t="s">
        <v>21</v>
      </c>
      <c r="AW240" s="13" t="s">
        <v>36</v>
      </c>
      <c r="AX240" s="13" t="s">
        <v>79</v>
      </c>
      <c r="AY240" s="246" t="s">
        <v>126</v>
      </c>
    </row>
    <row r="241" s="14" customFormat="1">
      <c r="A241" s="14"/>
      <c r="B241" s="247"/>
      <c r="C241" s="248"/>
      <c r="D241" s="232" t="s">
        <v>138</v>
      </c>
      <c r="E241" s="249" t="s">
        <v>1</v>
      </c>
      <c r="F241" s="250" t="s">
        <v>140</v>
      </c>
      <c r="G241" s="248"/>
      <c r="H241" s="251">
        <v>13.23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138</v>
      </c>
      <c r="AU241" s="257" t="s">
        <v>88</v>
      </c>
      <c r="AV241" s="14" t="s">
        <v>88</v>
      </c>
      <c r="AW241" s="14" t="s">
        <v>36</v>
      </c>
      <c r="AX241" s="14" t="s">
        <v>79</v>
      </c>
      <c r="AY241" s="257" t="s">
        <v>126</v>
      </c>
    </row>
    <row r="242" s="16" customFormat="1">
      <c r="A242" s="16"/>
      <c r="B242" s="269"/>
      <c r="C242" s="270"/>
      <c r="D242" s="232" t="s">
        <v>138</v>
      </c>
      <c r="E242" s="271" t="s">
        <v>1</v>
      </c>
      <c r="F242" s="272" t="s">
        <v>152</v>
      </c>
      <c r="G242" s="270"/>
      <c r="H242" s="273">
        <v>26.460000000000001</v>
      </c>
      <c r="I242" s="274"/>
      <c r="J242" s="270"/>
      <c r="K242" s="270"/>
      <c r="L242" s="275"/>
      <c r="M242" s="276"/>
      <c r="N242" s="277"/>
      <c r="O242" s="277"/>
      <c r="P242" s="277"/>
      <c r="Q242" s="277"/>
      <c r="R242" s="277"/>
      <c r="S242" s="277"/>
      <c r="T242" s="278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79" t="s">
        <v>138</v>
      </c>
      <c r="AU242" s="279" t="s">
        <v>88</v>
      </c>
      <c r="AV242" s="16" t="s">
        <v>127</v>
      </c>
      <c r="AW242" s="16" t="s">
        <v>36</v>
      </c>
      <c r="AX242" s="16" t="s">
        <v>79</v>
      </c>
      <c r="AY242" s="279" t="s">
        <v>126</v>
      </c>
    </row>
    <row r="243" s="13" customFormat="1">
      <c r="A243" s="13"/>
      <c r="B243" s="237"/>
      <c r="C243" s="238"/>
      <c r="D243" s="232" t="s">
        <v>138</v>
      </c>
      <c r="E243" s="239" t="s">
        <v>1</v>
      </c>
      <c r="F243" s="240" t="s">
        <v>199</v>
      </c>
      <c r="G243" s="238"/>
      <c r="H243" s="239" t="s">
        <v>1</v>
      </c>
      <c r="I243" s="241"/>
      <c r="J243" s="238"/>
      <c r="K243" s="238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138</v>
      </c>
      <c r="AU243" s="246" t="s">
        <v>88</v>
      </c>
      <c r="AV243" s="13" t="s">
        <v>21</v>
      </c>
      <c r="AW243" s="13" t="s">
        <v>36</v>
      </c>
      <c r="AX243" s="13" t="s">
        <v>79</v>
      </c>
      <c r="AY243" s="246" t="s">
        <v>126</v>
      </c>
    </row>
    <row r="244" s="13" customFormat="1">
      <c r="A244" s="13"/>
      <c r="B244" s="237"/>
      <c r="C244" s="238"/>
      <c r="D244" s="232" t="s">
        <v>138</v>
      </c>
      <c r="E244" s="239" t="s">
        <v>1</v>
      </c>
      <c r="F244" s="240" t="s">
        <v>139</v>
      </c>
      <c r="G244" s="238"/>
      <c r="H244" s="239" t="s">
        <v>1</v>
      </c>
      <c r="I244" s="241"/>
      <c r="J244" s="238"/>
      <c r="K244" s="238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138</v>
      </c>
      <c r="AU244" s="246" t="s">
        <v>88</v>
      </c>
      <c r="AV244" s="13" t="s">
        <v>21</v>
      </c>
      <c r="AW244" s="13" t="s">
        <v>36</v>
      </c>
      <c r="AX244" s="13" t="s">
        <v>79</v>
      </c>
      <c r="AY244" s="246" t="s">
        <v>126</v>
      </c>
    </row>
    <row r="245" s="14" customFormat="1">
      <c r="A245" s="14"/>
      <c r="B245" s="247"/>
      <c r="C245" s="248"/>
      <c r="D245" s="232" t="s">
        <v>138</v>
      </c>
      <c r="E245" s="249" t="s">
        <v>1</v>
      </c>
      <c r="F245" s="250" t="s">
        <v>200</v>
      </c>
      <c r="G245" s="248"/>
      <c r="H245" s="251">
        <v>8.8200000000000003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138</v>
      </c>
      <c r="AU245" s="257" t="s">
        <v>88</v>
      </c>
      <c r="AV245" s="14" t="s">
        <v>88</v>
      </c>
      <c r="AW245" s="14" t="s">
        <v>36</v>
      </c>
      <c r="AX245" s="14" t="s">
        <v>79</v>
      </c>
      <c r="AY245" s="257" t="s">
        <v>126</v>
      </c>
    </row>
    <row r="246" s="13" customFormat="1">
      <c r="A246" s="13"/>
      <c r="B246" s="237"/>
      <c r="C246" s="238"/>
      <c r="D246" s="232" t="s">
        <v>138</v>
      </c>
      <c r="E246" s="239" t="s">
        <v>1</v>
      </c>
      <c r="F246" s="240" t="s">
        <v>141</v>
      </c>
      <c r="G246" s="238"/>
      <c r="H246" s="239" t="s">
        <v>1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138</v>
      </c>
      <c r="AU246" s="246" t="s">
        <v>88</v>
      </c>
      <c r="AV246" s="13" t="s">
        <v>21</v>
      </c>
      <c r="AW246" s="13" t="s">
        <v>36</v>
      </c>
      <c r="AX246" s="13" t="s">
        <v>79</v>
      </c>
      <c r="AY246" s="246" t="s">
        <v>126</v>
      </c>
    </row>
    <row r="247" s="14" customFormat="1">
      <c r="A247" s="14"/>
      <c r="B247" s="247"/>
      <c r="C247" s="248"/>
      <c r="D247" s="232" t="s">
        <v>138</v>
      </c>
      <c r="E247" s="249" t="s">
        <v>1</v>
      </c>
      <c r="F247" s="250" t="s">
        <v>200</v>
      </c>
      <c r="G247" s="248"/>
      <c r="H247" s="251">
        <v>8.8200000000000003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138</v>
      </c>
      <c r="AU247" s="257" t="s">
        <v>88</v>
      </c>
      <c r="AV247" s="14" t="s">
        <v>88</v>
      </c>
      <c r="AW247" s="14" t="s">
        <v>36</v>
      </c>
      <c r="AX247" s="14" t="s">
        <v>79</v>
      </c>
      <c r="AY247" s="257" t="s">
        <v>126</v>
      </c>
    </row>
    <row r="248" s="16" customFormat="1">
      <c r="A248" s="16"/>
      <c r="B248" s="269"/>
      <c r="C248" s="270"/>
      <c r="D248" s="232" t="s">
        <v>138</v>
      </c>
      <c r="E248" s="271" t="s">
        <v>1</v>
      </c>
      <c r="F248" s="272" t="s">
        <v>152</v>
      </c>
      <c r="G248" s="270"/>
      <c r="H248" s="273">
        <v>17.640000000000001</v>
      </c>
      <c r="I248" s="274"/>
      <c r="J248" s="270"/>
      <c r="K248" s="270"/>
      <c r="L248" s="275"/>
      <c r="M248" s="276"/>
      <c r="N248" s="277"/>
      <c r="O248" s="277"/>
      <c r="P248" s="277"/>
      <c r="Q248" s="277"/>
      <c r="R248" s="277"/>
      <c r="S248" s="277"/>
      <c r="T248" s="27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9" t="s">
        <v>138</v>
      </c>
      <c r="AU248" s="279" t="s">
        <v>88</v>
      </c>
      <c r="AV248" s="16" t="s">
        <v>127</v>
      </c>
      <c r="AW248" s="16" t="s">
        <v>36</v>
      </c>
      <c r="AX248" s="16" t="s">
        <v>79</v>
      </c>
      <c r="AY248" s="279" t="s">
        <v>126</v>
      </c>
    </row>
    <row r="249" s="15" customFormat="1">
      <c r="A249" s="15"/>
      <c r="B249" s="258"/>
      <c r="C249" s="259"/>
      <c r="D249" s="232" t="s">
        <v>138</v>
      </c>
      <c r="E249" s="260" t="s">
        <v>1</v>
      </c>
      <c r="F249" s="261" t="s">
        <v>142</v>
      </c>
      <c r="G249" s="259"/>
      <c r="H249" s="262">
        <v>44.100000000000001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138</v>
      </c>
      <c r="AU249" s="268" t="s">
        <v>88</v>
      </c>
      <c r="AV249" s="15" t="s">
        <v>134</v>
      </c>
      <c r="AW249" s="15" t="s">
        <v>36</v>
      </c>
      <c r="AX249" s="15" t="s">
        <v>21</v>
      </c>
      <c r="AY249" s="268" t="s">
        <v>126</v>
      </c>
    </row>
    <row r="250" s="2" customFormat="1" ht="24.15" customHeight="1">
      <c r="A250" s="39"/>
      <c r="B250" s="40"/>
      <c r="C250" s="219" t="s">
        <v>229</v>
      </c>
      <c r="D250" s="219" t="s">
        <v>129</v>
      </c>
      <c r="E250" s="220" t="s">
        <v>230</v>
      </c>
      <c r="F250" s="221" t="s">
        <v>231</v>
      </c>
      <c r="G250" s="222" t="s">
        <v>162</v>
      </c>
      <c r="H250" s="223">
        <v>37.200000000000003</v>
      </c>
      <c r="I250" s="224"/>
      <c r="J250" s="225">
        <f>ROUND(I250*H250,2)</f>
        <v>0</v>
      </c>
      <c r="K250" s="221" t="s">
        <v>133</v>
      </c>
      <c r="L250" s="45"/>
      <c r="M250" s="226" t="s">
        <v>1</v>
      </c>
      <c r="N250" s="227" t="s">
        <v>44</v>
      </c>
      <c r="O250" s="92"/>
      <c r="P250" s="228">
        <f>O250*H250</f>
        <v>0</v>
      </c>
      <c r="Q250" s="228">
        <v>0.020646000000000001</v>
      </c>
      <c r="R250" s="228">
        <f>Q250*H250</f>
        <v>0.76803120000000014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134</v>
      </c>
      <c r="AT250" s="230" t="s">
        <v>129</v>
      </c>
      <c r="AU250" s="230" t="s">
        <v>88</v>
      </c>
      <c r="AY250" s="18" t="s">
        <v>126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21</v>
      </c>
      <c r="BK250" s="231">
        <f>ROUND(I250*H250,2)</f>
        <v>0</v>
      </c>
      <c r="BL250" s="18" t="s">
        <v>134</v>
      </c>
      <c r="BM250" s="230" t="s">
        <v>206</v>
      </c>
    </row>
    <row r="251" s="2" customFormat="1">
      <c r="A251" s="39"/>
      <c r="B251" s="40"/>
      <c r="C251" s="41"/>
      <c r="D251" s="232" t="s">
        <v>136</v>
      </c>
      <c r="E251" s="41"/>
      <c r="F251" s="233" t="s">
        <v>232</v>
      </c>
      <c r="G251" s="41"/>
      <c r="H251" s="41"/>
      <c r="I251" s="234"/>
      <c r="J251" s="41"/>
      <c r="K251" s="41"/>
      <c r="L251" s="45"/>
      <c r="M251" s="235"/>
      <c r="N251" s="23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136</v>
      </c>
      <c r="AU251" s="18" t="s">
        <v>88</v>
      </c>
    </row>
    <row r="252" s="13" customFormat="1">
      <c r="A252" s="13"/>
      <c r="B252" s="237"/>
      <c r="C252" s="238"/>
      <c r="D252" s="232" t="s">
        <v>138</v>
      </c>
      <c r="E252" s="239" t="s">
        <v>1</v>
      </c>
      <c r="F252" s="240" t="s">
        <v>233</v>
      </c>
      <c r="G252" s="238"/>
      <c r="H252" s="239" t="s">
        <v>1</v>
      </c>
      <c r="I252" s="241"/>
      <c r="J252" s="238"/>
      <c r="K252" s="238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138</v>
      </c>
      <c r="AU252" s="246" t="s">
        <v>88</v>
      </c>
      <c r="AV252" s="13" t="s">
        <v>21</v>
      </c>
      <c r="AW252" s="13" t="s">
        <v>36</v>
      </c>
      <c r="AX252" s="13" t="s">
        <v>79</v>
      </c>
      <c r="AY252" s="246" t="s">
        <v>126</v>
      </c>
    </row>
    <row r="253" s="14" customFormat="1">
      <c r="A253" s="14"/>
      <c r="B253" s="247"/>
      <c r="C253" s="248"/>
      <c r="D253" s="232" t="s">
        <v>138</v>
      </c>
      <c r="E253" s="249" t="s">
        <v>1</v>
      </c>
      <c r="F253" s="250" t="s">
        <v>234</v>
      </c>
      <c r="G253" s="248"/>
      <c r="H253" s="251">
        <v>19.199999999999999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138</v>
      </c>
      <c r="AU253" s="257" t="s">
        <v>88</v>
      </c>
      <c r="AV253" s="14" t="s">
        <v>88</v>
      </c>
      <c r="AW253" s="14" t="s">
        <v>36</v>
      </c>
      <c r="AX253" s="14" t="s">
        <v>79</v>
      </c>
      <c r="AY253" s="257" t="s">
        <v>126</v>
      </c>
    </row>
    <row r="254" s="14" customFormat="1">
      <c r="A254" s="14"/>
      <c r="B254" s="247"/>
      <c r="C254" s="248"/>
      <c r="D254" s="232" t="s">
        <v>138</v>
      </c>
      <c r="E254" s="249" t="s">
        <v>1</v>
      </c>
      <c r="F254" s="250" t="s">
        <v>235</v>
      </c>
      <c r="G254" s="248"/>
      <c r="H254" s="251">
        <v>8.4000000000000004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138</v>
      </c>
      <c r="AU254" s="257" t="s">
        <v>88</v>
      </c>
      <c r="AV254" s="14" t="s">
        <v>88</v>
      </c>
      <c r="AW254" s="14" t="s">
        <v>36</v>
      </c>
      <c r="AX254" s="14" t="s">
        <v>79</v>
      </c>
      <c r="AY254" s="257" t="s">
        <v>126</v>
      </c>
    </row>
    <row r="255" s="14" customFormat="1">
      <c r="A255" s="14"/>
      <c r="B255" s="247"/>
      <c r="C255" s="248"/>
      <c r="D255" s="232" t="s">
        <v>138</v>
      </c>
      <c r="E255" s="249" t="s">
        <v>1</v>
      </c>
      <c r="F255" s="250" t="s">
        <v>236</v>
      </c>
      <c r="G255" s="248"/>
      <c r="H255" s="251">
        <v>9.5999999999999996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138</v>
      </c>
      <c r="AU255" s="257" t="s">
        <v>88</v>
      </c>
      <c r="AV255" s="14" t="s">
        <v>88</v>
      </c>
      <c r="AW255" s="14" t="s">
        <v>36</v>
      </c>
      <c r="AX255" s="14" t="s">
        <v>79</v>
      </c>
      <c r="AY255" s="257" t="s">
        <v>126</v>
      </c>
    </row>
    <row r="256" s="15" customFormat="1">
      <c r="A256" s="15"/>
      <c r="B256" s="258"/>
      <c r="C256" s="259"/>
      <c r="D256" s="232" t="s">
        <v>138</v>
      </c>
      <c r="E256" s="260" t="s">
        <v>1</v>
      </c>
      <c r="F256" s="261" t="s">
        <v>142</v>
      </c>
      <c r="G256" s="259"/>
      <c r="H256" s="262">
        <v>37.200000000000003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138</v>
      </c>
      <c r="AU256" s="268" t="s">
        <v>88</v>
      </c>
      <c r="AV256" s="15" t="s">
        <v>134</v>
      </c>
      <c r="AW256" s="15" t="s">
        <v>36</v>
      </c>
      <c r="AX256" s="15" t="s">
        <v>21</v>
      </c>
      <c r="AY256" s="268" t="s">
        <v>126</v>
      </c>
    </row>
    <row r="257" s="2" customFormat="1" ht="24.15" customHeight="1">
      <c r="A257" s="39"/>
      <c r="B257" s="40"/>
      <c r="C257" s="219" t="s">
        <v>237</v>
      </c>
      <c r="D257" s="219" t="s">
        <v>129</v>
      </c>
      <c r="E257" s="220" t="s">
        <v>238</v>
      </c>
      <c r="F257" s="221" t="s">
        <v>239</v>
      </c>
      <c r="G257" s="222" t="s">
        <v>132</v>
      </c>
      <c r="H257" s="223">
        <v>182.28</v>
      </c>
      <c r="I257" s="224"/>
      <c r="J257" s="225">
        <f>ROUND(I257*H257,2)</f>
        <v>0</v>
      </c>
      <c r="K257" s="221" t="s">
        <v>133</v>
      </c>
      <c r="L257" s="45"/>
      <c r="M257" s="226" t="s">
        <v>1</v>
      </c>
      <c r="N257" s="227" t="s">
        <v>44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134</v>
      </c>
      <c r="AT257" s="230" t="s">
        <v>129</v>
      </c>
      <c r="AU257" s="230" t="s">
        <v>88</v>
      </c>
      <c r="AY257" s="18" t="s">
        <v>126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21</v>
      </c>
      <c r="BK257" s="231">
        <f>ROUND(I257*H257,2)</f>
        <v>0</v>
      </c>
      <c r="BL257" s="18" t="s">
        <v>134</v>
      </c>
      <c r="BM257" s="230" t="s">
        <v>240</v>
      </c>
    </row>
    <row r="258" s="2" customFormat="1">
      <c r="A258" s="39"/>
      <c r="B258" s="40"/>
      <c r="C258" s="41"/>
      <c r="D258" s="232" t="s">
        <v>136</v>
      </c>
      <c r="E258" s="41"/>
      <c r="F258" s="233" t="s">
        <v>241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136</v>
      </c>
      <c r="AU258" s="18" t="s">
        <v>88</v>
      </c>
    </row>
    <row r="259" s="14" customFormat="1">
      <c r="A259" s="14"/>
      <c r="B259" s="247"/>
      <c r="C259" s="248"/>
      <c r="D259" s="232" t="s">
        <v>138</v>
      </c>
      <c r="E259" s="249" t="s">
        <v>1</v>
      </c>
      <c r="F259" s="250" t="s">
        <v>242</v>
      </c>
      <c r="G259" s="248"/>
      <c r="H259" s="251">
        <v>47.039999999999999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138</v>
      </c>
      <c r="AU259" s="257" t="s">
        <v>88</v>
      </c>
      <c r="AV259" s="14" t="s">
        <v>88</v>
      </c>
      <c r="AW259" s="14" t="s">
        <v>36</v>
      </c>
      <c r="AX259" s="14" t="s">
        <v>79</v>
      </c>
      <c r="AY259" s="257" t="s">
        <v>126</v>
      </c>
    </row>
    <row r="260" s="14" customFormat="1">
      <c r="A260" s="14"/>
      <c r="B260" s="247"/>
      <c r="C260" s="248"/>
      <c r="D260" s="232" t="s">
        <v>138</v>
      </c>
      <c r="E260" s="249" t="s">
        <v>1</v>
      </c>
      <c r="F260" s="250" t="s">
        <v>243</v>
      </c>
      <c r="G260" s="248"/>
      <c r="H260" s="251">
        <v>20.579999999999998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138</v>
      </c>
      <c r="AU260" s="257" t="s">
        <v>88</v>
      </c>
      <c r="AV260" s="14" t="s">
        <v>88</v>
      </c>
      <c r="AW260" s="14" t="s">
        <v>36</v>
      </c>
      <c r="AX260" s="14" t="s">
        <v>79</v>
      </c>
      <c r="AY260" s="257" t="s">
        <v>126</v>
      </c>
    </row>
    <row r="261" s="14" customFormat="1">
      <c r="A261" s="14"/>
      <c r="B261" s="247"/>
      <c r="C261" s="248"/>
      <c r="D261" s="232" t="s">
        <v>138</v>
      </c>
      <c r="E261" s="249" t="s">
        <v>1</v>
      </c>
      <c r="F261" s="250" t="s">
        <v>244</v>
      </c>
      <c r="G261" s="248"/>
      <c r="H261" s="251">
        <v>23.52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138</v>
      </c>
      <c r="AU261" s="257" t="s">
        <v>88</v>
      </c>
      <c r="AV261" s="14" t="s">
        <v>88</v>
      </c>
      <c r="AW261" s="14" t="s">
        <v>36</v>
      </c>
      <c r="AX261" s="14" t="s">
        <v>79</v>
      </c>
      <c r="AY261" s="257" t="s">
        <v>126</v>
      </c>
    </row>
    <row r="262" s="15" customFormat="1">
      <c r="A262" s="15"/>
      <c r="B262" s="258"/>
      <c r="C262" s="259"/>
      <c r="D262" s="232" t="s">
        <v>138</v>
      </c>
      <c r="E262" s="260" t="s">
        <v>1</v>
      </c>
      <c r="F262" s="261" t="s">
        <v>142</v>
      </c>
      <c r="G262" s="259"/>
      <c r="H262" s="262">
        <v>91.140000000000001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138</v>
      </c>
      <c r="AU262" s="268" t="s">
        <v>88</v>
      </c>
      <c r="AV262" s="15" t="s">
        <v>134</v>
      </c>
      <c r="AW262" s="15" t="s">
        <v>36</v>
      </c>
      <c r="AX262" s="15" t="s">
        <v>21</v>
      </c>
      <c r="AY262" s="268" t="s">
        <v>126</v>
      </c>
    </row>
    <row r="263" s="14" customFormat="1">
      <c r="A263" s="14"/>
      <c r="B263" s="247"/>
      <c r="C263" s="248"/>
      <c r="D263" s="232" t="s">
        <v>138</v>
      </c>
      <c r="E263" s="248"/>
      <c r="F263" s="250" t="s">
        <v>245</v>
      </c>
      <c r="G263" s="248"/>
      <c r="H263" s="251">
        <v>182.28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138</v>
      </c>
      <c r="AU263" s="257" t="s">
        <v>88</v>
      </c>
      <c r="AV263" s="14" t="s">
        <v>88</v>
      </c>
      <c r="AW263" s="14" t="s">
        <v>4</v>
      </c>
      <c r="AX263" s="14" t="s">
        <v>21</v>
      </c>
      <c r="AY263" s="257" t="s">
        <v>126</v>
      </c>
    </row>
    <row r="264" s="12" customFormat="1" ht="22.8" customHeight="1">
      <c r="A264" s="12"/>
      <c r="B264" s="203"/>
      <c r="C264" s="204"/>
      <c r="D264" s="205" t="s">
        <v>78</v>
      </c>
      <c r="E264" s="217" t="s">
        <v>191</v>
      </c>
      <c r="F264" s="217" t="s">
        <v>246</v>
      </c>
      <c r="G264" s="204"/>
      <c r="H264" s="204"/>
      <c r="I264" s="207"/>
      <c r="J264" s="218">
        <f>BK264</f>
        <v>0</v>
      </c>
      <c r="K264" s="204"/>
      <c r="L264" s="209"/>
      <c r="M264" s="210"/>
      <c r="N264" s="211"/>
      <c r="O264" s="211"/>
      <c r="P264" s="212">
        <f>SUM(P265:P291)</f>
        <v>0</v>
      </c>
      <c r="Q264" s="211"/>
      <c r="R264" s="212">
        <f>SUM(R265:R291)</f>
        <v>0.024500000000000001</v>
      </c>
      <c r="S264" s="211"/>
      <c r="T264" s="213">
        <f>SUM(T265:T291)</f>
        <v>4.4533199999999997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4" t="s">
        <v>21</v>
      </c>
      <c r="AT264" s="215" t="s">
        <v>78</v>
      </c>
      <c r="AU264" s="215" t="s">
        <v>21</v>
      </c>
      <c r="AY264" s="214" t="s">
        <v>126</v>
      </c>
      <c r="BK264" s="216">
        <f>SUM(BK265:BK291)</f>
        <v>0</v>
      </c>
    </row>
    <row r="265" s="2" customFormat="1" ht="24.15" customHeight="1">
      <c r="A265" s="39"/>
      <c r="B265" s="40"/>
      <c r="C265" s="219" t="s">
        <v>247</v>
      </c>
      <c r="D265" s="219" t="s">
        <v>129</v>
      </c>
      <c r="E265" s="220" t="s">
        <v>248</v>
      </c>
      <c r="F265" s="221" t="s">
        <v>249</v>
      </c>
      <c r="G265" s="222" t="s">
        <v>132</v>
      </c>
      <c r="H265" s="223">
        <v>204</v>
      </c>
      <c r="I265" s="224"/>
      <c r="J265" s="225">
        <f>ROUND(I265*H265,2)</f>
        <v>0</v>
      </c>
      <c r="K265" s="221" t="s">
        <v>1</v>
      </c>
      <c r="L265" s="45"/>
      <c r="M265" s="226" t="s">
        <v>1</v>
      </c>
      <c r="N265" s="227" t="s">
        <v>44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134</v>
      </c>
      <c r="AT265" s="230" t="s">
        <v>129</v>
      </c>
      <c r="AU265" s="230" t="s">
        <v>88</v>
      </c>
      <c r="AY265" s="18" t="s">
        <v>126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21</v>
      </c>
      <c r="BK265" s="231">
        <f>ROUND(I265*H265,2)</f>
        <v>0</v>
      </c>
      <c r="BL265" s="18" t="s">
        <v>134</v>
      </c>
      <c r="BM265" s="230" t="s">
        <v>229</v>
      </c>
    </row>
    <row r="266" s="2" customFormat="1">
      <c r="A266" s="39"/>
      <c r="B266" s="40"/>
      <c r="C266" s="41"/>
      <c r="D266" s="232" t="s">
        <v>136</v>
      </c>
      <c r="E266" s="41"/>
      <c r="F266" s="233" t="s">
        <v>249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136</v>
      </c>
      <c r="AU266" s="18" t="s">
        <v>88</v>
      </c>
    </row>
    <row r="267" s="13" customFormat="1">
      <c r="A267" s="13"/>
      <c r="B267" s="237"/>
      <c r="C267" s="238"/>
      <c r="D267" s="232" t="s">
        <v>138</v>
      </c>
      <c r="E267" s="239" t="s">
        <v>1</v>
      </c>
      <c r="F267" s="240" t="s">
        <v>250</v>
      </c>
      <c r="G267" s="238"/>
      <c r="H267" s="239" t="s">
        <v>1</v>
      </c>
      <c r="I267" s="241"/>
      <c r="J267" s="238"/>
      <c r="K267" s="238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138</v>
      </c>
      <c r="AU267" s="246" t="s">
        <v>88</v>
      </c>
      <c r="AV267" s="13" t="s">
        <v>21</v>
      </c>
      <c r="AW267" s="13" t="s">
        <v>36</v>
      </c>
      <c r="AX267" s="13" t="s">
        <v>79</v>
      </c>
      <c r="AY267" s="246" t="s">
        <v>126</v>
      </c>
    </row>
    <row r="268" s="14" customFormat="1">
      <c r="A268" s="14"/>
      <c r="B268" s="247"/>
      <c r="C268" s="248"/>
      <c r="D268" s="232" t="s">
        <v>138</v>
      </c>
      <c r="E268" s="249" t="s">
        <v>1</v>
      </c>
      <c r="F268" s="250" t="s">
        <v>251</v>
      </c>
      <c r="G268" s="248"/>
      <c r="H268" s="251">
        <v>204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138</v>
      </c>
      <c r="AU268" s="257" t="s">
        <v>88</v>
      </c>
      <c r="AV268" s="14" t="s">
        <v>88</v>
      </c>
      <c r="AW268" s="14" t="s">
        <v>36</v>
      </c>
      <c r="AX268" s="14" t="s">
        <v>21</v>
      </c>
      <c r="AY268" s="257" t="s">
        <v>126</v>
      </c>
    </row>
    <row r="269" s="2" customFormat="1" ht="33" customHeight="1">
      <c r="A269" s="39"/>
      <c r="B269" s="40"/>
      <c r="C269" s="219" t="s">
        <v>252</v>
      </c>
      <c r="D269" s="219" t="s">
        <v>129</v>
      </c>
      <c r="E269" s="220" t="s">
        <v>253</v>
      </c>
      <c r="F269" s="221" t="s">
        <v>254</v>
      </c>
      <c r="G269" s="222" t="s">
        <v>132</v>
      </c>
      <c r="H269" s="223">
        <v>100</v>
      </c>
      <c r="I269" s="224"/>
      <c r="J269" s="225">
        <f>ROUND(I269*H269,2)</f>
        <v>0</v>
      </c>
      <c r="K269" s="221" t="s">
        <v>133</v>
      </c>
      <c r="L269" s="45"/>
      <c r="M269" s="226" t="s">
        <v>1</v>
      </c>
      <c r="N269" s="227" t="s">
        <v>44</v>
      </c>
      <c r="O269" s="92"/>
      <c r="P269" s="228">
        <f>O269*H269</f>
        <v>0</v>
      </c>
      <c r="Q269" s="228">
        <v>0.00021000000000000001</v>
      </c>
      <c r="R269" s="228">
        <f>Q269*H269</f>
        <v>0.021000000000000001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134</v>
      </c>
      <c r="AT269" s="230" t="s">
        <v>129</v>
      </c>
      <c r="AU269" s="230" t="s">
        <v>88</v>
      </c>
      <c r="AY269" s="18" t="s">
        <v>126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21</v>
      </c>
      <c r="BK269" s="231">
        <f>ROUND(I269*H269,2)</f>
        <v>0</v>
      </c>
      <c r="BL269" s="18" t="s">
        <v>134</v>
      </c>
      <c r="BM269" s="230" t="s">
        <v>155</v>
      </c>
    </row>
    <row r="270" s="2" customFormat="1">
      <c r="A270" s="39"/>
      <c r="B270" s="40"/>
      <c r="C270" s="41"/>
      <c r="D270" s="232" t="s">
        <v>136</v>
      </c>
      <c r="E270" s="41"/>
      <c r="F270" s="233" t="s">
        <v>255</v>
      </c>
      <c r="G270" s="41"/>
      <c r="H270" s="41"/>
      <c r="I270" s="234"/>
      <c r="J270" s="41"/>
      <c r="K270" s="41"/>
      <c r="L270" s="45"/>
      <c r="M270" s="235"/>
      <c r="N270" s="23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136</v>
      </c>
      <c r="AU270" s="18" t="s">
        <v>88</v>
      </c>
    </row>
    <row r="271" s="14" customFormat="1">
      <c r="A271" s="14"/>
      <c r="B271" s="247"/>
      <c r="C271" s="248"/>
      <c r="D271" s="232" t="s">
        <v>138</v>
      </c>
      <c r="E271" s="249" t="s">
        <v>1</v>
      </c>
      <c r="F271" s="250" t="s">
        <v>256</v>
      </c>
      <c r="G271" s="248"/>
      <c r="H271" s="251">
        <v>100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138</v>
      </c>
      <c r="AU271" s="257" t="s">
        <v>88</v>
      </c>
      <c r="AV271" s="14" t="s">
        <v>88</v>
      </c>
      <c r="AW271" s="14" t="s">
        <v>36</v>
      </c>
      <c r="AX271" s="14" t="s">
        <v>21</v>
      </c>
      <c r="AY271" s="257" t="s">
        <v>126</v>
      </c>
    </row>
    <row r="272" s="2" customFormat="1" ht="16.5" customHeight="1">
      <c r="A272" s="39"/>
      <c r="B272" s="40"/>
      <c r="C272" s="219" t="s">
        <v>155</v>
      </c>
      <c r="D272" s="219" t="s">
        <v>129</v>
      </c>
      <c r="E272" s="220" t="s">
        <v>257</v>
      </c>
      <c r="F272" s="221" t="s">
        <v>258</v>
      </c>
      <c r="G272" s="222" t="s">
        <v>174</v>
      </c>
      <c r="H272" s="223">
        <v>1</v>
      </c>
      <c r="I272" s="224"/>
      <c r="J272" s="225">
        <f>ROUND(I272*H272,2)</f>
        <v>0</v>
      </c>
      <c r="K272" s="221" t="s">
        <v>1</v>
      </c>
      <c r="L272" s="45"/>
      <c r="M272" s="226" t="s">
        <v>1</v>
      </c>
      <c r="N272" s="227" t="s">
        <v>44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134</v>
      </c>
      <c r="AT272" s="230" t="s">
        <v>129</v>
      </c>
      <c r="AU272" s="230" t="s">
        <v>88</v>
      </c>
      <c r="AY272" s="18" t="s">
        <v>126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21</v>
      </c>
      <c r="BK272" s="231">
        <f>ROUND(I272*H272,2)</f>
        <v>0</v>
      </c>
      <c r="BL272" s="18" t="s">
        <v>134</v>
      </c>
      <c r="BM272" s="230" t="s">
        <v>259</v>
      </c>
    </row>
    <row r="273" s="2" customFormat="1">
      <c r="A273" s="39"/>
      <c r="B273" s="40"/>
      <c r="C273" s="41"/>
      <c r="D273" s="232" t="s">
        <v>136</v>
      </c>
      <c r="E273" s="41"/>
      <c r="F273" s="233" t="s">
        <v>260</v>
      </c>
      <c r="G273" s="41"/>
      <c r="H273" s="41"/>
      <c r="I273" s="234"/>
      <c r="J273" s="41"/>
      <c r="K273" s="41"/>
      <c r="L273" s="45"/>
      <c r="M273" s="235"/>
      <c r="N273" s="23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136</v>
      </c>
      <c r="AU273" s="18" t="s">
        <v>88</v>
      </c>
    </row>
    <row r="274" s="2" customFormat="1" ht="24.15" customHeight="1">
      <c r="A274" s="39"/>
      <c r="B274" s="40"/>
      <c r="C274" s="219" t="s">
        <v>7</v>
      </c>
      <c r="D274" s="219" t="s">
        <v>129</v>
      </c>
      <c r="E274" s="220" t="s">
        <v>261</v>
      </c>
      <c r="F274" s="221" t="s">
        <v>262</v>
      </c>
      <c r="G274" s="222" t="s">
        <v>132</v>
      </c>
      <c r="H274" s="223">
        <v>100</v>
      </c>
      <c r="I274" s="224"/>
      <c r="J274" s="225">
        <f>ROUND(I274*H274,2)</f>
        <v>0</v>
      </c>
      <c r="K274" s="221" t="s">
        <v>133</v>
      </c>
      <c r="L274" s="45"/>
      <c r="M274" s="226" t="s">
        <v>1</v>
      </c>
      <c r="N274" s="227" t="s">
        <v>44</v>
      </c>
      <c r="O274" s="92"/>
      <c r="P274" s="228">
        <f>O274*H274</f>
        <v>0</v>
      </c>
      <c r="Q274" s="228">
        <v>3.4999999999999997E-05</v>
      </c>
      <c r="R274" s="228">
        <f>Q274*H274</f>
        <v>0.0034999999999999996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134</v>
      </c>
      <c r="AT274" s="230" t="s">
        <v>129</v>
      </c>
      <c r="AU274" s="230" t="s">
        <v>88</v>
      </c>
      <c r="AY274" s="18" t="s">
        <v>126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21</v>
      </c>
      <c r="BK274" s="231">
        <f>ROUND(I274*H274,2)</f>
        <v>0</v>
      </c>
      <c r="BL274" s="18" t="s">
        <v>134</v>
      </c>
      <c r="BM274" s="230" t="s">
        <v>263</v>
      </c>
    </row>
    <row r="275" s="2" customFormat="1">
      <c r="A275" s="39"/>
      <c r="B275" s="40"/>
      <c r="C275" s="41"/>
      <c r="D275" s="232" t="s">
        <v>136</v>
      </c>
      <c r="E275" s="41"/>
      <c r="F275" s="233" t="s">
        <v>264</v>
      </c>
      <c r="G275" s="41"/>
      <c r="H275" s="41"/>
      <c r="I275" s="234"/>
      <c r="J275" s="41"/>
      <c r="K275" s="41"/>
      <c r="L275" s="45"/>
      <c r="M275" s="235"/>
      <c r="N275" s="23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136</v>
      </c>
      <c r="AU275" s="18" t="s">
        <v>88</v>
      </c>
    </row>
    <row r="276" s="13" customFormat="1">
      <c r="A276" s="13"/>
      <c r="B276" s="237"/>
      <c r="C276" s="238"/>
      <c r="D276" s="232" t="s">
        <v>138</v>
      </c>
      <c r="E276" s="239" t="s">
        <v>1</v>
      </c>
      <c r="F276" s="240" t="s">
        <v>265</v>
      </c>
      <c r="G276" s="238"/>
      <c r="H276" s="239" t="s">
        <v>1</v>
      </c>
      <c r="I276" s="241"/>
      <c r="J276" s="238"/>
      <c r="K276" s="238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138</v>
      </c>
      <c r="AU276" s="246" t="s">
        <v>88</v>
      </c>
      <c r="AV276" s="13" t="s">
        <v>21</v>
      </c>
      <c r="AW276" s="13" t="s">
        <v>36</v>
      </c>
      <c r="AX276" s="13" t="s">
        <v>79</v>
      </c>
      <c r="AY276" s="246" t="s">
        <v>126</v>
      </c>
    </row>
    <row r="277" s="14" customFormat="1">
      <c r="A277" s="14"/>
      <c r="B277" s="247"/>
      <c r="C277" s="248"/>
      <c r="D277" s="232" t="s">
        <v>138</v>
      </c>
      <c r="E277" s="249" t="s">
        <v>1</v>
      </c>
      <c r="F277" s="250" t="s">
        <v>256</v>
      </c>
      <c r="G277" s="248"/>
      <c r="H277" s="251">
        <v>100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138</v>
      </c>
      <c r="AU277" s="257" t="s">
        <v>88</v>
      </c>
      <c r="AV277" s="14" t="s">
        <v>88</v>
      </c>
      <c r="AW277" s="14" t="s">
        <v>36</v>
      </c>
      <c r="AX277" s="14" t="s">
        <v>21</v>
      </c>
      <c r="AY277" s="257" t="s">
        <v>126</v>
      </c>
    </row>
    <row r="278" s="2" customFormat="1" ht="24.15" customHeight="1">
      <c r="A278" s="39"/>
      <c r="B278" s="40"/>
      <c r="C278" s="219" t="s">
        <v>259</v>
      </c>
      <c r="D278" s="219" t="s">
        <v>129</v>
      </c>
      <c r="E278" s="220" t="s">
        <v>266</v>
      </c>
      <c r="F278" s="221" t="s">
        <v>267</v>
      </c>
      <c r="G278" s="222" t="s">
        <v>132</v>
      </c>
      <c r="H278" s="223">
        <v>91.140000000000001</v>
      </c>
      <c r="I278" s="224"/>
      <c r="J278" s="225">
        <f>ROUND(I278*H278,2)</f>
        <v>0</v>
      </c>
      <c r="K278" s="221" t="s">
        <v>133</v>
      </c>
      <c r="L278" s="45"/>
      <c r="M278" s="226" t="s">
        <v>1</v>
      </c>
      <c r="N278" s="227" t="s">
        <v>44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0.037999999999999999</v>
      </c>
      <c r="T278" s="229">
        <f>S278*H278</f>
        <v>3.46332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134</v>
      </c>
      <c r="AT278" s="230" t="s">
        <v>129</v>
      </c>
      <c r="AU278" s="230" t="s">
        <v>88</v>
      </c>
      <c r="AY278" s="18" t="s">
        <v>126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21</v>
      </c>
      <c r="BK278" s="231">
        <f>ROUND(I278*H278,2)</f>
        <v>0</v>
      </c>
      <c r="BL278" s="18" t="s">
        <v>134</v>
      </c>
      <c r="BM278" s="230" t="s">
        <v>268</v>
      </c>
    </row>
    <row r="279" s="2" customFormat="1">
      <c r="A279" s="39"/>
      <c r="B279" s="40"/>
      <c r="C279" s="41"/>
      <c r="D279" s="232" t="s">
        <v>136</v>
      </c>
      <c r="E279" s="41"/>
      <c r="F279" s="233" t="s">
        <v>269</v>
      </c>
      <c r="G279" s="41"/>
      <c r="H279" s="41"/>
      <c r="I279" s="234"/>
      <c r="J279" s="41"/>
      <c r="K279" s="41"/>
      <c r="L279" s="45"/>
      <c r="M279" s="235"/>
      <c r="N279" s="236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136</v>
      </c>
      <c r="AU279" s="18" t="s">
        <v>88</v>
      </c>
    </row>
    <row r="280" s="13" customFormat="1">
      <c r="A280" s="13"/>
      <c r="B280" s="237"/>
      <c r="C280" s="238"/>
      <c r="D280" s="232" t="s">
        <v>138</v>
      </c>
      <c r="E280" s="239" t="s">
        <v>1</v>
      </c>
      <c r="F280" s="240" t="s">
        <v>270</v>
      </c>
      <c r="G280" s="238"/>
      <c r="H280" s="239" t="s">
        <v>1</v>
      </c>
      <c r="I280" s="241"/>
      <c r="J280" s="238"/>
      <c r="K280" s="238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138</v>
      </c>
      <c r="AU280" s="246" t="s">
        <v>88</v>
      </c>
      <c r="AV280" s="13" t="s">
        <v>21</v>
      </c>
      <c r="AW280" s="13" t="s">
        <v>36</v>
      </c>
      <c r="AX280" s="13" t="s">
        <v>79</v>
      </c>
      <c r="AY280" s="246" t="s">
        <v>126</v>
      </c>
    </row>
    <row r="281" s="14" customFormat="1">
      <c r="A281" s="14"/>
      <c r="B281" s="247"/>
      <c r="C281" s="248"/>
      <c r="D281" s="232" t="s">
        <v>138</v>
      </c>
      <c r="E281" s="249" t="s">
        <v>1</v>
      </c>
      <c r="F281" s="250" t="s">
        <v>242</v>
      </c>
      <c r="G281" s="248"/>
      <c r="H281" s="251">
        <v>47.039999999999999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138</v>
      </c>
      <c r="AU281" s="257" t="s">
        <v>88</v>
      </c>
      <c r="AV281" s="14" t="s">
        <v>88</v>
      </c>
      <c r="AW281" s="14" t="s">
        <v>36</v>
      </c>
      <c r="AX281" s="14" t="s">
        <v>79</v>
      </c>
      <c r="AY281" s="257" t="s">
        <v>126</v>
      </c>
    </row>
    <row r="282" s="14" customFormat="1">
      <c r="A282" s="14"/>
      <c r="B282" s="247"/>
      <c r="C282" s="248"/>
      <c r="D282" s="232" t="s">
        <v>138</v>
      </c>
      <c r="E282" s="249" t="s">
        <v>1</v>
      </c>
      <c r="F282" s="250" t="s">
        <v>243</v>
      </c>
      <c r="G282" s="248"/>
      <c r="H282" s="251">
        <v>20.579999999999998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138</v>
      </c>
      <c r="AU282" s="257" t="s">
        <v>88</v>
      </c>
      <c r="AV282" s="14" t="s">
        <v>88</v>
      </c>
      <c r="AW282" s="14" t="s">
        <v>36</v>
      </c>
      <c r="AX282" s="14" t="s">
        <v>79</v>
      </c>
      <c r="AY282" s="257" t="s">
        <v>126</v>
      </c>
    </row>
    <row r="283" s="14" customFormat="1">
      <c r="A283" s="14"/>
      <c r="B283" s="247"/>
      <c r="C283" s="248"/>
      <c r="D283" s="232" t="s">
        <v>138</v>
      </c>
      <c r="E283" s="249" t="s">
        <v>1</v>
      </c>
      <c r="F283" s="250" t="s">
        <v>244</v>
      </c>
      <c r="G283" s="248"/>
      <c r="H283" s="251">
        <v>23.52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138</v>
      </c>
      <c r="AU283" s="257" t="s">
        <v>88</v>
      </c>
      <c r="AV283" s="14" t="s">
        <v>88</v>
      </c>
      <c r="AW283" s="14" t="s">
        <v>36</v>
      </c>
      <c r="AX283" s="14" t="s">
        <v>79</v>
      </c>
      <c r="AY283" s="257" t="s">
        <v>126</v>
      </c>
    </row>
    <row r="284" s="15" customFormat="1">
      <c r="A284" s="15"/>
      <c r="B284" s="258"/>
      <c r="C284" s="259"/>
      <c r="D284" s="232" t="s">
        <v>138</v>
      </c>
      <c r="E284" s="260" t="s">
        <v>1</v>
      </c>
      <c r="F284" s="261" t="s">
        <v>142</v>
      </c>
      <c r="G284" s="259"/>
      <c r="H284" s="262">
        <v>91.140000000000001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138</v>
      </c>
      <c r="AU284" s="268" t="s">
        <v>88</v>
      </c>
      <c r="AV284" s="15" t="s">
        <v>134</v>
      </c>
      <c r="AW284" s="15" t="s">
        <v>36</v>
      </c>
      <c r="AX284" s="15" t="s">
        <v>21</v>
      </c>
      <c r="AY284" s="268" t="s">
        <v>126</v>
      </c>
    </row>
    <row r="285" s="2" customFormat="1" ht="16.5" customHeight="1">
      <c r="A285" s="39"/>
      <c r="B285" s="40"/>
      <c r="C285" s="219" t="s">
        <v>271</v>
      </c>
      <c r="D285" s="219" t="s">
        <v>129</v>
      </c>
      <c r="E285" s="220" t="s">
        <v>272</v>
      </c>
      <c r="F285" s="221" t="s">
        <v>273</v>
      </c>
      <c r="G285" s="222" t="s">
        <v>274</v>
      </c>
      <c r="H285" s="223">
        <v>18</v>
      </c>
      <c r="I285" s="224"/>
      <c r="J285" s="225">
        <f>ROUND(I285*H285,2)</f>
        <v>0</v>
      </c>
      <c r="K285" s="221" t="s">
        <v>133</v>
      </c>
      <c r="L285" s="45"/>
      <c r="M285" s="226" t="s">
        <v>1</v>
      </c>
      <c r="N285" s="227" t="s">
        <v>44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0.055</v>
      </c>
      <c r="T285" s="229">
        <f>S285*H285</f>
        <v>0.98999999999999999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134</v>
      </c>
      <c r="AT285" s="230" t="s">
        <v>129</v>
      </c>
      <c r="AU285" s="230" t="s">
        <v>88</v>
      </c>
      <c r="AY285" s="18" t="s">
        <v>126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21</v>
      </c>
      <c r="BK285" s="231">
        <f>ROUND(I285*H285,2)</f>
        <v>0</v>
      </c>
      <c r="BL285" s="18" t="s">
        <v>134</v>
      </c>
      <c r="BM285" s="230" t="s">
        <v>275</v>
      </c>
    </row>
    <row r="286" s="2" customFormat="1">
      <c r="A286" s="39"/>
      <c r="B286" s="40"/>
      <c r="C286" s="41"/>
      <c r="D286" s="232" t="s">
        <v>136</v>
      </c>
      <c r="E286" s="41"/>
      <c r="F286" s="233" t="s">
        <v>276</v>
      </c>
      <c r="G286" s="41"/>
      <c r="H286" s="41"/>
      <c r="I286" s="234"/>
      <c r="J286" s="41"/>
      <c r="K286" s="41"/>
      <c r="L286" s="45"/>
      <c r="M286" s="235"/>
      <c r="N286" s="23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136</v>
      </c>
      <c r="AU286" s="18" t="s">
        <v>88</v>
      </c>
    </row>
    <row r="287" s="13" customFormat="1">
      <c r="A287" s="13"/>
      <c r="B287" s="237"/>
      <c r="C287" s="238"/>
      <c r="D287" s="232" t="s">
        <v>138</v>
      </c>
      <c r="E287" s="239" t="s">
        <v>1</v>
      </c>
      <c r="F287" s="240" t="s">
        <v>139</v>
      </c>
      <c r="G287" s="238"/>
      <c r="H287" s="239" t="s">
        <v>1</v>
      </c>
      <c r="I287" s="241"/>
      <c r="J287" s="238"/>
      <c r="K287" s="238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138</v>
      </c>
      <c r="AU287" s="246" t="s">
        <v>88</v>
      </c>
      <c r="AV287" s="13" t="s">
        <v>21</v>
      </c>
      <c r="AW287" s="13" t="s">
        <v>36</v>
      </c>
      <c r="AX287" s="13" t="s">
        <v>79</v>
      </c>
      <c r="AY287" s="246" t="s">
        <v>126</v>
      </c>
    </row>
    <row r="288" s="14" customFormat="1">
      <c r="A288" s="14"/>
      <c r="B288" s="247"/>
      <c r="C288" s="248"/>
      <c r="D288" s="232" t="s">
        <v>138</v>
      </c>
      <c r="E288" s="249" t="s">
        <v>1</v>
      </c>
      <c r="F288" s="250" t="s">
        <v>191</v>
      </c>
      <c r="G288" s="248"/>
      <c r="H288" s="251">
        <v>9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138</v>
      </c>
      <c r="AU288" s="257" t="s">
        <v>88</v>
      </c>
      <c r="AV288" s="14" t="s">
        <v>88</v>
      </c>
      <c r="AW288" s="14" t="s">
        <v>36</v>
      </c>
      <c r="AX288" s="14" t="s">
        <v>79</v>
      </c>
      <c r="AY288" s="257" t="s">
        <v>126</v>
      </c>
    </row>
    <row r="289" s="13" customFormat="1">
      <c r="A289" s="13"/>
      <c r="B289" s="237"/>
      <c r="C289" s="238"/>
      <c r="D289" s="232" t="s">
        <v>138</v>
      </c>
      <c r="E289" s="239" t="s">
        <v>1</v>
      </c>
      <c r="F289" s="240" t="s">
        <v>141</v>
      </c>
      <c r="G289" s="238"/>
      <c r="H289" s="239" t="s">
        <v>1</v>
      </c>
      <c r="I289" s="241"/>
      <c r="J289" s="238"/>
      <c r="K289" s="238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138</v>
      </c>
      <c r="AU289" s="246" t="s">
        <v>88</v>
      </c>
      <c r="AV289" s="13" t="s">
        <v>21</v>
      </c>
      <c r="AW289" s="13" t="s">
        <v>36</v>
      </c>
      <c r="AX289" s="13" t="s">
        <v>79</v>
      </c>
      <c r="AY289" s="246" t="s">
        <v>126</v>
      </c>
    </row>
    <row r="290" s="14" customFormat="1">
      <c r="A290" s="14"/>
      <c r="B290" s="247"/>
      <c r="C290" s="248"/>
      <c r="D290" s="232" t="s">
        <v>138</v>
      </c>
      <c r="E290" s="249" t="s">
        <v>1</v>
      </c>
      <c r="F290" s="250" t="s">
        <v>191</v>
      </c>
      <c r="G290" s="248"/>
      <c r="H290" s="251">
        <v>9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138</v>
      </c>
      <c r="AU290" s="257" t="s">
        <v>88</v>
      </c>
      <c r="AV290" s="14" t="s">
        <v>88</v>
      </c>
      <c r="AW290" s="14" t="s">
        <v>36</v>
      </c>
      <c r="AX290" s="14" t="s">
        <v>79</v>
      </c>
      <c r="AY290" s="257" t="s">
        <v>126</v>
      </c>
    </row>
    <row r="291" s="15" customFormat="1">
      <c r="A291" s="15"/>
      <c r="B291" s="258"/>
      <c r="C291" s="259"/>
      <c r="D291" s="232" t="s">
        <v>138</v>
      </c>
      <c r="E291" s="260" t="s">
        <v>1</v>
      </c>
      <c r="F291" s="261" t="s">
        <v>142</v>
      </c>
      <c r="G291" s="259"/>
      <c r="H291" s="262">
        <v>18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138</v>
      </c>
      <c r="AU291" s="268" t="s">
        <v>88</v>
      </c>
      <c r="AV291" s="15" t="s">
        <v>134</v>
      </c>
      <c r="AW291" s="15" t="s">
        <v>36</v>
      </c>
      <c r="AX291" s="15" t="s">
        <v>21</v>
      </c>
      <c r="AY291" s="268" t="s">
        <v>126</v>
      </c>
    </row>
    <row r="292" s="12" customFormat="1" ht="22.8" customHeight="1">
      <c r="A292" s="12"/>
      <c r="B292" s="203"/>
      <c r="C292" s="204"/>
      <c r="D292" s="205" t="s">
        <v>78</v>
      </c>
      <c r="E292" s="217" t="s">
        <v>277</v>
      </c>
      <c r="F292" s="217" t="s">
        <v>278</v>
      </c>
      <c r="G292" s="204"/>
      <c r="H292" s="204"/>
      <c r="I292" s="207"/>
      <c r="J292" s="218">
        <f>BK292</f>
        <v>0</v>
      </c>
      <c r="K292" s="204"/>
      <c r="L292" s="209"/>
      <c r="M292" s="210"/>
      <c r="N292" s="211"/>
      <c r="O292" s="211"/>
      <c r="P292" s="212">
        <f>SUM(P293:P298)</f>
        <v>0</v>
      </c>
      <c r="Q292" s="211"/>
      <c r="R292" s="212">
        <f>SUM(R293:R298)</f>
        <v>0</v>
      </c>
      <c r="S292" s="211"/>
      <c r="T292" s="213">
        <f>SUM(T293:T298)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4" t="s">
        <v>21</v>
      </c>
      <c r="AT292" s="215" t="s">
        <v>78</v>
      </c>
      <c r="AU292" s="215" t="s">
        <v>21</v>
      </c>
      <c r="AY292" s="214" t="s">
        <v>126</v>
      </c>
      <c r="BK292" s="216">
        <f>SUM(BK293:BK298)</f>
        <v>0</v>
      </c>
    </row>
    <row r="293" s="2" customFormat="1" ht="24.15" customHeight="1">
      <c r="A293" s="39"/>
      <c r="B293" s="40"/>
      <c r="C293" s="219" t="s">
        <v>263</v>
      </c>
      <c r="D293" s="219" t="s">
        <v>129</v>
      </c>
      <c r="E293" s="220" t="s">
        <v>279</v>
      </c>
      <c r="F293" s="221" t="s">
        <v>280</v>
      </c>
      <c r="G293" s="222" t="s">
        <v>281</v>
      </c>
      <c r="H293" s="223">
        <v>4.4530000000000003</v>
      </c>
      <c r="I293" s="224"/>
      <c r="J293" s="225">
        <f>ROUND(I293*H293,2)</f>
        <v>0</v>
      </c>
      <c r="K293" s="221" t="s">
        <v>133</v>
      </c>
      <c r="L293" s="45"/>
      <c r="M293" s="226" t="s">
        <v>1</v>
      </c>
      <c r="N293" s="227" t="s">
        <v>44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134</v>
      </c>
      <c r="AT293" s="230" t="s">
        <v>129</v>
      </c>
      <c r="AU293" s="230" t="s">
        <v>88</v>
      </c>
      <c r="AY293" s="18" t="s">
        <v>126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21</v>
      </c>
      <c r="BK293" s="231">
        <f>ROUND(I293*H293,2)</f>
        <v>0</v>
      </c>
      <c r="BL293" s="18" t="s">
        <v>134</v>
      </c>
      <c r="BM293" s="230" t="s">
        <v>282</v>
      </c>
    </row>
    <row r="294" s="2" customFormat="1">
      <c r="A294" s="39"/>
      <c r="B294" s="40"/>
      <c r="C294" s="41"/>
      <c r="D294" s="232" t="s">
        <v>136</v>
      </c>
      <c r="E294" s="41"/>
      <c r="F294" s="233" t="s">
        <v>283</v>
      </c>
      <c r="G294" s="41"/>
      <c r="H294" s="41"/>
      <c r="I294" s="234"/>
      <c r="J294" s="41"/>
      <c r="K294" s="41"/>
      <c r="L294" s="45"/>
      <c r="M294" s="235"/>
      <c r="N294" s="23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136</v>
      </c>
      <c r="AU294" s="18" t="s">
        <v>88</v>
      </c>
    </row>
    <row r="295" s="2" customFormat="1" ht="24.15" customHeight="1">
      <c r="A295" s="39"/>
      <c r="B295" s="40"/>
      <c r="C295" s="219" t="s">
        <v>284</v>
      </c>
      <c r="D295" s="219" t="s">
        <v>129</v>
      </c>
      <c r="E295" s="220" t="s">
        <v>285</v>
      </c>
      <c r="F295" s="221" t="s">
        <v>286</v>
      </c>
      <c r="G295" s="222" t="s">
        <v>281</v>
      </c>
      <c r="H295" s="223">
        <v>4.4530000000000003</v>
      </c>
      <c r="I295" s="224"/>
      <c r="J295" s="225">
        <f>ROUND(I295*H295,2)</f>
        <v>0</v>
      </c>
      <c r="K295" s="221" t="s">
        <v>1</v>
      </c>
      <c r="L295" s="45"/>
      <c r="M295" s="226" t="s">
        <v>1</v>
      </c>
      <c r="N295" s="227" t="s">
        <v>44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134</v>
      </c>
      <c r="AT295" s="230" t="s">
        <v>129</v>
      </c>
      <c r="AU295" s="230" t="s">
        <v>88</v>
      </c>
      <c r="AY295" s="18" t="s">
        <v>126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21</v>
      </c>
      <c r="BK295" s="231">
        <f>ROUND(I295*H295,2)</f>
        <v>0</v>
      </c>
      <c r="BL295" s="18" t="s">
        <v>134</v>
      </c>
      <c r="BM295" s="230" t="s">
        <v>287</v>
      </c>
    </row>
    <row r="296" s="2" customFormat="1">
      <c r="A296" s="39"/>
      <c r="B296" s="40"/>
      <c r="C296" s="41"/>
      <c r="D296" s="232" t="s">
        <v>136</v>
      </c>
      <c r="E296" s="41"/>
      <c r="F296" s="233" t="s">
        <v>286</v>
      </c>
      <c r="G296" s="41"/>
      <c r="H296" s="41"/>
      <c r="I296" s="234"/>
      <c r="J296" s="41"/>
      <c r="K296" s="41"/>
      <c r="L296" s="45"/>
      <c r="M296" s="235"/>
      <c r="N296" s="236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136</v>
      </c>
      <c r="AU296" s="18" t="s">
        <v>88</v>
      </c>
    </row>
    <row r="297" s="2" customFormat="1" ht="33" customHeight="1">
      <c r="A297" s="39"/>
      <c r="B297" s="40"/>
      <c r="C297" s="219" t="s">
        <v>288</v>
      </c>
      <c r="D297" s="219" t="s">
        <v>129</v>
      </c>
      <c r="E297" s="220" t="s">
        <v>289</v>
      </c>
      <c r="F297" s="221" t="s">
        <v>290</v>
      </c>
      <c r="G297" s="222" t="s">
        <v>281</v>
      </c>
      <c r="H297" s="223">
        <v>4.4530000000000003</v>
      </c>
      <c r="I297" s="224"/>
      <c r="J297" s="225">
        <f>ROUND(I297*H297,2)</f>
        <v>0</v>
      </c>
      <c r="K297" s="221" t="s">
        <v>133</v>
      </c>
      <c r="L297" s="45"/>
      <c r="M297" s="226" t="s">
        <v>1</v>
      </c>
      <c r="N297" s="227" t="s">
        <v>44</v>
      </c>
      <c r="O297" s="92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134</v>
      </c>
      <c r="AT297" s="230" t="s">
        <v>129</v>
      </c>
      <c r="AU297" s="230" t="s">
        <v>88</v>
      </c>
      <c r="AY297" s="18" t="s">
        <v>126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21</v>
      </c>
      <c r="BK297" s="231">
        <f>ROUND(I297*H297,2)</f>
        <v>0</v>
      </c>
      <c r="BL297" s="18" t="s">
        <v>134</v>
      </c>
      <c r="BM297" s="230" t="s">
        <v>291</v>
      </c>
    </row>
    <row r="298" s="2" customFormat="1">
      <c r="A298" s="39"/>
      <c r="B298" s="40"/>
      <c r="C298" s="41"/>
      <c r="D298" s="232" t="s">
        <v>136</v>
      </c>
      <c r="E298" s="41"/>
      <c r="F298" s="233" t="s">
        <v>292</v>
      </c>
      <c r="G298" s="41"/>
      <c r="H298" s="41"/>
      <c r="I298" s="234"/>
      <c r="J298" s="41"/>
      <c r="K298" s="41"/>
      <c r="L298" s="45"/>
      <c r="M298" s="235"/>
      <c r="N298" s="23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136</v>
      </c>
      <c r="AU298" s="18" t="s">
        <v>88</v>
      </c>
    </row>
    <row r="299" s="12" customFormat="1" ht="22.8" customHeight="1">
      <c r="A299" s="12"/>
      <c r="B299" s="203"/>
      <c r="C299" s="204"/>
      <c r="D299" s="205" t="s">
        <v>78</v>
      </c>
      <c r="E299" s="217" t="s">
        <v>293</v>
      </c>
      <c r="F299" s="217" t="s">
        <v>294</v>
      </c>
      <c r="G299" s="204"/>
      <c r="H299" s="204"/>
      <c r="I299" s="207"/>
      <c r="J299" s="218">
        <f>BK299</f>
        <v>0</v>
      </c>
      <c r="K299" s="204"/>
      <c r="L299" s="209"/>
      <c r="M299" s="210"/>
      <c r="N299" s="211"/>
      <c r="O299" s="211"/>
      <c r="P299" s="212">
        <f>SUM(P300:P301)</f>
        <v>0</v>
      </c>
      <c r="Q299" s="211"/>
      <c r="R299" s="212">
        <f>SUM(R300:R301)</f>
        <v>0</v>
      </c>
      <c r="S299" s="211"/>
      <c r="T299" s="213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4" t="s">
        <v>21</v>
      </c>
      <c r="AT299" s="215" t="s">
        <v>78</v>
      </c>
      <c r="AU299" s="215" t="s">
        <v>21</v>
      </c>
      <c r="AY299" s="214" t="s">
        <v>126</v>
      </c>
      <c r="BK299" s="216">
        <f>SUM(BK300:BK301)</f>
        <v>0</v>
      </c>
    </row>
    <row r="300" s="2" customFormat="1" ht="16.5" customHeight="1">
      <c r="A300" s="39"/>
      <c r="B300" s="40"/>
      <c r="C300" s="219" t="s">
        <v>295</v>
      </c>
      <c r="D300" s="219" t="s">
        <v>129</v>
      </c>
      <c r="E300" s="220" t="s">
        <v>296</v>
      </c>
      <c r="F300" s="221" t="s">
        <v>297</v>
      </c>
      <c r="G300" s="222" t="s">
        <v>281</v>
      </c>
      <c r="H300" s="223">
        <v>4.218</v>
      </c>
      <c r="I300" s="224"/>
      <c r="J300" s="225">
        <f>ROUND(I300*H300,2)</f>
        <v>0</v>
      </c>
      <c r="K300" s="221" t="s">
        <v>133</v>
      </c>
      <c r="L300" s="45"/>
      <c r="M300" s="226" t="s">
        <v>1</v>
      </c>
      <c r="N300" s="227" t="s">
        <v>44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134</v>
      </c>
      <c r="AT300" s="230" t="s">
        <v>129</v>
      </c>
      <c r="AU300" s="230" t="s">
        <v>88</v>
      </c>
      <c r="AY300" s="18" t="s">
        <v>126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21</v>
      </c>
      <c r="BK300" s="231">
        <f>ROUND(I300*H300,2)</f>
        <v>0</v>
      </c>
      <c r="BL300" s="18" t="s">
        <v>134</v>
      </c>
      <c r="BM300" s="230" t="s">
        <v>298</v>
      </c>
    </row>
    <row r="301" s="2" customFormat="1">
      <c r="A301" s="39"/>
      <c r="B301" s="40"/>
      <c r="C301" s="41"/>
      <c r="D301" s="232" t="s">
        <v>136</v>
      </c>
      <c r="E301" s="41"/>
      <c r="F301" s="233" t="s">
        <v>299</v>
      </c>
      <c r="G301" s="41"/>
      <c r="H301" s="41"/>
      <c r="I301" s="234"/>
      <c r="J301" s="41"/>
      <c r="K301" s="41"/>
      <c r="L301" s="45"/>
      <c r="M301" s="235"/>
      <c r="N301" s="23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136</v>
      </c>
      <c r="AU301" s="18" t="s">
        <v>88</v>
      </c>
    </row>
    <row r="302" s="12" customFormat="1" ht="25.92" customHeight="1">
      <c r="A302" s="12"/>
      <c r="B302" s="203"/>
      <c r="C302" s="204"/>
      <c r="D302" s="205" t="s">
        <v>78</v>
      </c>
      <c r="E302" s="206" t="s">
        <v>300</v>
      </c>
      <c r="F302" s="206" t="s">
        <v>301</v>
      </c>
      <c r="G302" s="204"/>
      <c r="H302" s="204"/>
      <c r="I302" s="207"/>
      <c r="J302" s="208">
        <f>BK302</f>
        <v>0</v>
      </c>
      <c r="K302" s="204"/>
      <c r="L302" s="209"/>
      <c r="M302" s="210"/>
      <c r="N302" s="211"/>
      <c r="O302" s="211"/>
      <c r="P302" s="212">
        <f>P303+P319+P365+P394</f>
        <v>0</v>
      </c>
      <c r="Q302" s="211"/>
      <c r="R302" s="212">
        <f>R303+R319+R365+R394</f>
        <v>0.33115808000000002</v>
      </c>
      <c r="S302" s="211"/>
      <c r="T302" s="213">
        <f>T303+T319+T365+T394</f>
        <v>0.30015999999999998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4" t="s">
        <v>88</v>
      </c>
      <c r="AT302" s="215" t="s">
        <v>78</v>
      </c>
      <c r="AU302" s="215" t="s">
        <v>79</v>
      </c>
      <c r="AY302" s="214" t="s">
        <v>126</v>
      </c>
      <c r="BK302" s="216">
        <f>BK303+BK319+BK365+BK394</f>
        <v>0</v>
      </c>
    </row>
    <row r="303" s="12" customFormat="1" ht="22.8" customHeight="1">
      <c r="A303" s="12"/>
      <c r="B303" s="203"/>
      <c r="C303" s="204"/>
      <c r="D303" s="205" t="s">
        <v>78</v>
      </c>
      <c r="E303" s="217" t="s">
        <v>302</v>
      </c>
      <c r="F303" s="217" t="s">
        <v>303</v>
      </c>
      <c r="G303" s="204"/>
      <c r="H303" s="204"/>
      <c r="I303" s="207"/>
      <c r="J303" s="218">
        <f>BK303</f>
        <v>0</v>
      </c>
      <c r="K303" s="204"/>
      <c r="L303" s="209"/>
      <c r="M303" s="210"/>
      <c r="N303" s="211"/>
      <c r="O303" s="211"/>
      <c r="P303" s="212">
        <f>SUM(P304:P318)</f>
        <v>0</v>
      </c>
      <c r="Q303" s="211"/>
      <c r="R303" s="212">
        <f>SUM(R304:R318)</f>
        <v>0.13317600000000002</v>
      </c>
      <c r="S303" s="211"/>
      <c r="T303" s="213">
        <f>SUM(T304:T318)</f>
        <v>0.080160000000000009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4" t="s">
        <v>88</v>
      </c>
      <c r="AT303" s="215" t="s">
        <v>78</v>
      </c>
      <c r="AU303" s="215" t="s">
        <v>21</v>
      </c>
      <c r="AY303" s="214" t="s">
        <v>126</v>
      </c>
      <c r="BK303" s="216">
        <f>SUM(BK304:BK318)</f>
        <v>0</v>
      </c>
    </row>
    <row r="304" s="2" customFormat="1" ht="16.5" customHeight="1">
      <c r="A304" s="39"/>
      <c r="B304" s="40"/>
      <c r="C304" s="219" t="s">
        <v>268</v>
      </c>
      <c r="D304" s="219" t="s">
        <v>129</v>
      </c>
      <c r="E304" s="220" t="s">
        <v>304</v>
      </c>
      <c r="F304" s="221" t="s">
        <v>305</v>
      </c>
      <c r="G304" s="222" t="s">
        <v>162</v>
      </c>
      <c r="H304" s="223">
        <v>48</v>
      </c>
      <c r="I304" s="224"/>
      <c r="J304" s="225">
        <f>ROUND(I304*H304,2)</f>
        <v>0</v>
      </c>
      <c r="K304" s="221" t="s">
        <v>133</v>
      </c>
      <c r="L304" s="45"/>
      <c r="M304" s="226" t="s">
        <v>1</v>
      </c>
      <c r="N304" s="227" t="s">
        <v>44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0.00167</v>
      </c>
      <c r="T304" s="229">
        <f>S304*H304</f>
        <v>0.080160000000000009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229</v>
      </c>
      <c r="AT304" s="230" t="s">
        <v>129</v>
      </c>
      <c r="AU304" s="230" t="s">
        <v>88</v>
      </c>
      <c r="AY304" s="18" t="s">
        <v>126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21</v>
      </c>
      <c r="BK304" s="231">
        <f>ROUND(I304*H304,2)</f>
        <v>0</v>
      </c>
      <c r="BL304" s="18" t="s">
        <v>229</v>
      </c>
      <c r="BM304" s="230" t="s">
        <v>306</v>
      </c>
    </row>
    <row r="305" s="2" customFormat="1">
      <c r="A305" s="39"/>
      <c r="B305" s="40"/>
      <c r="C305" s="41"/>
      <c r="D305" s="232" t="s">
        <v>136</v>
      </c>
      <c r="E305" s="41"/>
      <c r="F305" s="233" t="s">
        <v>307</v>
      </c>
      <c r="G305" s="41"/>
      <c r="H305" s="41"/>
      <c r="I305" s="234"/>
      <c r="J305" s="41"/>
      <c r="K305" s="41"/>
      <c r="L305" s="45"/>
      <c r="M305" s="235"/>
      <c r="N305" s="23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136</v>
      </c>
      <c r="AU305" s="18" t="s">
        <v>88</v>
      </c>
    </row>
    <row r="306" s="13" customFormat="1">
      <c r="A306" s="13"/>
      <c r="B306" s="237"/>
      <c r="C306" s="238"/>
      <c r="D306" s="232" t="s">
        <v>138</v>
      </c>
      <c r="E306" s="239" t="s">
        <v>1</v>
      </c>
      <c r="F306" s="240" t="s">
        <v>308</v>
      </c>
      <c r="G306" s="238"/>
      <c r="H306" s="239" t="s">
        <v>1</v>
      </c>
      <c r="I306" s="241"/>
      <c r="J306" s="238"/>
      <c r="K306" s="238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138</v>
      </c>
      <c r="AU306" s="246" t="s">
        <v>88</v>
      </c>
      <c r="AV306" s="13" t="s">
        <v>21</v>
      </c>
      <c r="AW306" s="13" t="s">
        <v>36</v>
      </c>
      <c r="AX306" s="13" t="s">
        <v>79</v>
      </c>
      <c r="AY306" s="246" t="s">
        <v>126</v>
      </c>
    </row>
    <row r="307" s="14" customFormat="1">
      <c r="A307" s="14"/>
      <c r="B307" s="247"/>
      <c r="C307" s="248"/>
      <c r="D307" s="232" t="s">
        <v>138</v>
      </c>
      <c r="E307" s="249" t="s">
        <v>1</v>
      </c>
      <c r="F307" s="250" t="s">
        <v>309</v>
      </c>
      <c r="G307" s="248"/>
      <c r="H307" s="251">
        <v>24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138</v>
      </c>
      <c r="AU307" s="257" t="s">
        <v>88</v>
      </c>
      <c r="AV307" s="14" t="s">
        <v>88</v>
      </c>
      <c r="AW307" s="14" t="s">
        <v>36</v>
      </c>
      <c r="AX307" s="14" t="s">
        <v>79</v>
      </c>
      <c r="AY307" s="257" t="s">
        <v>126</v>
      </c>
    </row>
    <row r="308" s="14" customFormat="1">
      <c r="A308" s="14"/>
      <c r="B308" s="247"/>
      <c r="C308" s="248"/>
      <c r="D308" s="232" t="s">
        <v>138</v>
      </c>
      <c r="E308" s="249" t="s">
        <v>1</v>
      </c>
      <c r="F308" s="250" t="s">
        <v>310</v>
      </c>
      <c r="G308" s="248"/>
      <c r="H308" s="251">
        <v>24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138</v>
      </c>
      <c r="AU308" s="257" t="s">
        <v>88</v>
      </c>
      <c r="AV308" s="14" t="s">
        <v>88</v>
      </c>
      <c r="AW308" s="14" t="s">
        <v>36</v>
      </c>
      <c r="AX308" s="14" t="s">
        <v>79</v>
      </c>
      <c r="AY308" s="257" t="s">
        <v>126</v>
      </c>
    </row>
    <row r="309" s="15" customFormat="1">
      <c r="A309" s="15"/>
      <c r="B309" s="258"/>
      <c r="C309" s="259"/>
      <c r="D309" s="232" t="s">
        <v>138</v>
      </c>
      <c r="E309" s="260" t="s">
        <v>1</v>
      </c>
      <c r="F309" s="261" t="s">
        <v>142</v>
      </c>
      <c r="G309" s="259"/>
      <c r="H309" s="262">
        <v>48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8" t="s">
        <v>138</v>
      </c>
      <c r="AU309" s="268" t="s">
        <v>88</v>
      </c>
      <c r="AV309" s="15" t="s">
        <v>134</v>
      </c>
      <c r="AW309" s="15" t="s">
        <v>36</v>
      </c>
      <c r="AX309" s="15" t="s">
        <v>21</v>
      </c>
      <c r="AY309" s="268" t="s">
        <v>126</v>
      </c>
    </row>
    <row r="310" s="2" customFormat="1" ht="37.8" customHeight="1">
      <c r="A310" s="39"/>
      <c r="B310" s="40"/>
      <c r="C310" s="219" t="s">
        <v>311</v>
      </c>
      <c r="D310" s="219" t="s">
        <v>129</v>
      </c>
      <c r="E310" s="220" t="s">
        <v>312</v>
      </c>
      <c r="F310" s="221" t="s">
        <v>313</v>
      </c>
      <c r="G310" s="222" t="s">
        <v>162</v>
      </c>
      <c r="H310" s="223">
        <v>37.200000000000003</v>
      </c>
      <c r="I310" s="224"/>
      <c r="J310" s="225">
        <f>ROUND(I310*H310,2)</f>
        <v>0</v>
      </c>
      <c r="K310" s="221" t="s">
        <v>1</v>
      </c>
      <c r="L310" s="45"/>
      <c r="M310" s="226" t="s">
        <v>1</v>
      </c>
      <c r="N310" s="227" t="s">
        <v>44</v>
      </c>
      <c r="O310" s="92"/>
      <c r="P310" s="228">
        <f>O310*H310</f>
        <v>0</v>
      </c>
      <c r="Q310" s="228">
        <v>0.0035799999999999998</v>
      </c>
      <c r="R310" s="228">
        <f>Q310*H310</f>
        <v>0.13317600000000002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229</v>
      </c>
      <c r="AT310" s="230" t="s">
        <v>129</v>
      </c>
      <c r="AU310" s="230" t="s">
        <v>88</v>
      </c>
      <c r="AY310" s="18" t="s">
        <v>126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21</v>
      </c>
      <c r="BK310" s="231">
        <f>ROUND(I310*H310,2)</f>
        <v>0</v>
      </c>
      <c r="BL310" s="18" t="s">
        <v>229</v>
      </c>
      <c r="BM310" s="230" t="s">
        <v>314</v>
      </c>
    </row>
    <row r="311" s="2" customFormat="1">
      <c r="A311" s="39"/>
      <c r="B311" s="40"/>
      <c r="C311" s="41"/>
      <c r="D311" s="232" t="s">
        <v>136</v>
      </c>
      <c r="E311" s="41"/>
      <c r="F311" s="233" t="s">
        <v>313</v>
      </c>
      <c r="G311" s="41"/>
      <c r="H311" s="41"/>
      <c r="I311" s="234"/>
      <c r="J311" s="41"/>
      <c r="K311" s="41"/>
      <c r="L311" s="45"/>
      <c r="M311" s="235"/>
      <c r="N311" s="23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136</v>
      </c>
      <c r="AU311" s="18" t="s">
        <v>88</v>
      </c>
    </row>
    <row r="312" s="13" customFormat="1">
      <c r="A312" s="13"/>
      <c r="B312" s="237"/>
      <c r="C312" s="238"/>
      <c r="D312" s="232" t="s">
        <v>138</v>
      </c>
      <c r="E312" s="239" t="s">
        <v>1</v>
      </c>
      <c r="F312" s="240" t="s">
        <v>315</v>
      </c>
      <c r="G312" s="238"/>
      <c r="H312" s="239" t="s">
        <v>1</v>
      </c>
      <c r="I312" s="241"/>
      <c r="J312" s="238"/>
      <c r="K312" s="238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138</v>
      </c>
      <c r="AU312" s="246" t="s">
        <v>88</v>
      </c>
      <c r="AV312" s="13" t="s">
        <v>21</v>
      </c>
      <c r="AW312" s="13" t="s">
        <v>36</v>
      </c>
      <c r="AX312" s="13" t="s">
        <v>79</v>
      </c>
      <c r="AY312" s="246" t="s">
        <v>126</v>
      </c>
    </row>
    <row r="313" s="14" customFormat="1">
      <c r="A313" s="14"/>
      <c r="B313" s="247"/>
      <c r="C313" s="248"/>
      <c r="D313" s="232" t="s">
        <v>138</v>
      </c>
      <c r="E313" s="249" t="s">
        <v>1</v>
      </c>
      <c r="F313" s="250" t="s">
        <v>234</v>
      </c>
      <c r="G313" s="248"/>
      <c r="H313" s="251">
        <v>19.199999999999999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138</v>
      </c>
      <c r="AU313" s="257" t="s">
        <v>88</v>
      </c>
      <c r="AV313" s="14" t="s">
        <v>88</v>
      </c>
      <c r="AW313" s="14" t="s">
        <v>36</v>
      </c>
      <c r="AX313" s="14" t="s">
        <v>79</v>
      </c>
      <c r="AY313" s="257" t="s">
        <v>126</v>
      </c>
    </row>
    <row r="314" s="14" customFormat="1">
      <c r="A314" s="14"/>
      <c r="B314" s="247"/>
      <c r="C314" s="248"/>
      <c r="D314" s="232" t="s">
        <v>138</v>
      </c>
      <c r="E314" s="249" t="s">
        <v>1</v>
      </c>
      <c r="F314" s="250" t="s">
        <v>235</v>
      </c>
      <c r="G314" s="248"/>
      <c r="H314" s="251">
        <v>8.4000000000000004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138</v>
      </c>
      <c r="AU314" s="257" t="s">
        <v>88</v>
      </c>
      <c r="AV314" s="14" t="s">
        <v>88</v>
      </c>
      <c r="AW314" s="14" t="s">
        <v>36</v>
      </c>
      <c r="AX314" s="14" t="s">
        <v>79</v>
      </c>
      <c r="AY314" s="257" t="s">
        <v>126</v>
      </c>
    </row>
    <row r="315" s="14" customFormat="1">
      <c r="A315" s="14"/>
      <c r="B315" s="247"/>
      <c r="C315" s="248"/>
      <c r="D315" s="232" t="s">
        <v>138</v>
      </c>
      <c r="E315" s="249" t="s">
        <v>1</v>
      </c>
      <c r="F315" s="250" t="s">
        <v>236</v>
      </c>
      <c r="G315" s="248"/>
      <c r="H315" s="251">
        <v>9.5999999999999996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138</v>
      </c>
      <c r="AU315" s="257" t="s">
        <v>88</v>
      </c>
      <c r="AV315" s="14" t="s">
        <v>88</v>
      </c>
      <c r="AW315" s="14" t="s">
        <v>36</v>
      </c>
      <c r="AX315" s="14" t="s">
        <v>79</v>
      </c>
      <c r="AY315" s="257" t="s">
        <v>126</v>
      </c>
    </row>
    <row r="316" s="15" customFormat="1">
      <c r="A316" s="15"/>
      <c r="B316" s="258"/>
      <c r="C316" s="259"/>
      <c r="D316" s="232" t="s">
        <v>138</v>
      </c>
      <c r="E316" s="260" t="s">
        <v>1</v>
      </c>
      <c r="F316" s="261" t="s">
        <v>142</v>
      </c>
      <c r="G316" s="259"/>
      <c r="H316" s="262">
        <v>37.200000000000003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8" t="s">
        <v>138</v>
      </c>
      <c r="AU316" s="268" t="s">
        <v>88</v>
      </c>
      <c r="AV316" s="15" t="s">
        <v>134</v>
      </c>
      <c r="AW316" s="15" t="s">
        <v>36</v>
      </c>
      <c r="AX316" s="15" t="s">
        <v>21</v>
      </c>
      <c r="AY316" s="268" t="s">
        <v>126</v>
      </c>
    </row>
    <row r="317" s="2" customFormat="1" ht="24.15" customHeight="1">
      <c r="A317" s="39"/>
      <c r="B317" s="40"/>
      <c r="C317" s="219" t="s">
        <v>282</v>
      </c>
      <c r="D317" s="219" t="s">
        <v>129</v>
      </c>
      <c r="E317" s="220" t="s">
        <v>316</v>
      </c>
      <c r="F317" s="221" t="s">
        <v>317</v>
      </c>
      <c r="G317" s="222" t="s">
        <v>318</v>
      </c>
      <c r="H317" s="290"/>
      <c r="I317" s="224"/>
      <c r="J317" s="225">
        <f>ROUND(I317*H317,2)</f>
        <v>0</v>
      </c>
      <c r="K317" s="221" t="s">
        <v>133</v>
      </c>
      <c r="L317" s="45"/>
      <c r="M317" s="226" t="s">
        <v>1</v>
      </c>
      <c r="N317" s="227" t="s">
        <v>44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229</v>
      </c>
      <c r="AT317" s="230" t="s">
        <v>129</v>
      </c>
      <c r="AU317" s="230" t="s">
        <v>88</v>
      </c>
      <c r="AY317" s="18" t="s">
        <v>126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21</v>
      </c>
      <c r="BK317" s="231">
        <f>ROUND(I317*H317,2)</f>
        <v>0</v>
      </c>
      <c r="BL317" s="18" t="s">
        <v>229</v>
      </c>
      <c r="BM317" s="230" t="s">
        <v>319</v>
      </c>
    </row>
    <row r="318" s="2" customFormat="1">
      <c r="A318" s="39"/>
      <c r="B318" s="40"/>
      <c r="C318" s="41"/>
      <c r="D318" s="232" t="s">
        <v>136</v>
      </c>
      <c r="E318" s="41"/>
      <c r="F318" s="233" t="s">
        <v>320</v>
      </c>
      <c r="G318" s="41"/>
      <c r="H318" s="41"/>
      <c r="I318" s="234"/>
      <c r="J318" s="41"/>
      <c r="K318" s="41"/>
      <c r="L318" s="45"/>
      <c r="M318" s="235"/>
      <c r="N318" s="23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136</v>
      </c>
      <c r="AU318" s="18" t="s">
        <v>88</v>
      </c>
    </row>
    <row r="319" s="12" customFormat="1" ht="22.8" customHeight="1">
      <c r="A319" s="12"/>
      <c r="B319" s="203"/>
      <c r="C319" s="204"/>
      <c r="D319" s="205" t="s">
        <v>78</v>
      </c>
      <c r="E319" s="217" t="s">
        <v>321</v>
      </c>
      <c r="F319" s="217" t="s">
        <v>322</v>
      </c>
      <c r="G319" s="204"/>
      <c r="H319" s="204"/>
      <c r="I319" s="207"/>
      <c r="J319" s="218">
        <f>BK319</f>
        <v>0</v>
      </c>
      <c r="K319" s="204"/>
      <c r="L319" s="209"/>
      <c r="M319" s="210"/>
      <c r="N319" s="211"/>
      <c r="O319" s="211"/>
      <c r="P319" s="212">
        <f>SUM(P320:P364)</f>
        <v>0</v>
      </c>
      <c r="Q319" s="211"/>
      <c r="R319" s="212">
        <f>SUM(R320:R364)</f>
        <v>0.053240000000000003</v>
      </c>
      <c r="S319" s="211"/>
      <c r="T319" s="213">
        <f>SUM(T320:T364)</f>
        <v>0.22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4" t="s">
        <v>88</v>
      </c>
      <c r="AT319" s="215" t="s">
        <v>78</v>
      </c>
      <c r="AU319" s="215" t="s">
        <v>21</v>
      </c>
      <c r="AY319" s="214" t="s">
        <v>126</v>
      </c>
      <c r="BK319" s="216">
        <f>SUM(BK320:BK364)</f>
        <v>0</v>
      </c>
    </row>
    <row r="320" s="2" customFormat="1" ht="63.45" customHeight="1">
      <c r="A320" s="39"/>
      <c r="B320" s="40"/>
      <c r="C320" s="219" t="s">
        <v>323</v>
      </c>
      <c r="D320" s="219" t="s">
        <v>129</v>
      </c>
      <c r="E320" s="220" t="s">
        <v>324</v>
      </c>
      <c r="F320" s="221" t="s">
        <v>325</v>
      </c>
      <c r="G320" s="222" t="s">
        <v>274</v>
      </c>
      <c r="H320" s="223">
        <v>8</v>
      </c>
      <c r="I320" s="224"/>
      <c r="J320" s="225">
        <f>ROUND(I320*H320,2)</f>
        <v>0</v>
      </c>
      <c r="K320" s="221" t="s">
        <v>1</v>
      </c>
      <c r="L320" s="45"/>
      <c r="M320" s="226" t="s">
        <v>1</v>
      </c>
      <c r="N320" s="227" t="s">
        <v>44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229</v>
      </c>
      <c r="AT320" s="230" t="s">
        <v>129</v>
      </c>
      <c r="AU320" s="230" t="s">
        <v>88</v>
      </c>
      <c r="AY320" s="18" t="s">
        <v>126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21</v>
      </c>
      <c r="BK320" s="231">
        <f>ROUND(I320*H320,2)</f>
        <v>0</v>
      </c>
      <c r="BL320" s="18" t="s">
        <v>229</v>
      </c>
      <c r="BM320" s="230" t="s">
        <v>326</v>
      </c>
    </row>
    <row r="321" s="2" customFormat="1">
      <c r="A321" s="39"/>
      <c r="B321" s="40"/>
      <c r="C321" s="41"/>
      <c r="D321" s="232" t="s">
        <v>136</v>
      </c>
      <c r="E321" s="41"/>
      <c r="F321" s="233" t="s">
        <v>327</v>
      </c>
      <c r="G321" s="41"/>
      <c r="H321" s="41"/>
      <c r="I321" s="234"/>
      <c r="J321" s="41"/>
      <c r="K321" s="41"/>
      <c r="L321" s="45"/>
      <c r="M321" s="235"/>
      <c r="N321" s="23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136</v>
      </c>
      <c r="AU321" s="18" t="s">
        <v>88</v>
      </c>
    </row>
    <row r="322" s="2" customFormat="1">
      <c r="A322" s="39"/>
      <c r="B322" s="40"/>
      <c r="C322" s="41"/>
      <c r="D322" s="232" t="s">
        <v>328</v>
      </c>
      <c r="E322" s="41"/>
      <c r="F322" s="291" t="s">
        <v>329</v>
      </c>
      <c r="G322" s="41"/>
      <c r="H322" s="41"/>
      <c r="I322" s="234"/>
      <c r="J322" s="41"/>
      <c r="K322" s="41"/>
      <c r="L322" s="45"/>
      <c r="M322" s="235"/>
      <c r="N322" s="236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328</v>
      </c>
      <c r="AU322" s="18" t="s">
        <v>88</v>
      </c>
    </row>
    <row r="323" s="2" customFormat="1" ht="49.05" customHeight="1">
      <c r="A323" s="39"/>
      <c r="B323" s="40"/>
      <c r="C323" s="219" t="s">
        <v>287</v>
      </c>
      <c r="D323" s="219" t="s">
        <v>129</v>
      </c>
      <c r="E323" s="220" t="s">
        <v>330</v>
      </c>
      <c r="F323" s="221" t="s">
        <v>331</v>
      </c>
      <c r="G323" s="222" t="s">
        <v>274</v>
      </c>
      <c r="H323" s="223">
        <v>4</v>
      </c>
      <c r="I323" s="224"/>
      <c r="J323" s="225">
        <f>ROUND(I323*H323,2)</f>
        <v>0</v>
      </c>
      <c r="K323" s="221" t="s">
        <v>1</v>
      </c>
      <c r="L323" s="45"/>
      <c r="M323" s="226" t="s">
        <v>1</v>
      </c>
      <c r="N323" s="227" t="s">
        <v>44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229</v>
      </c>
      <c r="AT323" s="230" t="s">
        <v>129</v>
      </c>
      <c r="AU323" s="230" t="s">
        <v>88</v>
      </c>
      <c r="AY323" s="18" t="s">
        <v>126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21</v>
      </c>
      <c r="BK323" s="231">
        <f>ROUND(I323*H323,2)</f>
        <v>0</v>
      </c>
      <c r="BL323" s="18" t="s">
        <v>229</v>
      </c>
      <c r="BM323" s="230" t="s">
        <v>332</v>
      </c>
    </row>
    <row r="324" s="2" customFormat="1">
      <c r="A324" s="39"/>
      <c r="B324" s="40"/>
      <c r="C324" s="41"/>
      <c r="D324" s="232" t="s">
        <v>136</v>
      </c>
      <c r="E324" s="41"/>
      <c r="F324" s="233" t="s">
        <v>331</v>
      </c>
      <c r="G324" s="41"/>
      <c r="H324" s="41"/>
      <c r="I324" s="234"/>
      <c r="J324" s="41"/>
      <c r="K324" s="41"/>
      <c r="L324" s="45"/>
      <c r="M324" s="235"/>
      <c r="N324" s="23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136</v>
      </c>
      <c r="AU324" s="18" t="s">
        <v>88</v>
      </c>
    </row>
    <row r="325" s="2" customFormat="1">
      <c r="A325" s="39"/>
      <c r="B325" s="40"/>
      <c r="C325" s="41"/>
      <c r="D325" s="232" t="s">
        <v>328</v>
      </c>
      <c r="E325" s="41"/>
      <c r="F325" s="291" t="s">
        <v>329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328</v>
      </c>
      <c r="AU325" s="18" t="s">
        <v>88</v>
      </c>
    </row>
    <row r="326" s="2" customFormat="1" ht="44.25" customHeight="1">
      <c r="A326" s="39"/>
      <c r="B326" s="40"/>
      <c r="C326" s="219" t="s">
        <v>333</v>
      </c>
      <c r="D326" s="219" t="s">
        <v>129</v>
      </c>
      <c r="E326" s="220" t="s">
        <v>334</v>
      </c>
      <c r="F326" s="221" t="s">
        <v>335</v>
      </c>
      <c r="G326" s="222" t="s">
        <v>274</v>
      </c>
      <c r="H326" s="223">
        <v>8</v>
      </c>
      <c r="I326" s="224"/>
      <c r="J326" s="225">
        <f>ROUND(I326*H326,2)</f>
        <v>0</v>
      </c>
      <c r="K326" s="221" t="s">
        <v>1</v>
      </c>
      <c r="L326" s="45"/>
      <c r="M326" s="226" t="s">
        <v>1</v>
      </c>
      <c r="N326" s="227" t="s">
        <v>44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229</v>
      </c>
      <c r="AT326" s="230" t="s">
        <v>129</v>
      </c>
      <c r="AU326" s="230" t="s">
        <v>88</v>
      </c>
      <c r="AY326" s="18" t="s">
        <v>126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21</v>
      </c>
      <c r="BK326" s="231">
        <f>ROUND(I326*H326,2)</f>
        <v>0</v>
      </c>
      <c r="BL326" s="18" t="s">
        <v>229</v>
      </c>
      <c r="BM326" s="230" t="s">
        <v>336</v>
      </c>
    </row>
    <row r="327" s="2" customFormat="1">
      <c r="A327" s="39"/>
      <c r="B327" s="40"/>
      <c r="C327" s="41"/>
      <c r="D327" s="232" t="s">
        <v>136</v>
      </c>
      <c r="E327" s="41"/>
      <c r="F327" s="233" t="s">
        <v>335</v>
      </c>
      <c r="G327" s="41"/>
      <c r="H327" s="41"/>
      <c r="I327" s="234"/>
      <c r="J327" s="41"/>
      <c r="K327" s="41"/>
      <c r="L327" s="45"/>
      <c r="M327" s="235"/>
      <c r="N327" s="23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136</v>
      </c>
      <c r="AU327" s="18" t="s">
        <v>88</v>
      </c>
    </row>
    <row r="328" s="2" customFormat="1">
      <c r="A328" s="39"/>
      <c r="B328" s="40"/>
      <c r="C328" s="41"/>
      <c r="D328" s="232" t="s">
        <v>328</v>
      </c>
      <c r="E328" s="41"/>
      <c r="F328" s="291" t="s">
        <v>329</v>
      </c>
      <c r="G328" s="41"/>
      <c r="H328" s="41"/>
      <c r="I328" s="234"/>
      <c r="J328" s="41"/>
      <c r="K328" s="41"/>
      <c r="L328" s="45"/>
      <c r="M328" s="235"/>
      <c r="N328" s="236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328</v>
      </c>
      <c r="AU328" s="18" t="s">
        <v>88</v>
      </c>
    </row>
    <row r="329" s="2" customFormat="1" ht="24.15" customHeight="1">
      <c r="A329" s="39"/>
      <c r="B329" s="40"/>
      <c r="C329" s="219" t="s">
        <v>291</v>
      </c>
      <c r="D329" s="219" t="s">
        <v>129</v>
      </c>
      <c r="E329" s="220" t="s">
        <v>337</v>
      </c>
      <c r="F329" s="221" t="s">
        <v>338</v>
      </c>
      <c r="G329" s="222" t="s">
        <v>162</v>
      </c>
      <c r="H329" s="223">
        <v>44</v>
      </c>
      <c r="I329" s="224"/>
      <c r="J329" s="225">
        <f>ROUND(I329*H329,2)</f>
        <v>0</v>
      </c>
      <c r="K329" s="221" t="s">
        <v>1</v>
      </c>
      <c r="L329" s="45"/>
      <c r="M329" s="226" t="s">
        <v>1</v>
      </c>
      <c r="N329" s="227" t="s">
        <v>44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0.0050000000000000001</v>
      </c>
      <c r="T329" s="229">
        <f>S329*H329</f>
        <v>0.22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229</v>
      </c>
      <c r="AT329" s="230" t="s">
        <v>129</v>
      </c>
      <c r="AU329" s="230" t="s">
        <v>88</v>
      </c>
      <c r="AY329" s="18" t="s">
        <v>126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21</v>
      </c>
      <c r="BK329" s="231">
        <f>ROUND(I329*H329,2)</f>
        <v>0</v>
      </c>
      <c r="BL329" s="18" t="s">
        <v>229</v>
      </c>
      <c r="BM329" s="230" t="s">
        <v>339</v>
      </c>
    </row>
    <row r="330" s="2" customFormat="1">
      <c r="A330" s="39"/>
      <c r="B330" s="40"/>
      <c r="C330" s="41"/>
      <c r="D330" s="232" t="s">
        <v>136</v>
      </c>
      <c r="E330" s="41"/>
      <c r="F330" s="233" t="s">
        <v>338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136</v>
      </c>
      <c r="AU330" s="18" t="s">
        <v>88</v>
      </c>
    </row>
    <row r="331" s="13" customFormat="1">
      <c r="A331" s="13"/>
      <c r="B331" s="237"/>
      <c r="C331" s="238"/>
      <c r="D331" s="232" t="s">
        <v>138</v>
      </c>
      <c r="E331" s="239" t="s">
        <v>1</v>
      </c>
      <c r="F331" s="240" t="s">
        <v>139</v>
      </c>
      <c r="G331" s="238"/>
      <c r="H331" s="239" t="s">
        <v>1</v>
      </c>
      <c r="I331" s="241"/>
      <c r="J331" s="238"/>
      <c r="K331" s="238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138</v>
      </c>
      <c r="AU331" s="246" t="s">
        <v>88</v>
      </c>
      <c r="AV331" s="13" t="s">
        <v>21</v>
      </c>
      <c r="AW331" s="13" t="s">
        <v>36</v>
      </c>
      <c r="AX331" s="13" t="s">
        <v>79</v>
      </c>
      <c r="AY331" s="246" t="s">
        <v>126</v>
      </c>
    </row>
    <row r="332" s="14" customFormat="1">
      <c r="A332" s="14"/>
      <c r="B332" s="247"/>
      <c r="C332" s="248"/>
      <c r="D332" s="232" t="s">
        <v>138</v>
      </c>
      <c r="E332" s="249" t="s">
        <v>1</v>
      </c>
      <c r="F332" s="250" t="s">
        <v>340</v>
      </c>
      <c r="G332" s="248"/>
      <c r="H332" s="251">
        <v>22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138</v>
      </c>
      <c r="AU332" s="257" t="s">
        <v>88</v>
      </c>
      <c r="AV332" s="14" t="s">
        <v>88</v>
      </c>
      <c r="AW332" s="14" t="s">
        <v>36</v>
      </c>
      <c r="AX332" s="14" t="s">
        <v>79</v>
      </c>
      <c r="AY332" s="257" t="s">
        <v>126</v>
      </c>
    </row>
    <row r="333" s="13" customFormat="1">
      <c r="A333" s="13"/>
      <c r="B333" s="237"/>
      <c r="C333" s="238"/>
      <c r="D333" s="232" t="s">
        <v>138</v>
      </c>
      <c r="E333" s="239" t="s">
        <v>1</v>
      </c>
      <c r="F333" s="240" t="s">
        <v>141</v>
      </c>
      <c r="G333" s="238"/>
      <c r="H333" s="239" t="s">
        <v>1</v>
      </c>
      <c r="I333" s="241"/>
      <c r="J333" s="238"/>
      <c r="K333" s="238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138</v>
      </c>
      <c r="AU333" s="246" t="s">
        <v>88</v>
      </c>
      <c r="AV333" s="13" t="s">
        <v>21</v>
      </c>
      <c r="AW333" s="13" t="s">
        <v>36</v>
      </c>
      <c r="AX333" s="13" t="s">
        <v>79</v>
      </c>
      <c r="AY333" s="246" t="s">
        <v>126</v>
      </c>
    </row>
    <row r="334" s="14" customFormat="1">
      <c r="A334" s="14"/>
      <c r="B334" s="247"/>
      <c r="C334" s="248"/>
      <c r="D334" s="232" t="s">
        <v>138</v>
      </c>
      <c r="E334" s="249" t="s">
        <v>1</v>
      </c>
      <c r="F334" s="250" t="s">
        <v>340</v>
      </c>
      <c r="G334" s="248"/>
      <c r="H334" s="251">
        <v>22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138</v>
      </c>
      <c r="AU334" s="257" t="s">
        <v>88</v>
      </c>
      <c r="AV334" s="14" t="s">
        <v>88</v>
      </c>
      <c r="AW334" s="14" t="s">
        <v>36</v>
      </c>
      <c r="AX334" s="14" t="s">
        <v>79</v>
      </c>
      <c r="AY334" s="257" t="s">
        <v>126</v>
      </c>
    </row>
    <row r="335" s="15" customFormat="1">
      <c r="A335" s="15"/>
      <c r="B335" s="258"/>
      <c r="C335" s="259"/>
      <c r="D335" s="232" t="s">
        <v>138</v>
      </c>
      <c r="E335" s="260" t="s">
        <v>1</v>
      </c>
      <c r="F335" s="261" t="s">
        <v>142</v>
      </c>
      <c r="G335" s="259"/>
      <c r="H335" s="262">
        <v>44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8" t="s">
        <v>138</v>
      </c>
      <c r="AU335" s="268" t="s">
        <v>88</v>
      </c>
      <c r="AV335" s="15" t="s">
        <v>134</v>
      </c>
      <c r="AW335" s="15" t="s">
        <v>36</v>
      </c>
      <c r="AX335" s="15" t="s">
        <v>21</v>
      </c>
      <c r="AY335" s="268" t="s">
        <v>126</v>
      </c>
    </row>
    <row r="336" s="2" customFormat="1" ht="33" customHeight="1">
      <c r="A336" s="39"/>
      <c r="B336" s="40"/>
      <c r="C336" s="219" t="s">
        <v>341</v>
      </c>
      <c r="D336" s="219" t="s">
        <v>129</v>
      </c>
      <c r="E336" s="220" t="s">
        <v>342</v>
      </c>
      <c r="F336" s="221" t="s">
        <v>343</v>
      </c>
      <c r="G336" s="222" t="s">
        <v>162</v>
      </c>
      <c r="H336" s="223">
        <v>172.40000000000001</v>
      </c>
      <c r="I336" s="224"/>
      <c r="J336" s="225">
        <f>ROUND(I336*H336,2)</f>
        <v>0</v>
      </c>
      <c r="K336" s="221" t="s">
        <v>1</v>
      </c>
      <c r="L336" s="45"/>
      <c r="M336" s="226" t="s">
        <v>1</v>
      </c>
      <c r="N336" s="227" t="s">
        <v>44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229</v>
      </c>
      <c r="AT336" s="230" t="s">
        <v>129</v>
      </c>
      <c r="AU336" s="230" t="s">
        <v>88</v>
      </c>
      <c r="AY336" s="18" t="s">
        <v>126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21</v>
      </c>
      <c r="BK336" s="231">
        <f>ROUND(I336*H336,2)</f>
        <v>0</v>
      </c>
      <c r="BL336" s="18" t="s">
        <v>229</v>
      </c>
      <c r="BM336" s="230" t="s">
        <v>344</v>
      </c>
    </row>
    <row r="337" s="2" customFormat="1">
      <c r="A337" s="39"/>
      <c r="B337" s="40"/>
      <c r="C337" s="41"/>
      <c r="D337" s="232" t="s">
        <v>136</v>
      </c>
      <c r="E337" s="41"/>
      <c r="F337" s="233" t="s">
        <v>345</v>
      </c>
      <c r="G337" s="41"/>
      <c r="H337" s="41"/>
      <c r="I337" s="234"/>
      <c r="J337" s="41"/>
      <c r="K337" s="41"/>
      <c r="L337" s="45"/>
      <c r="M337" s="235"/>
      <c r="N337" s="23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136</v>
      </c>
      <c r="AU337" s="18" t="s">
        <v>88</v>
      </c>
    </row>
    <row r="338" s="13" customFormat="1">
      <c r="A338" s="13"/>
      <c r="B338" s="237"/>
      <c r="C338" s="238"/>
      <c r="D338" s="232" t="s">
        <v>138</v>
      </c>
      <c r="E338" s="239" t="s">
        <v>1</v>
      </c>
      <c r="F338" s="240" t="s">
        <v>346</v>
      </c>
      <c r="G338" s="238"/>
      <c r="H338" s="239" t="s">
        <v>1</v>
      </c>
      <c r="I338" s="241"/>
      <c r="J338" s="238"/>
      <c r="K338" s="238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138</v>
      </c>
      <c r="AU338" s="246" t="s">
        <v>88</v>
      </c>
      <c r="AV338" s="13" t="s">
        <v>21</v>
      </c>
      <c r="AW338" s="13" t="s">
        <v>36</v>
      </c>
      <c r="AX338" s="13" t="s">
        <v>79</v>
      </c>
      <c r="AY338" s="246" t="s">
        <v>126</v>
      </c>
    </row>
    <row r="339" s="14" customFormat="1">
      <c r="A339" s="14"/>
      <c r="B339" s="247"/>
      <c r="C339" s="248"/>
      <c r="D339" s="232" t="s">
        <v>138</v>
      </c>
      <c r="E339" s="249" t="s">
        <v>1</v>
      </c>
      <c r="F339" s="250" t="s">
        <v>347</v>
      </c>
      <c r="G339" s="248"/>
      <c r="H339" s="251">
        <v>77.599999999999994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138</v>
      </c>
      <c r="AU339" s="257" t="s">
        <v>88</v>
      </c>
      <c r="AV339" s="14" t="s">
        <v>88</v>
      </c>
      <c r="AW339" s="14" t="s">
        <v>36</v>
      </c>
      <c r="AX339" s="14" t="s">
        <v>79</v>
      </c>
      <c r="AY339" s="257" t="s">
        <v>126</v>
      </c>
    </row>
    <row r="340" s="14" customFormat="1">
      <c r="A340" s="14"/>
      <c r="B340" s="247"/>
      <c r="C340" s="248"/>
      <c r="D340" s="232" t="s">
        <v>138</v>
      </c>
      <c r="E340" s="249" t="s">
        <v>1</v>
      </c>
      <c r="F340" s="250" t="s">
        <v>348</v>
      </c>
      <c r="G340" s="248"/>
      <c r="H340" s="251">
        <v>36.399999999999999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138</v>
      </c>
      <c r="AU340" s="257" t="s">
        <v>88</v>
      </c>
      <c r="AV340" s="14" t="s">
        <v>88</v>
      </c>
      <c r="AW340" s="14" t="s">
        <v>36</v>
      </c>
      <c r="AX340" s="14" t="s">
        <v>79</v>
      </c>
      <c r="AY340" s="257" t="s">
        <v>126</v>
      </c>
    </row>
    <row r="341" s="14" customFormat="1">
      <c r="A341" s="14"/>
      <c r="B341" s="247"/>
      <c r="C341" s="248"/>
      <c r="D341" s="232" t="s">
        <v>138</v>
      </c>
      <c r="E341" s="249" t="s">
        <v>1</v>
      </c>
      <c r="F341" s="250" t="s">
        <v>349</v>
      </c>
      <c r="G341" s="248"/>
      <c r="H341" s="251">
        <v>58.399999999999999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138</v>
      </c>
      <c r="AU341" s="257" t="s">
        <v>88</v>
      </c>
      <c r="AV341" s="14" t="s">
        <v>88</v>
      </c>
      <c r="AW341" s="14" t="s">
        <v>36</v>
      </c>
      <c r="AX341" s="14" t="s">
        <v>79</v>
      </c>
      <c r="AY341" s="257" t="s">
        <v>126</v>
      </c>
    </row>
    <row r="342" s="15" customFormat="1">
      <c r="A342" s="15"/>
      <c r="B342" s="258"/>
      <c r="C342" s="259"/>
      <c r="D342" s="232" t="s">
        <v>138</v>
      </c>
      <c r="E342" s="260" t="s">
        <v>1</v>
      </c>
      <c r="F342" s="261" t="s">
        <v>142</v>
      </c>
      <c r="G342" s="259"/>
      <c r="H342" s="262">
        <v>172.40000000000001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8" t="s">
        <v>138</v>
      </c>
      <c r="AU342" s="268" t="s">
        <v>88</v>
      </c>
      <c r="AV342" s="15" t="s">
        <v>134</v>
      </c>
      <c r="AW342" s="15" t="s">
        <v>36</v>
      </c>
      <c r="AX342" s="15" t="s">
        <v>21</v>
      </c>
      <c r="AY342" s="268" t="s">
        <v>126</v>
      </c>
    </row>
    <row r="343" s="2" customFormat="1" ht="24.15" customHeight="1">
      <c r="A343" s="39"/>
      <c r="B343" s="40"/>
      <c r="C343" s="219" t="s">
        <v>298</v>
      </c>
      <c r="D343" s="219" t="s">
        <v>129</v>
      </c>
      <c r="E343" s="220" t="s">
        <v>350</v>
      </c>
      <c r="F343" s="221" t="s">
        <v>351</v>
      </c>
      <c r="G343" s="222" t="s">
        <v>162</v>
      </c>
      <c r="H343" s="223">
        <v>172.40000000000001</v>
      </c>
      <c r="I343" s="224"/>
      <c r="J343" s="225">
        <f>ROUND(I343*H343,2)</f>
        <v>0</v>
      </c>
      <c r="K343" s="221" t="s">
        <v>1</v>
      </c>
      <c r="L343" s="45"/>
      <c r="M343" s="226" t="s">
        <v>1</v>
      </c>
      <c r="N343" s="227" t="s">
        <v>44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229</v>
      </c>
      <c r="AT343" s="230" t="s">
        <v>129</v>
      </c>
      <c r="AU343" s="230" t="s">
        <v>88</v>
      </c>
      <c r="AY343" s="18" t="s">
        <v>126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21</v>
      </c>
      <c r="BK343" s="231">
        <f>ROUND(I343*H343,2)</f>
        <v>0</v>
      </c>
      <c r="BL343" s="18" t="s">
        <v>229</v>
      </c>
      <c r="BM343" s="230" t="s">
        <v>352</v>
      </c>
    </row>
    <row r="344" s="2" customFormat="1">
      <c r="A344" s="39"/>
      <c r="B344" s="40"/>
      <c r="C344" s="41"/>
      <c r="D344" s="232" t="s">
        <v>136</v>
      </c>
      <c r="E344" s="41"/>
      <c r="F344" s="233" t="s">
        <v>353</v>
      </c>
      <c r="G344" s="41"/>
      <c r="H344" s="41"/>
      <c r="I344" s="234"/>
      <c r="J344" s="41"/>
      <c r="K344" s="41"/>
      <c r="L344" s="45"/>
      <c r="M344" s="235"/>
      <c r="N344" s="236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136</v>
      </c>
      <c r="AU344" s="18" t="s">
        <v>88</v>
      </c>
    </row>
    <row r="345" s="13" customFormat="1">
      <c r="A345" s="13"/>
      <c r="B345" s="237"/>
      <c r="C345" s="238"/>
      <c r="D345" s="232" t="s">
        <v>138</v>
      </c>
      <c r="E345" s="239" t="s">
        <v>1</v>
      </c>
      <c r="F345" s="240" t="s">
        <v>346</v>
      </c>
      <c r="G345" s="238"/>
      <c r="H345" s="239" t="s">
        <v>1</v>
      </c>
      <c r="I345" s="241"/>
      <c r="J345" s="238"/>
      <c r="K345" s="238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138</v>
      </c>
      <c r="AU345" s="246" t="s">
        <v>88</v>
      </c>
      <c r="AV345" s="13" t="s">
        <v>21</v>
      </c>
      <c r="AW345" s="13" t="s">
        <v>36</v>
      </c>
      <c r="AX345" s="13" t="s">
        <v>79</v>
      </c>
      <c r="AY345" s="246" t="s">
        <v>126</v>
      </c>
    </row>
    <row r="346" s="14" customFormat="1">
      <c r="A346" s="14"/>
      <c r="B346" s="247"/>
      <c r="C346" s="248"/>
      <c r="D346" s="232" t="s">
        <v>138</v>
      </c>
      <c r="E346" s="249" t="s">
        <v>1</v>
      </c>
      <c r="F346" s="250" t="s">
        <v>347</v>
      </c>
      <c r="G346" s="248"/>
      <c r="H346" s="251">
        <v>77.599999999999994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138</v>
      </c>
      <c r="AU346" s="257" t="s">
        <v>88</v>
      </c>
      <c r="AV346" s="14" t="s">
        <v>88</v>
      </c>
      <c r="AW346" s="14" t="s">
        <v>36</v>
      </c>
      <c r="AX346" s="14" t="s">
        <v>79</v>
      </c>
      <c r="AY346" s="257" t="s">
        <v>126</v>
      </c>
    </row>
    <row r="347" s="14" customFormat="1">
      <c r="A347" s="14"/>
      <c r="B347" s="247"/>
      <c r="C347" s="248"/>
      <c r="D347" s="232" t="s">
        <v>138</v>
      </c>
      <c r="E347" s="249" t="s">
        <v>1</v>
      </c>
      <c r="F347" s="250" t="s">
        <v>348</v>
      </c>
      <c r="G347" s="248"/>
      <c r="H347" s="251">
        <v>36.399999999999999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138</v>
      </c>
      <c r="AU347" s="257" t="s">
        <v>88</v>
      </c>
      <c r="AV347" s="14" t="s">
        <v>88</v>
      </c>
      <c r="AW347" s="14" t="s">
        <v>36</v>
      </c>
      <c r="AX347" s="14" t="s">
        <v>79</v>
      </c>
      <c r="AY347" s="257" t="s">
        <v>126</v>
      </c>
    </row>
    <row r="348" s="14" customFormat="1">
      <c r="A348" s="14"/>
      <c r="B348" s="247"/>
      <c r="C348" s="248"/>
      <c r="D348" s="232" t="s">
        <v>138</v>
      </c>
      <c r="E348" s="249" t="s">
        <v>1</v>
      </c>
      <c r="F348" s="250" t="s">
        <v>349</v>
      </c>
      <c r="G348" s="248"/>
      <c r="H348" s="251">
        <v>58.399999999999999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138</v>
      </c>
      <c r="AU348" s="257" t="s">
        <v>88</v>
      </c>
      <c r="AV348" s="14" t="s">
        <v>88</v>
      </c>
      <c r="AW348" s="14" t="s">
        <v>36</v>
      </c>
      <c r="AX348" s="14" t="s">
        <v>79</v>
      </c>
      <c r="AY348" s="257" t="s">
        <v>126</v>
      </c>
    </row>
    <row r="349" s="15" customFormat="1">
      <c r="A349" s="15"/>
      <c r="B349" s="258"/>
      <c r="C349" s="259"/>
      <c r="D349" s="232" t="s">
        <v>138</v>
      </c>
      <c r="E349" s="260" t="s">
        <v>1</v>
      </c>
      <c r="F349" s="261" t="s">
        <v>142</v>
      </c>
      <c r="G349" s="259"/>
      <c r="H349" s="262">
        <v>172.40000000000001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8" t="s">
        <v>138</v>
      </c>
      <c r="AU349" s="268" t="s">
        <v>88</v>
      </c>
      <c r="AV349" s="15" t="s">
        <v>134</v>
      </c>
      <c r="AW349" s="15" t="s">
        <v>36</v>
      </c>
      <c r="AX349" s="15" t="s">
        <v>21</v>
      </c>
      <c r="AY349" s="268" t="s">
        <v>126</v>
      </c>
    </row>
    <row r="350" s="2" customFormat="1" ht="24.15" customHeight="1">
      <c r="A350" s="39"/>
      <c r="B350" s="40"/>
      <c r="C350" s="219" t="s">
        <v>354</v>
      </c>
      <c r="D350" s="219" t="s">
        <v>129</v>
      </c>
      <c r="E350" s="220" t="s">
        <v>355</v>
      </c>
      <c r="F350" s="221" t="s">
        <v>356</v>
      </c>
      <c r="G350" s="222" t="s">
        <v>162</v>
      </c>
      <c r="H350" s="223">
        <v>44</v>
      </c>
      <c r="I350" s="224"/>
      <c r="J350" s="225">
        <f>ROUND(I350*H350,2)</f>
        <v>0</v>
      </c>
      <c r="K350" s="221" t="s">
        <v>1</v>
      </c>
      <c r="L350" s="45"/>
      <c r="M350" s="226" t="s">
        <v>1</v>
      </c>
      <c r="N350" s="227" t="s">
        <v>44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229</v>
      </c>
      <c r="AT350" s="230" t="s">
        <v>129</v>
      </c>
      <c r="AU350" s="230" t="s">
        <v>88</v>
      </c>
      <c r="AY350" s="18" t="s">
        <v>126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21</v>
      </c>
      <c r="BK350" s="231">
        <f>ROUND(I350*H350,2)</f>
        <v>0</v>
      </c>
      <c r="BL350" s="18" t="s">
        <v>229</v>
      </c>
      <c r="BM350" s="230" t="s">
        <v>357</v>
      </c>
    </row>
    <row r="351" s="2" customFormat="1">
      <c r="A351" s="39"/>
      <c r="B351" s="40"/>
      <c r="C351" s="41"/>
      <c r="D351" s="232" t="s">
        <v>136</v>
      </c>
      <c r="E351" s="41"/>
      <c r="F351" s="233" t="s">
        <v>358</v>
      </c>
      <c r="G351" s="41"/>
      <c r="H351" s="41"/>
      <c r="I351" s="234"/>
      <c r="J351" s="41"/>
      <c r="K351" s="41"/>
      <c r="L351" s="45"/>
      <c r="M351" s="235"/>
      <c r="N351" s="236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136</v>
      </c>
      <c r="AU351" s="18" t="s">
        <v>88</v>
      </c>
    </row>
    <row r="352" s="13" customFormat="1">
      <c r="A352" s="13"/>
      <c r="B352" s="237"/>
      <c r="C352" s="238"/>
      <c r="D352" s="232" t="s">
        <v>138</v>
      </c>
      <c r="E352" s="239" t="s">
        <v>1</v>
      </c>
      <c r="F352" s="240" t="s">
        <v>139</v>
      </c>
      <c r="G352" s="238"/>
      <c r="H352" s="239" t="s">
        <v>1</v>
      </c>
      <c r="I352" s="241"/>
      <c r="J352" s="238"/>
      <c r="K352" s="238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138</v>
      </c>
      <c r="AU352" s="246" t="s">
        <v>88</v>
      </c>
      <c r="AV352" s="13" t="s">
        <v>21</v>
      </c>
      <c r="AW352" s="13" t="s">
        <v>36</v>
      </c>
      <c r="AX352" s="13" t="s">
        <v>79</v>
      </c>
      <c r="AY352" s="246" t="s">
        <v>126</v>
      </c>
    </row>
    <row r="353" s="14" customFormat="1">
      <c r="A353" s="14"/>
      <c r="B353" s="247"/>
      <c r="C353" s="248"/>
      <c r="D353" s="232" t="s">
        <v>138</v>
      </c>
      <c r="E353" s="249" t="s">
        <v>1</v>
      </c>
      <c r="F353" s="250" t="s">
        <v>340</v>
      </c>
      <c r="G353" s="248"/>
      <c r="H353" s="251">
        <v>22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7" t="s">
        <v>138</v>
      </c>
      <c r="AU353" s="257" t="s">
        <v>88</v>
      </c>
      <c r="AV353" s="14" t="s">
        <v>88</v>
      </c>
      <c r="AW353" s="14" t="s">
        <v>36</v>
      </c>
      <c r="AX353" s="14" t="s">
        <v>79</v>
      </c>
      <c r="AY353" s="257" t="s">
        <v>126</v>
      </c>
    </row>
    <row r="354" s="13" customFormat="1">
      <c r="A354" s="13"/>
      <c r="B354" s="237"/>
      <c r="C354" s="238"/>
      <c r="D354" s="232" t="s">
        <v>138</v>
      </c>
      <c r="E354" s="239" t="s">
        <v>1</v>
      </c>
      <c r="F354" s="240" t="s">
        <v>141</v>
      </c>
      <c r="G354" s="238"/>
      <c r="H354" s="239" t="s">
        <v>1</v>
      </c>
      <c r="I354" s="241"/>
      <c r="J354" s="238"/>
      <c r="K354" s="238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138</v>
      </c>
      <c r="AU354" s="246" t="s">
        <v>88</v>
      </c>
      <c r="AV354" s="13" t="s">
        <v>21</v>
      </c>
      <c r="AW354" s="13" t="s">
        <v>36</v>
      </c>
      <c r="AX354" s="13" t="s">
        <v>79</v>
      </c>
      <c r="AY354" s="246" t="s">
        <v>126</v>
      </c>
    </row>
    <row r="355" s="14" customFormat="1">
      <c r="A355" s="14"/>
      <c r="B355" s="247"/>
      <c r="C355" s="248"/>
      <c r="D355" s="232" t="s">
        <v>138</v>
      </c>
      <c r="E355" s="249" t="s">
        <v>1</v>
      </c>
      <c r="F355" s="250" t="s">
        <v>340</v>
      </c>
      <c r="G355" s="248"/>
      <c r="H355" s="251">
        <v>22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138</v>
      </c>
      <c r="AU355" s="257" t="s">
        <v>88</v>
      </c>
      <c r="AV355" s="14" t="s">
        <v>88</v>
      </c>
      <c r="AW355" s="14" t="s">
        <v>36</v>
      </c>
      <c r="AX355" s="14" t="s">
        <v>79</v>
      </c>
      <c r="AY355" s="257" t="s">
        <v>126</v>
      </c>
    </row>
    <row r="356" s="15" customFormat="1">
      <c r="A356" s="15"/>
      <c r="B356" s="258"/>
      <c r="C356" s="259"/>
      <c r="D356" s="232" t="s">
        <v>138</v>
      </c>
      <c r="E356" s="260" t="s">
        <v>1</v>
      </c>
      <c r="F356" s="261" t="s">
        <v>142</v>
      </c>
      <c r="G356" s="259"/>
      <c r="H356" s="262">
        <v>44</v>
      </c>
      <c r="I356" s="263"/>
      <c r="J356" s="259"/>
      <c r="K356" s="259"/>
      <c r="L356" s="264"/>
      <c r="M356" s="265"/>
      <c r="N356" s="266"/>
      <c r="O356" s="266"/>
      <c r="P356" s="266"/>
      <c r="Q356" s="266"/>
      <c r="R356" s="266"/>
      <c r="S356" s="266"/>
      <c r="T356" s="26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8" t="s">
        <v>138</v>
      </c>
      <c r="AU356" s="268" t="s">
        <v>88</v>
      </c>
      <c r="AV356" s="15" t="s">
        <v>134</v>
      </c>
      <c r="AW356" s="15" t="s">
        <v>36</v>
      </c>
      <c r="AX356" s="15" t="s">
        <v>21</v>
      </c>
      <c r="AY356" s="268" t="s">
        <v>126</v>
      </c>
    </row>
    <row r="357" s="2" customFormat="1" ht="24.15" customHeight="1">
      <c r="A357" s="39"/>
      <c r="B357" s="40"/>
      <c r="C357" s="280" t="s">
        <v>306</v>
      </c>
      <c r="D357" s="280" t="s">
        <v>182</v>
      </c>
      <c r="E357" s="281" t="s">
        <v>359</v>
      </c>
      <c r="F357" s="282" t="s">
        <v>360</v>
      </c>
      <c r="G357" s="283" t="s">
        <v>162</v>
      </c>
      <c r="H357" s="284">
        <v>48.399999999999999</v>
      </c>
      <c r="I357" s="285"/>
      <c r="J357" s="286">
        <f>ROUND(I357*H357,2)</f>
        <v>0</v>
      </c>
      <c r="K357" s="282" t="s">
        <v>1</v>
      </c>
      <c r="L357" s="287"/>
      <c r="M357" s="288" t="s">
        <v>1</v>
      </c>
      <c r="N357" s="289" t="s">
        <v>44</v>
      </c>
      <c r="O357" s="92"/>
      <c r="P357" s="228">
        <f>O357*H357</f>
        <v>0</v>
      </c>
      <c r="Q357" s="228">
        <v>0.0011000000000000001</v>
      </c>
      <c r="R357" s="228">
        <f>Q357*H357</f>
        <v>0.053240000000000003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361</v>
      </c>
      <c r="AT357" s="230" t="s">
        <v>182</v>
      </c>
      <c r="AU357" s="230" t="s">
        <v>88</v>
      </c>
      <c r="AY357" s="18" t="s">
        <v>126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21</v>
      </c>
      <c r="BK357" s="231">
        <f>ROUND(I357*H357,2)</f>
        <v>0</v>
      </c>
      <c r="BL357" s="18" t="s">
        <v>361</v>
      </c>
      <c r="BM357" s="230" t="s">
        <v>362</v>
      </c>
    </row>
    <row r="358" s="2" customFormat="1">
      <c r="A358" s="39"/>
      <c r="B358" s="40"/>
      <c r="C358" s="41"/>
      <c r="D358" s="232" t="s">
        <v>136</v>
      </c>
      <c r="E358" s="41"/>
      <c r="F358" s="233" t="s">
        <v>360</v>
      </c>
      <c r="G358" s="41"/>
      <c r="H358" s="41"/>
      <c r="I358" s="234"/>
      <c r="J358" s="41"/>
      <c r="K358" s="41"/>
      <c r="L358" s="45"/>
      <c r="M358" s="235"/>
      <c r="N358" s="236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136</v>
      </c>
      <c r="AU358" s="18" t="s">
        <v>88</v>
      </c>
    </row>
    <row r="359" s="14" customFormat="1">
      <c r="A359" s="14"/>
      <c r="B359" s="247"/>
      <c r="C359" s="248"/>
      <c r="D359" s="232" t="s">
        <v>138</v>
      </c>
      <c r="E359" s="248"/>
      <c r="F359" s="250" t="s">
        <v>363</v>
      </c>
      <c r="G359" s="248"/>
      <c r="H359" s="251">
        <v>48.399999999999999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138</v>
      </c>
      <c r="AU359" s="257" t="s">
        <v>88</v>
      </c>
      <c r="AV359" s="14" t="s">
        <v>88</v>
      </c>
      <c r="AW359" s="14" t="s">
        <v>4</v>
      </c>
      <c r="AX359" s="14" t="s">
        <v>21</v>
      </c>
      <c r="AY359" s="257" t="s">
        <v>126</v>
      </c>
    </row>
    <row r="360" s="2" customFormat="1" ht="24.15" customHeight="1">
      <c r="A360" s="39"/>
      <c r="B360" s="40"/>
      <c r="C360" s="219" t="s">
        <v>364</v>
      </c>
      <c r="D360" s="219" t="s">
        <v>129</v>
      </c>
      <c r="E360" s="220" t="s">
        <v>365</v>
      </c>
      <c r="F360" s="221" t="s">
        <v>366</v>
      </c>
      <c r="G360" s="222" t="s">
        <v>274</v>
      </c>
      <c r="H360" s="223">
        <v>12</v>
      </c>
      <c r="I360" s="224"/>
      <c r="J360" s="225">
        <f>ROUND(I360*H360,2)</f>
        <v>0</v>
      </c>
      <c r="K360" s="221" t="s">
        <v>1</v>
      </c>
      <c r="L360" s="45"/>
      <c r="M360" s="226" t="s">
        <v>1</v>
      </c>
      <c r="N360" s="227" t="s">
        <v>44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229</v>
      </c>
      <c r="AT360" s="230" t="s">
        <v>129</v>
      </c>
      <c r="AU360" s="230" t="s">
        <v>88</v>
      </c>
      <c r="AY360" s="18" t="s">
        <v>126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21</v>
      </c>
      <c r="BK360" s="231">
        <f>ROUND(I360*H360,2)</f>
        <v>0</v>
      </c>
      <c r="BL360" s="18" t="s">
        <v>229</v>
      </c>
      <c r="BM360" s="230" t="s">
        <v>367</v>
      </c>
    </row>
    <row r="361" s="2" customFormat="1">
      <c r="A361" s="39"/>
      <c r="B361" s="40"/>
      <c r="C361" s="41"/>
      <c r="D361" s="232" t="s">
        <v>136</v>
      </c>
      <c r="E361" s="41"/>
      <c r="F361" s="233" t="s">
        <v>368</v>
      </c>
      <c r="G361" s="41"/>
      <c r="H361" s="41"/>
      <c r="I361" s="234"/>
      <c r="J361" s="41"/>
      <c r="K361" s="41"/>
      <c r="L361" s="45"/>
      <c r="M361" s="235"/>
      <c r="N361" s="236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136</v>
      </c>
      <c r="AU361" s="18" t="s">
        <v>88</v>
      </c>
    </row>
    <row r="362" s="14" customFormat="1">
      <c r="A362" s="14"/>
      <c r="B362" s="247"/>
      <c r="C362" s="248"/>
      <c r="D362" s="232" t="s">
        <v>138</v>
      </c>
      <c r="E362" s="249" t="s">
        <v>1</v>
      </c>
      <c r="F362" s="250" t="s">
        <v>206</v>
      </c>
      <c r="G362" s="248"/>
      <c r="H362" s="251">
        <v>12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138</v>
      </c>
      <c r="AU362" s="257" t="s">
        <v>88</v>
      </c>
      <c r="AV362" s="14" t="s">
        <v>88</v>
      </c>
      <c r="AW362" s="14" t="s">
        <v>36</v>
      </c>
      <c r="AX362" s="14" t="s">
        <v>21</v>
      </c>
      <c r="AY362" s="257" t="s">
        <v>126</v>
      </c>
    </row>
    <row r="363" s="2" customFormat="1" ht="24.15" customHeight="1">
      <c r="A363" s="39"/>
      <c r="B363" s="40"/>
      <c r="C363" s="219" t="s">
        <v>369</v>
      </c>
      <c r="D363" s="219" t="s">
        <v>129</v>
      </c>
      <c r="E363" s="220" t="s">
        <v>370</v>
      </c>
      <c r="F363" s="221" t="s">
        <v>371</v>
      </c>
      <c r="G363" s="222" t="s">
        <v>318</v>
      </c>
      <c r="H363" s="290"/>
      <c r="I363" s="224"/>
      <c r="J363" s="225">
        <f>ROUND(I363*H363,2)</f>
        <v>0</v>
      </c>
      <c r="K363" s="221" t="s">
        <v>133</v>
      </c>
      <c r="L363" s="45"/>
      <c r="M363" s="226" t="s">
        <v>1</v>
      </c>
      <c r="N363" s="227" t="s">
        <v>44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229</v>
      </c>
      <c r="AT363" s="230" t="s">
        <v>129</v>
      </c>
      <c r="AU363" s="230" t="s">
        <v>88</v>
      </c>
      <c r="AY363" s="18" t="s">
        <v>126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21</v>
      </c>
      <c r="BK363" s="231">
        <f>ROUND(I363*H363,2)</f>
        <v>0</v>
      </c>
      <c r="BL363" s="18" t="s">
        <v>229</v>
      </c>
      <c r="BM363" s="230" t="s">
        <v>372</v>
      </c>
    </row>
    <row r="364" s="2" customFormat="1">
      <c r="A364" s="39"/>
      <c r="B364" s="40"/>
      <c r="C364" s="41"/>
      <c r="D364" s="232" t="s">
        <v>136</v>
      </c>
      <c r="E364" s="41"/>
      <c r="F364" s="233" t="s">
        <v>373</v>
      </c>
      <c r="G364" s="41"/>
      <c r="H364" s="41"/>
      <c r="I364" s="234"/>
      <c r="J364" s="41"/>
      <c r="K364" s="41"/>
      <c r="L364" s="45"/>
      <c r="M364" s="235"/>
      <c r="N364" s="236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136</v>
      </c>
      <c r="AU364" s="18" t="s">
        <v>88</v>
      </c>
    </row>
    <row r="365" s="12" customFormat="1" ht="22.8" customHeight="1">
      <c r="A365" s="12"/>
      <c r="B365" s="203"/>
      <c r="C365" s="204"/>
      <c r="D365" s="205" t="s">
        <v>78</v>
      </c>
      <c r="E365" s="217" t="s">
        <v>374</v>
      </c>
      <c r="F365" s="217" t="s">
        <v>375</v>
      </c>
      <c r="G365" s="204"/>
      <c r="H365" s="204"/>
      <c r="I365" s="207"/>
      <c r="J365" s="218">
        <f>BK365</f>
        <v>0</v>
      </c>
      <c r="K365" s="204"/>
      <c r="L365" s="209"/>
      <c r="M365" s="210"/>
      <c r="N365" s="211"/>
      <c r="O365" s="211"/>
      <c r="P365" s="212">
        <f>SUM(P366:P393)</f>
        <v>0</v>
      </c>
      <c r="Q365" s="211"/>
      <c r="R365" s="212">
        <f>SUM(R366:R393)</f>
        <v>0.026260080000000002</v>
      </c>
      <c r="S365" s="211"/>
      <c r="T365" s="213">
        <f>SUM(T366:T393)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4" t="s">
        <v>88</v>
      </c>
      <c r="AT365" s="215" t="s">
        <v>78</v>
      </c>
      <c r="AU365" s="215" t="s">
        <v>21</v>
      </c>
      <c r="AY365" s="214" t="s">
        <v>126</v>
      </c>
      <c r="BK365" s="216">
        <f>SUM(BK366:BK393)</f>
        <v>0</v>
      </c>
    </row>
    <row r="366" s="2" customFormat="1" ht="33" customHeight="1">
      <c r="A366" s="39"/>
      <c r="B366" s="40"/>
      <c r="C366" s="219" t="s">
        <v>376</v>
      </c>
      <c r="D366" s="219" t="s">
        <v>129</v>
      </c>
      <c r="E366" s="220" t="s">
        <v>377</v>
      </c>
      <c r="F366" s="221" t="s">
        <v>378</v>
      </c>
      <c r="G366" s="222" t="s">
        <v>132</v>
      </c>
      <c r="H366" s="223">
        <v>53.899999999999999</v>
      </c>
      <c r="I366" s="224"/>
      <c r="J366" s="225">
        <f>ROUND(I366*H366,2)</f>
        <v>0</v>
      </c>
      <c r="K366" s="221" t="s">
        <v>133</v>
      </c>
      <c r="L366" s="45"/>
      <c r="M366" s="226" t="s">
        <v>1</v>
      </c>
      <c r="N366" s="227" t="s">
        <v>44</v>
      </c>
      <c r="O366" s="92"/>
      <c r="P366" s="228">
        <f>O366*H366</f>
        <v>0</v>
      </c>
      <c r="Q366" s="228">
        <v>0.00020120000000000001</v>
      </c>
      <c r="R366" s="228">
        <f>Q366*H366</f>
        <v>0.010844680000000001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229</v>
      </c>
      <c r="AT366" s="230" t="s">
        <v>129</v>
      </c>
      <c r="AU366" s="230" t="s">
        <v>88</v>
      </c>
      <c r="AY366" s="18" t="s">
        <v>126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21</v>
      </c>
      <c r="BK366" s="231">
        <f>ROUND(I366*H366,2)</f>
        <v>0</v>
      </c>
      <c r="BL366" s="18" t="s">
        <v>229</v>
      </c>
      <c r="BM366" s="230" t="s">
        <v>379</v>
      </c>
    </row>
    <row r="367" s="2" customFormat="1">
      <c r="A367" s="39"/>
      <c r="B367" s="40"/>
      <c r="C367" s="41"/>
      <c r="D367" s="232" t="s">
        <v>136</v>
      </c>
      <c r="E367" s="41"/>
      <c r="F367" s="233" t="s">
        <v>380</v>
      </c>
      <c r="G367" s="41"/>
      <c r="H367" s="41"/>
      <c r="I367" s="234"/>
      <c r="J367" s="41"/>
      <c r="K367" s="41"/>
      <c r="L367" s="45"/>
      <c r="M367" s="235"/>
      <c r="N367" s="236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136</v>
      </c>
      <c r="AU367" s="18" t="s">
        <v>88</v>
      </c>
    </row>
    <row r="368" s="13" customFormat="1">
      <c r="A368" s="13"/>
      <c r="B368" s="237"/>
      <c r="C368" s="238"/>
      <c r="D368" s="232" t="s">
        <v>138</v>
      </c>
      <c r="E368" s="239" t="s">
        <v>1</v>
      </c>
      <c r="F368" s="240" t="s">
        <v>149</v>
      </c>
      <c r="G368" s="238"/>
      <c r="H368" s="239" t="s">
        <v>1</v>
      </c>
      <c r="I368" s="241"/>
      <c r="J368" s="238"/>
      <c r="K368" s="238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138</v>
      </c>
      <c r="AU368" s="246" t="s">
        <v>88</v>
      </c>
      <c r="AV368" s="13" t="s">
        <v>21</v>
      </c>
      <c r="AW368" s="13" t="s">
        <v>36</v>
      </c>
      <c r="AX368" s="13" t="s">
        <v>79</v>
      </c>
      <c r="AY368" s="246" t="s">
        <v>126</v>
      </c>
    </row>
    <row r="369" s="14" customFormat="1">
      <c r="A369" s="14"/>
      <c r="B369" s="247"/>
      <c r="C369" s="248"/>
      <c r="D369" s="232" t="s">
        <v>138</v>
      </c>
      <c r="E369" s="249" t="s">
        <v>1</v>
      </c>
      <c r="F369" s="250" t="s">
        <v>150</v>
      </c>
      <c r="G369" s="248"/>
      <c r="H369" s="251">
        <v>3.7200000000000002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138</v>
      </c>
      <c r="AU369" s="257" t="s">
        <v>88</v>
      </c>
      <c r="AV369" s="14" t="s">
        <v>88</v>
      </c>
      <c r="AW369" s="14" t="s">
        <v>36</v>
      </c>
      <c r="AX369" s="14" t="s">
        <v>79</v>
      </c>
      <c r="AY369" s="257" t="s">
        <v>126</v>
      </c>
    </row>
    <row r="370" s="14" customFormat="1">
      <c r="A370" s="14"/>
      <c r="B370" s="247"/>
      <c r="C370" s="248"/>
      <c r="D370" s="232" t="s">
        <v>138</v>
      </c>
      <c r="E370" s="249" t="s">
        <v>1</v>
      </c>
      <c r="F370" s="250" t="s">
        <v>381</v>
      </c>
      <c r="G370" s="248"/>
      <c r="H370" s="251">
        <v>3.7200000000000002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138</v>
      </c>
      <c r="AU370" s="257" t="s">
        <v>88</v>
      </c>
      <c r="AV370" s="14" t="s">
        <v>88</v>
      </c>
      <c r="AW370" s="14" t="s">
        <v>36</v>
      </c>
      <c r="AX370" s="14" t="s">
        <v>79</v>
      </c>
      <c r="AY370" s="257" t="s">
        <v>126</v>
      </c>
    </row>
    <row r="371" s="13" customFormat="1">
      <c r="A371" s="13"/>
      <c r="B371" s="237"/>
      <c r="C371" s="238"/>
      <c r="D371" s="232" t="s">
        <v>138</v>
      </c>
      <c r="E371" s="239" t="s">
        <v>1</v>
      </c>
      <c r="F371" s="240" t="s">
        <v>153</v>
      </c>
      <c r="G371" s="238"/>
      <c r="H371" s="239" t="s">
        <v>1</v>
      </c>
      <c r="I371" s="241"/>
      <c r="J371" s="238"/>
      <c r="K371" s="238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138</v>
      </c>
      <c r="AU371" s="246" t="s">
        <v>88</v>
      </c>
      <c r="AV371" s="13" t="s">
        <v>21</v>
      </c>
      <c r="AW371" s="13" t="s">
        <v>36</v>
      </c>
      <c r="AX371" s="13" t="s">
        <v>79</v>
      </c>
      <c r="AY371" s="246" t="s">
        <v>126</v>
      </c>
    </row>
    <row r="372" s="13" customFormat="1">
      <c r="A372" s="13"/>
      <c r="B372" s="237"/>
      <c r="C372" s="238"/>
      <c r="D372" s="232" t="s">
        <v>138</v>
      </c>
      <c r="E372" s="239" t="s">
        <v>1</v>
      </c>
      <c r="F372" s="240" t="s">
        <v>139</v>
      </c>
      <c r="G372" s="238"/>
      <c r="H372" s="239" t="s">
        <v>1</v>
      </c>
      <c r="I372" s="241"/>
      <c r="J372" s="238"/>
      <c r="K372" s="238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138</v>
      </c>
      <c r="AU372" s="246" t="s">
        <v>88</v>
      </c>
      <c r="AV372" s="13" t="s">
        <v>21</v>
      </c>
      <c r="AW372" s="13" t="s">
        <v>36</v>
      </c>
      <c r="AX372" s="13" t="s">
        <v>79</v>
      </c>
      <c r="AY372" s="246" t="s">
        <v>126</v>
      </c>
    </row>
    <row r="373" s="14" customFormat="1">
      <c r="A373" s="14"/>
      <c r="B373" s="247"/>
      <c r="C373" s="248"/>
      <c r="D373" s="232" t="s">
        <v>138</v>
      </c>
      <c r="E373" s="249" t="s">
        <v>1</v>
      </c>
      <c r="F373" s="250" t="s">
        <v>140</v>
      </c>
      <c r="G373" s="248"/>
      <c r="H373" s="251">
        <v>13.23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138</v>
      </c>
      <c r="AU373" s="257" t="s">
        <v>88</v>
      </c>
      <c r="AV373" s="14" t="s">
        <v>88</v>
      </c>
      <c r="AW373" s="14" t="s">
        <v>36</v>
      </c>
      <c r="AX373" s="14" t="s">
        <v>79</v>
      </c>
      <c r="AY373" s="257" t="s">
        <v>126</v>
      </c>
    </row>
    <row r="374" s="13" customFormat="1">
      <c r="A374" s="13"/>
      <c r="B374" s="237"/>
      <c r="C374" s="238"/>
      <c r="D374" s="232" t="s">
        <v>138</v>
      </c>
      <c r="E374" s="239" t="s">
        <v>1</v>
      </c>
      <c r="F374" s="240" t="s">
        <v>141</v>
      </c>
      <c r="G374" s="238"/>
      <c r="H374" s="239" t="s">
        <v>1</v>
      </c>
      <c r="I374" s="241"/>
      <c r="J374" s="238"/>
      <c r="K374" s="238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138</v>
      </c>
      <c r="AU374" s="246" t="s">
        <v>88</v>
      </c>
      <c r="AV374" s="13" t="s">
        <v>21</v>
      </c>
      <c r="AW374" s="13" t="s">
        <v>36</v>
      </c>
      <c r="AX374" s="13" t="s">
        <v>79</v>
      </c>
      <c r="AY374" s="246" t="s">
        <v>126</v>
      </c>
    </row>
    <row r="375" s="14" customFormat="1">
      <c r="A375" s="14"/>
      <c r="B375" s="247"/>
      <c r="C375" s="248"/>
      <c r="D375" s="232" t="s">
        <v>138</v>
      </c>
      <c r="E375" s="249" t="s">
        <v>1</v>
      </c>
      <c r="F375" s="250" t="s">
        <v>140</v>
      </c>
      <c r="G375" s="248"/>
      <c r="H375" s="251">
        <v>13.23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138</v>
      </c>
      <c r="AU375" s="257" t="s">
        <v>88</v>
      </c>
      <c r="AV375" s="14" t="s">
        <v>88</v>
      </c>
      <c r="AW375" s="14" t="s">
        <v>36</v>
      </c>
      <c r="AX375" s="14" t="s">
        <v>79</v>
      </c>
      <c r="AY375" s="257" t="s">
        <v>126</v>
      </c>
    </row>
    <row r="376" s="16" customFormat="1">
      <c r="A376" s="16"/>
      <c r="B376" s="269"/>
      <c r="C376" s="270"/>
      <c r="D376" s="232" t="s">
        <v>138</v>
      </c>
      <c r="E376" s="271" t="s">
        <v>1</v>
      </c>
      <c r="F376" s="272" t="s">
        <v>152</v>
      </c>
      <c r="G376" s="270"/>
      <c r="H376" s="273">
        <v>33.899999999999999</v>
      </c>
      <c r="I376" s="274"/>
      <c r="J376" s="270"/>
      <c r="K376" s="270"/>
      <c r="L376" s="275"/>
      <c r="M376" s="276"/>
      <c r="N376" s="277"/>
      <c r="O376" s="277"/>
      <c r="P376" s="277"/>
      <c r="Q376" s="277"/>
      <c r="R376" s="277"/>
      <c r="S376" s="277"/>
      <c r="T376" s="278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9" t="s">
        <v>138</v>
      </c>
      <c r="AU376" s="279" t="s">
        <v>88</v>
      </c>
      <c r="AV376" s="16" t="s">
        <v>127</v>
      </c>
      <c r="AW376" s="16" t="s">
        <v>36</v>
      </c>
      <c r="AX376" s="16" t="s">
        <v>79</v>
      </c>
      <c r="AY376" s="279" t="s">
        <v>126</v>
      </c>
    </row>
    <row r="377" s="13" customFormat="1">
      <c r="A377" s="13"/>
      <c r="B377" s="237"/>
      <c r="C377" s="238"/>
      <c r="D377" s="232" t="s">
        <v>138</v>
      </c>
      <c r="E377" s="239" t="s">
        <v>1</v>
      </c>
      <c r="F377" s="240" t="s">
        <v>154</v>
      </c>
      <c r="G377" s="238"/>
      <c r="H377" s="239" t="s">
        <v>1</v>
      </c>
      <c r="I377" s="241"/>
      <c r="J377" s="238"/>
      <c r="K377" s="238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138</v>
      </c>
      <c r="AU377" s="246" t="s">
        <v>88</v>
      </c>
      <c r="AV377" s="13" t="s">
        <v>21</v>
      </c>
      <c r="AW377" s="13" t="s">
        <v>36</v>
      </c>
      <c r="AX377" s="13" t="s">
        <v>79</v>
      </c>
      <c r="AY377" s="246" t="s">
        <v>126</v>
      </c>
    </row>
    <row r="378" s="14" customFormat="1">
      <c r="A378" s="14"/>
      <c r="B378" s="247"/>
      <c r="C378" s="248"/>
      <c r="D378" s="232" t="s">
        <v>138</v>
      </c>
      <c r="E378" s="249" t="s">
        <v>1</v>
      </c>
      <c r="F378" s="250" t="s">
        <v>155</v>
      </c>
      <c r="G378" s="248"/>
      <c r="H378" s="251">
        <v>20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138</v>
      </c>
      <c r="AU378" s="257" t="s">
        <v>88</v>
      </c>
      <c r="AV378" s="14" t="s">
        <v>88</v>
      </c>
      <c r="AW378" s="14" t="s">
        <v>36</v>
      </c>
      <c r="AX378" s="14" t="s">
        <v>79</v>
      </c>
      <c r="AY378" s="257" t="s">
        <v>126</v>
      </c>
    </row>
    <row r="379" s="15" customFormat="1">
      <c r="A379" s="15"/>
      <c r="B379" s="258"/>
      <c r="C379" s="259"/>
      <c r="D379" s="232" t="s">
        <v>138</v>
      </c>
      <c r="E379" s="260" t="s">
        <v>1</v>
      </c>
      <c r="F379" s="261" t="s">
        <v>142</v>
      </c>
      <c r="G379" s="259"/>
      <c r="H379" s="262">
        <v>53.899999999999999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8" t="s">
        <v>138</v>
      </c>
      <c r="AU379" s="268" t="s">
        <v>88</v>
      </c>
      <c r="AV379" s="15" t="s">
        <v>134</v>
      </c>
      <c r="AW379" s="15" t="s">
        <v>36</v>
      </c>
      <c r="AX379" s="15" t="s">
        <v>21</v>
      </c>
      <c r="AY379" s="268" t="s">
        <v>126</v>
      </c>
    </row>
    <row r="380" s="2" customFormat="1" ht="24.15" customHeight="1">
      <c r="A380" s="39"/>
      <c r="B380" s="40"/>
      <c r="C380" s="219" t="s">
        <v>319</v>
      </c>
      <c r="D380" s="219" t="s">
        <v>129</v>
      </c>
      <c r="E380" s="220" t="s">
        <v>382</v>
      </c>
      <c r="F380" s="221" t="s">
        <v>383</v>
      </c>
      <c r="G380" s="222" t="s">
        <v>132</v>
      </c>
      <c r="H380" s="223">
        <v>53.899999999999999</v>
      </c>
      <c r="I380" s="224"/>
      <c r="J380" s="225">
        <f>ROUND(I380*H380,2)</f>
        <v>0</v>
      </c>
      <c r="K380" s="221" t="s">
        <v>133</v>
      </c>
      <c r="L380" s="45"/>
      <c r="M380" s="226" t="s">
        <v>1</v>
      </c>
      <c r="N380" s="227" t="s">
        <v>44</v>
      </c>
      <c r="O380" s="92"/>
      <c r="P380" s="228">
        <f>O380*H380</f>
        <v>0</v>
      </c>
      <c r="Q380" s="228">
        <v>0.00028600000000000001</v>
      </c>
      <c r="R380" s="228">
        <f>Q380*H380</f>
        <v>0.015415400000000001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229</v>
      </c>
      <c r="AT380" s="230" t="s">
        <v>129</v>
      </c>
      <c r="AU380" s="230" t="s">
        <v>88</v>
      </c>
      <c r="AY380" s="18" t="s">
        <v>126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21</v>
      </c>
      <c r="BK380" s="231">
        <f>ROUND(I380*H380,2)</f>
        <v>0</v>
      </c>
      <c r="BL380" s="18" t="s">
        <v>229</v>
      </c>
      <c r="BM380" s="230" t="s">
        <v>384</v>
      </c>
    </row>
    <row r="381" s="2" customFormat="1">
      <c r="A381" s="39"/>
      <c r="B381" s="40"/>
      <c r="C381" s="41"/>
      <c r="D381" s="232" t="s">
        <v>136</v>
      </c>
      <c r="E381" s="41"/>
      <c r="F381" s="233" t="s">
        <v>385</v>
      </c>
      <c r="G381" s="41"/>
      <c r="H381" s="41"/>
      <c r="I381" s="234"/>
      <c r="J381" s="41"/>
      <c r="K381" s="41"/>
      <c r="L381" s="45"/>
      <c r="M381" s="235"/>
      <c r="N381" s="236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136</v>
      </c>
      <c r="AU381" s="18" t="s">
        <v>88</v>
      </c>
    </row>
    <row r="382" s="13" customFormat="1">
      <c r="A382" s="13"/>
      <c r="B382" s="237"/>
      <c r="C382" s="238"/>
      <c r="D382" s="232" t="s">
        <v>138</v>
      </c>
      <c r="E382" s="239" t="s">
        <v>1</v>
      </c>
      <c r="F382" s="240" t="s">
        <v>149</v>
      </c>
      <c r="G382" s="238"/>
      <c r="H382" s="239" t="s">
        <v>1</v>
      </c>
      <c r="I382" s="241"/>
      <c r="J382" s="238"/>
      <c r="K382" s="238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138</v>
      </c>
      <c r="AU382" s="246" t="s">
        <v>88</v>
      </c>
      <c r="AV382" s="13" t="s">
        <v>21</v>
      </c>
      <c r="AW382" s="13" t="s">
        <v>36</v>
      </c>
      <c r="AX382" s="13" t="s">
        <v>79</v>
      </c>
      <c r="AY382" s="246" t="s">
        <v>126</v>
      </c>
    </row>
    <row r="383" s="14" customFormat="1">
      <c r="A383" s="14"/>
      <c r="B383" s="247"/>
      <c r="C383" s="248"/>
      <c r="D383" s="232" t="s">
        <v>138</v>
      </c>
      <c r="E383" s="249" t="s">
        <v>1</v>
      </c>
      <c r="F383" s="250" t="s">
        <v>150</v>
      </c>
      <c r="G383" s="248"/>
      <c r="H383" s="251">
        <v>3.7200000000000002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138</v>
      </c>
      <c r="AU383" s="257" t="s">
        <v>88</v>
      </c>
      <c r="AV383" s="14" t="s">
        <v>88</v>
      </c>
      <c r="AW383" s="14" t="s">
        <v>36</v>
      </c>
      <c r="AX383" s="14" t="s">
        <v>79</v>
      </c>
      <c r="AY383" s="257" t="s">
        <v>126</v>
      </c>
    </row>
    <row r="384" s="14" customFormat="1">
      <c r="A384" s="14"/>
      <c r="B384" s="247"/>
      <c r="C384" s="248"/>
      <c r="D384" s="232" t="s">
        <v>138</v>
      </c>
      <c r="E384" s="249" t="s">
        <v>1</v>
      </c>
      <c r="F384" s="250" t="s">
        <v>381</v>
      </c>
      <c r="G384" s="248"/>
      <c r="H384" s="251">
        <v>3.7200000000000002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138</v>
      </c>
      <c r="AU384" s="257" t="s">
        <v>88</v>
      </c>
      <c r="AV384" s="14" t="s">
        <v>88</v>
      </c>
      <c r="AW384" s="14" t="s">
        <v>36</v>
      </c>
      <c r="AX384" s="14" t="s">
        <v>79</v>
      </c>
      <c r="AY384" s="257" t="s">
        <v>126</v>
      </c>
    </row>
    <row r="385" s="13" customFormat="1">
      <c r="A385" s="13"/>
      <c r="B385" s="237"/>
      <c r="C385" s="238"/>
      <c r="D385" s="232" t="s">
        <v>138</v>
      </c>
      <c r="E385" s="239" t="s">
        <v>1</v>
      </c>
      <c r="F385" s="240" t="s">
        <v>153</v>
      </c>
      <c r="G385" s="238"/>
      <c r="H385" s="239" t="s">
        <v>1</v>
      </c>
      <c r="I385" s="241"/>
      <c r="J385" s="238"/>
      <c r="K385" s="238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138</v>
      </c>
      <c r="AU385" s="246" t="s">
        <v>88</v>
      </c>
      <c r="AV385" s="13" t="s">
        <v>21</v>
      </c>
      <c r="AW385" s="13" t="s">
        <v>36</v>
      </c>
      <c r="AX385" s="13" t="s">
        <v>79</v>
      </c>
      <c r="AY385" s="246" t="s">
        <v>126</v>
      </c>
    </row>
    <row r="386" s="13" customFormat="1">
      <c r="A386" s="13"/>
      <c r="B386" s="237"/>
      <c r="C386" s="238"/>
      <c r="D386" s="232" t="s">
        <v>138</v>
      </c>
      <c r="E386" s="239" t="s">
        <v>1</v>
      </c>
      <c r="F386" s="240" t="s">
        <v>139</v>
      </c>
      <c r="G386" s="238"/>
      <c r="H386" s="239" t="s">
        <v>1</v>
      </c>
      <c r="I386" s="241"/>
      <c r="J386" s="238"/>
      <c r="K386" s="238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138</v>
      </c>
      <c r="AU386" s="246" t="s">
        <v>88</v>
      </c>
      <c r="AV386" s="13" t="s">
        <v>21</v>
      </c>
      <c r="AW386" s="13" t="s">
        <v>36</v>
      </c>
      <c r="AX386" s="13" t="s">
        <v>79</v>
      </c>
      <c r="AY386" s="246" t="s">
        <v>126</v>
      </c>
    </row>
    <row r="387" s="14" customFormat="1">
      <c r="A387" s="14"/>
      <c r="B387" s="247"/>
      <c r="C387" s="248"/>
      <c r="D387" s="232" t="s">
        <v>138</v>
      </c>
      <c r="E387" s="249" t="s">
        <v>1</v>
      </c>
      <c r="F387" s="250" t="s">
        <v>140</v>
      </c>
      <c r="G387" s="248"/>
      <c r="H387" s="251">
        <v>13.23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138</v>
      </c>
      <c r="AU387" s="257" t="s">
        <v>88</v>
      </c>
      <c r="AV387" s="14" t="s">
        <v>88</v>
      </c>
      <c r="AW387" s="14" t="s">
        <v>36</v>
      </c>
      <c r="AX387" s="14" t="s">
        <v>79</v>
      </c>
      <c r="AY387" s="257" t="s">
        <v>126</v>
      </c>
    </row>
    <row r="388" s="13" customFormat="1">
      <c r="A388" s="13"/>
      <c r="B388" s="237"/>
      <c r="C388" s="238"/>
      <c r="D388" s="232" t="s">
        <v>138</v>
      </c>
      <c r="E388" s="239" t="s">
        <v>1</v>
      </c>
      <c r="F388" s="240" t="s">
        <v>141</v>
      </c>
      <c r="G388" s="238"/>
      <c r="H388" s="239" t="s">
        <v>1</v>
      </c>
      <c r="I388" s="241"/>
      <c r="J388" s="238"/>
      <c r="K388" s="238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138</v>
      </c>
      <c r="AU388" s="246" t="s">
        <v>88</v>
      </c>
      <c r="AV388" s="13" t="s">
        <v>21</v>
      </c>
      <c r="AW388" s="13" t="s">
        <v>36</v>
      </c>
      <c r="AX388" s="13" t="s">
        <v>79</v>
      </c>
      <c r="AY388" s="246" t="s">
        <v>126</v>
      </c>
    </row>
    <row r="389" s="14" customFormat="1">
      <c r="A389" s="14"/>
      <c r="B389" s="247"/>
      <c r="C389" s="248"/>
      <c r="D389" s="232" t="s">
        <v>138</v>
      </c>
      <c r="E389" s="249" t="s">
        <v>1</v>
      </c>
      <c r="F389" s="250" t="s">
        <v>140</v>
      </c>
      <c r="G389" s="248"/>
      <c r="H389" s="251">
        <v>13.23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138</v>
      </c>
      <c r="AU389" s="257" t="s">
        <v>88</v>
      </c>
      <c r="AV389" s="14" t="s">
        <v>88</v>
      </c>
      <c r="AW389" s="14" t="s">
        <v>36</v>
      </c>
      <c r="AX389" s="14" t="s">
        <v>79</v>
      </c>
      <c r="AY389" s="257" t="s">
        <v>126</v>
      </c>
    </row>
    <row r="390" s="16" customFormat="1">
      <c r="A390" s="16"/>
      <c r="B390" s="269"/>
      <c r="C390" s="270"/>
      <c r="D390" s="232" t="s">
        <v>138</v>
      </c>
      <c r="E390" s="271" t="s">
        <v>1</v>
      </c>
      <c r="F390" s="272" t="s">
        <v>152</v>
      </c>
      <c r="G390" s="270"/>
      <c r="H390" s="273">
        <v>33.900000000000006</v>
      </c>
      <c r="I390" s="274"/>
      <c r="J390" s="270"/>
      <c r="K390" s="270"/>
      <c r="L390" s="275"/>
      <c r="M390" s="276"/>
      <c r="N390" s="277"/>
      <c r="O390" s="277"/>
      <c r="P390" s="277"/>
      <c r="Q390" s="277"/>
      <c r="R390" s="277"/>
      <c r="S390" s="277"/>
      <c r="T390" s="278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79" t="s">
        <v>138</v>
      </c>
      <c r="AU390" s="279" t="s">
        <v>88</v>
      </c>
      <c r="AV390" s="16" t="s">
        <v>127</v>
      </c>
      <c r="AW390" s="16" t="s">
        <v>36</v>
      </c>
      <c r="AX390" s="16" t="s">
        <v>79</v>
      </c>
      <c r="AY390" s="279" t="s">
        <v>126</v>
      </c>
    </row>
    <row r="391" s="13" customFormat="1">
      <c r="A391" s="13"/>
      <c r="B391" s="237"/>
      <c r="C391" s="238"/>
      <c r="D391" s="232" t="s">
        <v>138</v>
      </c>
      <c r="E391" s="239" t="s">
        <v>1</v>
      </c>
      <c r="F391" s="240" t="s">
        <v>154</v>
      </c>
      <c r="G391" s="238"/>
      <c r="H391" s="239" t="s">
        <v>1</v>
      </c>
      <c r="I391" s="241"/>
      <c r="J391" s="238"/>
      <c r="K391" s="238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138</v>
      </c>
      <c r="AU391" s="246" t="s">
        <v>88</v>
      </c>
      <c r="AV391" s="13" t="s">
        <v>21</v>
      </c>
      <c r="AW391" s="13" t="s">
        <v>36</v>
      </c>
      <c r="AX391" s="13" t="s">
        <v>79</v>
      </c>
      <c r="AY391" s="246" t="s">
        <v>126</v>
      </c>
    </row>
    <row r="392" s="14" customFormat="1">
      <c r="A392" s="14"/>
      <c r="B392" s="247"/>
      <c r="C392" s="248"/>
      <c r="D392" s="232" t="s">
        <v>138</v>
      </c>
      <c r="E392" s="249" t="s">
        <v>1</v>
      </c>
      <c r="F392" s="250" t="s">
        <v>155</v>
      </c>
      <c r="G392" s="248"/>
      <c r="H392" s="251">
        <v>20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7" t="s">
        <v>138</v>
      </c>
      <c r="AU392" s="257" t="s">
        <v>88</v>
      </c>
      <c r="AV392" s="14" t="s">
        <v>88</v>
      </c>
      <c r="AW392" s="14" t="s">
        <v>36</v>
      </c>
      <c r="AX392" s="14" t="s">
        <v>79</v>
      </c>
      <c r="AY392" s="257" t="s">
        <v>126</v>
      </c>
    </row>
    <row r="393" s="15" customFormat="1">
      <c r="A393" s="15"/>
      <c r="B393" s="258"/>
      <c r="C393" s="259"/>
      <c r="D393" s="232" t="s">
        <v>138</v>
      </c>
      <c r="E393" s="260" t="s">
        <v>1</v>
      </c>
      <c r="F393" s="261" t="s">
        <v>142</v>
      </c>
      <c r="G393" s="259"/>
      <c r="H393" s="262">
        <v>53.900000000000006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8" t="s">
        <v>138</v>
      </c>
      <c r="AU393" s="268" t="s">
        <v>88</v>
      </c>
      <c r="AV393" s="15" t="s">
        <v>134</v>
      </c>
      <c r="AW393" s="15" t="s">
        <v>36</v>
      </c>
      <c r="AX393" s="15" t="s">
        <v>21</v>
      </c>
      <c r="AY393" s="268" t="s">
        <v>126</v>
      </c>
    </row>
    <row r="394" s="12" customFormat="1" ht="22.8" customHeight="1">
      <c r="A394" s="12"/>
      <c r="B394" s="203"/>
      <c r="C394" s="204"/>
      <c r="D394" s="205" t="s">
        <v>78</v>
      </c>
      <c r="E394" s="217" t="s">
        <v>386</v>
      </c>
      <c r="F394" s="217" t="s">
        <v>387</v>
      </c>
      <c r="G394" s="204"/>
      <c r="H394" s="204"/>
      <c r="I394" s="207"/>
      <c r="J394" s="218">
        <f>BK394</f>
        <v>0</v>
      </c>
      <c r="K394" s="204"/>
      <c r="L394" s="209"/>
      <c r="M394" s="210"/>
      <c r="N394" s="211"/>
      <c r="O394" s="211"/>
      <c r="P394" s="212">
        <f>SUM(P395:P402)</f>
        <v>0</v>
      </c>
      <c r="Q394" s="211"/>
      <c r="R394" s="212">
        <f>SUM(R395:R402)</f>
        <v>0.11848199999999999</v>
      </c>
      <c r="S394" s="211"/>
      <c r="T394" s="213">
        <f>SUM(T395:T402)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4" t="s">
        <v>88</v>
      </c>
      <c r="AT394" s="215" t="s">
        <v>78</v>
      </c>
      <c r="AU394" s="215" t="s">
        <v>21</v>
      </c>
      <c r="AY394" s="214" t="s">
        <v>126</v>
      </c>
      <c r="BK394" s="216">
        <f>SUM(BK395:BK402)</f>
        <v>0</v>
      </c>
    </row>
    <row r="395" s="2" customFormat="1" ht="24.15" customHeight="1">
      <c r="A395" s="39"/>
      <c r="B395" s="40"/>
      <c r="C395" s="219" t="s">
        <v>388</v>
      </c>
      <c r="D395" s="219" t="s">
        <v>129</v>
      </c>
      <c r="E395" s="220" t="s">
        <v>389</v>
      </c>
      <c r="F395" s="221" t="s">
        <v>390</v>
      </c>
      <c r="G395" s="222" t="s">
        <v>132</v>
      </c>
      <c r="H395" s="223">
        <v>91.140000000000001</v>
      </c>
      <c r="I395" s="224"/>
      <c r="J395" s="225">
        <f>ROUND(I395*H395,2)</f>
        <v>0</v>
      </c>
      <c r="K395" s="221" t="s">
        <v>391</v>
      </c>
      <c r="L395" s="45"/>
      <c r="M395" s="226" t="s">
        <v>1</v>
      </c>
      <c r="N395" s="227" t="s">
        <v>44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229</v>
      </c>
      <c r="AT395" s="230" t="s">
        <v>129</v>
      </c>
      <c r="AU395" s="230" t="s">
        <v>88</v>
      </c>
      <c r="AY395" s="18" t="s">
        <v>126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21</v>
      </c>
      <c r="BK395" s="231">
        <f>ROUND(I395*H395,2)</f>
        <v>0</v>
      </c>
      <c r="BL395" s="18" t="s">
        <v>229</v>
      </c>
      <c r="BM395" s="230" t="s">
        <v>392</v>
      </c>
    </row>
    <row r="396" s="2" customFormat="1">
      <c r="A396" s="39"/>
      <c r="B396" s="40"/>
      <c r="C396" s="41"/>
      <c r="D396" s="232" t="s">
        <v>136</v>
      </c>
      <c r="E396" s="41"/>
      <c r="F396" s="233" t="s">
        <v>393</v>
      </c>
      <c r="G396" s="41"/>
      <c r="H396" s="41"/>
      <c r="I396" s="234"/>
      <c r="J396" s="41"/>
      <c r="K396" s="41"/>
      <c r="L396" s="45"/>
      <c r="M396" s="235"/>
      <c r="N396" s="236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136</v>
      </c>
      <c r="AU396" s="18" t="s">
        <v>88</v>
      </c>
    </row>
    <row r="397" s="14" customFormat="1">
      <c r="A397" s="14"/>
      <c r="B397" s="247"/>
      <c r="C397" s="248"/>
      <c r="D397" s="232" t="s">
        <v>138</v>
      </c>
      <c r="E397" s="249" t="s">
        <v>1</v>
      </c>
      <c r="F397" s="250" t="s">
        <v>242</v>
      </c>
      <c r="G397" s="248"/>
      <c r="H397" s="251">
        <v>47.039999999999999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138</v>
      </c>
      <c r="AU397" s="257" t="s">
        <v>88</v>
      </c>
      <c r="AV397" s="14" t="s">
        <v>88</v>
      </c>
      <c r="AW397" s="14" t="s">
        <v>36</v>
      </c>
      <c r="AX397" s="14" t="s">
        <v>79</v>
      </c>
      <c r="AY397" s="257" t="s">
        <v>126</v>
      </c>
    </row>
    <row r="398" s="14" customFormat="1">
      <c r="A398" s="14"/>
      <c r="B398" s="247"/>
      <c r="C398" s="248"/>
      <c r="D398" s="232" t="s">
        <v>138</v>
      </c>
      <c r="E398" s="249" t="s">
        <v>1</v>
      </c>
      <c r="F398" s="250" t="s">
        <v>243</v>
      </c>
      <c r="G398" s="248"/>
      <c r="H398" s="251">
        <v>20.579999999999998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7" t="s">
        <v>138</v>
      </c>
      <c r="AU398" s="257" t="s">
        <v>88</v>
      </c>
      <c r="AV398" s="14" t="s">
        <v>88</v>
      </c>
      <c r="AW398" s="14" t="s">
        <v>36</v>
      </c>
      <c r="AX398" s="14" t="s">
        <v>79</v>
      </c>
      <c r="AY398" s="257" t="s">
        <v>126</v>
      </c>
    </row>
    <row r="399" s="14" customFormat="1">
      <c r="A399" s="14"/>
      <c r="B399" s="247"/>
      <c r="C399" s="248"/>
      <c r="D399" s="232" t="s">
        <v>138</v>
      </c>
      <c r="E399" s="249" t="s">
        <v>1</v>
      </c>
      <c r="F399" s="250" t="s">
        <v>244</v>
      </c>
      <c r="G399" s="248"/>
      <c r="H399" s="251">
        <v>23.52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7" t="s">
        <v>138</v>
      </c>
      <c r="AU399" s="257" t="s">
        <v>88</v>
      </c>
      <c r="AV399" s="14" t="s">
        <v>88</v>
      </c>
      <c r="AW399" s="14" t="s">
        <v>36</v>
      </c>
      <c r="AX399" s="14" t="s">
        <v>79</v>
      </c>
      <c r="AY399" s="257" t="s">
        <v>126</v>
      </c>
    </row>
    <row r="400" s="15" customFormat="1">
      <c r="A400" s="15"/>
      <c r="B400" s="258"/>
      <c r="C400" s="259"/>
      <c r="D400" s="232" t="s">
        <v>138</v>
      </c>
      <c r="E400" s="260" t="s">
        <v>1</v>
      </c>
      <c r="F400" s="261" t="s">
        <v>142</v>
      </c>
      <c r="G400" s="259"/>
      <c r="H400" s="262">
        <v>91.140000000000001</v>
      </c>
      <c r="I400" s="263"/>
      <c r="J400" s="259"/>
      <c r="K400" s="259"/>
      <c r="L400" s="264"/>
      <c r="M400" s="265"/>
      <c r="N400" s="266"/>
      <c r="O400" s="266"/>
      <c r="P400" s="266"/>
      <c r="Q400" s="266"/>
      <c r="R400" s="266"/>
      <c r="S400" s="266"/>
      <c r="T400" s="26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8" t="s">
        <v>138</v>
      </c>
      <c r="AU400" s="268" t="s">
        <v>88</v>
      </c>
      <c r="AV400" s="15" t="s">
        <v>134</v>
      </c>
      <c r="AW400" s="15" t="s">
        <v>36</v>
      </c>
      <c r="AX400" s="15" t="s">
        <v>21</v>
      </c>
      <c r="AY400" s="268" t="s">
        <v>126</v>
      </c>
    </row>
    <row r="401" s="2" customFormat="1" ht="16.5" customHeight="1">
      <c r="A401" s="39"/>
      <c r="B401" s="40"/>
      <c r="C401" s="280" t="s">
        <v>326</v>
      </c>
      <c r="D401" s="280" t="s">
        <v>182</v>
      </c>
      <c r="E401" s="281" t="s">
        <v>394</v>
      </c>
      <c r="F401" s="282" t="s">
        <v>395</v>
      </c>
      <c r="G401" s="283" t="s">
        <v>132</v>
      </c>
      <c r="H401" s="284">
        <v>91.140000000000001</v>
      </c>
      <c r="I401" s="285"/>
      <c r="J401" s="286">
        <f>ROUND(I401*H401,2)</f>
        <v>0</v>
      </c>
      <c r="K401" s="282" t="s">
        <v>391</v>
      </c>
      <c r="L401" s="287"/>
      <c r="M401" s="288" t="s">
        <v>1</v>
      </c>
      <c r="N401" s="289" t="s">
        <v>44</v>
      </c>
      <c r="O401" s="92"/>
      <c r="P401" s="228">
        <f>O401*H401</f>
        <v>0</v>
      </c>
      <c r="Q401" s="228">
        <v>0.0012999999999999999</v>
      </c>
      <c r="R401" s="228">
        <f>Q401*H401</f>
        <v>0.11848199999999999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287</v>
      </c>
      <c r="AT401" s="230" t="s">
        <v>182</v>
      </c>
      <c r="AU401" s="230" t="s">
        <v>88</v>
      </c>
      <c r="AY401" s="18" t="s">
        <v>126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21</v>
      </c>
      <c r="BK401" s="231">
        <f>ROUND(I401*H401,2)</f>
        <v>0</v>
      </c>
      <c r="BL401" s="18" t="s">
        <v>229</v>
      </c>
      <c r="BM401" s="230" t="s">
        <v>396</v>
      </c>
    </row>
    <row r="402" s="2" customFormat="1">
      <c r="A402" s="39"/>
      <c r="B402" s="40"/>
      <c r="C402" s="41"/>
      <c r="D402" s="232" t="s">
        <v>136</v>
      </c>
      <c r="E402" s="41"/>
      <c r="F402" s="233" t="s">
        <v>395</v>
      </c>
      <c r="G402" s="41"/>
      <c r="H402" s="41"/>
      <c r="I402" s="234"/>
      <c r="J402" s="41"/>
      <c r="K402" s="41"/>
      <c r="L402" s="45"/>
      <c r="M402" s="292"/>
      <c r="N402" s="293"/>
      <c r="O402" s="294"/>
      <c r="P402" s="294"/>
      <c r="Q402" s="294"/>
      <c r="R402" s="294"/>
      <c r="S402" s="294"/>
      <c r="T402" s="295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136</v>
      </c>
      <c r="AU402" s="18" t="s">
        <v>88</v>
      </c>
    </row>
    <row r="403" s="2" customFormat="1" ht="6.96" customHeight="1">
      <c r="A403" s="39"/>
      <c r="B403" s="67"/>
      <c r="C403" s="68"/>
      <c r="D403" s="68"/>
      <c r="E403" s="68"/>
      <c r="F403" s="68"/>
      <c r="G403" s="68"/>
      <c r="H403" s="68"/>
      <c r="I403" s="68"/>
      <c r="J403" s="68"/>
      <c r="K403" s="68"/>
      <c r="L403" s="45"/>
      <c r="M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</sheetData>
  <sheetProtection sheet="1" autoFilter="0" formatColumns="0" formatRows="0" objects="1" scenarios="1" spinCount="100000" saltValue="mc6Q49LuCEaZsO99Al6L1lVGG/4Dr4C4Ga+HbOUhmgqVjW2trMqJIf70r3DqbC8r81KxZyj0XRTiC/L+gEFKRA==" hashValue="fOpjIy0zsC62LNZ5q3plNnjkhAUNXU9AKPoxHfxKGvHqjiHfV4BxpHbtI+CsMDMsjk8s6lP3eH916QVyL0Wfzg==" algorithmName="SHA-512" password="CA9C"/>
  <autoFilter ref="C126:K40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92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ZŠ Jižní – výměna oken, pavilon U2 – jižní strana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19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30</v>
      </c>
      <c r="G12" s="39"/>
      <c r="H12" s="39"/>
      <c r="I12" s="141" t="s">
        <v>24</v>
      </c>
      <c r="J12" s="145" t="str">
        <f>'Rekapitulace stavby'!AN8</f>
        <v>3. 8. 2023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28</v>
      </c>
      <c r="E14" s="39"/>
      <c r="F14" s="39"/>
      <c r="G14" s="39"/>
      <c r="H14" s="39"/>
      <c r="I14" s="141" t="s">
        <v>29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31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32</v>
      </c>
      <c r="E17" s="39"/>
      <c r="F17" s="39"/>
      <c r="G17" s="39"/>
      <c r="H17" s="39"/>
      <c r="I17" s="14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34</v>
      </c>
      <c r="E20" s="39"/>
      <c r="F20" s="39"/>
      <c r="G20" s="39"/>
      <c r="H20" s="39"/>
      <c r="I20" s="141" t="s">
        <v>29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Petr Kubiš</v>
      </c>
      <c r="F21" s="39"/>
      <c r="G21" s="39"/>
      <c r="H21" s="39"/>
      <c r="I21" s="141" t="s">
        <v>31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29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31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ROUND((SUM(BE122:BE147)),  2)</f>
        <v>0</v>
      </c>
      <c r="G33" s="39"/>
      <c r="H33" s="39"/>
      <c r="I33" s="156">
        <v>0.20999999999999999</v>
      </c>
      <c r="J33" s="155">
        <f>ROUND(((SUM(BE122:BE147))*I33),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ROUND((SUM(BF122:BF147)),  2)</f>
        <v>0</v>
      </c>
      <c r="G34" s="39"/>
      <c r="H34" s="39"/>
      <c r="I34" s="156">
        <v>0.14999999999999999</v>
      </c>
      <c r="J34" s="155">
        <f>ROUND(((SUM(BF122:BF147))*I34),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ROUND((SUM(BG122:BG147)),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ROUND((SUM(BH122:BH147)),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ROUND((SUM(BI122:BI147)),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ZŠ Jižní – výměna oken, pavilon U2 – jižní strana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230803-2 -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Petr Kubiš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96</v>
      </c>
      <c r="D94" s="177"/>
      <c r="E94" s="177"/>
      <c r="F94" s="177"/>
      <c r="G94" s="177"/>
      <c r="H94" s="177"/>
      <c r="I94" s="177"/>
      <c r="J94" s="178" t="s">
        <v>97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99</v>
      </c>
    </row>
    <row r="97" s="9" customFormat="1" ht="24.96" customHeight="1">
      <c r="A97" s="9"/>
      <c r="B97" s="180"/>
      <c r="C97" s="181"/>
      <c r="D97" s="182" t="s">
        <v>398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399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400</v>
      </c>
      <c r="E99" s="189"/>
      <c r="F99" s="189"/>
      <c r="G99" s="189"/>
      <c r="H99" s="189"/>
      <c r="I99" s="189"/>
      <c r="J99" s="190">
        <f>J127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401</v>
      </c>
      <c r="E100" s="189"/>
      <c r="F100" s="189"/>
      <c r="G100" s="189"/>
      <c r="H100" s="189"/>
      <c r="I100" s="189"/>
      <c r="J100" s="190">
        <f>J131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402</v>
      </c>
      <c r="E101" s="189"/>
      <c r="F101" s="189"/>
      <c r="G101" s="189"/>
      <c r="H101" s="189"/>
      <c r="I101" s="189"/>
      <c r="J101" s="190">
        <f>J140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403</v>
      </c>
      <c r="E102" s="189"/>
      <c r="F102" s="189"/>
      <c r="G102" s="189"/>
      <c r="H102" s="189"/>
      <c r="I102" s="189"/>
      <c r="J102" s="190">
        <f>J143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ZŠ Jižní – výměna oken, pavilon U2 – jižní strana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93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230803-2 - VRN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F12</f>
        <v xml:space="preserve"> </v>
      </c>
      <c r="G116" s="41"/>
      <c r="H116" s="41"/>
      <c r="I116" s="33" t="s">
        <v>24</v>
      </c>
      <c r="J116" s="80" t="str">
        <f>IF(J12="","",J12)</f>
        <v>3. 8. 2023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E15</f>
        <v xml:space="preserve"> </v>
      </c>
      <c r="G118" s="41"/>
      <c r="H118" s="41"/>
      <c r="I118" s="33" t="s">
        <v>34</v>
      </c>
      <c r="J118" s="37" t="str">
        <f>E21</f>
        <v>Petr Kubiš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IF(E18="","",E18)</f>
        <v>Vyplň údaj</v>
      </c>
      <c r="G119" s="41"/>
      <c r="H119" s="41"/>
      <c r="I119" s="33" t="s">
        <v>37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112</v>
      </c>
      <c r="D121" s="195" t="s">
        <v>64</v>
      </c>
      <c r="E121" s="195" t="s">
        <v>60</v>
      </c>
      <c r="F121" s="195" t="s">
        <v>61</v>
      </c>
      <c r="G121" s="195" t="s">
        <v>113</v>
      </c>
      <c r="H121" s="195" t="s">
        <v>114</v>
      </c>
      <c r="I121" s="195" t="s">
        <v>115</v>
      </c>
      <c r="J121" s="195" t="s">
        <v>97</v>
      </c>
      <c r="K121" s="196" t="s">
        <v>116</v>
      </c>
      <c r="L121" s="197"/>
      <c r="M121" s="101" t="s">
        <v>1</v>
      </c>
      <c r="N121" s="102" t="s">
        <v>43</v>
      </c>
      <c r="O121" s="102" t="s">
        <v>117</v>
      </c>
      <c r="P121" s="102" t="s">
        <v>118</v>
      </c>
      <c r="Q121" s="102" t="s">
        <v>119</v>
      </c>
      <c r="R121" s="102" t="s">
        <v>120</v>
      </c>
      <c r="S121" s="102" t="s">
        <v>121</v>
      </c>
      <c r="T121" s="103" t="s">
        <v>122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123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0</v>
      </c>
      <c r="S122" s="105"/>
      <c r="T122" s="20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99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78</v>
      </c>
      <c r="E123" s="206" t="s">
        <v>90</v>
      </c>
      <c r="F123" s="206" t="s">
        <v>404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P124+P127+P131+P140+P143</f>
        <v>0</v>
      </c>
      <c r="Q123" s="211"/>
      <c r="R123" s="212">
        <f>R124+R127+R131+R140+R143</f>
        <v>0</v>
      </c>
      <c r="S123" s="211"/>
      <c r="T123" s="213">
        <f>T124+T127+T131+T140+T143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171</v>
      </c>
      <c r="AT123" s="215" t="s">
        <v>78</v>
      </c>
      <c r="AU123" s="215" t="s">
        <v>79</v>
      </c>
      <c r="AY123" s="214" t="s">
        <v>126</v>
      </c>
      <c r="BK123" s="216">
        <f>BK124+BK127+BK131+BK140+BK143</f>
        <v>0</v>
      </c>
    </row>
    <row r="124" s="12" customFormat="1" ht="22.8" customHeight="1">
      <c r="A124" s="12"/>
      <c r="B124" s="203"/>
      <c r="C124" s="204"/>
      <c r="D124" s="205" t="s">
        <v>78</v>
      </c>
      <c r="E124" s="217" t="s">
        <v>405</v>
      </c>
      <c r="F124" s="217" t="s">
        <v>406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SUM(P125:P126)</f>
        <v>0</v>
      </c>
      <c r="Q124" s="211"/>
      <c r="R124" s="212">
        <f>SUM(R125:R126)</f>
        <v>0</v>
      </c>
      <c r="S124" s="211"/>
      <c r="T124" s="213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171</v>
      </c>
      <c r="AT124" s="215" t="s">
        <v>78</v>
      </c>
      <c r="AU124" s="215" t="s">
        <v>21</v>
      </c>
      <c r="AY124" s="214" t="s">
        <v>126</v>
      </c>
      <c r="BK124" s="216">
        <f>SUM(BK125:BK126)</f>
        <v>0</v>
      </c>
    </row>
    <row r="125" s="2" customFormat="1" ht="24.15" customHeight="1">
      <c r="A125" s="39"/>
      <c r="B125" s="40"/>
      <c r="C125" s="219" t="s">
        <v>21</v>
      </c>
      <c r="D125" s="219" t="s">
        <v>129</v>
      </c>
      <c r="E125" s="220" t="s">
        <v>407</v>
      </c>
      <c r="F125" s="221" t="s">
        <v>408</v>
      </c>
      <c r="G125" s="222" t="s">
        <v>174</v>
      </c>
      <c r="H125" s="223">
        <v>1</v>
      </c>
      <c r="I125" s="224"/>
      <c r="J125" s="225">
        <f>ROUND(I125*H125,2)</f>
        <v>0</v>
      </c>
      <c r="K125" s="221" t="s">
        <v>133</v>
      </c>
      <c r="L125" s="45"/>
      <c r="M125" s="226" t="s">
        <v>1</v>
      </c>
      <c r="N125" s="227" t="s">
        <v>44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134</v>
      </c>
      <c r="AT125" s="230" t="s">
        <v>129</v>
      </c>
      <c r="AU125" s="230" t="s">
        <v>88</v>
      </c>
      <c r="AY125" s="18" t="s">
        <v>126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21</v>
      </c>
      <c r="BK125" s="231">
        <f>ROUND(I125*H125,2)</f>
        <v>0</v>
      </c>
      <c r="BL125" s="18" t="s">
        <v>134</v>
      </c>
      <c r="BM125" s="230" t="s">
        <v>88</v>
      </c>
    </row>
    <row r="126" s="2" customFormat="1">
      <c r="A126" s="39"/>
      <c r="B126" s="40"/>
      <c r="C126" s="41"/>
      <c r="D126" s="232" t="s">
        <v>136</v>
      </c>
      <c r="E126" s="41"/>
      <c r="F126" s="233" t="s">
        <v>409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136</v>
      </c>
      <c r="AU126" s="18" t="s">
        <v>88</v>
      </c>
    </row>
    <row r="127" s="12" customFormat="1" ht="22.8" customHeight="1">
      <c r="A127" s="12"/>
      <c r="B127" s="203"/>
      <c r="C127" s="204"/>
      <c r="D127" s="205" t="s">
        <v>78</v>
      </c>
      <c r="E127" s="217" t="s">
        <v>410</v>
      </c>
      <c r="F127" s="217" t="s">
        <v>411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SUM(P128:P130)</f>
        <v>0</v>
      </c>
      <c r="Q127" s="211"/>
      <c r="R127" s="212">
        <f>SUM(R128:R130)</f>
        <v>0</v>
      </c>
      <c r="S127" s="211"/>
      <c r="T127" s="213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171</v>
      </c>
      <c r="AT127" s="215" t="s">
        <v>78</v>
      </c>
      <c r="AU127" s="215" t="s">
        <v>21</v>
      </c>
      <c r="AY127" s="214" t="s">
        <v>126</v>
      </c>
      <c r="BK127" s="216">
        <f>SUM(BK128:BK130)</f>
        <v>0</v>
      </c>
    </row>
    <row r="128" s="2" customFormat="1" ht="16.5" customHeight="1">
      <c r="A128" s="39"/>
      <c r="B128" s="40"/>
      <c r="C128" s="219" t="s">
        <v>88</v>
      </c>
      <c r="D128" s="219" t="s">
        <v>129</v>
      </c>
      <c r="E128" s="220" t="s">
        <v>412</v>
      </c>
      <c r="F128" s="221" t="s">
        <v>413</v>
      </c>
      <c r="G128" s="222" t="s">
        <v>414</v>
      </c>
      <c r="H128" s="223">
        <v>1</v>
      </c>
      <c r="I128" s="224"/>
      <c r="J128" s="225">
        <f>ROUND(I128*H128,2)</f>
        <v>0</v>
      </c>
      <c r="K128" s="221" t="s">
        <v>133</v>
      </c>
      <c r="L128" s="45"/>
      <c r="M128" s="226" t="s">
        <v>1</v>
      </c>
      <c r="N128" s="227" t="s">
        <v>44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134</v>
      </c>
      <c r="AT128" s="230" t="s">
        <v>129</v>
      </c>
      <c r="AU128" s="230" t="s">
        <v>88</v>
      </c>
      <c r="AY128" s="18" t="s">
        <v>126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21</v>
      </c>
      <c r="BK128" s="231">
        <f>ROUND(I128*H128,2)</f>
        <v>0</v>
      </c>
      <c r="BL128" s="18" t="s">
        <v>134</v>
      </c>
      <c r="BM128" s="230" t="s">
        <v>134</v>
      </c>
    </row>
    <row r="129" s="2" customFormat="1">
      <c r="A129" s="39"/>
      <c r="B129" s="40"/>
      <c r="C129" s="41"/>
      <c r="D129" s="232" t="s">
        <v>136</v>
      </c>
      <c r="E129" s="41"/>
      <c r="F129" s="233" t="s">
        <v>415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136</v>
      </c>
      <c r="AU129" s="18" t="s">
        <v>88</v>
      </c>
    </row>
    <row r="130" s="2" customFormat="1">
      <c r="A130" s="39"/>
      <c r="B130" s="40"/>
      <c r="C130" s="41"/>
      <c r="D130" s="232" t="s">
        <v>328</v>
      </c>
      <c r="E130" s="41"/>
      <c r="F130" s="291" t="s">
        <v>416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328</v>
      </c>
      <c r="AU130" s="18" t="s">
        <v>88</v>
      </c>
    </row>
    <row r="131" s="12" customFormat="1" ht="22.8" customHeight="1">
      <c r="A131" s="12"/>
      <c r="B131" s="203"/>
      <c r="C131" s="204"/>
      <c r="D131" s="205" t="s">
        <v>78</v>
      </c>
      <c r="E131" s="217" t="s">
        <v>417</v>
      </c>
      <c r="F131" s="217" t="s">
        <v>418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SUM(P132:P139)</f>
        <v>0</v>
      </c>
      <c r="Q131" s="211"/>
      <c r="R131" s="212">
        <f>SUM(R132:R139)</f>
        <v>0</v>
      </c>
      <c r="S131" s="211"/>
      <c r="T131" s="213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171</v>
      </c>
      <c r="AT131" s="215" t="s">
        <v>78</v>
      </c>
      <c r="AU131" s="215" t="s">
        <v>21</v>
      </c>
      <c r="AY131" s="214" t="s">
        <v>126</v>
      </c>
      <c r="BK131" s="216">
        <f>SUM(BK132:BK139)</f>
        <v>0</v>
      </c>
    </row>
    <row r="132" s="2" customFormat="1" ht="24.15" customHeight="1">
      <c r="A132" s="39"/>
      <c r="B132" s="40"/>
      <c r="C132" s="219" t="s">
        <v>127</v>
      </c>
      <c r="D132" s="219" t="s">
        <v>129</v>
      </c>
      <c r="E132" s="220" t="s">
        <v>419</v>
      </c>
      <c r="F132" s="221" t="s">
        <v>420</v>
      </c>
      <c r="G132" s="222" t="s">
        <v>174</v>
      </c>
      <c r="H132" s="223">
        <v>1</v>
      </c>
      <c r="I132" s="224"/>
      <c r="J132" s="225">
        <f>ROUND(I132*H132,2)</f>
        <v>0</v>
      </c>
      <c r="K132" s="221" t="s">
        <v>133</v>
      </c>
      <c r="L132" s="45"/>
      <c r="M132" s="226" t="s">
        <v>1</v>
      </c>
      <c r="N132" s="227" t="s">
        <v>44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134</v>
      </c>
      <c r="AT132" s="230" t="s">
        <v>129</v>
      </c>
      <c r="AU132" s="230" t="s">
        <v>88</v>
      </c>
      <c r="AY132" s="18" t="s">
        <v>126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21</v>
      </c>
      <c r="BK132" s="231">
        <f>ROUND(I132*H132,2)</f>
        <v>0</v>
      </c>
      <c r="BL132" s="18" t="s">
        <v>134</v>
      </c>
      <c r="BM132" s="230" t="s">
        <v>143</v>
      </c>
    </row>
    <row r="133" s="2" customFormat="1">
      <c r="A133" s="39"/>
      <c r="B133" s="40"/>
      <c r="C133" s="41"/>
      <c r="D133" s="232" t="s">
        <v>136</v>
      </c>
      <c r="E133" s="41"/>
      <c r="F133" s="233" t="s">
        <v>421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136</v>
      </c>
      <c r="AU133" s="18" t="s">
        <v>88</v>
      </c>
    </row>
    <row r="134" s="2" customFormat="1" ht="16.5" customHeight="1">
      <c r="A134" s="39"/>
      <c r="B134" s="40"/>
      <c r="C134" s="219" t="s">
        <v>134</v>
      </c>
      <c r="D134" s="219" t="s">
        <v>129</v>
      </c>
      <c r="E134" s="220" t="s">
        <v>422</v>
      </c>
      <c r="F134" s="221" t="s">
        <v>423</v>
      </c>
      <c r="G134" s="222" t="s">
        <v>174</v>
      </c>
      <c r="H134" s="223">
        <v>1</v>
      </c>
      <c r="I134" s="224"/>
      <c r="J134" s="225">
        <f>ROUND(I134*H134,2)</f>
        <v>0</v>
      </c>
      <c r="K134" s="221" t="s">
        <v>133</v>
      </c>
      <c r="L134" s="45"/>
      <c r="M134" s="226" t="s">
        <v>1</v>
      </c>
      <c r="N134" s="227" t="s">
        <v>44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134</v>
      </c>
      <c r="AT134" s="230" t="s">
        <v>129</v>
      </c>
      <c r="AU134" s="230" t="s">
        <v>88</v>
      </c>
      <c r="AY134" s="18" t="s">
        <v>126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21</v>
      </c>
      <c r="BK134" s="231">
        <f>ROUND(I134*H134,2)</f>
        <v>0</v>
      </c>
      <c r="BL134" s="18" t="s">
        <v>134</v>
      </c>
      <c r="BM134" s="230" t="s">
        <v>163</v>
      </c>
    </row>
    <row r="135" s="2" customFormat="1">
      <c r="A135" s="39"/>
      <c r="B135" s="40"/>
      <c r="C135" s="41"/>
      <c r="D135" s="232" t="s">
        <v>136</v>
      </c>
      <c r="E135" s="41"/>
      <c r="F135" s="233" t="s">
        <v>424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136</v>
      </c>
      <c r="AU135" s="18" t="s">
        <v>88</v>
      </c>
    </row>
    <row r="136" s="2" customFormat="1" ht="16.5" customHeight="1">
      <c r="A136" s="39"/>
      <c r="B136" s="40"/>
      <c r="C136" s="219" t="s">
        <v>171</v>
      </c>
      <c r="D136" s="219" t="s">
        <v>129</v>
      </c>
      <c r="E136" s="220" t="s">
        <v>425</v>
      </c>
      <c r="F136" s="221" t="s">
        <v>426</v>
      </c>
      <c r="G136" s="222" t="s">
        <v>174</v>
      </c>
      <c r="H136" s="223">
        <v>1</v>
      </c>
      <c r="I136" s="224"/>
      <c r="J136" s="225">
        <f>ROUND(I136*H136,2)</f>
        <v>0</v>
      </c>
      <c r="K136" s="221" t="s">
        <v>133</v>
      </c>
      <c r="L136" s="45"/>
      <c r="M136" s="226" t="s">
        <v>1</v>
      </c>
      <c r="N136" s="227" t="s">
        <v>44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134</v>
      </c>
      <c r="AT136" s="230" t="s">
        <v>129</v>
      </c>
      <c r="AU136" s="230" t="s">
        <v>88</v>
      </c>
      <c r="AY136" s="18" t="s">
        <v>126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21</v>
      </c>
      <c r="BK136" s="231">
        <f>ROUND(I136*H136,2)</f>
        <v>0</v>
      </c>
      <c r="BL136" s="18" t="s">
        <v>134</v>
      </c>
      <c r="BM136" s="230" t="s">
        <v>26</v>
      </c>
    </row>
    <row r="137" s="2" customFormat="1">
      <c r="A137" s="39"/>
      <c r="B137" s="40"/>
      <c r="C137" s="41"/>
      <c r="D137" s="232" t="s">
        <v>136</v>
      </c>
      <c r="E137" s="41"/>
      <c r="F137" s="233" t="s">
        <v>427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136</v>
      </c>
      <c r="AU137" s="18" t="s">
        <v>88</v>
      </c>
    </row>
    <row r="138" s="2" customFormat="1" ht="16.5" customHeight="1">
      <c r="A138" s="39"/>
      <c r="B138" s="40"/>
      <c r="C138" s="219" t="s">
        <v>143</v>
      </c>
      <c r="D138" s="219" t="s">
        <v>129</v>
      </c>
      <c r="E138" s="220" t="s">
        <v>428</v>
      </c>
      <c r="F138" s="221" t="s">
        <v>429</v>
      </c>
      <c r="G138" s="222" t="s">
        <v>174</v>
      </c>
      <c r="H138" s="223">
        <v>1</v>
      </c>
      <c r="I138" s="224"/>
      <c r="J138" s="225">
        <f>ROUND(I138*H138,2)</f>
        <v>0</v>
      </c>
      <c r="K138" s="221" t="s">
        <v>133</v>
      </c>
      <c r="L138" s="45"/>
      <c r="M138" s="226" t="s">
        <v>1</v>
      </c>
      <c r="N138" s="227" t="s">
        <v>44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134</v>
      </c>
      <c r="AT138" s="230" t="s">
        <v>129</v>
      </c>
      <c r="AU138" s="230" t="s">
        <v>88</v>
      </c>
      <c r="AY138" s="18" t="s">
        <v>126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21</v>
      </c>
      <c r="BK138" s="231">
        <f>ROUND(I138*H138,2)</f>
        <v>0</v>
      </c>
      <c r="BL138" s="18" t="s">
        <v>134</v>
      </c>
      <c r="BM138" s="230" t="s">
        <v>206</v>
      </c>
    </row>
    <row r="139" s="2" customFormat="1">
      <c r="A139" s="39"/>
      <c r="B139" s="40"/>
      <c r="C139" s="41"/>
      <c r="D139" s="232" t="s">
        <v>136</v>
      </c>
      <c r="E139" s="41"/>
      <c r="F139" s="233" t="s">
        <v>430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136</v>
      </c>
      <c r="AU139" s="18" t="s">
        <v>88</v>
      </c>
    </row>
    <row r="140" s="12" customFormat="1" ht="22.8" customHeight="1">
      <c r="A140" s="12"/>
      <c r="B140" s="203"/>
      <c r="C140" s="204"/>
      <c r="D140" s="205" t="s">
        <v>78</v>
      </c>
      <c r="E140" s="217" t="s">
        <v>431</v>
      </c>
      <c r="F140" s="217" t="s">
        <v>432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SUM(P141:P142)</f>
        <v>0</v>
      </c>
      <c r="Q140" s="211"/>
      <c r="R140" s="212">
        <f>SUM(R141:R142)</f>
        <v>0</v>
      </c>
      <c r="S140" s="211"/>
      <c r="T140" s="213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171</v>
      </c>
      <c r="AT140" s="215" t="s">
        <v>78</v>
      </c>
      <c r="AU140" s="215" t="s">
        <v>21</v>
      </c>
      <c r="AY140" s="214" t="s">
        <v>126</v>
      </c>
      <c r="BK140" s="216">
        <f>SUM(BK141:BK142)</f>
        <v>0</v>
      </c>
    </row>
    <row r="141" s="2" customFormat="1" ht="16.5" customHeight="1">
      <c r="A141" s="39"/>
      <c r="B141" s="40"/>
      <c r="C141" s="219" t="s">
        <v>181</v>
      </c>
      <c r="D141" s="219" t="s">
        <v>129</v>
      </c>
      <c r="E141" s="220" t="s">
        <v>433</v>
      </c>
      <c r="F141" s="221" t="s">
        <v>434</v>
      </c>
      <c r="G141" s="222" t="s">
        <v>174</v>
      </c>
      <c r="H141" s="223">
        <v>1</v>
      </c>
      <c r="I141" s="224"/>
      <c r="J141" s="225">
        <f>ROUND(I141*H141,2)</f>
        <v>0</v>
      </c>
      <c r="K141" s="221" t="s">
        <v>133</v>
      </c>
      <c r="L141" s="45"/>
      <c r="M141" s="226" t="s">
        <v>1</v>
      </c>
      <c r="N141" s="227" t="s">
        <v>44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134</v>
      </c>
      <c r="AT141" s="230" t="s">
        <v>129</v>
      </c>
      <c r="AU141" s="230" t="s">
        <v>88</v>
      </c>
      <c r="AY141" s="18" t="s">
        <v>126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21</v>
      </c>
      <c r="BK141" s="231">
        <f>ROUND(I141*H141,2)</f>
        <v>0</v>
      </c>
      <c r="BL141" s="18" t="s">
        <v>134</v>
      </c>
      <c r="BM141" s="230" t="s">
        <v>218</v>
      </c>
    </row>
    <row r="142" s="2" customFormat="1">
      <c r="A142" s="39"/>
      <c r="B142" s="40"/>
      <c r="C142" s="41"/>
      <c r="D142" s="232" t="s">
        <v>136</v>
      </c>
      <c r="E142" s="41"/>
      <c r="F142" s="233" t="s">
        <v>435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136</v>
      </c>
      <c r="AU142" s="18" t="s">
        <v>88</v>
      </c>
    </row>
    <row r="143" s="12" customFormat="1" ht="22.8" customHeight="1">
      <c r="A143" s="12"/>
      <c r="B143" s="203"/>
      <c r="C143" s="204"/>
      <c r="D143" s="205" t="s">
        <v>78</v>
      </c>
      <c r="E143" s="217" t="s">
        <v>436</v>
      </c>
      <c r="F143" s="217" t="s">
        <v>437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SUM(P144:P147)</f>
        <v>0</v>
      </c>
      <c r="Q143" s="211"/>
      <c r="R143" s="212">
        <f>SUM(R144:R147)</f>
        <v>0</v>
      </c>
      <c r="S143" s="211"/>
      <c r="T143" s="21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171</v>
      </c>
      <c r="AT143" s="215" t="s">
        <v>78</v>
      </c>
      <c r="AU143" s="215" t="s">
        <v>21</v>
      </c>
      <c r="AY143" s="214" t="s">
        <v>126</v>
      </c>
      <c r="BK143" s="216">
        <f>SUM(BK144:BK147)</f>
        <v>0</v>
      </c>
    </row>
    <row r="144" s="2" customFormat="1" ht="21.75" customHeight="1">
      <c r="A144" s="39"/>
      <c r="B144" s="40"/>
      <c r="C144" s="219" t="s">
        <v>163</v>
      </c>
      <c r="D144" s="219" t="s">
        <v>129</v>
      </c>
      <c r="E144" s="220" t="s">
        <v>438</v>
      </c>
      <c r="F144" s="221" t="s">
        <v>439</v>
      </c>
      <c r="G144" s="222" t="s">
        <v>414</v>
      </c>
      <c r="H144" s="223">
        <v>1</v>
      </c>
      <c r="I144" s="224"/>
      <c r="J144" s="225">
        <f>ROUND(I144*H144,2)</f>
        <v>0</v>
      </c>
      <c r="K144" s="221" t="s">
        <v>133</v>
      </c>
      <c r="L144" s="45"/>
      <c r="M144" s="226" t="s">
        <v>1</v>
      </c>
      <c r="N144" s="227" t="s">
        <v>44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134</v>
      </c>
      <c r="AT144" s="230" t="s">
        <v>129</v>
      </c>
      <c r="AU144" s="230" t="s">
        <v>88</v>
      </c>
      <c r="AY144" s="18" t="s">
        <v>126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21</v>
      </c>
      <c r="BK144" s="231">
        <f>ROUND(I144*H144,2)</f>
        <v>0</v>
      </c>
      <c r="BL144" s="18" t="s">
        <v>134</v>
      </c>
      <c r="BM144" s="230" t="s">
        <v>229</v>
      </c>
    </row>
    <row r="145" s="2" customFormat="1">
      <c r="A145" s="39"/>
      <c r="B145" s="40"/>
      <c r="C145" s="41"/>
      <c r="D145" s="232" t="s">
        <v>136</v>
      </c>
      <c r="E145" s="41"/>
      <c r="F145" s="233" t="s">
        <v>440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136</v>
      </c>
      <c r="AU145" s="18" t="s">
        <v>88</v>
      </c>
    </row>
    <row r="146" s="2" customFormat="1" ht="21.75" customHeight="1">
      <c r="A146" s="39"/>
      <c r="B146" s="40"/>
      <c r="C146" s="219" t="s">
        <v>191</v>
      </c>
      <c r="D146" s="219" t="s">
        <v>129</v>
      </c>
      <c r="E146" s="220" t="s">
        <v>441</v>
      </c>
      <c r="F146" s="221" t="s">
        <v>442</v>
      </c>
      <c r="G146" s="222" t="s">
        <v>174</v>
      </c>
      <c r="H146" s="223">
        <v>1</v>
      </c>
      <c r="I146" s="224"/>
      <c r="J146" s="225">
        <f>ROUND(I146*H146,2)</f>
        <v>0</v>
      </c>
      <c r="K146" s="221" t="s">
        <v>133</v>
      </c>
      <c r="L146" s="45"/>
      <c r="M146" s="226" t="s">
        <v>1</v>
      </c>
      <c r="N146" s="227" t="s">
        <v>44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134</v>
      </c>
      <c r="AT146" s="230" t="s">
        <v>129</v>
      </c>
      <c r="AU146" s="230" t="s">
        <v>88</v>
      </c>
      <c r="AY146" s="18" t="s">
        <v>126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21</v>
      </c>
      <c r="BK146" s="231">
        <f>ROUND(I146*H146,2)</f>
        <v>0</v>
      </c>
      <c r="BL146" s="18" t="s">
        <v>134</v>
      </c>
      <c r="BM146" s="230" t="s">
        <v>247</v>
      </c>
    </row>
    <row r="147" s="2" customFormat="1">
      <c r="A147" s="39"/>
      <c r="B147" s="40"/>
      <c r="C147" s="41"/>
      <c r="D147" s="232" t="s">
        <v>136</v>
      </c>
      <c r="E147" s="41"/>
      <c r="F147" s="233" t="s">
        <v>443</v>
      </c>
      <c r="G147" s="41"/>
      <c r="H147" s="41"/>
      <c r="I147" s="234"/>
      <c r="J147" s="41"/>
      <c r="K147" s="41"/>
      <c r="L147" s="45"/>
      <c r="M147" s="292"/>
      <c r="N147" s="293"/>
      <c r="O147" s="294"/>
      <c r="P147" s="294"/>
      <c r="Q147" s="294"/>
      <c r="R147" s="294"/>
      <c r="S147" s="294"/>
      <c r="T147" s="295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136</v>
      </c>
      <c r="AU147" s="18" t="s">
        <v>88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f4chvjMX8Lgxa75c6x4fhfnLDOSBFpmvG6RkcA6+EIZpDBAmQ/cpJOZS3rQOvr11iZukSTks2E9cHGnTgewn6g==" hashValue="hP3lHa6hrWDGWP4wZgz98CxuP0LdWip7WuBvEqA2Q3fjKnhI0DSuEgm4/isc3JtOkZi+r+HHqInB8FbogGayaA==" algorithmName="SHA-512" password="CA9C"/>
  <autoFilter ref="C121:K1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ASUS\Alena</dc:creator>
  <cp:lastModifiedBy>ASUS\Alena</cp:lastModifiedBy>
  <dcterms:created xsi:type="dcterms:W3CDTF">2023-08-20T20:59:29Z</dcterms:created>
  <dcterms:modified xsi:type="dcterms:W3CDTF">2023-08-20T20:59:32Z</dcterms:modified>
</cp:coreProperties>
</file>