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1002 - Statické zajiště..." sheetId="2" r:id="rId2"/>
    <sheet name="VRN - Vedlejší a ostatní 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'171002 - Statické zajiště...'!$C$83:$K$436</definedName>
    <definedName name="_xlnm.Print_Area" localSheetId="1">'171002 - Statické zajiště...'!$C$4:$J$36,'171002 - Statické zajiště...'!$C$42:$J$65,'171002 - Statické zajiště...'!$C$71:$K$436</definedName>
    <definedName name="_xlnm.Print_Titles" localSheetId="1">'171002 - Statické zajiště...'!$83:$83</definedName>
    <definedName name="_xlnm._FilterDatabase" localSheetId="2" hidden="1">'VRN - Vedlejší a ostatní ...'!$C$79:$K$92</definedName>
    <definedName name="_xlnm.Print_Area" localSheetId="2">'VRN - Vedlejší a ostatní ...'!$C$4:$J$36,'VRN - Vedlejší a ostatní ...'!$C$42:$J$61,'VRN - Vedlejší a ostatní ...'!$C$67:$K$92</definedName>
    <definedName name="_xlnm.Print_Titles" localSheetId="2">'VRN - Vedlejší a ostatní ...'!$79:$79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1"/>
  <c r="BH91"/>
  <c r="BG91"/>
  <c r="BE91"/>
  <c r="T91"/>
  <c r="R91"/>
  <c r="P91"/>
  <c r="BK91"/>
  <c r="J91"/>
  <c r="BF91"/>
  <c r="BI89"/>
  <c r="BH89"/>
  <c r="BG89"/>
  <c r="BE89"/>
  <c r="T89"/>
  <c r="T88"/>
  <c r="R89"/>
  <c r="R88"/>
  <c r="P89"/>
  <c r="P88"/>
  <c r="BK89"/>
  <c r="BK88"/>
  <c r="J88"/>
  <c r="J89"/>
  <c r="BF89"/>
  <c r="J60"/>
  <c r="BI86"/>
  <c r="BH86"/>
  <c r="BG86"/>
  <c r="BE86"/>
  <c r="T86"/>
  <c r="T85"/>
  <c r="R86"/>
  <c r="R85"/>
  <c r="P86"/>
  <c r="P85"/>
  <c r="BK86"/>
  <c r="BK85"/>
  <c r="J85"/>
  <c r="J86"/>
  <c r="BF86"/>
  <c r="J59"/>
  <c r="BI83"/>
  <c r="F34"/>
  <c i="1" r="BD53"/>
  <c i="3" r="BH83"/>
  <c r="F33"/>
  <c i="1" r="BC53"/>
  <c i="3" r="BG83"/>
  <c r="F32"/>
  <c i="1" r="BB53"/>
  <c i="3" r="BE83"/>
  <c r="J30"/>
  <c i="1" r="AV53"/>
  <c i="3" r="F30"/>
  <c i="1" r="AZ53"/>
  <c i="3" r="T83"/>
  <c r="T82"/>
  <c r="T81"/>
  <c r="T80"/>
  <c r="R83"/>
  <c r="R82"/>
  <c r="R81"/>
  <c r="R80"/>
  <c r="P83"/>
  <c r="P82"/>
  <c r="P81"/>
  <c r="P80"/>
  <c i="1" r="AU53"/>
  <c i="3" r="BK83"/>
  <c r="BK82"/>
  <c r="J82"/>
  <c r="BK81"/>
  <c r="J81"/>
  <c r="BK80"/>
  <c r="J80"/>
  <c r="J56"/>
  <c r="J27"/>
  <c i="1" r="AG53"/>
  <c i="3" r="J83"/>
  <c r="BF83"/>
  <c r="J31"/>
  <c i="1" r="AW53"/>
  <c i="3" r="F31"/>
  <c i="1" r="BA53"/>
  <c i="3" r="J58"/>
  <c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52"/>
  <c r="AX52"/>
  <c i="2" r="BI409"/>
  <c r="BH409"/>
  <c r="BG409"/>
  <c r="BE409"/>
  <c r="T409"/>
  <c r="R409"/>
  <c r="P409"/>
  <c r="BK409"/>
  <c r="J409"/>
  <c r="BF409"/>
  <c r="BI382"/>
  <c r="BH382"/>
  <c r="BG382"/>
  <c r="BE382"/>
  <c r="T382"/>
  <c r="R382"/>
  <c r="P382"/>
  <c r="BK382"/>
  <c r="J382"/>
  <c r="BF382"/>
  <c r="BI370"/>
  <c r="BH370"/>
  <c r="BG370"/>
  <c r="BE370"/>
  <c r="T370"/>
  <c r="R370"/>
  <c r="P370"/>
  <c r="BK370"/>
  <c r="J370"/>
  <c r="BF370"/>
  <c r="BI358"/>
  <c r="BH358"/>
  <c r="BG358"/>
  <c r="BE358"/>
  <c r="T358"/>
  <c r="R358"/>
  <c r="P358"/>
  <c r="BK358"/>
  <c r="J358"/>
  <c r="BF358"/>
  <c r="BI346"/>
  <c r="BH346"/>
  <c r="BG346"/>
  <c r="BE346"/>
  <c r="T346"/>
  <c r="R346"/>
  <c r="P346"/>
  <c r="BK346"/>
  <c r="J346"/>
  <c r="BF346"/>
  <c r="BI334"/>
  <c r="BH334"/>
  <c r="BG334"/>
  <c r="BE334"/>
  <c r="T334"/>
  <c r="R334"/>
  <c r="P334"/>
  <c r="BK334"/>
  <c r="J334"/>
  <c r="BF334"/>
  <c r="BI322"/>
  <c r="BH322"/>
  <c r="BG322"/>
  <c r="BE322"/>
  <c r="T322"/>
  <c r="R322"/>
  <c r="P322"/>
  <c r="BK322"/>
  <c r="J322"/>
  <c r="BF322"/>
  <c r="BI314"/>
  <c r="BH314"/>
  <c r="BG314"/>
  <c r="BE314"/>
  <c r="T314"/>
  <c r="R314"/>
  <c r="P314"/>
  <c r="BK314"/>
  <c r="J314"/>
  <c r="BF314"/>
  <c r="BI306"/>
  <c r="BH306"/>
  <c r="BG306"/>
  <c r="BE306"/>
  <c r="T306"/>
  <c r="R306"/>
  <c r="P306"/>
  <c r="BK306"/>
  <c r="J306"/>
  <c r="BF306"/>
  <c r="BI296"/>
  <c r="BH296"/>
  <c r="BG296"/>
  <c r="BE296"/>
  <c r="T296"/>
  <c r="R296"/>
  <c r="P296"/>
  <c r="BK296"/>
  <c r="J296"/>
  <c r="BF296"/>
  <c r="BI288"/>
  <c r="BH288"/>
  <c r="BG288"/>
  <c r="BE288"/>
  <c r="T288"/>
  <c r="T287"/>
  <c r="R288"/>
  <c r="R287"/>
  <c r="P288"/>
  <c r="P287"/>
  <c r="BK288"/>
  <c r="BK287"/>
  <c r="J287"/>
  <c r="J288"/>
  <c r="BF288"/>
  <c r="J64"/>
  <c r="BI285"/>
  <c r="BH285"/>
  <c r="BG285"/>
  <c r="BE285"/>
  <c r="T285"/>
  <c r="T284"/>
  <c r="T283"/>
  <c r="R285"/>
  <c r="R284"/>
  <c r="R283"/>
  <c r="P285"/>
  <c r="P284"/>
  <c r="P283"/>
  <c r="BK285"/>
  <c r="BK284"/>
  <c r="J284"/>
  <c r="BK283"/>
  <c r="J283"/>
  <c r="J285"/>
  <c r="BF285"/>
  <c r="J63"/>
  <c r="J62"/>
  <c r="BI281"/>
  <c r="BH281"/>
  <c r="BG281"/>
  <c r="BE281"/>
  <c r="T281"/>
  <c r="T280"/>
  <c r="R281"/>
  <c r="R280"/>
  <c r="P281"/>
  <c r="P280"/>
  <c r="BK281"/>
  <c r="BK280"/>
  <c r="J280"/>
  <c r="J281"/>
  <c r="BF281"/>
  <c r="J61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4"/>
  <c r="BH274"/>
  <c r="BG274"/>
  <c r="BE274"/>
  <c r="T274"/>
  <c r="T273"/>
  <c r="R274"/>
  <c r="R273"/>
  <c r="P274"/>
  <c r="P273"/>
  <c r="BK274"/>
  <c r="BK273"/>
  <c r="J273"/>
  <c r="J274"/>
  <c r="BF274"/>
  <c r="J60"/>
  <c r="BI270"/>
  <c r="BH270"/>
  <c r="BG270"/>
  <c r="BE270"/>
  <c r="T270"/>
  <c r="R270"/>
  <c r="P270"/>
  <c r="BK270"/>
  <c r="J270"/>
  <c r="BF270"/>
  <c r="BI266"/>
  <c r="BH266"/>
  <c r="BG266"/>
  <c r="BE266"/>
  <c r="T266"/>
  <c r="R266"/>
  <c r="P266"/>
  <c r="BK266"/>
  <c r="J266"/>
  <c r="BF266"/>
  <c r="BI261"/>
  <c r="BH261"/>
  <c r="BG261"/>
  <c r="BE261"/>
  <c r="T261"/>
  <c r="R261"/>
  <c r="P261"/>
  <c r="BK261"/>
  <c r="J261"/>
  <c r="BF261"/>
  <c r="BI235"/>
  <c r="BH235"/>
  <c r="BG235"/>
  <c r="BE235"/>
  <c r="T235"/>
  <c r="R235"/>
  <c r="P235"/>
  <c r="BK235"/>
  <c r="J235"/>
  <c r="BF235"/>
  <c r="BI233"/>
  <c r="BH233"/>
  <c r="BG233"/>
  <c r="BE233"/>
  <c r="T233"/>
  <c r="R233"/>
  <c r="P233"/>
  <c r="BK233"/>
  <c r="J233"/>
  <c r="BF233"/>
  <c r="BI231"/>
  <c r="BH231"/>
  <c r="BG231"/>
  <c r="BE231"/>
  <c r="T231"/>
  <c r="R231"/>
  <c r="P231"/>
  <c r="BK231"/>
  <c r="J231"/>
  <c r="BF231"/>
  <c r="BI229"/>
  <c r="BH229"/>
  <c r="BG229"/>
  <c r="BE229"/>
  <c r="T229"/>
  <c r="R229"/>
  <c r="P229"/>
  <c r="BK229"/>
  <c r="J229"/>
  <c r="BF229"/>
  <c r="BI227"/>
  <c r="BH227"/>
  <c r="BG227"/>
  <c r="BE227"/>
  <c r="T227"/>
  <c r="R227"/>
  <c r="P227"/>
  <c r="BK227"/>
  <c r="J227"/>
  <c r="BF227"/>
  <c r="BI218"/>
  <c r="BH218"/>
  <c r="BG218"/>
  <c r="BE218"/>
  <c r="T218"/>
  <c r="R218"/>
  <c r="P218"/>
  <c r="BK218"/>
  <c r="J218"/>
  <c r="BF218"/>
  <c r="BI216"/>
  <c r="BH216"/>
  <c r="BG216"/>
  <c r="BE216"/>
  <c r="T216"/>
  <c r="R216"/>
  <c r="P216"/>
  <c r="BK216"/>
  <c r="J216"/>
  <c r="BF216"/>
  <c r="BI214"/>
  <c r="BH214"/>
  <c r="BG214"/>
  <c r="BE214"/>
  <c r="T214"/>
  <c r="R214"/>
  <c r="P214"/>
  <c r="BK214"/>
  <c r="J214"/>
  <c r="BF214"/>
  <c r="BI212"/>
  <c r="BH212"/>
  <c r="BG212"/>
  <c r="BE212"/>
  <c r="T212"/>
  <c r="R212"/>
  <c r="P212"/>
  <c r="BK212"/>
  <c r="J212"/>
  <c r="BF212"/>
  <c r="BI210"/>
  <c r="BH210"/>
  <c r="BG210"/>
  <c r="BE210"/>
  <c r="T210"/>
  <c r="R210"/>
  <c r="P210"/>
  <c r="BK210"/>
  <c r="J210"/>
  <c r="BF210"/>
  <c r="BI208"/>
  <c r="BH208"/>
  <c r="BG208"/>
  <c r="BE208"/>
  <c r="T208"/>
  <c r="R208"/>
  <c r="P208"/>
  <c r="BK208"/>
  <c r="J208"/>
  <c r="BF208"/>
  <c r="BI206"/>
  <c r="BH206"/>
  <c r="BG206"/>
  <c r="BE206"/>
  <c r="T206"/>
  <c r="R206"/>
  <c r="P206"/>
  <c r="BK206"/>
  <c r="J206"/>
  <c r="BF206"/>
  <c r="BI191"/>
  <c r="BH191"/>
  <c r="BG191"/>
  <c r="BE191"/>
  <c r="T191"/>
  <c r="R191"/>
  <c r="P191"/>
  <c r="BK191"/>
  <c r="J191"/>
  <c r="BF191"/>
  <c r="BI187"/>
  <c r="BH187"/>
  <c r="BG187"/>
  <c r="BE187"/>
  <c r="T187"/>
  <c r="T186"/>
  <c r="R187"/>
  <c r="R186"/>
  <c r="P187"/>
  <c r="P186"/>
  <c r="BK187"/>
  <c r="BK186"/>
  <c r="J186"/>
  <c r="J187"/>
  <c r="BF187"/>
  <c r="J59"/>
  <c r="BI173"/>
  <c r="BH173"/>
  <c r="BG173"/>
  <c r="BE173"/>
  <c r="T173"/>
  <c r="R173"/>
  <c r="P173"/>
  <c r="BK173"/>
  <c r="J173"/>
  <c r="BF173"/>
  <c r="BI147"/>
  <c r="BH147"/>
  <c r="BG147"/>
  <c r="BE147"/>
  <c r="T147"/>
  <c r="R147"/>
  <c r="P147"/>
  <c r="BK147"/>
  <c r="J147"/>
  <c r="BF147"/>
  <c r="BI120"/>
  <c r="BH120"/>
  <c r="BG120"/>
  <c r="BE120"/>
  <c r="T120"/>
  <c r="R120"/>
  <c r="P120"/>
  <c r="BK120"/>
  <c r="J120"/>
  <c r="BF120"/>
  <c r="BI93"/>
  <c r="BH93"/>
  <c r="BG93"/>
  <c r="BE93"/>
  <c r="T93"/>
  <c r="R93"/>
  <c r="P93"/>
  <c r="BK93"/>
  <c r="J93"/>
  <c r="BF93"/>
  <c r="BI91"/>
  <c r="BH91"/>
  <c r="BG91"/>
  <c r="BE91"/>
  <c r="T91"/>
  <c r="R91"/>
  <c r="P91"/>
  <c r="BK91"/>
  <c r="J91"/>
  <c r="BF91"/>
  <c r="BI87"/>
  <c r="F34"/>
  <c i="1" r="BD52"/>
  <c i="2" r="BH87"/>
  <c r="F33"/>
  <c i="1" r="BC52"/>
  <c i="2" r="BG87"/>
  <c r="F32"/>
  <c i="1" r="BB52"/>
  <c i="2" r="BE87"/>
  <c r="J30"/>
  <c i="1" r="AV52"/>
  <c i="2" r="F30"/>
  <c i="1" r="AZ52"/>
  <c i="2" r="T87"/>
  <c r="T86"/>
  <c r="T85"/>
  <c r="T84"/>
  <c r="R87"/>
  <c r="R86"/>
  <c r="R85"/>
  <c r="R84"/>
  <c r="P87"/>
  <c r="P86"/>
  <c r="P85"/>
  <c r="P84"/>
  <c i="1" r="AU52"/>
  <c i="2" r="BK87"/>
  <c r="BK86"/>
  <c r="J86"/>
  <c r="BK85"/>
  <c r="J85"/>
  <c r="BK84"/>
  <c r="J84"/>
  <c r="J56"/>
  <c r="J27"/>
  <c i="1" r="AG52"/>
  <c i="2" r="J87"/>
  <c r="BF87"/>
  <c r="J31"/>
  <c i="1" r="AW52"/>
  <c i="2" r="F31"/>
  <c i="1" r="BA52"/>
  <c i="2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<sst xmlns="http://schemas.openxmlformats.org/spreadsheetml/2006/main">
  <si>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</si>
  <si>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</si>
  <si>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</si>
  <si>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</si>
  <si>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</si>
  <si>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</si>
  <si>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</si>
  <si>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{4e58dbd4-b62a-4bb3-8e11-c4573188985e}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</si>
  <si>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</si>
  <si>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</si>
  <si>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</si>
  <si>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</si>
  <si>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</si>
  <si>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</si>
  <si>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</si>
  <si>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</si>
  <si>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171002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</si>
  <si>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</si>
  <si>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</si>
  <si>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Statické zajištění pláště objektu č.p. 172/24, nám. T.G.M., Česká Lípa</t>
  </si>
  <si>
    <t>KSO:</t>
  </si>
  <si>
    <t/>
  </si>
  <si>
    <t>CC-CZ:</t>
  </si>
  <si>
    <t>Místo:</t>
  </si>
  <si>
    <t>Česká Lípa</t>
  </si>
  <si>
    <t>Datum:</t>
  </si>
  <si>
    <t>2. 10. 2017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</si>
  <si>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</si>
  <si>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</si>
  <si>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</si>
  <si>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</si>
  <si>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</si>
  <si>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</si>
  <si>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</si>
  <si>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</si>
  <si>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</si>
  <si>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</si>
  <si>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</si>
  <si>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</si>
  <si>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</si>
  <si>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</si>
  <si>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</si>
  <si>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</si>
  <si>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</si>
  <si>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</si>
  <si>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</si>
  <si>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</si>
  <si>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</si>
  <si>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</si>
  <si>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</si>
  <si>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</si>
  <si>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</si>
  <si>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</si>
  <si>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</si>
  <si>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</si>
  <si>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</si>
  <si>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</si>
  <si>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</si>
  <si>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</si>
  <si>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</si>
  <si>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</si>
  <si>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</si>
  <si>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</si>
  <si>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</si>
  <si>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</si>
  <si>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</si>
  <si>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</si>
  <si>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</si>
  <si>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</si>
  <si>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</si>
  <si>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</si>
  <si>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</si>
  <si>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</si>
  <si>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</si>
  <si>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</si>
  <si>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Statické zajištění fasády č.p.172, nám. T.G.M.</t>
  </si>
  <si>
    <t>STA</t>
  </si>
  <si>
    <t>1</t>
  </si>
  <si>
    <t>{bdff4f39-a628-4d41-869e-37436d5c0385}</t>
  </si>
  <si>
    <t>VRN</t>
  </si>
  <si>
    <t>Vedlejší a ostatní náklady</t>
  </si>
  <si>
    <t>{1b09fbba-7e61-444b-9a28-9c779acbf495}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</si>
  <si>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</si>
  <si>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</si>
  <si>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</si>
  <si>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</si>
  <si>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</si>
  <si>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</si>
  <si>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</si>
  <si>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171002 - Statické zajištění fasády č.p.172, nám. T.G.M.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</si>
  <si>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</si>
  <si>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</si>
  <si>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</si>
  <si>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</si>
  <si>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</si>
  <si>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HSV -  Práce a dodávky HSV</t>
  </si>
  <si>
    <t xml:space="preserve">    6 - Úpravy povrchů, podlahy a osazování výplní</t>
  </si>
  <si>
    <t xml:space="preserve">    9 - Ostatní konstrukce a práce-bourání</t>
  </si>
  <si>
    <t xml:space="preserve">    997 -  Přesun sutě</t>
  </si>
  <si>
    <t xml:space="preserve">    998 - Přesun hmot</t>
  </si>
  <si>
    <t xml:space="preserve">PSV -  Práce a dodávky PSV</t>
  </si>
  <si>
    <t xml:space="preserve">    744 -  Elektromontáže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</si>
  <si>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</si>
  <si>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</si>
  <si>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</si>
  <si>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</si>
  <si>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</si>
  <si>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</si>
  <si>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</si>
  <si>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</si>
  <si>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</si>
  <si>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</si>
  <si>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</si>
  <si>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</si>
  <si>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</si>
  <si>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</si>
  <si>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</si>
  <si>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</si>
  <si>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</si>
  <si>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</si>
  <si>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6</t>
  </si>
  <si>
    <t>Úpravy povrchů, podlahy a osazování výplní</t>
  </si>
  <si>
    <t>K</t>
  </si>
  <si>
    <t>612325121</t>
  </si>
  <si>
    <t>Vápenocementová štuková omítka rýh ve stěnách šířky do 150 mm</t>
  </si>
  <si>
    <t>m2</t>
  </si>
  <si>
    <t>CS ÚRS 2017 02</t>
  </si>
  <si>
    <t>4</t>
  </si>
  <si>
    <t>2</t>
  </si>
  <si>
    <t>345313578</t>
  </si>
  <si>
    <t>PP</t>
  </si>
  <si>
    <t>Vápenocementová nebo vápenná omítka rýh štuková ve stěnách, šířky rýhy do 150 mm</t>
  </si>
  <si>
    <t>VV</t>
  </si>
  <si>
    <t>oprava omítky v místech umístění táhel</t>
  </si>
  <si>
    <t>(6,7*2+1,9*2+8,45*5)*0,15</t>
  </si>
  <si>
    <t>61232522R</t>
  </si>
  <si>
    <t>Lokální opravy poškozených omítek - odhad</t>
  </si>
  <si>
    <t>-1171558046</t>
  </si>
  <si>
    <t>Vápenocementová nebo vápenná omítka jednotlivých malých ploch štuková na stěnách</t>
  </si>
  <si>
    <t>3</t>
  </si>
  <si>
    <t>622131121</t>
  </si>
  <si>
    <t>Penetrace akrylát-silikon vnějších stěn nanášená ručně</t>
  </si>
  <si>
    <t>-1948194419</t>
  </si>
  <si>
    <t>Podkladní a spojovací vrstva vnějších omítaných ploch penetrace akrylát-silikonová nanášená ručně stěn</t>
  </si>
  <si>
    <t>"odměřeno dwg</t>
  </si>
  <si>
    <t>pohled 2</t>
  </si>
  <si>
    <t>130,19</t>
  </si>
  <si>
    <t>pohled 3</t>
  </si>
  <si>
    <t>10,79</t>
  </si>
  <si>
    <t>pohled 4</t>
  </si>
  <si>
    <t>39,18</t>
  </si>
  <si>
    <t>pohled 5</t>
  </si>
  <si>
    <t>50,87</t>
  </si>
  <si>
    <t>pohled 6</t>
  </si>
  <si>
    <t>60,03</t>
  </si>
  <si>
    <t>pohled 7</t>
  </si>
  <si>
    <t>119,34</t>
  </si>
  <si>
    <t>Mezisoučet</t>
  </si>
  <si>
    <t>odpočet oken, přípočet ostění</t>
  </si>
  <si>
    <t>-1,15*1,53*9+(1,15+1,53*2)*0,2*9</t>
  </si>
  <si>
    <t>-1,15*1,73*12+(1,15+1,73*2)*0,2*12</t>
  </si>
  <si>
    <t>-1,75*1,53*1+(1,75+1,53*2)*0,2*1</t>
  </si>
  <si>
    <t>-0,65*1,73*1+(0,65+1,73*2)*0,2*1</t>
  </si>
  <si>
    <t>odpočet dveří, přípočet ostění</t>
  </si>
  <si>
    <t>-1,4*2,0+(1,4+2,0*2)*0,2</t>
  </si>
  <si>
    <t>-1,10*2,0+(1,1+2,0*2)*0,2</t>
  </si>
  <si>
    <t>-1,0*2,0+(1,0+2,0*2)*0,2</t>
  </si>
  <si>
    <t>Součet</t>
  </si>
  <si>
    <t>62213501R</t>
  </si>
  <si>
    <t>Sjednocující stěrka</t>
  </si>
  <si>
    <t>80292848</t>
  </si>
  <si>
    <t>P</t>
  </si>
  <si>
    <t>Poznámka k položce:
hydrofobizovaná stěrka pro vyrovnání omítek</t>
  </si>
  <si>
    <t>5</t>
  </si>
  <si>
    <t>622325301</t>
  </si>
  <si>
    <t>Oprava vnější vápenné štukové omítky složitosti 2 v rozsahu do 10%</t>
  </si>
  <si>
    <t>1493385926</t>
  </si>
  <si>
    <t>Oprava vápenné omítky vnějších ploch stupně členitosti 2 štukové, v rozsahu opravované plochy do 10%</t>
  </si>
  <si>
    <t>629991011</t>
  </si>
  <si>
    <t>Zakrytí výplní otvorů a svislých ploch fólií přilepenou lepící páskou</t>
  </si>
  <si>
    <t>1239168569</t>
  </si>
  <si>
    <t>okna</t>
  </si>
  <si>
    <t>1,15*1,53*(6+1+2)</t>
  </si>
  <si>
    <t>1,15*1,73*(8+1+3)</t>
  </si>
  <si>
    <t>1,75*1,53*1</t>
  </si>
  <si>
    <t>0,65*1,73*1</t>
  </si>
  <si>
    <t>0,65*1,15*4 "pavlač</t>
  </si>
  <si>
    <t>dveře</t>
  </si>
  <si>
    <t>1,4*2,0*1</t>
  </si>
  <si>
    <t>1,1*2,0*1</t>
  </si>
  <si>
    <t>1,0*2,0*1</t>
  </si>
  <si>
    <t>9</t>
  </si>
  <si>
    <t>Ostatní konstrukce a práce-bourání</t>
  </si>
  <si>
    <t>7</t>
  </si>
  <si>
    <t>93811111R</t>
  </si>
  <si>
    <t>Čištění zdiva - odstranění plazivého břečťanu</t>
  </si>
  <si>
    <t>914912879</t>
  </si>
  <si>
    <t>zadní průčelí</t>
  </si>
  <si>
    <t>60,03*(2/3) "odměřeno dwg</t>
  </si>
  <si>
    <t>8</t>
  </si>
  <si>
    <t>941211111</t>
  </si>
  <si>
    <t>Montáž lešení řadového rámového lehkého zatížení do 200 kg/m2 š do 0,9 m v do 10 m</t>
  </si>
  <si>
    <t>-625813595</t>
  </si>
  <si>
    <t>8,78*16,0</t>
  </si>
  <si>
    <t>5,02*6,0</t>
  </si>
  <si>
    <t>6,235*8,0</t>
  </si>
  <si>
    <t>7,25*9,0+10,0*5,0</t>
  </si>
  <si>
    <t>(6,855+3,0)*8,0</t>
  </si>
  <si>
    <t>4,99*6,0+(9,075+1,5)*11,0</t>
  </si>
  <si>
    <t>94121121R</t>
  </si>
  <si>
    <t>Příplatek k lešení řadovému rámovému lehkému š 0,9 m v do 25 m za použití po dobu stavby - dle dodavatele</t>
  </si>
  <si>
    <t>-1482830938</t>
  </si>
  <si>
    <t>10</t>
  </si>
  <si>
    <t>941211811</t>
  </si>
  <si>
    <t>Demontáž lešení řadového rámového lehkého zatížení do 200 kg/m2 š do 0,9 m v do 10 m</t>
  </si>
  <si>
    <t>-205173201</t>
  </si>
  <si>
    <t>11</t>
  </si>
  <si>
    <t>944511111</t>
  </si>
  <si>
    <t>Montáž ochranné sítě z textilie z umělých vláken</t>
  </si>
  <si>
    <t>-1541926509</t>
  </si>
  <si>
    <t>12</t>
  </si>
  <si>
    <t>94451121R</t>
  </si>
  <si>
    <t>Příplatek k ochranné síti za první a ZKD po dobu stavby - dle dodavatele</t>
  </si>
  <si>
    <t>284144726</t>
  </si>
  <si>
    <t>13</t>
  </si>
  <si>
    <t>944511811</t>
  </si>
  <si>
    <t>Demontáž ochranné sítě z textilie z umělých vláken</t>
  </si>
  <si>
    <t>-1589322374</t>
  </si>
  <si>
    <t>14</t>
  </si>
  <si>
    <t>952040001</t>
  </si>
  <si>
    <t>Průběžný úklid po dobu provádění stavebních prací</t>
  </si>
  <si>
    <t>kpl</t>
  </si>
  <si>
    <t>725125537</t>
  </si>
  <si>
    <t>952901111</t>
  </si>
  <si>
    <t>Vyčištění budov bytové a občanské výstavby při výšce podlaží do 4 m</t>
  </si>
  <si>
    <t>2126908383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</si>
  <si>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</si>
  <si>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chodba</t>
  </si>
  <si>
    <t>9,0*1,3</t>
  </si>
  <si>
    <t>technická místnost</t>
  </si>
  <si>
    <t>9,0*4,5</t>
  </si>
  <si>
    <t>obytná místnost</t>
  </si>
  <si>
    <t>9,0*6,0</t>
  </si>
  <si>
    <t>16</t>
  </si>
  <si>
    <t>95396210R</t>
  </si>
  <si>
    <t>Kotvy chemickým tmelem M 20 mm do zdiva z plných cihel s vyvrtáním otvoru hl. 250 mm</t>
  </si>
  <si>
    <t>kus</t>
  </si>
  <si>
    <t>-1442231743</t>
  </si>
  <si>
    <t>Kotvy chemickým tmelem M 20 mm do zdiva z plných cihel s vyvrtáním otvoru hl. 500 mm</t>
  </si>
  <si>
    <t>17</t>
  </si>
  <si>
    <t>95396211R</t>
  </si>
  <si>
    <t>-1209800470</t>
  </si>
  <si>
    <t>18</t>
  </si>
  <si>
    <t>953965142</t>
  </si>
  <si>
    <t>Kotevní šroub pro chemické kotvy M 20 dl 250 mm</t>
  </si>
  <si>
    <t>970090185</t>
  </si>
  <si>
    <t>Kotvy chemické s vyvrtáním otvoru kotevní šrouby pro chemické kotvy, velikost M 20, délka 260 mm</t>
  </si>
  <si>
    <t>19</t>
  </si>
  <si>
    <t>953965145</t>
  </si>
  <si>
    <t>Kotevní šroub pro chemické kotvy M 20 dl 500 mm</t>
  </si>
  <si>
    <t>1266566416</t>
  </si>
  <si>
    <t>Kotvy chemické s vyvrtáním otvoru kotevní šrouby pro chemické kotvy, velikost M 20, délka 400 mm</t>
  </si>
  <si>
    <t>20</t>
  </si>
  <si>
    <t>978015321</t>
  </si>
  <si>
    <t>Otlučení (osekání) vnější vápenné nebo vápenocementové omítky stupně členitosti 1 a 2 rozsahu do 10%</t>
  </si>
  <si>
    <t>740852438</t>
  </si>
  <si>
    <t>Otlučení vápenných nebo vápenocementových omítek vnějších ploch s vyškrabáním spar a s očištěním zdiva stupně členitosti 1 a 2, v rozsahu do 10 %</t>
  </si>
  <si>
    <t>985441114</t>
  </si>
  <si>
    <t xml:space="preserve">Přídavná šroubovitá nerezová  výztuž 1 táhlo D 10 mm v drážce v cihelném zdivu hl do 70 mm</t>
  </si>
  <si>
    <t>m</t>
  </si>
  <si>
    <t>84162523</t>
  </si>
  <si>
    <t>Přídavná šroubovitá nerezová výztuž pro sanaci trhlin v drážce včetně vyfrézování a zalití kotevní maltou v cihelném nebo kamenném zdivu hloubky do 70 mm 1 táhlo průměru 10 mm</t>
  </si>
  <si>
    <t>helikální výztuž - ozn. H1</t>
  </si>
  <si>
    <t>(7,4*4+3,6*1+1,7*5+2,7*2+2,2*1+1,0*12)*1,02</t>
  </si>
  <si>
    <t>62,526*1,1 'Přepočtené koeficientem množství</t>
  </si>
  <si>
    <t>22</t>
  </si>
  <si>
    <t>985622115</t>
  </si>
  <si>
    <t>Spínání objektů - drážka pro táhlo ve stěně včetně vysekání, vyčištění, vyklínování a vyplnění</t>
  </si>
  <si>
    <t>688878407</t>
  </si>
  <si>
    <t>Spínání objektů táhly drážka pro táhlo včetně vysekání, vyčištění a vyplnění ve stěně včetně vyklínování</t>
  </si>
  <si>
    <t>ocelová táhla - ozn. P1</t>
  </si>
  <si>
    <t>6,7*2+1,9*2+8,45*5</t>
  </si>
  <si>
    <t>23</t>
  </si>
  <si>
    <t>98562221R</t>
  </si>
  <si>
    <t>Spínání objektů - dodávka a montáž ocelových táhel, výztuhy rohů, kotvení ocelových táhel vč. podložek pod kotvy</t>
  </si>
  <si>
    <t>kg</t>
  </si>
  <si>
    <t>-1148793656</t>
  </si>
  <si>
    <t>Spínání objektů táhly vložení a dodání táhla z betonářské oceli spojované svařováním, průměru do 20 mm</t>
  </si>
  <si>
    <t>Poznámka k položce:
Výpis jednotlivých prvků viz tabulka Výpis oceli - ocelová táhla</t>
  </si>
  <si>
    <t>997</t>
  </si>
  <si>
    <t xml:space="preserve"> Přesun sutě</t>
  </si>
  <si>
    <t>24</t>
  </si>
  <si>
    <t>997013154</t>
  </si>
  <si>
    <t>Vnitrostaveništní doprava suti a vybouraných hmot pro budovy v do 15 m s omezením mechanizace</t>
  </si>
  <si>
    <t>t</t>
  </si>
  <si>
    <t>-11394175</t>
  </si>
  <si>
    <t>Vnitrostaveništní doprava suti a vybouraných hmot vodorovně do 50 m svisle s omezením mechanizace pro budovy a haly výšky přes 12 do 15 m</t>
  </si>
  <si>
    <t>25</t>
  </si>
  <si>
    <t>99701350R</t>
  </si>
  <si>
    <t xml:space="preserve">Odvoz  suti na skládku a vybouraných hmot se složením - skládka dle dodavatele stavby</t>
  </si>
  <si>
    <t>139458355</t>
  </si>
  <si>
    <t>26</t>
  </si>
  <si>
    <t>997013831</t>
  </si>
  <si>
    <t>Poplatek za uložení stavebního směsného odpadu na skládce (skládkovné)</t>
  </si>
  <si>
    <t>310804700</t>
  </si>
  <si>
    <t>Poplatek za uložení stavebního odpadu na skládce (skládkovné) směsného</t>
  </si>
  <si>
    <t>998</t>
  </si>
  <si>
    <t>Přesun hmot</t>
  </si>
  <si>
    <t>27</t>
  </si>
  <si>
    <t>998011003</t>
  </si>
  <si>
    <t>Přesun hmot pro budovy zděné v do 24 m</t>
  </si>
  <si>
    <t>1459105043</t>
  </si>
  <si>
    <t>Přesun hmot pro budovy občanské výstavby, bydlení, výrobu a služby s nosnou svislou konstrukcí zděnou z cihel, tvárnic nebo kamene vodorovná dopravní vzdálenost do 100 m pro budovy výšky přes 12 do 24 m</t>
  </si>
  <si>
    <t>PSV</t>
  </si>
  <si>
    <t xml:space="preserve"> Práce a dodávky PSV</t>
  </si>
  <si>
    <t>744</t>
  </si>
  <si>
    <t xml:space="preserve"> Elektromontáže</t>
  </si>
  <si>
    <t>28</t>
  </si>
  <si>
    <t>74423112R</t>
  </si>
  <si>
    <t>Úprava elektroinstalace na fasádě</t>
  </si>
  <si>
    <t>soubor</t>
  </si>
  <si>
    <t>-1111767685</t>
  </si>
  <si>
    <t>783</t>
  </si>
  <si>
    <t>Dokončovací práce - nátěry</t>
  </si>
  <si>
    <t>29</t>
  </si>
  <si>
    <t>783106801</t>
  </si>
  <si>
    <t>Odstranění nátěrů z truhlářských konstrukcí obroušením</t>
  </si>
  <si>
    <t>-131617282</t>
  </si>
  <si>
    <t>pavlač</t>
  </si>
  <si>
    <t>5,02*3,58</t>
  </si>
  <si>
    <t>5,02*1,6</t>
  </si>
  <si>
    <t>dřevěný přístavek ve dvoře</t>
  </si>
  <si>
    <t>5,225*2,14+2,58*2,14</t>
  </si>
  <si>
    <t>30</t>
  </si>
  <si>
    <t>783118101</t>
  </si>
  <si>
    <t>Lazurovací jednonásobný syntetický nátěr truhlářských konstrukcí</t>
  </si>
  <si>
    <t>1540156161</t>
  </si>
  <si>
    <t>Lazurovací nátěr truhlářských konstrukcí jednonásobný syntetický</t>
  </si>
  <si>
    <t>Poznámka k položce:
Odstín bude odsouhlasen Národním památkovým ústavem</t>
  </si>
  <si>
    <t>42,707*2 'Přepočtené koeficientem množství</t>
  </si>
  <si>
    <t>31</t>
  </si>
  <si>
    <t>783122101</t>
  </si>
  <si>
    <t>Lokální tmelení truhlářských konstrukcí včetně přebroušení disperzním tmelem plochy do 10%</t>
  </si>
  <si>
    <t>1073790633</t>
  </si>
  <si>
    <t>Tmelení truhlářských konstrukcí lokální, včetně přebroušení tmelených míst rozsahu do 10% plochy, tmelem disperzním akrylátovým nebo latexovým</t>
  </si>
  <si>
    <t>32</t>
  </si>
  <si>
    <t>783201403</t>
  </si>
  <si>
    <t>Oprášení tesařských konstrukcí před provedením nátěru</t>
  </si>
  <si>
    <t>549033524</t>
  </si>
  <si>
    <t>Příprava podkladu tesařských konstrukcí před provedením nátěru oprášení</t>
  </si>
  <si>
    <t>33</t>
  </si>
  <si>
    <t>783401313</t>
  </si>
  <si>
    <t>Odmaštění klempířských konstrukcí ředidlovým odmašťovačem před provedením nátěru</t>
  </si>
  <si>
    <t>-126997438</t>
  </si>
  <si>
    <t>Příprava podkladu klempířských konstrukcí před provedením nátěru odmaštěním odmašťovačem ředidlovým</t>
  </si>
  <si>
    <t>parapety</t>
  </si>
  <si>
    <t>1,20*9*0,3</t>
  </si>
  <si>
    <t>1,20*12*0,3</t>
  </si>
  <si>
    <t>1,80*1*0,3</t>
  </si>
  <si>
    <t>0,70*1*0,3</t>
  </si>
  <si>
    <t>žlaby</t>
  </si>
  <si>
    <t>(8,78+5,02+6,855+5,2255)*0,33*2</t>
  </si>
  <si>
    <t>svody</t>
  </si>
  <si>
    <t>(15,45+5,1+2,2+8,1)*2*3,14*0,05</t>
  </si>
  <si>
    <t>34</t>
  </si>
  <si>
    <t>783406809</t>
  </si>
  <si>
    <t>Odstranění nátěrů z klempířských konstrukcí okartáčováním</t>
  </si>
  <si>
    <t>-649472023</t>
  </si>
  <si>
    <t>35</t>
  </si>
  <si>
    <t>783414203</t>
  </si>
  <si>
    <t>Základní antikorozní jednonásobný syntetický samozákladující nátěr klempířských konstrukcí</t>
  </si>
  <si>
    <t>-1966469730</t>
  </si>
  <si>
    <t>Základní antikorozní nátěr klempířských konstrukcí jednonásobný syntetický samozákladující</t>
  </si>
  <si>
    <t>36</t>
  </si>
  <si>
    <t>783415101</t>
  </si>
  <si>
    <t>Mezinátěr syntetický jednonásobný mezinátěr klempířských konstrukcí</t>
  </si>
  <si>
    <t>-1436280485</t>
  </si>
  <si>
    <t>Mezinátěr klempířských konstrukcí jednonásobný syntetický standardní</t>
  </si>
  <si>
    <t>37</t>
  </si>
  <si>
    <t>783417101</t>
  </si>
  <si>
    <t>Krycí jednonásobný syntetický nátěr klempířských konstrukcí</t>
  </si>
  <si>
    <t>-62538639</t>
  </si>
  <si>
    <t>Krycí nátěr (email) klempířských konstrukcí jednonásobný syntetický standardní</t>
  </si>
  <si>
    <t>38</t>
  </si>
  <si>
    <t>783801503</t>
  </si>
  <si>
    <t>Omytí omítek tlakovou vodou před provedením nátěru</t>
  </si>
  <si>
    <t>-321550037</t>
  </si>
  <si>
    <t>Příprava podkladu omítek před provedením nátěru omytí tlakovou vodou</t>
  </si>
  <si>
    <t>39</t>
  </si>
  <si>
    <t>783827423</t>
  </si>
  <si>
    <t>Krycí dvojnásobný silikátový nátěr omítek stupně členitosti 1 a 2</t>
  </si>
  <si>
    <t>47596232</t>
  </si>
  <si>
    <t>Krycí (ochranný ) nátěr omítek dvojnásobný hladkých omítek hladkých, zrnitých tenkovrstvých nebo štukových stupně členitosti 1 a 2 silikátový</t>
  </si>
  <si>
    <t>Poznámka k položce:
Bude použit stejný odstín jako na uličním průčelí.</t>
  </si>
  <si>
    <t>VRN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</si>
  <si>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</si>
  <si>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</si>
  <si>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</si>
  <si>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</si>
  <si>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Vedlejší rozpočtové náklady</t>
  </si>
  <si>
    <t>VRN3</t>
  </si>
  <si>
    <t>Zařízení staveniště</t>
  </si>
  <si>
    <t>030001000</t>
  </si>
  <si>
    <t>Kč</t>
  </si>
  <si>
    <t>1024</t>
  </si>
  <si>
    <t>-1401282001</t>
  </si>
  <si>
    <t>Základní rozdělení průvodních činností a nákladů zařízení staveniště</t>
  </si>
  <si>
    <t>VRN7</t>
  </si>
  <si>
    <t>Provozní vlivy</t>
  </si>
  <si>
    <t>070001000</t>
  </si>
  <si>
    <t>93868377</t>
  </si>
  <si>
    <t>Základní rozdělení průvodních činností a nákladů provozní vlivy</t>
  </si>
  <si>
    <t>VRN9</t>
  </si>
  <si>
    <t>Ostatní náklady</t>
  </si>
  <si>
    <t>090001001.1</t>
  </si>
  <si>
    <t>Zajištění zvláštního užívání (ORMI)</t>
  </si>
  <si>
    <t>-878503104</t>
  </si>
  <si>
    <t>090001001.2</t>
  </si>
  <si>
    <t>Realizace dopravně inženýrských opatření (DIO), vydání dopravně inženýrského rozhodnutí (DIR)</t>
  </si>
  <si>
    <t>206861631</t>
  </si>
  <si>
    <t>Základní rozdělení průvodních činností a nákladů 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</si>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</sst>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34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36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37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38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39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40</v>
      </c>
      <c r="E26" s="54"/>
      <c r="F26" s="55" t="s">
        <v>41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42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43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44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45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46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47</v>
      </c>
      <c r="U32" s="61"/>
      <c r="V32" s="61"/>
      <c r="W32" s="61"/>
      <c r="X32" s="63" t="s">
        <v>48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49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171002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Statické zajištění pláště objektu č.p. 172/24, nám. T.G.M., Česká Lípa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Česká Lípa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2. 10. 2017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50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51</v>
      </c>
      <c r="D49" s="97"/>
      <c r="E49" s="97"/>
      <c r="F49" s="97"/>
      <c r="G49" s="97"/>
      <c r="H49" s="98"/>
      <c r="I49" s="99" t="s">
        <v>52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53</v>
      </c>
      <c r="AH49" s="97"/>
      <c r="AI49" s="97"/>
      <c r="AJ49" s="97"/>
      <c r="AK49" s="97"/>
      <c r="AL49" s="97"/>
      <c r="AM49" s="97"/>
      <c r="AN49" s="99" t="s">
        <v>54</v>
      </c>
      <c r="AO49" s="97"/>
      <c r="AP49" s="97"/>
      <c r="AQ49" s="101" t="s">
        <v>55</v>
      </c>
      <c r="AR49" s="72"/>
      <c r="AS49" s="102" t="s">
        <v>56</v>
      </c>
      <c r="AT49" s="103" t="s">
        <v>57</v>
      </c>
      <c r="AU49" s="103" t="s">
        <v>58</v>
      </c>
      <c r="AV49" s="103" t="s">
        <v>59</v>
      </c>
      <c r="AW49" s="103" t="s">
        <v>60</v>
      </c>
      <c r="AX49" s="103" t="s">
        <v>61</v>
      </c>
      <c r="AY49" s="103" t="s">
        <v>62</v>
      </c>
      <c r="AZ49" s="103" t="s">
        <v>63</v>
      </c>
      <c r="BA49" s="103" t="s">
        <v>64</v>
      </c>
      <c r="BB49" s="103" t="s">
        <v>65</v>
      </c>
      <c r="BC49" s="103" t="s">
        <v>66</v>
      </c>
      <c r="BD49" s="104" t="s">
        <v>67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68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ROUND(SUM(AG52:AG53),2)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ROUND(SUM(AS52:AS53),2)</f>
        <v>0</v>
      </c>
      <c r="AT51" s="114">
        <f>ROUND(SUM(AV51:AW51),2)</f>
        <v>0</v>
      </c>
      <c r="AU51" s="115">
        <f>ROUND(SUM(AU52:AU53),5)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ROUND(SUM(AZ52:AZ53),2)</f>
        <v>0</v>
      </c>
      <c r="BA51" s="114">
        <f>ROUND(SUM(BA52:BA53),2)</f>
        <v>0</v>
      </c>
      <c r="BB51" s="114">
        <f>ROUND(SUM(BB52:BB53),2)</f>
        <v>0</v>
      </c>
      <c r="BC51" s="114">
        <f>ROUND(SUM(BC52:BC53),2)</f>
        <v>0</v>
      </c>
      <c r="BD51" s="116">
        <f>ROUND(SUM(BD52:BD53),2)</f>
        <v>0</v>
      </c>
      <c r="BS51" s="117" t="s">
        <v>69</v>
      </c>
      <c r="BT51" s="117" t="s">
        <v>70</v>
      </c>
      <c r="BU51" s="118" t="s">
        <v>71</v>
      </c>
      <c r="BV51" s="117" t="s">
        <v>72</v>
      </c>
      <c r="BW51" s="117" t="s">
        <v>7</v>
      </c>
      <c r="BX51" s="117" t="s">
        <v>73</v>
      </c>
      <c r="CL51" s="117" t="s">
        <v>21</v>
      </c>
    </row>
    <row r="52" s="5" customFormat="1" ht="31.5" customHeight="1">
      <c r="A52" s="119" t="s">
        <v>74</v>
      </c>
      <c r="B52" s="120"/>
      <c r="C52" s="121"/>
      <c r="D52" s="122" t="s">
        <v>16</v>
      </c>
      <c r="E52" s="122"/>
      <c r="F52" s="122"/>
      <c r="G52" s="122"/>
      <c r="H52" s="122"/>
      <c r="I52" s="123"/>
      <c r="J52" s="122" t="s">
        <v>75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'171002 - Statické zajiště...'!J27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76</v>
      </c>
      <c r="AR52" s="126"/>
      <c r="AS52" s="127">
        <v>0</v>
      </c>
      <c r="AT52" s="128">
        <f>ROUND(SUM(AV52:AW52),2)</f>
        <v>0</v>
      </c>
      <c r="AU52" s="129">
        <f>'171002 - Statické zajiště...'!P84</f>
        <v>0</v>
      </c>
      <c r="AV52" s="128">
        <f>'171002 - Statické zajiště...'!J30</f>
        <v>0</v>
      </c>
      <c r="AW52" s="128">
        <f>'171002 - Statické zajiště...'!J31</f>
        <v>0</v>
      </c>
      <c r="AX52" s="128">
        <f>'171002 - Statické zajiště...'!J32</f>
        <v>0</v>
      </c>
      <c r="AY52" s="128">
        <f>'171002 - Statické zajiště...'!J33</f>
        <v>0</v>
      </c>
      <c r="AZ52" s="128">
        <f>'171002 - Statické zajiště...'!F30</f>
        <v>0</v>
      </c>
      <c r="BA52" s="128">
        <f>'171002 - Statické zajiště...'!F31</f>
        <v>0</v>
      </c>
      <c r="BB52" s="128">
        <f>'171002 - Statické zajiště...'!F32</f>
        <v>0</v>
      </c>
      <c r="BC52" s="128">
        <f>'171002 - Statické zajiště...'!F33</f>
        <v>0</v>
      </c>
      <c r="BD52" s="130">
        <f>'171002 - Statické zajiště...'!F34</f>
        <v>0</v>
      </c>
      <c r="BT52" s="131" t="s">
        <v>77</v>
      </c>
      <c r="BV52" s="131" t="s">
        <v>72</v>
      </c>
      <c r="BW52" s="131" t="s">
        <v>78</v>
      </c>
      <c r="BX52" s="131" t="s">
        <v>7</v>
      </c>
      <c r="CL52" s="131" t="s">
        <v>21</v>
      </c>
      <c r="CM52" s="131" t="s">
        <v>77</v>
      </c>
    </row>
    <row r="53" s="5" customFormat="1" ht="16.5" customHeight="1">
      <c r="A53" s="119" t="s">
        <v>74</v>
      </c>
      <c r="B53" s="120"/>
      <c r="C53" s="121"/>
      <c r="D53" s="122" t="s">
        <v>79</v>
      </c>
      <c r="E53" s="122"/>
      <c r="F53" s="122"/>
      <c r="G53" s="122"/>
      <c r="H53" s="122"/>
      <c r="I53" s="123"/>
      <c r="J53" s="122" t="s">
        <v>80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'VRN - Vedlejší a ostatní 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76</v>
      </c>
      <c r="AR53" s="126"/>
      <c r="AS53" s="132">
        <v>0</v>
      </c>
      <c r="AT53" s="133">
        <f>ROUND(SUM(AV53:AW53),2)</f>
        <v>0</v>
      </c>
      <c r="AU53" s="134">
        <f>'VRN - Vedlejší a ostatní ...'!P80</f>
        <v>0</v>
      </c>
      <c r="AV53" s="133">
        <f>'VRN - Vedlejší a ostatní ...'!J30</f>
        <v>0</v>
      </c>
      <c r="AW53" s="133">
        <f>'VRN - Vedlejší a ostatní ...'!J31</f>
        <v>0</v>
      </c>
      <c r="AX53" s="133">
        <f>'VRN - Vedlejší a ostatní ...'!J32</f>
        <v>0</v>
      </c>
      <c r="AY53" s="133">
        <f>'VRN - Vedlejší a ostatní ...'!J33</f>
        <v>0</v>
      </c>
      <c r="AZ53" s="133">
        <f>'VRN - Vedlejší a ostatní ...'!F30</f>
        <v>0</v>
      </c>
      <c r="BA53" s="133">
        <f>'VRN - Vedlejší a ostatní ...'!F31</f>
        <v>0</v>
      </c>
      <c r="BB53" s="133">
        <f>'VRN - Vedlejší a ostatní ...'!F32</f>
        <v>0</v>
      </c>
      <c r="BC53" s="133">
        <f>'VRN - Vedlejší a ostatní ...'!F33</f>
        <v>0</v>
      </c>
      <c r="BD53" s="135">
        <f>'VRN - Vedlejší a ostatní ...'!F34</f>
        <v>0</v>
      </c>
      <c r="BT53" s="131" t="s">
        <v>77</v>
      </c>
      <c r="BV53" s="131" t="s">
        <v>72</v>
      </c>
      <c r="BW53" s="131" t="s">
        <v>81</v>
      </c>
      <c r="BX53" s="131" t="s">
        <v>7</v>
      </c>
      <c r="CL53" s="131" t="s">
        <v>21</v>
      </c>
      <c r="CM53" s="131" t="s">
        <v>77</v>
      </c>
    </row>
    <row r="54" s="1" customFormat="1" ht="30" customHeight="1">
      <c r="B54" s="4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2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72"/>
    </row>
  </sheetData>
  <sheetProtection sheet="1" formatColumns="0" formatRows="0" objects="1" scenarios="1" spinCount="100000" saltValue="tT8xDXuwUjeUcA20jie2rlPtHuwvFa2rGFczPdgU3HxcOT9PEoxaRlIHlP4098JIMz79buL6oi72i2uO0315UA==" hashValue="wqwwBvMgm6mwPgaKA5uPdgKhQ7SmXeiw06AYPVt7G22xQQRY9h29lNtAX5JNBCZ3fmq3ddgbPjcDVCzKh9AOmg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71002 - Statické zajiště...'!C2" display="/"/>
    <hyperlink ref="A53" location="'VRN - Vedlejší a ostatn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82</v>
      </c>
      <c r="G1" s="139" t="s">
        <v>83</v>
      </c>
      <c r="H1" s="139"/>
      <c r="I1" s="140"/>
      <c r="J1" s="139" t="s">
        <v>84</v>
      </c>
      <c r="K1" s="138" t="s">
        <v>85</v>
      </c>
      <c r="L1" s="139" t="s">
        <v>86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78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77</v>
      </c>
    </row>
    <row r="4" ht="36.96" customHeight="1">
      <c r="B4" s="28"/>
      <c r="C4" s="29"/>
      <c r="D4" s="30" t="s">
        <v>87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Statické zajištění pláště objektu č.p. 172/24, nám. T.G.M., Česká Lípa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88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89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2. 10. 2017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30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35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36</v>
      </c>
      <c r="E27" s="47"/>
      <c r="F27" s="47"/>
      <c r="G27" s="47"/>
      <c r="H27" s="47"/>
      <c r="I27" s="144"/>
      <c r="J27" s="155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38</v>
      </c>
      <c r="G29" s="47"/>
      <c r="H29" s="47"/>
      <c r="I29" s="156" t="s">
        <v>37</v>
      </c>
      <c r="J29" s="52" t="s">
        <v>39</v>
      </c>
      <c r="K29" s="51"/>
    </row>
    <row r="30" s="1" customFormat="1" ht="14.4" customHeight="1">
      <c r="B30" s="46"/>
      <c r="C30" s="47"/>
      <c r="D30" s="55" t="s">
        <v>40</v>
      </c>
      <c r="E30" s="55" t="s">
        <v>41</v>
      </c>
      <c r="F30" s="157">
        <f>ROUND(SUM(BE84:BE436), 2)</f>
        <v>0</v>
      </c>
      <c r="G30" s="47"/>
      <c r="H30" s="47"/>
      <c r="I30" s="158">
        <v>0.20999999999999999</v>
      </c>
      <c r="J30" s="157">
        <f>ROUND(ROUND((SUM(BE84:BE436)), 2)*I30, 2)</f>
        <v>0</v>
      </c>
      <c r="K30" s="51"/>
    </row>
    <row r="31" s="1" customFormat="1" ht="14.4" customHeight="1">
      <c r="B31" s="46"/>
      <c r="C31" s="47"/>
      <c r="D31" s="47"/>
      <c r="E31" s="55" t="s">
        <v>42</v>
      </c>
      <c r="F31" s="157">
        <f>ROUND(SUM(BF84:BF436), 2)</f>
        <v>0</v>
      </c>
      <c r="G31" s="47"/>
      <c r="H31" s="47"/>
      <c r="I31" s="158">
        <v>0.14999999999999999</v>
      </c>
      <c r="J31" s="157">
        <f>ROUND(ROUND((SUM(BF84:BF436)),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43</v>
      </c>
      <c r="F32" s="157">
        <f>ROUND(SUM(BG84:BG436),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44</v>
      </c>
      <c r="F33" s="157">
        <f>ROUND(SUM(BH84:BH436),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57">
        <f>ROUND(SUM(BI84:BI436),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46</v>
      </c>
      <c r="E36" s="98"/>
      <c r="F36" s="98"/>
      <c r="G36" s="161" t="s">
        <v>47</v>
      </c>
      <c r="H36" s="162" t="s">
        <v>48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Statické zajištění pláště objektu č.p. 172/24, nám. T.G.M., Česká Lípa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88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171002 - Statické zajištění fasády č.p.172, nám. T.G.M.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Česká Lípa</v>
      </c>
      <c r="G49" s="47"/>
      <c r="H49" s="47"/>
      <c r="I49" s="146" t="s">
        <v>25</v>
      </c>
      <c r="J49" s="147" t="str">
        <f>IF(J12="","",J12)</f>
        <v>2. 10. 2017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91</v>
      </c>
      <c r="D54" s="159"/>
      <c r="E54" s="159"/>
      <c r="F54" s="159"/>
      <c r="G54" s="159"/>
      <c r="H54" s="159"/>
      <c r="I54" s="173"/>
      <c r="J54" s="174" t="s">
        <v>92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93</v>
      </c>
      <c r="D56" s="47"/>
      <c r="E56" s="47"/>
      <c r="F56" s="47"/>
      <c r="G56" s="47"/>
      <c r="H56" s="47"/>
      <c r="I56" s="144"/>
      <c r="J56" s="155">
        <f>J84</f>
        <v>0</v>
      </c>
      <c r="K56" s="51"/>
      <c r="AU56" s="24" t="s">
        <v>94</v>
      </c>
    </row>
    <row r="57" s="7" customFormat="1" ht="24.96" customHeight="1">
      <c r="B57" s="177"/>
      <c r="C57" s="178"/>
      <c r="D57" s="179" t="s">
        <v>95</v>
      </c>
      <c r="E57" s="180"/>
      <c r="F57" s="180"/>
      <c r="G57" s="180"/>
      <c r="H57" s="180"/>
      <c r="I57" s="181"/>
      <c r="J57" s="182">
        <f>J85</f>
        <v>0</v>
      </c>
      <c r="K57" s="183"/>
    </row>
    <row r="58" s="8" customFormat="1" ht="19.92" customHeight="1">
      <c r="B58" s="184"/>
      <c r="C58" s="185"/>
      <c r="D58" s="186" t="s">
        <v>96</v>
      </c>
      <c r="E58" s="187"/>
      <c r="F58" s="187"/>
      <c r="G58" s="187"/>
      <c r="H58" s="187"/>
      <c r="I58" s="188"/>
      <c r="J58" s="189">
        <f>J86</f>
        <v>0</v>
      </c>
      <c r="K58" s="190"/>
    </row>
    <row r="59" s="8" customFormat="1" ht="19.92" customHeight="1">
      <c r="B59" s="184"/>
      <c r="C59" s="185"/>
      <c r="D59" s="186" t="s">
        <v>97</v>
      </c>
      <c r="E59" s="187"/>
      <c r="F59" s="187"/>
      <c r="G59" s="187"/>
      <c r="H59" s="187"/>
      <c r="I59" s="188"/>
      <c r="J59" s="189">
        <f>J186</f>
        <v>0</v>
      </c>
      <c r="K59" s="190"/>
    </row>
    <row r="60" s="8" customFormat="1" ht="19.92" customHeight="1">
      <c r="B60" s="184"/>
      <c r="C60" s="185"/>
      <c r="D60" s="186" t="s">
        <v>98</v>
      </c>
      <c r="E60" s="187"/>
      <c r="F60" s="187"/>
      <c r="G60" s="187"/>
      <c r="H60" s="187"/>
      <c r="I60" s="188"/>
      <c r="J60" s="189">
        <f>J273</f>
        <v>0</v>
      </c>
      <c r="K60" s="190"/>
    </row>
    <row r="61" s="8" customFormat="1" ht="19.92" customHeight="1">
      <c r="B61" s="184"/>
      <c r="C61" s="185"/>
      <c r="D61" s="186" t="s">
        <v>99</v>
      </c>
      <c r="E61" s="187"/>
      <c r="F61" s="187"/>
      <c r="G61" s="187"/>
      <c r="H61" s="187"/>
      <c r="I61" s="188"/>
      <c r="J61" s="189">
        <f>J280</f>
        <v>0</v>
      </c>
      <c r="K61" s="190"/>
    </row>
    <row r="62" s="7" customFormat="1" ht="24.96" customHeight="1">
      <c r="B62" s="177"/>
      <c r="C62" s="178"/>
      <c r="D62" s="179" t="s">
        <v>100</v>
      </c>
      <c r="E62" s="180"/>
      <c r="F62" s="180"/>
      <c r="G62" s="180"/>
      <c r="H62" s="180"/>
      <c r="I62" s="181"/>
      <c r="J62" s="182">
        <f>J283</f>
        <v>0</v>
      </c>
      <c r="K62" s="183"/>
    </row>
    <row r="63" s="8" customFormat="1" ht="19.92" customHeight="1">
      <c r="B63" s="184"/>
      <c r="C63" s="185"/>
      <c r="D63" s="186" t="s">
        <v>101</v>
      </c>
      <c r="E63" s="187"/>
      <c r="F63" s="187"/>
      <c r="G63" s="187"/>
      <c r="H63" s="187"/>
      <c r="I63" s="188"/>
      <c r="J63" s="189">
        <f>J284</f>
        <v>0</v>
      </c>
      <c r="K63" s="190"/>
    </row>
    <row r="64" s="8" customFormat="1" ht="19.92" customHeight="1">
      <c r="B64" s="184"/>
      <c r="C64" s="185"/>
      <c r="D64" s="186" t="s">
        <v>102</v>
      </c>
      <c r="E64" s="187"/>
      <c r="F64" s="187"/>
      <c r="G64" s="187"/>
      <c r="H64" s="187"/>
      <c r="I64" s="188"/>
      <c r="J64" s="189">
        <f>J287</f>
        <v>0</v>
      </c>
      <c r="K64" s="190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44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66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69"/>
      <c r="J70" s="71"/>
      <c r="K70" s="71"/>
      <c r="L70" s="72"/>
    </row>
    <row r="71" s="1" customFormat="1" ht="36.96" customHeight="1">
      <c r="B71" s="46"/>
      <c r="C71" s="73" t="s">
        <v>103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6.5" customHeight="1">
      <c r="B74" s="46"/>
      <c r="C74" s="74"/>
      <c r="D74" s="74"/>
      <c r="E74" s="192" t="str">
        <f>E7</f>
        <v>Statické zajištění pláště objektu č.p. 172/24, nám. T.G.M., Česká Lípa</v>
      </c>
      <c r="F74" s="76"/>
      <c r="G74" s="76"/>
      <c r="H74" s="76"/>
      <c r="I74" s="191"/>
      <c r="J74" s="74"/>
      <c r="K74" s="74"/>
      <c r="L74" s="72"/>
    </row>
    <row r="75" s="1" customFormat="1" ht="14.4" customHeight="1">
      <c r="B75" s="46"/>
      <c r="C75" s="76" t="s">
        <v>88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171002 - Statické zajištění fasády č.p.172, nám. T.G.M.</v>
      </c>
      <c r="F76" s="74"/>
      <c r="G76" s="74"/>
      <c r="H76" s="74"/>
      <c r="I76" s="191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193" t="str">
        <f>F12</f>
        <v>Česká Lípa</v>
      </c>
      <c r="G78" s="74"/>
      <c r="H78" s="74"/>
      <c r="I78" s="194" t="s">
        <v>25</v>
      </c>
      <c r="J78" s="85" t="str">
        <f>IF(J12="","",J12)</f>
        <v>2. 10. 2017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193" t="str">
        <f>E15</f>
        <v xml:space="preserve"> </v>
      </c>
      <c r="G80" s="74"/>
      <c r="H80" s="74"/>
      <c r="I80" s="194" t="s">
        <v>33</v>
      </c>
      <c r="J80" s="193" t="str">
        <f>E21</f>
        <v xml:space="preserve"> 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193" t="str">
        <f>IF(E18="","",E18)</f>
        <v/>
      </c>
      <c r="G81" s="74"/>
      <c r="H81" s="74"/>
      <c r="I81" s="191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9" customFormat="1" ht="29.28" customHeight="1">
      <c r="B83" s="195"/>
      <c r="C83" s="196" t="s">
        <v>104</v>
      </c>
      <c r="D83" s="197" t="s">
        <v>55</v>
      </c>
      <c r="E83" s="197" t="s">
        <v>51</v>
      </c>
      <c r="F83" s="197" t="s">
        <v>105</v>
      </c>
      <c r="G83" s="197" t="s">
        <v>106</v>
      </c>
      <c r="H83" s="197" t="s">
        <v>107</v>
      </c>
      <c r="I83" s="198" t="s">
        <v>108</v>
      </c>
      <c r="J83" s="197" t="s">
        <v>92</v>
      </c>
      <c r="K83" s="199" t="s">
        <v>109</v>
      </c>
      <c r="L83" s="200"/>
      <c r="M83" s="102" t="s">
        <v>110</v>
      </c>
      <c r="N83" s="103" t="s">
        <v>40</v>
      </c>
      <c r="O83" s="103" t="s">
        <v>111</v>
      </c>
      <c r="P83" s="103" t="s">
        <v>112</v>
      </c>
      <c r="Q83" s="103" t="s">
        <v>113</v>
      </c>
      <c r="R83" s="103" t="s">
        <v>114</v>
      </c>
      <c r="S83" s="103" t="s">
        <v>115</v>
      </c>
      <c r="T83" s="104" t="s">
        <v>116</v>
      </c>
    </row>
    <row r="84" s="1" customFormat="1" ht="29.28" customHeight="1">
      <c r="B84" s="46"/>
      <c r="C84" s="108" t="s">
        <v>93</v>
      </c>
      <c r="D84" s="74"/>
      <c r="E84" s="74"/>
      <c r="F84" s="74"/>
      <c r="G84" s="74"/>
      <c r="H84" s="74"/>
      <c r="I84" s="191"/>
      <c r="J84" s="201">
        <f>BK84</f>
        <v>0</v>
      </c>
      <c r="K84" s="74"/>
      <c r="L84" s="72"/>
      <c r="M84" s="105"/>
      <c r="N84" s="106"/>
      <c r="O84" s="106"/>
      <c r="P84" s="202">
        <f>P85+P283</f>
        <v>0</v>
      </c>
      <c r="Q84" s="106"/>
      <c r="R84" s="202">
        <f>R85+R283</f>
        <v>12.514073212119001</v>
      </c>
      <c r="S84" s="106"/>
      <c r="T84" s="203">
        <f>T85+T283</f>
        <v>1.9978499999999999</v>
      </c>
      <c r="AT84" s="24" t="s">
        <v>69</v>
      </c>
      <c r="AU84" s="24" t="s">
        <v>94</v>
      </c>
      <c r="BK84" s="204">
        <f>BK85+BK283</f>
        <v>0</v>
      </c>
    </row>
    <row r="85" s="10" customFormat="1" ht="37.44" customHeight="1">
      <c r="B85" s="205"/>
      <c r="C85" s="206"/>
      <c r="D85" s="207" t="s">
        <v>69</v>
      </c>
      <c r="E85" s="208" t="s">
        <v>117</v>
      </c>
      <c r="F85" s="208" t="s">
        <v>118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P86+P186+P273+P280</f>
        <v>0</v>
      </c>
      <c r="Q85" s="213"/>
      <c r="R85" s="214">
        <f>R86+R186+R273+R280</f>
        <v>12.200955183250001</v>
      </c>
      <c r="S85" s="213"/>
      <c r="T85" s="215">
        <f>T86+T186+T273+T280</f>
        <v>1.9978499999999999</v>
      </c>
      <c r="AR85" s="216" t="s">
        <v>77</v>
      </c>
      <c r="AT85" s="217" t="s">
        <v>69</v>
      </c>
      <c r="AU85" s="217" t="s">
        <v>70</v>
      </c>
      <c r="AY85" s="216" t="s">
        <v>119</v>
      </c>
      <c r="BK85" s="218">
        <f>BK86+BK186+BK273+BK280</f>
        <v>0</v>
      </c>
    </row>
    <row r="86" s="10" customFormat="1" ht="19.92" customHeight="1">
      <c r="B86" s="205"/>
      <c r="C86" s="206"/>
      <c r="D86" s="207" t="s">
        <v>69</v>
      </c>
      <c r="E86" s="219" t="s">
        <v>120</v>
      </c>
      <c r="F86" s="219" t="s">
        <v>121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SUM(P87:P185)</f>
        <v>0</v>
      </c>
      <c r="Q86" s="213"/>
      <c r="R86" s="214">
        <f>SUM(R87:R185)</f>
        <v>4.8885805532499997</v>
      </c>
      <c r="S86" s="213"/>
      <c r="T86" s="215">
        <f>SUM(T87:T185)</f>
        <v>0</v>
      </c>
      <c r="AR86" s="216" t="s">
        <v>77</v>
      </c>
      <c r="AT86" s="217" t="s">
        <v>69</v>
      </c>
      <c r="AU86" s="217" t="s">
        <v>77</v>
      </c>
      <c r="AY86" s="216" t="s">
        <v>119</v>
      </c>
      <c r="BK86" s="218">
        <f>SUM(BK87:BK185)</f>
        <v>0</v>
      </c>
    </row>
    <row r="87" s="1" customFormat="1" ht="16.5" customHeight="1">
      <c r="B87" s="46"/>
      <c r="C87" s="221" t="s">
        <v>77</v>
      </c>
      <c r="D87" s="221" t="s">
        <v>122</v>
      </c>
      <c r="E87" s="222" t="s">
        <v>123</v>
      </c>
      <c r="F87" s="223" t="s">
        <v>124</v>
      </c>
      <c r="G87" s="224" t="s">
        <v>125</v>
      </c>
      <c r="H87" s="225">
        <v>8.9179999999999993</v>
      </c>
      <c r="I87" s="226"/>
      <c r="J87" s="227">
        <f>ROUND(I87*H87,2)</f>
        <v>0</v>
      </c>
      <c r="K87" s="223" t="s">
        <v>126</v>
      </c>
      <c r="L87" s="72"/>
      <c r="M87" s="228" t="s">
        <v>21</v>
      </c>
      <c r="N87" s="229" t="s">
        <v>42</v>
      </c>
      <c r="O87" s="47"/>
      <c r="P87" s="230">
        <f>O87*H87</f>
        <v>0</v>
      </c>
      <c r="Q87" s="230">
        <v>0.041529999999999997</v>
      </c>
      <c r="R87" s="230">
        <f>Q87*H87</f>
        <v>0.37036453999999996</v>
      </c>
      <c r="S87" s="230">
        <v>0</v>
      </c>
      <c r="T87" s="231">
        <f>S87*H87</f>
        <v>0</v>
      </c>
      <c r="AR87" s="24" t="s">
        <v>127</v>
      </c>
      <c r="AT87" s="24" t="s">
        <v>122</v>
      </c>
      <c r="AU87" s="24" t="s">
        <v>128</v>
      </c>
      <c r="AY87" s="24" t="s">
        <v>119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128</v>
      </c>
      <c r="BK87" s="232">
        <f>ROUND(I87*H87,2)</f>
        <v>0</v>
      </c>
      <c r="BL87" s="24" t="s">
        <v>127</v>
      </c>
      <c r="BM87" s="24" t="s">
        <v>129</v>
      </c>
    </row>
    <row r="88" s="1" customFormat="1">
      <c r="B88" s="46"/>
      <c r="C88" s="74"/>
      <c r="D88" s="233" t="s">
        <v>130</v>
      </c>
      <c r="E88" s="74"/>
      <c r="F88" s="234" t="s">
        <v>131</v>
      </c>
      <c r="G88" s="74"/>
      <c r="H88" s="74"/>
      <c r="I88" s="191"/>
      <c r="J88" s="74"/>
      <c r="K88" s="74"/>
      <c r="L88" s="72"/>
      <c r="M88" s="235"/>
      <c r="N88" s="47"/>
      <c r="O88" s="47"/>
      <c r="P88" s="47"/>
      <c r="Q88" s="47"/>
      <c r="R88" s="47"/>
      <c r="S88" s="47"/>
      <c r="T88" s="95"/>
      <c r="AT88" s="24" t="s">
        <v>130</v>
      </c>
      <c r="AU88" s="24" t="s">
        <v>128</v>
      </c>
    </row>
    <row r="89" s="11" customFormat="1">
      <c r="B89" s="236"/>
      <c r="C89" s="237"/>
      <c r="D89" s="233" t="s">
        <v>132</v>
      </c>
      <c r="E89" s="238" t="s">
        <v>21</v>
      </c>
      <c r="F89" s="239" t="s">
        <v>133</v>
      </c>
      <c r="G89" s="237"/>
      <c r="H89" s="238" t="s">
        <v>21</v>
      </c>
      <c r="I89" s="240"/>
      <c r="J89" s="237"/>
      <c r="K89" s="237"/>
      <c r="L89" s="241"/>
      <c r="M89" s="242"/>
      <c r="N89" s="243"/>
      <c r="O89" s="243"/>
      <c r="P89" s="243"/>
      <c r="Q89" s="243"/>
      <c r="R89" s="243"/>
      <c r="S89" s="243"/>
      <c r="T89" s="244"/>
      <c r="AT89" s="245" t="s">
        <v>132</v>
      </c>
      <c r="AU89" s="245" t="s">
        <v>128</v>
      </c>
      <c r="AV89" s="11" t="s">
        <v>77</v>
      </c>
      <c r="AW89" s="11" t="s">
        <v>34</v>
      </c>
      <c r="AX89" s="11" t="s">
        <v>70</v>
      </c>
      <c r="AY89" s="245" t="s">
        <v>119</v>
      </c>
    </row>
    <row r="90" s="12" customFormat="1">
      <c r="B90" s="246"/>
      <c r="C90" s="247"/>
      <c r="D90" s="233" t="s">
        <v>132</v>
      </c>
      <c r="E90" s="248" t="s">
        <v>21</v>
      </c>
      <c r="F90" s="249" t="s">
        <v>134</v>
      </c>
      <c r="G90" s="247"/>
      <c r="H90" s="250">
        <v>8.9179999999999993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AT90" s="256" t="s">
        <v>132</v>
      </c>
      <c r="AU90" s="256" t="s">
        <v>128</v>
      </c>
      <c r="AV90" s="12" t="s">
        <v>128</v>
      </c>
      <c r="AW90" s="12" t="s">
        <v>34</v>
      </c>
      <c r="AX90" s="12" t="s">
        <v>77</v>
      </c>
      <c r="AY90" s="256" t="s">
        <v>119</v>
      </c>
    </row>
    <row r="91" s="1" customFormat="1" ht="16.5" customHeight="1">
      <c r="B91" s="46"/>
      <c r="C91" s="221" t="s">
        <v>128</v>
      </c>
      <c r="D91" s="221" t="s">
        <v>122</v>
      </c>
      <c r="E91" s="222" t="s">
        <v>135</v>
      </c>
      <c r="F91" s="223" t="s">
        <v>136</v>
      </c>
      <c r="G91" s="224" t="s">
        <v>125</v>
      </c>
      <c r="H91" s="225">
        <v>10</v>
      </c>
      <c r="I91" s="226"/>
      <c r="J91" s="227">
        <f>ROUND(I91*H91,2)</f>
        <v>0</v>
      </c>
      <c r="K91" s="223" t="s">
        <v>21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0.0037599999999999999</v>
      </c>
      <c r="R91" s="230">
        <f>Q91*H91</f>
        <v>0.037600000000000001</v>
      </c>
      <c r="S91" s="230">
        <v>0</v>
      </c>
      <c r="T91" s="231">
        <f>S91*H91</f>
        <v>0</v>
      </c>
      <c r="AR91" s="24" t="s">
        <v>127</v>
      </c>
      <c r="AT91" s="24" t="s">
        <v>122</v>
      </c>
      <c r="AU91" s="24" t="s">
        <v>128</v>
      </c>
      <c r="AY91" s="24" t="s">
        <v>119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128</v>
      </c>
      <c r="BK91" s="232">
        <f>ROUND(I91*H91,2)</f>
        <v>0</v>
      </c>
      <c r="BL91" s="24" t="s">
        <v>127</v>
      </c>
      <c r="BM91" s="24" t="s">
        <v>137</v>
      </c>
    </row>
    <row r="92" s="1" customFormat="1">
      <c r="B92" s="46"/>
      <c r="C92" s="74"/>
      <c r="D92" s="233" t="s">
        <v>130</v>
      </c>
      <c r="E92" s="74"/>
      <c r="F92" s="234" t="s">
        <v>138</v>
      </c>
      <c r="G92" s="74"/>
      <c r="H92" s="74"/>
      <c r="I92" s="191"/>
      <c r="J92" s="74"/>
      <c r="K92" s="74"/>
      <c r="L92" s="72"/>
      <c r="M92" s="235"/>
      <c r="N92" s="47"/>
      <c r="O92" s="47"/>
      <c r="P92" s="47"/>
      <c r="Q92" s="47"/>
      <c r="R92" s="47"/>
      <c r="S92" s="47"/>
      <c r="T92" s="95"/>
      <c r="AT92" s="24" t="s">
        <v>130</v>
      </c>
      <c r="AU92" s="24" t="s">
        <v>128</v>
      </c>
    </row>
    <row r="93" s="1" customFormat="1" ht="16.5" customHeight="1">
      <c r="B93" s="46"/>
      <c r="C93" s="221" t="s">
        <v>139</v>
      </c>
      <c r="D93" s="221" t="s">
        <v>122</v>
      </c>
      <c r="E93" s="222" t="s">
        <v>140</v>
      </c>
      <c r="F93" s="223" t="s">
        <v>141</v>
      </c>
      <c r="G93" s="224" t="s">
        <v>125</v>
      </c>
      <c r="H93" s="225">
        <v>383.41300000000001</v>
      </c>
      <c r="I93" s="226"/>
      <c r="J93" s="227">
        <f>ROUND(I93*H93,2)</f>
        <v>0</v>
      </c>
      <c r="K93" s="223" t="s">
        <v>126</v>
      </c>
      <c r="L93" s="72"/>
      <c r="M93" s="228" t="s">
        <v>21</v>
      </c>
      <c r="N93" s="229" t="s">
        <v>42</v>
      </c>
      <c r="O93" s="47"/>
      <c r="P93" s="230">
        <f>O93*H93</f>
        <v>0</v>
      </c>
      <c r="Q93" s="230">
        <v>0.000263</v>
      </c>
      <c r="R93" s="230">
        <f>Q93*H93</f>
        <v>0.100837619</v>
      </c>
      <c r="S93" s="230">
        <v>0</v>
      </c>
      <c r="T93" s="231">
        <f>S93*H93</f>
        <v>0</v>
      </c>
      <c r="AR93" s="24" t="s">
        <v>127</v>
      </c>
      <c r="AT93" s="24" t="s">
        <v>122</v>
      </c>
      <c r="AU93" s="24" t="s">
        <v>128</v>
      </c>
      <c r="AY93" s="24" t="s">
        <v>119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128</v>
      </c>
      <c r="BK93" s="232">
        <f>ROUND(I93*H93,2)</f>
        <v>0</v>
      </c>
      <c r="BL93" s="24" t="s">
        <v>127</v>
      </c>
      <c r="BM93" s="24" t="s">
        <v>142</v>
      </c>
    </row>
    <row r="94" s="1" customFormat="1">
      <c r="B94" s="46"/>
      <c r="C94" s="74"/>
      <c r="D94" s="233" t="s">
        <v>130</v>
      </c>
      <c r="E94" s="74"/>
      <c r="F94" s="234" t="s">
        <v>143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130</v>
      </c>
      <c r="AU94" s="24" t="s">
        <v>128</v>
      </c>
    </row>
    <row r="95" s="11" customFormat="1">
      <c r="B95" s="236"/>
      <c r="C95" s="237"/>
      <c r="D95" s="233" t="s">
        <v>132</v>
      </c>
      <c r="E95" s="238" t="s">
        <v>21</v>
      </c>
      <c r="F95" s="239" t="s">
        <v>144</v>
      </c>
      <c r="G95" s="237"/>
      <c r="H95" s="238" t="s">
        <v>21</v>
      </c>
      <c r="I95" s="240"/>
      <c r="J95" s="237"/>
      <c r="K95" s="237"/>
      <c r="L95" s="241"/>
      <c r="M95" s="242"/>
      <c r="N95" s="243"/>
      <c r="O95" s="243"/>
      <c r="P95" s="243"/>
      <c r="Q95" s="243"/>
      <c r="R95" s="243"/>
      <c r="S95" s="243"/>
      <c r="T95" s="244"/>
      <c r="AT95" s="245" t="s">
        <v>132</v>
      </c>
      <c r="AU95" s="245" t="s">
        <v>128</v>
      </c>
      <c r="AV95" s="11" t="s">
        <v>77</v>
      </c>
      <c r="AW95" s="11" t="s">
        <v>34</v>
      </c>
      <c r="AX95" s="11" t="s">
        <v>70</v>
      </c>
      <c r="AY95" s="245" t="s">
        <v>119</v>
      </c>
    </row>
    <row r="96" s="11" customFormat="1">
      <c r="B96" s="236"/>
      <c r="C96" s="237"/>
      <c r="D96" s="233" t="s">
        <v>132</v>
      </c>
      <c r="E96" s="238" t="s">
        <v>21</v>
      </c>
      <c r="F96" s="239" t="s">
        <v>145</v>
      </c>
      <c r="G96" s="237"/>
      <c r="H96" s="238" t="s">
        <v>21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AT96" s="245" t="s">
        <v>132</v>
      </c>
      <c r="AU96" s="245" t="s">
        <v>128</v>
      </c>
      <c r="AV96" s="11" t="s">
        <v>77</v>
      </c>
      <c r="AW96" s="11" t="s">
        <v>34</v>
      </c>
      <c r="AX96" s="11" t="s">
        <v>70</v>
      </c>
      <c r="AY96" s="245" t="s">
        <v>119</v>
      </c>
    </row>
    <row r="97" s="12" customFormat="1">
      <c r="B97" s="246"/>
      <c r="C97" s="247"/>
      <c r="D97" s="233" t="s">
        <v>132</v>
      </c>
      <c r="E97" s="248" t="s">
        <v>21</v>
      </c>
      <c r="F97" s="249" t="s">
        <v>146</v>
      </c>
      <c r="G97" s="247"/>
      <c r="H97" s="250">
        <v>130.19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132</v>
      </c>
      <c r="AU97" s="256" t="s">
        <v>128</v>
      </c>
      <c r="AV97" s="12" t="s">
        <v>128</v>
      </c>
      <c r="AW97" s="12" t="s">
        <v>34</v>
      </c>
      <c r="AX97" s="12" t="s">
        <v>70</v>
      </c>
      <c r="AY97" s="256" t="s">
        <v>119</v>
      </c>
    </row>
    <row r="98" s="11" customFormat="1">
      <c r="B98" s="236"/>
      <c r="C98" s="237"/>
      <c r="D98" s="233" t="s">
        <v>132</v>
      </c>
      <c r="E98" s="238" t="s">
        <v>21</v>
      </c>
      <c r="F98" s="239" t="s">
        <v>147</v>
      </c>
      <c r="G98" s="237"/>
      <c r="H98" s="238" t="s">
        <v>21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AT98" s="245" t="s">
        <v>132</v>
      </c>
      <c r="AU98" s="245" t="s">
        <v>128</v>
      </c>
      <c r="AV98" s="11" t="s">
        <v>77</v>
      </c>
      <c r="AW98" s="11" t="s">
        <v>34</v>
      </c>
      <c r="AX98" s="11" t="s">
        <v>70</v>
      </c>
      <c r="AY98" s="245" t="s">
        <v>119</v>
      </c>
    </row>
    <row r="99" s="12" customFormat="1">
      <c r="B99" s="246"/>
      <c r="C99" s="247"/>
      <c r="D99" s="233" t="s">
        <v>132</v>
      </c>
      <c r="E99" s="248" t="s">
        <v>21</v>
      </c>
      <c r="F99" s="249" t="s">
        <v>148</v>
      </c>
      <c r="G99" s="247"/>
      <c r="H99" s="250">
        <v>10.789999999999999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AT99" s="256" t="s">
        <v>132</v>
      </c>
      <c r="AU99" s="256" t="s">
        <v>128</v>
      </c>
      <c r="AV99" s="12" t="s">
        <v>128</v>
      </c>
      <c r="AW99" s="12" t="s">
        <v>34</v>
      </c>
      <c r="AX99" s="12" t="s">
        <v>70</v>
      </c>
      <c r="AY99" s="256" t="s">
        <v>119</v>
      </c>
    </row>
    <row r="100" s="11" customFormat="1">
      <c r="B100" s="236"/>
      <c r="C100" s="237"/>
      <c r="D100" s="233" t="s">
        <v>132</v>
      </c>
      <c r="E100" s="238" t="s">
        <v>21</v>
      </c>
      <c r="F100" s="239" t="s">
        <v>149</v>
      </c>
      <c r="G100" s="237"/>
      <c r="H100" s="238" t="s">
        <v>21</v>
      </c>
      <c r="I100" s="240"/>
      <c r="J100" s="237"/>
      <c r="K100" s="237"/>
      <c r="L100" s="241"/>
      <c r="M100" s="242"/>
      <c r="N100" s="243"/>
      <c r="O100" s="243"/>
      <c r="P100" s="243"/>
      <c r="Q100" s="243"/>
      <c r="R100" s="243"/>
      <c r="S100" s="243"/>
      <c r="T100" s="244"/>
      <c r="AT100" s="245" t="s">
        <v>132</v>
      </c>
      <c r="AU100" s="245" t="s">
        <v>128</v>
      </c>
      <c r="AV100" s="11" t="s">
        <v>77</v>
      </c>
      <c r="AW100" s="11" t="s">
        <v>34</v>
      </c>
      <c r="AX100" s="11" t="s">
        <v>70</v>
      </c>
      <c r="AY100" s="245" t="s">
        <v>119</v>
      </c>
    </row>
    <row r="101" s="12" customFormat="1">
      <c r="B101" s="246"/>
      <c r="C101" s="247"/>
      <c r="D101" s="233" t="s">
        <v>132</v>
      </c>
      <c r="E101" s="248" t="s">
        <v>21</v>
      </c>
      <c r="F101" s="249" t="s">
        <v>150</v>
      </c>
      <c r="G101" s="247"/>
      <c r="H101" s="250">
        <v>39.18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132</v>
      </c>
      <c r="AU101" s="256" t="s">
        <v>128</v>
      </c>
      <c r="AV101" s="12" t="s">
        <v>128</v>
      </c>
      <c r="AW101" s="12" t="s">
        <v>34</v>
      </c>
      <c r="AX101" s="12" t="s">
        <v>70</v>
      </c>
      <c r="AY101" s="256" t="s">
        <v>119</v>
      </c>
    </row>
    <row r="102" s="11" customFormat="1">
      <c r="B102" s="236"/>
      <c r="C102" s="237"/>
      <c r="D102" s="233" t="s">
        <v>132</v>
      </c>
      <c r="E102" s="238" t="s">
        <v>21</v>
      </c>
      <c r="F102" s="239" t="s">
        <v>151</v>
      </c>
      <c r="G102" s="237"/>
      <c r="H102" s="238" t="s">
        <v>21</v>
      </c>
      <c r="I102" s="240"/>
      <c r="J102" s="237"/>
      <c r="K102" s="237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132</v>
      </c>
      <c r="AU102" s="245" t="s">
        <v>128</v>
      </c>
      <c r="AV102" s="11" t="s">
        <v>77</v>
      </c>
      <c r="AW102" s="11" t="s">
        <v>34</v>
      </c>
      <c r="AX102" s="11" t="s">
        <v>70</v>
      </c>
      <c r="AY102" s="245" t="s">
        <v>119</v>
      </c>
    </row>
    <row r="103" s="12" customFormat="1">
      <c r="B103" s="246"/>
      <c r="C103" s="247"/>
      <c r="D103" s="233" t="s">
        <v>132</v>
      </c>
      <c r="E103" s="248" t="s">
        <v>21</v>
      </c>
      <c r="F103" s="249" t="s">
        <v>152</v>
      </c>
      <c r="G103" s="247"/>
      <c r="H103" s="250">
        <v>50.869999999999997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132</v>
      </c>
      <c r="AU103" s="256" t="s">
        <v>128</v>
      </c>
      <c r="AV103" s="12" t="s">
        <v>128</v>
      </c>
      <c r="AW103" s="12" t="s">
        <v>34</v>
      </c>
      <c r="AX103" s="12" t="s">
        <v>70</v>
      </c>
      <c r="AY103" s="256" t="s">
        <v>119</v>
      </c>
    </row>
    <row r="104" s="11" customFormat="1">
      <c r="B104" s="236"/>
      <c r="C104" s="237"/>
      <c r="D104" s="233" t="s">
        <v>132</v>
      </c>
      <c r="E104" s="238" t="s">
        <v>21</v>
      </c>
      <c r="F104" s="239" t="s">
        <v>153</v>
      </c>
      <c r="G104" s="237"/>
      <c r="H104" s="238" t="s">
        <v>21</v>
      </c>
      <c r="I104" s="240"/>
      <c r="J104" s="237"/>
      <c r="K104" s="237"/>
      <c r="L104" s="241"/>
      <c r="M104" s="242"/>
      <c r="N104" s="243"/>
      <c r="O104" s="243"/>
      <c r="P104" s="243"/>
      <c r="Q104" s="243"/>
      <c r="R104" s="243"/>
      <c r="S104" s="243"/>
      <c r="T104" s="244"/>
      <c r="AT104" s="245" t="s">
        <v>132</v>
      </c>
      <c r="AU104" s="245" t="s">
        <v>128</v>
      </c>
      <c r="AV104" s="11" t="s">
        <v>77</v>
      </c>
      <c r="AW104" s="11" t="s">
        <v>34</v>
      </c>
      <c r="AX104" s="11" t="s">
        <v>70</v>
      </c>
      <c r="AY104" s="245" t="s">
        <v>119</v>
      </c>
    </row>
    <row r="105" s="12" customFormat="1">
      <c r="B105" s="246"/>
      <c r="C105" s="247"/>
      <c r="D105" s="233" t="s">
        <v>132</v>
      </c>
      <c r="E105" s="248" t="s">
        <v>21</v>
      </c>
      <c r="F105" s="249" t="s">
        <v>154</v>
      </c>
      <c r="G105" s="247"/>
      <c r="H105" s="250">
        <v>60.030000000000001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132</v>
      </c>
      <c r="AU105" s="256" t="s">
        <v>128</v>
      </c>
      <c r="AV105" s="12" t="s">
        <v>128</v>
      </c>
      <c r="AW105" s="12" t="s">
        <v>34</v>
      </c>
      <c r="AX105" s="12" t="s">
        <v>70</v>
      </c>
      <c r="AY105" s="256" t="s">
        <v>119</v>
      </c>
    </row>
    <row r="106" s="11" customFormat="1">
      <c r="B106" s="236"/>
      <c r="C106" s="237"/>
      <c r="D106" s="233" t="s">
        <v>132</v>
      </c>
      <c r="E106" s="238" t="s">
        <v>21</v>
      </c>
      <c r="F106" s="239" t="s">
        <v>155</v>
      </c>
      <c r="G106" s="237"/>
      <c r="H106" s="238" t="s">
        <v>21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AT106" s="245" t="s">
        <v>132</v>
      </c>
      <c r="AU106" s="245" t="s">
        <v>128</v>
      </c>
      <c r="AV106" s="11" t="s">
        <v>77</v>
      </c>
      <c r="AW106" s="11" t="s">
        <v>34</v>
      </c>
      <c r="AX106" s="11" t="s">
        <v>70</v>
      </c>
      <c r="AY106" s="245" t="s">
        <v>119</v>
      </c>
    </row>
    <row r="107" s="12" customFormat="1">
      <c r="B107" s="246"/>
      <c r="C107" s="247"/>
      <c r="D107" s="233" t="s">
        <v>132</v>
      </c>
      <c r="E107" s="248" t="s">
        <v>21</v>
      </c>
      <c r="F107" s="249" t="s">
        <v>156</v>
      </c>
      <c r="G107" s="247"/>
      <c r="H107" s="250">
        <v>119.34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132</v>
      </c>
      <c r="AU107" s="256" t="s">
        <v>128</v>
      </c>
      <c r="AV107" s="12" t="s">
        <v>128</v>
      </c>
      <c r="AW107" s="12" t="s">
        <v>34</v>
      </c>
      <c r="AX107" s="12" t="s">
        <v>70</v>
      </c>
      <c r="AY107" s="256" t="s">
        <v>119</v>
      </c>
    </row>
    <row r="108" s="13" customFormat="1">
      <c r="B108" s="257"/>
      <c r="C108" s="258"/>
      <c r="D108" s="233" t="s">
        <v>132</v>
      </c>
      <c r="E108" s="259" t="s">
        <v>21</v>
      </c>
      <c r="F108" s="260" t="s">
        <v>157</v>
      </c>
      <c r="G108" s="258"/>
      <c r="H108" s="261">
        <v>410.39999999999998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AT108" s="267" t="s">
        <v>132</v>
      </c>
      <c r="AU108" s="267" t="s">
        <v>128</v>
      </c>
      <c r="AV108" s="13" t="s">
        <v>139</v>
      </c>
      <c r="AW108" s="13" t="s">
        <v>34</v>
      </c>
      <c r="AX108" s="13" t="s">
        <v>70</v>
      </c>
      <c r="AY108" s="267" t="s">
        <v>119</v>
      </c>
    </row>
    <row r="109" s="11" customFormat="1">
      <c r="B109" s="236"/>
      <c r="C109" s="237"/>
      <c r="D109" s="233" t="s">
        <v>132</v>
      </c>
      <c r="E109" s="238" t="s">
        <v>21</v>
      </c>
      <c r="F109" s="239" t="s">
        <v>158</v>
      </c>
      <c r="G109" s="237"/>
      <c r="H109" s="238" t="s">
        <v>21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132</v>
      </c>
      <c r="AU109" s="245" t="s">
        <v>128</v>
      </c>
      <c r="AV109" s="11" t="s">
        <v>77</v>
      </c>
      <c r="AW109" s="11" t="s">
        <v>34</v>
      </c>
      <c r="AX109" s="11" t="s">
        <v>70</v>
      </c>
      <c r="AY109" s="245" t="s">
        <v>119</v>
      </c>
    </row>
    <row r="110" s="12" customFormat="1">
      <c r="B110" s="246"/>
      <c r="C110" s="247"/>
      <c r="D110" s="233" t="s">
        <v>132</v>
      </c>
      <c r="E110" s="248" t="s">
        <v>21</v>
      </c>
      <c r="F110" s="249" t="s">
        <v>159</v>
      </c>
      <c r="G110" s="247"/>
      <c r="H110" s="250">
        <v>-8.2579999999999991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AT110" s="256" t="s">
        <v>132</v>
      </c>
      <c r="AU110" s="256" t="s">
        <v>128</v>
      </c>
      <c r="AV110" s="12" t="s">
        <v>128</v>
      </c>
      <c r="AW110" s="12" t="s">
        <v>34</v>
      </c>
      <c r="AX110" s="12" t="s">
        <v>70</v>
      </c>
      <c r="AY110" s="256" t="s">
        <v>119</v>
      </c>
    </row>
    <row r="111" s="12" customFormat="1">
      <c r="B111" s="246"/>
      <c r="C111" s="247"/>
      <c r="D111" s="233" t="s">
        <v>132</v>
      </c>
      <c r="E111" s="248" t="s">
        <v>21</v>
      </c>
      <c r="F111" s="249" t="s">
        <v>160</v>
      </c>
      <c r="G111" s="247"/>
      <c r="H111" s="250">
        <v>-12.810000000000001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132</v>
      </c>
      <c r="AU111" s="256" t="s">
        <v>128</v>
      </c>
      <c r="AV111" s="12" t="s">
        <v>128</v>
      </c>
      <c r="AW111" s="12" t="s">
        <v>34</v>
      </c>
      <c r="AX111" s="12" t="s">
        <v>70</v>
      </c>
      <c r="AY111" s="256" t="s">
        <v>119</v>
      </c>
    </row>
    <row r="112" s="12" customFormat="1">
      <c r="B112" s="246"/>
      <c r="C112" s="247"/>
      <c r="D112" s="233" t="s">
        <v>132</v>
      </c>
      <c r="E112" s="248" t="s">
        <v>21</v>
      </c>
      <c r="F112" s="249" t="s">
        <v>161</v>
      </c>
      <c r="G112" s="247"/>
      <c r="H112" s="250">
        <v>-1.716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132</v>
      </c>
      <c r="AU112" s="256" t="s">
        <v>128</v>
      </c>
      <c r="AV112" s="12" t="s">
        <v>128</v>
      </c>
      <c r="AW112" s="12" t="s">
        <v>34</v>
      </c>
      <c r="AX112" s="12" t="s">
        <v>70</v>
      </c>
      <c r="AY112" s="256" t="s">
        <v>119</v>
      </c>
    </row>
    <row r="113" s="12" customFormat="1">
      <c r="B113" s="246"/>
      <c r="C113" s="247"/>
      <c r="D113" s="233" t="s">
        <v>132</v>
      </c>
      <c r="E113" s="248" t="s">
        <v>21</v>
      </c>
      <c r="F113" s="249" t="s">
        <v>162</v>
      </c>
      <c r="G113" s="247"/>
      <c r="H113" s="250">
        <v>-0.30299999999999999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AT113" s="256" t="s">
        <v>132</v>
      </c>
      <c r="AU113" s="256" t="s">
        <v>128</v>
      </c>
      <c r="AV113" s="12" t="s">
        <v>128</v>
      </c>
      <c r="AW113" s="12" t="s">
        <v>34</v>
      </c>
      <c r="AX113" s="12" t="s">
        <v>70</v>
      </c>
      <c r="AY113" s="256" t="s">
        <v>119</v>
      </c>
    </row>
    <row r="114" s="11" customFormat="1">
      <c r="B114" s="236"/>
      <c r="C114" s="237"/>
      <c r="D114" s="233" t="s">
        <v>132</v>
      </c>
      <c r="E114" s="238" t="s">
        <v>21</v>
      </c>
      <c r="F114" s="239" t="s">
        <v>163</v>
      </c>
      <c r="G114" s="237"/>
      <c r="H114" s="238" t="s">
        <v>21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132</v>
      </c>
      <c r="AU114" s="245" t="s">
        <v>128</v>
      </c>
      <c r="AV114" s="11" t="s">
        <v>77</v>
      </c>
      <c r="AW114" s="11" t="s">
        <v>34</v>
      </c>
      <c r="AX114" s="11" t="s">
        <v>70</v>
      </c>
      <c r="AY114" s="245" t="s">
        <v>119</v>
      </c>
    </row>
    <row r="115" s="12" customFormat="1">
      <c r="B115" s="246"/>
      <c r="C115" s="247"/>
      <c r="D115" s="233" t="s">
        <v>132</v>
      </c>
      <c r="E115" s="248" t="s">
        <v>21</v>
      </c>
      <c r="F115" s="249" t="s">
        <v>164</v>
      </c>
      <c r="G115" s="247"/>
      <c r="H115" s="250">
        <v>-1.72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132</v>
      </c>
      <c r="AU115" s="256" t="s">
        <v>128</v>
      </c>
      <c r="AV115" s="12" t="s">
        <v>128</v>
      </c>
      <c r="AW115" s="12" t="s">
        <v>34</v>
      </c>
      <c r="AX115" s="12" t="s">
        <v>70</v>
      </c>
      <c r="AY115" s="256" t="s">
        <v>119</v>
      </c>
    </row>
    <row r="116" s="12" customFormat="1">
      <c r="B116" s="246"/>
      <c r="C116" s="247"/>
      <c r="D116" s="233" t="s">
        <v>132</v>
      </c>
      <c r="E116" s="248" t="s">
        <v>21</v>
      </c>
      <c r="F116" s="249" t="s">
        <v>165</v>
      </c>
      <c r="G116" s="247"/>
      <c r="H116" s="250">
        <v>-1.1799999999999999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132</v>
      </c>
      <c r="AU116" s="256" t="s">
        <v>128</v>
      </c>
      <c r="AV116" s="12" t="s">
        <v>128</v>
      </c>
      <c r="AW116" s="12" t="s">
        <v>34</v>
      </c>
      <c r="AX116" s="12" t="s">
        <v>70</v>
      </c>
      <c r="AY116" s="256" t="s">
        <v>119</v>
      </c>
    </row>
    <row r="117" s="12" customFormat="1">
      <c r="B117" s="246"/>
      <c r="C117" s="247"/>
      <c r="D117" s="233" t="s">
        <v>132</v>
      </c>
      <c r="E117" s="248" t="s">
        <v>21</v>
      </c>
      <c r="F117" s="249" t="s">
        <v>166</v>
      </c>
      <c r="G117" s="247"/>
      <c r="H117" s="250">
        <v>-1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132</v>
      </c>
      <c r="AU117" s="256" t="s">
        <v>128</v>
      </c>
      <c r="AV117" s="12" t="s">
        <v>128</v>
      </c>
      <c r="AW117" s="12" t="s">
        <v>34</v>
      </c>
      <c r="AX117" s="12" t="s">
        <v>70</v>
      </c>
      <c r="AY117" s="256" t="s">
        <v>119</v>
      </c>
    </row>
    <row r="118" s="13" customFormat="1">
      <c r="B118" s="257"/>
      <c r="C118" s="258"/>
      <c r="D118" s="233" t="s">
        <v>132</v>
      </c>
      <c r="E118" s="259" t="s">
        <v>21</v>
      </c>
      <c r="F118" s="260" t="s">
        <v>157</v>
      </c>
      <c r="G118" s="258"/>
      <c r="H118" s="261">
        <v>-26.986999999999998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AT118" s="267" t="s">
        <v>132</v>
      </c>
      <c r="AU118" s="267" t="s">
        <v>128</v>
      </c>
      <c r="AV118" s="13" t="s">
        <v>139</v>
      </c>
      <c r="AW118" s="13" t="s">
        <v>34</v>
      </c>
      <c r="AX118" s="13" t="s">
        <v>70</v>
      </c>
      <c r="AY118" s="267" t="s">
        <v>119</v>
      </c>
    </row>
    <row r="119" s="14" customFormat="1">
      <c r="B119" s="268"/>
      <c r="C119" s="269"/>
      <c r="D119" s="233" t="s">
        <v>132</v>
      </c>
      <c r="E119" s="270" t="s">
        <v>21</v>
      </c>
      <c r="F119" s="271" t="s">
        <v>167</v>
      </c>
      <c r="G119" s="269"/>
      <c r="H119" s="272">
        <v>383.41300000000001</v>
      </c>
      <c r="I119" s="273"/>
      <c r="J119" s="269"/>
      <c r="K119" s="269"/>
      <c r="L119" s="274"/>
      <c r="M119" s="275"/>
      <c r="N119" s="276"/>
      <c r="O119" s="276"/>
      <c r="P119" s="276"/>
      <c r="Q119" s="276"/>
      <c r="R119" s="276"/>
      <c r="S119" s="276"/>
      <c r="T119" s="277"/>
      <c r="AT119" s="278" t="s">
        <v>132</v>
      </c>
      <c r="AU119" s="278" t="s">
        <v>128</v>
      </c>
      <c r="AV119" s="14" t="s">
        <v>127</v>
      </c>
      <c r="AW119" s="14" t="s">
        <v>34</v>
      </c>
      <c r="AX119" s="14" t="s">
        <v>77</v>
      </c>
      <c r="AY119" s="278" t="s">
        <v>119</v>
      </c>
    </row>
    <row r="120" s="1" customFormat="1" ht="16.5" customHeight="1">
      <c r="B120" s="46"/>
      <c r="C120" s="221" t="s">
        <v>127</v>
      </c>
      <c r="D120" s="221" t="s">
        <v>122</v>
      </c>
      <c r="E120" s="222" t="s">
        <v>168</v>
      </c>
      <c r="F120" s="223" t="s">
        <v>169</v>
      </c>
      <c r="G120" s="224" t="s">
        <v>125</v>
      </c>
      <c r="H120" s="225">
        <v>383.41300000000001</v>
      </c>
      <c r="I120" s="226"/>
      <c r="J120" s="227">
        <f>ROUND(I120*H120,2)</f>
        <v>0</v>
      </c>
      <c r="K120" s="223" t="s">
        <v>21</v>
      </c>
      <c r="L120" s="72"/>
      <c r="M120" s="228" t="s">
        <v>21</v>
      </c>
      <c r="N120" s="229" t="s">
        <v>42</v>
      </c>
      <c r="O120" s="47"/>
      <c r="P120" s="230">
        <f>O120*H120</f>
        <v>0</v>
      </c>
      <c r="Q120" s="230">
        <v>0.0054599999999999996</v>
      </c>
      <c r="R120" s="230">
        <f>Q120*H120</f>
        <v>2.0934349800000001</v>
      </c>
      <c r="S120" s="230">
        <v>0</v>
      </c>
      <c r="T120" s="231">
        <f>S120*H120</f>
        <v>0</v>
      </c>
      <c r="AR120" s="24" t="s">
        <v>127</v>
      </c>
      <c r="AT120" s="24" t="s">
        <v>122</v>
      </c>
      <c r="AU120" s="24" t="s">
        <v>128</v>
      </c>
      <c r="AY120" s="24" t="s">
        <v>119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128</v>
      </c>
      <c r="BK120" s="232">
        <f>ROUND(I120*H120,2)</f>
        <v>0</v>
      </c>
      <c r="BL120" s="24" t="s">
        <v>127</v>
      </c>
      <c r="BM120" s="24" t="s">
        <v>170</v>
      </c>
    </row>
    <row r="121" s="1" customFormat="1">
      <c r="B121" s="46"/>
      <c r="C121" s="74"/>
      <c r="D121" s="233" t="s">
        <v>130</v>
      </c>
      <c r="E121" s="74"/>
      <c r="F121" s="234" t="s">
        <v>169</v>
      </c>
      <c r="G121" s="74"/>
      <c r="H121" s="74"/>
      <c r="I121" s="191"/>
      <c r="J121" s="74"/>
      <c r="K121" s="74"/>
      <c r="L121" s="72"/>
      <c r="M121" s="235"/>
      <c r="N121" s="47"/>
      <c r="O121" s="47"/>
      <c r="P121" s="47"/>
      <c r="Q121" s="47"/>
      <c r="R121" s="47"/>
      <c r="S121" s="47"/>
      <c r="T121" s="95"/>
      <c r="AT121" s="24" t="s">
        <v>130</v>
      </c>
      <c r="AU121" s="24" t="s">
        <v>128</v>
      </c>
    </row>
    <row r="122" s="1" customFormat="1">
      <c r="B122" s="46"/>
      <c r="C122" s="74"/>
      <c r="D122" s="233" t="s">
        <v>171</v>
      </c>
      <c r="E122" s="74"/>
      <c r="F122" s="279" t="s">
        <v>172</v>
      </c>
      <c r="G122" s="74"/>
      <c r="H122" s="74"/>
      <c r="I122" s="191"/>
      <c r="J122" s="74"/>
      <c r="K122" s="74"/>
      <c r="L122" s="72"/>
      <c r="M122" s="235"/>
      <c r="N122" s="47"/>
      <c r="O122" s="47"/>
      <c r="P122" s="47"/>
      <c r="Q122" s="47"/>
      <c r="R122" s="47"/>
      <c r="S122" s="47"/>
      <c r="T122" s="95"/>
      <c r="AT122" s="24" t="s">
        <v>171</v>
      </c>
      <c r="AU122" s="24" t="s">
        <v>128</v>
      </c>
    </row>
    <row r="123" s="11" customFormat="1">
      <c r="B123" s="236"/>
      <c r="C123" s="237"/>
      <c r="D123" s="233" t="s">
        <v>132</v>
      </c>
      <c r="E123" s="238" t="s">
        <v>21</v>
      </c>
      <c r="F123" s="239" t="s">
        <v>145</v>
      </c>
      <c r="G123" s="237"/>
      <c r="H123" s="238" t="s">
        <v>21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AT123" s="245" t="s">
        <v>132</v>
      </c>
      <c r="AU123" s="245" t="s">
        <v>128</v>
      </c>
      <c r="AV123" s="11" t="s">
        <v>77</v>
      </c>
      <c r="AW123" s="11" t="s">
        <v>34</v>
      </c>
      <c r="AX123" s="11" t="s">
        <v>70</v>
      </c>
      <c r="AY123" s="245" t="s">
        <v>119</v>
      </c>
    </row>
    <row r="124" s="12" customFormat="1">
      <c r="B124" s="246"/>
      <c r="C124" s="247"/>
      <c r="D124" s="233" t="s">
        <v>132</v>
      </c>
      <c r="E124" s="248" t="s">
        <v>21</v>
      </c>
      <c r="F124" s="249" t="s">
        <v>146</v>
      </c>
      <c r="G124" s="247"/>
      <c r="H124" s="250">
        <v>130.19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132</v>
      </c>
      <c r="AU124" s="256" t="s">
        <v>128</v>
      </c>
      <c r="AV124" s="12" t="s">
        <v>128</v>
      </c>
      <c r="AW124" s="12" t="s">
        <v>34</v>
      </c>
      <c r="AX124" s="12" t="s">
        <v>70</v>
      </c>
      <c r="AY124" s="256" t="s">
        <v>119</v>
      </c>
    </row>
    <row r="125" s="11" customFormat="1">
      <c r="B125" s="236"/>
      <c r="C125" s="237"/>
      <c r="D125" s="233" t="s">
        <v>132</v>
      </c>
      <c r="E125" s="238" t="s">
        <v>21</v>
      </c>
      <c r="F125" s="239" t="s">
        <v>147</v>
      </c>
      <c r="G125" s="237"/>
      <c r="H125" s="238" t="s">
        <v>21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132</v>
      </c>
      <c r="AU125" s="245" t="s">
        <v>128</v>
      </c>
      <c r="AV125" s="11" t="s">
        <v>77</v>
      </c>
      <c r="AW125" s="11" t="s">
        <v>34</v>
      </c>
      <c r="AX125" s="11" t="s">
        <v>70</v>
      </c>
      <c r="AY125" s="245" t="s">
        <v>119</v>
      </c>
    </row>
    <row r="126" s="12" customFormat="1">
      <c r="B126" s="246"/>
      <c r="C126" s="247"/>
      <c r="D126" s="233" t="s">
        <v>132</v>
      </c>
      <c r="E126" s="248" t="s">
        <v>21</v>
      </c>
      <c r="F126" s="249" t="s">
        <v>148</v>
      </c>
      <c r="G126" s="247"/>
      <c r="H126" s="250">
        <v>10.789999999999999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132</v>
      </c>
      <c r="AU126" s="256" t="s">
        <v>128</v>
      </c>
      <c r="AV126" s="12" t="s">
        <v>128</v>
      </c>
      <c r="AW126" s="12" t="s">
        <v>34</v>
      </c>
      <c r="AX126" s="12" t="s">
        <v>70</v>
      </c>
      <c r="AY126" s="256" t="s">
        <v>119</v>
      </c>
    </row>
    <row r="127" s="11" customFormat="1">
      <c r="B127" s="236"/>
      <c r="C127" s="237"/>
      <c r="D127" s="233" t="s">
        <v>132</v>
      </c>
      <c r="E127" s="238" t="s">
        <v>21</v>
      </c>
      <c r="F127" s="239" t="s">
        <v>149</v>
      </c>
      <c r="G127" s="237"/>
      <c r="H127" s="238" t="s">
        <v>21</v>
      </c>
      <c r="I127" s="240"/>
      <c r="J127" s="237"/>
      <c r="K127" s="237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132</v>
      </c>
      <c r="AU127" s="245" t="s">
        <v>128</v>
      </c>
      <c r="AV127" s="11" t="s">
        <v>77</v>
      </c>
      <c r="AW127" s="11" t="s">
        <v>34</v>
      </c>
      <c r="AX127" s="11" t="s">
        <v>70</v>
      </c>
      <c r="AY127" s="245" t="s">
        <v>119</v>
      </c>
    </row>
    <row r="128" s="12" customFormat="1">
      <c r="B128" s="246"/>
      <c r="C128" s="247"/>
      <c r="D128" s="233" t="s">
        <v>132</v>
      </c>
      <c r="E128" s="248" t="s">
        <v>21</v>
      </c>
      <c r="F128" s="249" t="s">
        <v>150</v>
      </c>
      <c r="G128" s="247"/>
      <c r="H128" s="250">
        <v>39.18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132</v>
      </c>
      <c r="AU128" s="256" t="s">
        <v>128</v>
      </c>
      <c r="AV128" s="12" t="s">
        <v>128</v>
      </c>
      <c r="AW128" s="12" t="s">
        <v>34</v>
      </c>
      <c r="AX128" s="12" t="s">
        <v>70</v>
      </c>
      <c r="AY128" s="256" t="s">
        <v>119</v>
      </c>
    </row>
    <row r="129" s="11" customFormat="1">
      <c r="B129" s="236"/>
      <c r="C129" s="237"/>
      <c r="D129" s="233" t="s">
        <v>132</v>
      </c>
      <c r="E129" s="238" t="s">
        <v>21</v>
      </c>
      <c r="F129" s="239" t="s">
        <v>151</v>
      </c>
      <c r="G129" s="237"/>
      <c r="H129" s="238" t="s">
        <v>21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132</v>
      </c>
      <c r="AU129" s="245" t="s">
        <v>128</v>
      </c>
      <c r="AV129" s="11" t="s">
        <v>77</v>
      </c>
      <c r="AW129" s="11" t="s">
        <v>34</v>
      </c>
      <c r="AX129" s="11" t="s">
        <v>70</v>
      </c>
      <c r="AY129" s="245" t="s">
        <v>119</v>
      </c>
    </row>
    <row r="130" s="12" customFormat="1">
      <c r="B130" s="246"/>
      <c r="C130" s="247"/>
      <c r="D130" s="233" t="s">
        <v>132</v>
      </c>
      <c r="E130" s="248" t="s">
        <v>21</v>
      </c>
      <c r="F130" s="249" t="s">
        <v>152</v>
      </c>
      <c r="G130" s="247"/>
      <c r="H130" s="250">
        <v>50.869999999999997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AT130" s="256" t="s">
        <v>132</v>
      </c>
      <c r="AU130" s="256" t="s">
        <v>128</v>
      </c>
      <c r="AV130" s="12" t="s">
        <v>128</v>
      </c>
      <c r="AW130" s="12" t="s">
        <v>34</v>
      </c>
      <c r="AX130" s="12" t="s">
        <v>70</v>
      </c>
      <c r="AY130" s="256" t="s">
        <v>119</v>
      </c>
    </row>
    <row r="131" s="11" customFormat="1">
      <c r="B131" s="236"/>
      <c r="C131" s="237"/>
      <c r="D131" s="233" t="s">
        <v>132</v>
      </c>
      <c r="E131" s="238" t="s">
        <v>21</v>
      </c>
      <c r="F131" s="239" t="s">
        <v>153</v>
      </c>
      <c r="G131" s="237"/>
      <c r="H131" s="238" t="s">
        <v>21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132</v>
      </c>
      <c r="AU131" s="245" t="s">
        <v>128</v>
      </c>
      <c r="AV131" s="11" t="s">
        <v>77</v>
      </c>
      <c r="AW131" s="11" t="s">
        <v>34</v>
      </c>
      <c r="AX131" s="11" t="s">
        <v>70</v>
      </c>
      <c r="AY131" s="245" t="s">
        <v>119</v>
      </c>
    </row>
    <row r="132" s="12" customFormat="1">
      <c r="B132" s="246"/>
      <c r="C132" s="247"/>
      <c r="D132" s="233" t="s">
        <v>132</v>
      </c>
      <c r="E132" s="248" t="s">
        <v>21</v>
      </c>
      <c r="F132" s="249" t="s">
        <v>154</v>
      </c>
      <c r="G132" s="247"/>
      <c r="H132" s="250">
        <v>60.030000000000001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132</v>
      </c>
      <c r="AU132" s="256" t="s">
        <v>128</v>
      </c>
      <c r="AV132" s="12" t="s">
        <v>128</v>
      </c>
      <c r="AW132" s="12" t="s">
        <v>34</v>
      </c>
      <c r="AX132" s="12" t="s">
        <v>70</v>
      </c>
      <c r="AY132" s="256" t="s">
        <v>119</v>
      </c>
    </row>
    <row r="133" s="11" customFormat="1">
      <c r="B133" s="236"/>
      <c r="C133" s="237"/>
      <c r="D133" s="233" t="s">
        <v>132</v>
      </c>
      <c r="E133" s="238" t="s">
        <v>21</v>
      </c>
      <c r="F133" s="239" t="s">
        <v>155</v>
      </c>
      <c r="G133" s="237"/>
      <c r="H133" s="238" t="s">
        <v>21</v>
      </c>
      <c r="I133" s="240"/>
      <c r="J133" s="237"/>
      <c r="K133" s="237"/>
      <c r="L133" s="241"/>
      <c r="M133" s="242"/>
      <c r="N133" s="243"/>
      <c r="O133" s="243"/>
      <c r="P133" s="243"/>
      <c r="Q133" s="243"/>
      <c r="R133" s="243"/>
      <c r="S133" s="243"/>
      <c r="T133" s="244"/>
      <c r="AT133" s="245" t="s">
        <v>132</v>
      </c>
      <c r="AU133" s="245" t="s">
        <v>128</v>
      </c>
      <c r="AV133" s="11" t="s">
        <v>77</v>
      </c>
      <c r="AW133" s="11" t="s">
        <v>34</v>
      </c>
      <c r="AX133" s="11" t="s">
        <v>70</v>
      </c>
      <c r="AY133" s="245" t="s">
        <v>119</v>
      </c>
    </row>
    <row r="134" s="12" customFormat="1">
      <c r="B134" s="246"/>
      <c r="C134" s="247"/>
      <c r="D134" s="233" t="s">
        <v>132</v>
      </c>
      <c r="E134" s="248" t="s">
        <v>21</v>
      </c>
      <c r="F134" s="249" t="s">
        <v>156</v>
      </c>
      <c r="G134" s="247"/>
      <c r="H134" s="250">
        <v>119.34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132</v>
      </c>
      <c r="AU134" s="256" t="s">
        <v>128</v>
      </c>
      <c r="AV134" s="12" t="s">
        <v>128</v>
      </c>
      <c r="AW134" s="12" t="s">
        <v>34</v>
      </c>
      <c r="AX134" s="12" t="s">
        <v>70</v>
      </c>
      <c r="AY134" s="256" t="s">
        <v>119</v>
      </c>
    </row>
    <row r="135" s="13" customFormat="1">
      <c r="B135" s="257"/>
      <c r="C135" s="258"/>
      <c r="D135" s="233" t="s">
        <v>132</v>
      </c>
      <c r="E135" s="259" t="s">
        <v>21</v>
      </c>
      <c r="F135" s="260" t="s">
        <v>157</v>
      </c>
      <c r="G135" s="258"/>
      <c r="H135" s="261">
        <v>410.39999999999998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AT135" s="267" t="s">
        <v>132</v>
      </c>
      <c r="AU135" s="267" t="s">
        <v>128</v>
      </c>
      <c r="AV135" s="13" t="s">
        <v>139</v>
      </c>
      <c r="AW135" s="13" t="s">
        <v>34</v>
      </c>
      <c r="AX135" s="13" t="s">
        <v>70</v>
      </c>
      <c r="AY135" s="267" t="s">
        <v>119</v>
      </c>
    </row>
    <row r="136" s="11" customFormat="1">
      <c r="B136" s="236"/>
      <c r="C136" s="237"/>
      <c r="D136" s="233" t="s">
        <v>132</v>
      </c>
      <c r="E136" s="238" t="s">
        <v>21</v>
      </c>
      <c r="F136" s="239" t="s">
        <v>158</v>
      </c>
      <c r="G136" s="237"/>
      <c r="H136" s="238" t="s">
        <v>21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132</v>
      </c>
      <c r="AU136" s="245" t="s">
        <v>128</v>
      </c>
      <c r="AV136" s="11" t="s">
        <v>77</v>
      </c>
      <c r="AW136" s="11" t="s">
        <v>34</v>
      </c>
      <c r="AX136" s="11" t="s">
        <v>70</v>
      </c>
      <c r="AY136" s="245" t="s">
        <v>119</v>
      </c>
    </row>
    <row r="137" s="12" customFormat="1">
      <c r="B137" s="246"/>
      <c r="C137" s="247"/>
      <c r="D137" s="233" t="s">
        <v>132</v>
      </c>
      <c r="E137" s="248" t="s">
        <v>21</v>
      </c>
      <c r="F137" s="249" t="s">
        <v>159</v>
      </c>
      <c r="G137" s="247"/>
      <c r="H137" s="250">
        <v>-8.2579999999999991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132</v>
      </c>
      <c r="AU137" s="256" t="s">
        <v>128</v>
      </c>
      <c r="AV137" s="12" t="s">
        <v>128</v>
      </c>
      <c r="AW137" s="12" t="s">
        <v>34</v>
      </c>
      <c r="AX137" s="12" t="s">
        <v>70</v>
      </c>
      <c r="AY137" s="256" t="s">
        <v>119</v>
      </c>
    </row>
    <row r="138" s="12" customFormat="1">
      <c r="B138" s="246"/>
      <c r="C138" s="247"/>
      <c r="D138" s="233" t="s">
        <v>132</v>
      </c>
      <c r="E138" s="248" t="s">
        <v>21</v>
      </c>
      <c r="F138" s="249" t="s">
        <v>160</v>
      </c>
      <c r="G138" s="247"/>
      <c r="H138" s="250">
        <v>-12.810000000000001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132</v>
      </c>
      <c r="AU138" s="256" t="s">
        <v>128</v>
      </c>
      <c r="AV138" s="12" t="s">
        <v>128</v>
      </c>
      <c r="AW138" s="12" t="s">
        <v>34</v>
      </c>
      <c r="AX138" s="12" t="s">
        <v>70</v>
      </c>
      <c r="AY138" s="256" t="s">
        <v>119</v>
      </c>
    </row>
    <row r="139" s="12" customFormat="1">
      <c r="B139" s="246"/>
      <c r="C139" s="247"/>
      <c r="D139" s="233" t="s">
        <v>132</v>
      </c>
      <c r="E139" s="248" t="s">
        <v>21</v>
      </c>
      <c r="F139" s="249" t="s">
        <v>161</v>
      </c>
      <c r="G139" s="247"/>
      <c r="H139" s="250">
        <v>-1.716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132</v>
      </c>
      <c r="AU139" s="256" t="s">
        <v>128</v>
      </c>
      <c r="AV139" s="12" t="s">
        <v>128</v>
      </c>
      <c r="AW139" s="12" t="s">
        <v>34</v>
      </c>
      <c r="AX139" s="12" t="s">
        <v>70</v>
      </c>
      <c r="AY139" s="256" t="s">
        <v>119</v>
      </c>
    </row>
    <row r="140" s="12" customFormat="1">
      <c r="B140" s="246"/>
      <c r="C140" s="247"/>
      <c r="D140" s="233" t="s">
        <v>132</v>
      </c>
      <c r="E140" s="248" t="s">
        <v>21</v>
      </c>
      <c r="F140" s="249" t="s">
        <v>162</v>
      </c>
      <c r="G140" s="247"/>
      <c r="H140" s="250">
        <v>-0.30299999999999999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132</v>
      </c>
      <c r="AU140" s="256" t="s">
        <v>128</v>
      </c>
      <c r="AV140" s="12" t="s">
        <v>128</v>
      </c>
      <c r="AW140" s="12" t="s">
        <v>34</v>
      </c>
      <c r="AX140" s="12" t="s">
        <v>70</v>
      </c>
      <c r="AY140" s="256" t="s">
        <v>119</v>
      </c>
    </row>
    <row r="141" s="11" customFormat="1">
      <c r="B141" s="236"/>
      <c r="C141" s="237"/>
      <c r="D141" s="233" t="s">
        <v>132</v>
      </c>
      <c r="E141" s="238" t="s">
        <v>21</v>
      </c>
      <c r="F141" s="239" t="s">
        <v>163</v>
      </c>
      <c r="G141" s="237"/>
      <c r="H141" s="238" t="s">
        <v>21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132</v>
      </c>
      <c r="AU141" s="245" t="s">
        <v>128</v>
      </c>
      <c r="AV141" s="11" t="s">
        <v>77</v>
      </c>
      <c r="AW141" s="11" t="s">
        <v>34</v>
      </c>
      <c r="AX141" s="11" t="s">
        <v>70</v>
      </c>
      <c r="AY141" s="245" t="s">
        <v>119</v>
      </c>
    </row>
    <row r="142" s="12" customFormat="1">
      <c r="B142" s="246"/>
      <c r="C142" s="247"/>
      <c r="D142" s="233" t="s">
        <v>132</v>
      </c>
      <c r="E142" s="248" t="s">
        <v>21</v>
      </c>
      <c r="F142" s="249" t="s">
        <v>164</v>
      </c>
      <c r="G142" s="247"/>
      <c r="H142" s="250">
        <v>-1.72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132</v>
      </c>
      <c r="AU142" s="256" t="s">
        <v>128</v>
      </c>
      <c r="AV142" s="12" t="s">
        <v>128</v>
      </c>
      <c r="AW142" s="12" t="s">
        <v>34</v>
      </c>
      <c r="AX142" s="12" t="s">
        <v>70</v>
      </c>
      <c r="AY142" s="256" t="s">
        <v>119</v>
      </c>
    </row>
    <row r="143" s="12" customFormat="1">
      <c r="B143" s="246"/>
      <c r="C143" s="247"/>
      <c r="D143" s="233" t="s">
        <v>132</v>
      </c>
      <c r="E143" s="248" t="s">
        <v>21</v>
      </c>
      <c r="F143" s="249" t="s">
        <v>165</v>
      </c>
      <c r="G143" s="247"/>
      <c r="H143" s="250">
        <v>-1.1799999999999999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132</v>
      </c>
      <c r="AU143" s="256" t="s">
        <v>128</v>
      </c>
      <c r="AV143" s="12" t="s">
        <v>128</v>
      </c>
      <c r="AW143" s="12" t="s">
        <v>34</v>
      </c>
      <c r="AX143" s="12" t="s">
        <v>70</v>
      </c>
      <c r="AY143" s="256" t="s">
        <v>119</v>
      </c>
    </row>
    <row r="144" s="12" customFormat="1">
      <c r="B144" s="246"/>
      <c r="C144" s="247"/>
      <c r="D144" s="233" t="s">
        <v>132</v>
      </c>
      <c r="E144" s="248" t="s">
        <v>21</v>
      </c>
      <c r="F144" s="249" t="s">
        <v>166</v>
      </c>
      <c r="G144" s="247"/>
      <c r="H144" s="250">
        <v>-1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132</v>
      </c>
      <c r="AU144" s="256" t="s">
        <v>128</v>
      </c>
      <c r="AV144" s="12" t="s">
        <v>128</v>
      </c>
      <c r="AW144" s="12" t="s">
        <v>34</v>
      </c>
      <c r="AX144" s="12" t="s">
        <v>70</v>
      </c>
      <c r="AY144" s="256" t="s">
        <v>119</v>
      </c>
    </row>
    <row r="145" s="13" customFormat="1">
      <c r="B145" s="257"/>
      <c r="C145" s="258"/>
      <c r="D145" s="233" t="s">
        <v>132</v>
      </c>
      <c r="E145" s="259" t="s">
        <v>21</v>
      </c>
      <c r="F145" s="260" t="s">
        <v>157</v>
      </c>
      <c r="G145" s="258"/>
      <c r="H145" s="261">
        <v>-26.986999999999998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AT145" s="267" t="s">
        <v>132</v>
      </c>
      <c r="AU145" s="267" t="s">
        <v>128</v>
      </c>
      <c r="AV145" s="13" t="s">
        <v>139</v>
      </c>
      <c r="AW145" s="13" t="s">
        <v>34</v>
      </c>
      <c r="AX145" s="13" t="s">
        <v>70</v>
      </c>
      <c r="AY145" s="267" t="s">
        <v>119</v>
      </c>
    </row>
    <row r="146" s="14" customFormat="1">
      <c r="B146" s="268"/>
      <c r="C146" s="269"/>
      <c r="D146" s="233" t="s">
        <v>132</v>
      </c>
      <c r="E146" s="270" t="s">
        <v>21</v>
      </c>
      <c r="F146" s="271" t="s">
        <v>167</v>
      </c>
      <c r="G146" s="269"/>
      <c r="H146" s="272">
        <v>383.41300000000001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AT146" s="278" t="s">
        <v>132</v>
      </c>
      <c r="AU146" s="278" t="s">
        <v>128</v>
      </c>
      <c r="AV146" s="14" t="s">
        <v>127</v>
      </c>
      <c r="AW146" s="14" t="s">
        <v>34</v>
      </c>
      <c r="AX146" s="14" t="s">
        <v>77</v>
      </c>
      <c r="AY146" s="278" t="s">
        <v>119</v>
      </c>
    </row>
    <row r="147" s="1" customFormat="1" ht="16.5" customHeight="1">
      <c r="B147" s="46"/>
      <c r="C147" s="221" t="s">
        <v>173</v>
      </c>
      <c r="D147" s="221" t="s">
        <v>122</v>
      </c>
      <c r="E147" s="222" t="s">
        <v>174</v>
      </c>
      <c r="F147" s="223" t="s">
        <v>175</v>
      </c>
      <c r="G147" s="224" t="s">
        <v>125</v>
      </c>
      <c r="H147" s="225">
        <v>383.41300000000001</v>
      </c>
      <c r="I147" s="226"/>
      <c r="J147" s="227">
        <f>ROUND(I147*H147,2)</f>
        <v>0</v>
      </c>
      <c r="K147" s="223" t="s">
        <v>126</v>
      </c>
      <c r="L147" s="72"/>
      <c r="M147" s="228" t="s">
        <v>21</v>
      </c>
      <c r="N147" s="229" t="s">
        <v>42</v>
      </c>
      <c r="O147" s="47"/>
      <c r="P147" s="230">
        <f>O147*H147</f>
        <v>0</v>
      </c>
      <c r="Q147" s="230">
        <v>0.0059462500000000001</v>
      </c>
      <c r="R147" s="230">
        <f>Q147*H147</f>
        <v>2.27986955125</v>
      </c>
      <c r="S147" s="230">
        <v>0</v>
      </c>
      <c r="T147" s="231">
        <f>S147*H147</f>
        <v>0</v>
      </c>
      <c r="AR147" s="24" t="s">
        <v>127</v>
      </c>
      <c r="AT147" s="24" t="s">
        <v>122</v>
      </c>
      <c r="AU147" s="24" t="s">
        <v>128</v>
      </c>
      <c r="AY147" s="24" t="s">
        <v>119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128</v>
      </c>
      <c r="BK147" s="232">
        <f>ROUND(I147*H147,2)</f>
        <v>0</v>
      </c>
      <c r="BL147" s="24" t="s">
        <v>127</v>
      </c>
      <c r="BM147" s="24" t="s">
        <v>176</v>
      </c>
    </row>
    <row r="148" s="1" customFormat="1">
      <c r="B148" s="46"/>
      <c r="C148" s="74"/>
      <c r="D148" s="233" t="s">
        <v>130</v>
      </c>
      <c r="E148" s="74"/>
      <c r="F148" s="234" t="s">
        <v>177</v>
      </c>
      <c r="G148" s="74"/>
      <c r="H148" s="74"/>
      <c r="I148" s="191"/>
      <c r="J148" s="74"/>
      <c r="K148" s="74"/>
      <c r="L148" s="72"/>
      <c r="M148" s="235"/>
      <c r="N148" s="47"/>
      <c r="O148" s="47"/>
      <c r="P148" s="47"/>
      <c r="Q148" s="47"/>
      <c r="R148" s="47"/>
      <c r="S148" s="47"/>
      <c r="T148" s="95"/>
      <c r="AT148" s="24" t="s">
        <v>130</v>
      </c>
      <c r="AU148" s="24" t="s">
        <v>128</v>
      </c>
    </row>
    <row r="149" s="11" customFormat="1">
      <c r="B149" s="236"/>
      <c r="C149" s="237"/>
      <c r="D149" s="233" t="s">
        <v>132</v>
      </c>
      <c r="E149" s="238" t="s">
        <v>21</v>
      </c>
      <c r="F149" s="239" t="s">
        <v>145</v>
      </c>
      <c r="G149" s="237"/>
      <c r="H149" s="238" t="s">
        <v>21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132</v>
      </c>
      <c r="AU149" s="245" t="s">
        <v>128</v>
      </c>
      <c r="AV149" s="11" t="s">
        <v>77</v>
      </c>
      <c r="AW149" s="11" t="s">
        <v>34</v>
      </c>
      <c r="AX149" s="11" t="s">
        <v>70</v>
      </c>
      <c r="AY149" s="245" t="s">
        <v>119</v>
      </c>
    </row>
    <row r="150" s="12" customFormat="1">
      <c r="B150" s="246"/>
      <c r="C150" s="247"/>
      <c r="D150" s="233" t="s">
        <v>132</v>
      </c>
      <c r="E150" s="248" t="s">
        <v>21</v>
      </c>
      <c r="F150" s="249" t="s">
        <v>146</v>
      </c>
      <c r="G150" s="247"/>
      <c r="H150" s="250">
        <v>130.19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132</v>
      </c>
      <c r="AU150" s="256" t="s">
        <v>128</v>
      </c>
      <c r="AV150" s="12" t="s">
        <v>128</v>
      </c>
      <c r="AW150" s="12" t="s">
        <v>34</v>
      </c>
      <c r="AX150" s="12" t="s">
        <v>70</v>
      </c>
      <c r="AY150" s="256" t="s">
        <v>119</v>
      </c>
    </row>
    <row r="151" s="11" customFormat="1">
      <c r="B151" s="236"/>
      <c r="C151" s="237"/>
      <c r="D151" s="233" t="s">
        <v>132</v>
      </c>
      <c r="E151" s="238" t="s">
        <v>21</v>
      </c>
      <c r="F151" s="239" t="s">
        <v>147</v>
      </c>
      <c r="G151" s="237"/>
      <c r="H151" s="238" t="s">
        <v>21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132</v>
      </c>
      <c r="AU151" s="245" t="s">
        <v>128</v>
      </c>
      <c r="AV151" s="11" t="s">
        <v>77</v>
      </c>
      <c r="AW151" s="11" t="s">
        <v>34</v>
      </c>
      <c r="AX151" s="11" t="s">
        <v>70</v>
      </c>
      <c r="AY151" s="245" t="s">
        <v>119</v>
      </c>
    </row>
    <row r="152" s="12" customFormat="1">
      <c r="B152" s="246"/>
      <c r="C152" s="247"/>
      <c r="D152" s="233" t="s">
        <v>132</v>
      </c>
      <c r="E152" s="248" t="s">
        <v>21</v>
      </c>
      <c r="F152" s="249" t="s">
        <v>148</v>
      </c>
      <c r="G152" s="247"/>
      <c r="H152" s="250">
        <v>10.789999999999999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132</v>
      </c>
      <c r="AU152" s="256" t="s">
        <v>128</v>
      </c>
      <c r="AV152" s="12" t="s">
        <v>128</v>
      </c>
      <c r="AW152" s="12" t="s">
        <v>34</v>
      </c>
      <c r="AX152" s="12" t="s">
        <v>70</v>
      </c>
      <c r="AY152" s="256" t="s">
        <v>119</v>
      </c>
    </row>
    <row r="153" s="11" customFormat="1">
      <c r="B153" s="236"/>
      <c r="C153" s="237"/>
      <c r="D153" s="233" t="s">
        <v>132</v>
      </c>
      <c r="E153" s="238" t="s">
        <v>21</v>
      </c>
      <c r="F153" s="239" t="s">
        <v>149</v>
      </c>
      <c r="G153" s="237"/>
      <c r="H153" s="238" t="s">
        <v>21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132</v>
      </c>
      <c r="AU153" s="245" t="s">
        <v>128</v>
      </c>
      <c r="AV153" s="11" t="s">
        <v>77</v>
      </c>
      <c r="AW153" s="11" t="s">
        <v>34</v>
      </c>
      <c r="AX153" s="11" t="s">
        <v>70</v>
      </c>
      <c r="AY153" s="245" t="s">
        <v>119</v>
      </c>
    </row>
    <row r="154" s="12" customFormat="1">
      <c r="B154" s="246"/>
      <c r="C154" s="247"/>
      <c r="D154" s="233" t="s">
        <v>132</v>
      </c>
      <c r="E154" s="248" t="s">
        <v>21</v>
      </c>
      <c r="F154" s="249" t="s">
        <v>150</v>
      </c>
      <c r="G154" s="247"/>
      <c r="H154" s="250">
        <v>39.18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132</v>
      </c>
      <c r="AU154" s="256" t="s">
        <v>128</v>
      </c>
      <c r="AV154" s="12" t="s">
        <v>128</v>
      </c>
      <c r="AW154" s="12" t="s">
        <v>34</v>
      </c>
      <c r="AX154" s="12" t="s">
        <v>70</v>
      </c>
      <c r="AY154" s="256" t="s">
        <v>119</v>
      </c>
    </row>
    <row r="155" s="11" customFormat="1">
      <c r="B155" s="236"/>
      <c r="C155" s="237"/>
      <c r="D155" s="233" t="s">
        <v>132</v>
      </c>
      <c r="E155" s="238" t="s">
        <v>21</v>
      </c>
      <c r="F155" s="239" t="s">
        <v>151</v>
      </c>
      <c r="G155" s="237"/>
      <c r="H155" s="238" t="s">
        <v>21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132</v>
      </c>
      <c r="AU155" s="245" t="s">
        <v>128</v>
      </c>
      <c r="AV155" s="11" t="s">
        <v>77</v>
      </c>
      <c r="AW155" s="11" t="s">
        <v>34</v>
      </c>
      <c r="AX155" s="11" t="s">
        <v>70</v>
      </c>
      <c r="AY155" s="245" t="s">
        <v>119</v>
      </c>
    </row>
    <row r="156" s="12" customFormat="1">
      <c r="B156" s="246"/>
      <c r="C156" s="247"/>
      <c r="D156" s="233" t="s">
        <v>132</v>
      </c>
      <c r="E156" s="248" t="s">
        <v>21</v>
      </c>
      <c r="F156" s="249" t="s">
        <v>152</v>
      </c>
      <c r="G156" s="247"/>
      <c r="H156" s="250">
        <v>50.869999999999997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AT156" s="256" t="s">
        <v>132</v>
      </c>
      <c r="AU156" s="256" t="s">
        <v>128</v>
      </c>
      <c r="AV156" s="12" t="s">
        <v>128</v>
      </c>
      <c r="AW156" s="12" t="s">
        <v>34</v>
      </c>
      <c r="AX156" s="12" t="s">
        <v>70</v>
      </c>
      <c r="AY156" s="256" t="s">
        <v>119</v>
      </c>
    </row>
    <row r="157" s="11" customFormat="1">
      <c r="B157" s="236"/>
      <c r="C157" s="237"/>
      <c r="D157" s="233" t="s">
        <v>132</v>
      </c>
      <c r="E157" s="238" t="s">
        <v>21</v>
      </c>
      <c r="F157" s="239" t="s">
        <v>153</v>
      </c>
      <c r="G157" s="237"/>
      <c r="H157" s="238" t="s">
        <v>21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132</v>
      </c>
      <c r="AU157" s="245" t="s">
        <v>128</v>
      </c>
      <c r="AV157" s="11" t="s">
        <v>77</v>
      </c>
      <c r="AW157" s="11" t="s">
        <v>34</v>
      </c>
      <c r="AX157" s="11" t="s">
        <v>70</v>
      </c>
      <c r="AY157" s="245" t="s">
        <v>119</v>
      </c>
    </row>
    <row r="158" s="12" customFormat="1">
      <c r="B158" s="246"/>
      <c r="C158" s="247"/>
      <c r="D158" s="233" t="s">
        <v>132</v>
      </c>
      <c r="E158" s="248" t="s">
        <v>21</v>
      </c>
      <c r="F158" s="249" t="s">
        <v>154</v>
      </c>
      <c r="G158" s="247"/>
      <c r="H158" s="250">
        <v>60.030000000000001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132</v>
      </c>
      <c r="AU158" s="256" t="s">
        <v>128</v>
      </c>
      <c r="AV158" s="12" t="s">
        <v>128</v>
      </c>
      <c r="AW158" s="12" t="s">
        <v>34</v>
      </c>
      <c r="AX158" s="12" t="s">
        <v>70</v>
      </c>
      <c r="AY158" s="256" t="s">
        <v>119</v>
      </c>
    </row>
    <row r="159" s="11" customFormat="1">
      <c r="B159" s="236"/>
      <c r="C159" s="237"/>
      <c r="D159" s="233" t="s">
        <v>132</v>
      </c>
      <c r="E159" s="238" t="s">
        <v>21</v>
      </c>
      <c r="F159" s="239" t="s">
        <v>155</v>
      </c>
      <c r="G159" s="237"/>
      <c r="H159" s="238" t="s">
        <v>21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132</v>
      </c>
      <c r="AU159" s="245" t="s">
        <v>128</v>
      </c>
      <c r="AV159" s="11" t="s">
        <v>77</v>
      </c>
      <c r="AW159" s="11" t="s">
        <v>34</v>
      </c>
      <c r="AX159" s="11" t="s">
        <v>70</v>
      </c>
      <c r="AY159" s="245" t="s">
        <v>119</v>
      </c>
    </row>
    <row r="160" s="12" customFormat="1">
      <c r="B160" s="246"/>
      <c r="C160" s="247"/>
      <c r="D160" s="233" t="s">
        <v>132</v>
      </c>
      <c r="E160" s="248" t="s">
        <v>21</v>
      </c>
      <c r="F160" s="249" t="s">
        <v>156</v>
      </c>
      <c r="G160" s="247"/>
      <c r="H160" s="250">
        <v>119.34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132</v>
      </c>
      <c r="AU160" s="256" t="s">
        <v>128</v>
      </c>
      <c r="AV160" s="12" t="s">
        <v>128</v>
      </c>
      <c r="AW160" s="12" t="s">
        <v>34</v>
      </c>
      <c r="AX160" s="12" t="s">
        <v>70</v>
      </c>
      <c r="AY160" s="256" t="s">
        <v>119</v>
      </c>
    </row>
    <row r="161" s="13" customFormat="1">
      <c r="B161" s="257"/>
      <c r="C161" s="258"/>
      <c r="D161" s="233" t="s">
        <v>132</v>
      </c>
      <c r="E161" s="259" t="s">
        <v>21</v>
      </c>
      <c r="F161" s="260" t="s">
        <v>157</v>
      </c>
      <c r="G161" s="258"/>
      <c r="H161" s="261">
        <v>410.39999999999998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AT161" s="267" t="s">
        <v>132</v>
      </c>
      <c r="AU161" s="267" t="s">
        <v>128</v>
      </c>
      <c r="AV161" s="13" t="s">
        <v>139</v>
      </c>
      <c r="AW161" s="13" t="s">
        <v>34</v>
      </c>
      <c r="AX161" s="13" t="s">
        <v>70</v>
      </c>
      <c r="AY161" s="267" t="s">
        <v>119</v>
      </c>
    </row>
    <row r="162" s="11" customFormat="1">
      <c r="B162" s="236"/>
      <c r="C162" s="237"/>
      <c r="D162" s="233" t="s">
        <v>132</v>
      </c>
      <c r="E162" s="238" t="s">
        <v>21</v>
      </c>
      <c r="F162" s="239" t="s">
        <v>158</v>
      </c>
      <c r="G162" s="237"/>
      <c r="H162" s="238" t="s">
        <v>21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132</v>
      </c>
      <c r="AU162" s="245" t="s">
        <v>128</v>
      </c>
      <c r="AV162" s="11" t="s">
        <v>77</v>
      </c>
      <c r="AW162" s="11" t="s">
        <v>34</v>
      </c>
      <c r="AX162" s="11" t="s">
        <v>70</v>
      </c>
      <c r="AY162" s="245" t="s">
        <v>119</v>
      </c>
    </row>
    <row r="163" s="12" customFormat="1">
      <c r="B163" s="246"/>
      <c r="C163" s="247"/>
      <c r="D163" s="233" t="s">
        <v>132</v>
      </c>
      <c r="E163" s="248" t="s">
        <v>21</v>
      </c>
      <c r="F163" s="249" t="s">
        <v>159</v>
      </c>
      <c r="G163" s="247"/>
      <c r="H163" s="250">
        <v>-8.2579999999999991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132</v>
      </c>
      <c r="AU163" s="256" t="s">
        <v>128</v>
      </c>
      <c r="AV163" s="12" t="s">
        <v>128</v>
      </c>
      <c r="AW163" s="12" t="s">
        <v>34</v>
      </c>
      <c r="AX163" s="12" t="s">
        <v>70</v>
      </c>
      <c r="AY163" s="256" t="s">
        <v>119</v>
      </c>
    </row>
    <row r="164" s="12" customFormat="1">
      <c r="B164" s="246"/>
      <c r="C164" s="247"/>
      <c r="D164" s="233" t="s">
        <v>132</v>
      </c>
      <c r="E164" s="248" t="s">
        <v>21</v>
      </c>
      <c r="F164" s="249" t="s">
        <v>160</v>
      </c>
      <c r="G164" s="247"/>
      <c r="H164" s="250">
        <v>-12.810000000000001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132</v>
      </c>
      <c r="AU164" s="256" t="s">
        <v>128</v>
      </c>
      <c r="AV164" s="12" t="s">
        <v>128</v>
      </c>
      <c r="AW164" s="12" t="s">
        <v>34</v>
      </c>
      <c r="AX164" s="12" t="s">
        <v>70</v>
      </c>
      <c r="AY164" s="256" t="s">
        <v>119</v>
      </c>
    </row>
    <row r="165" s="12" customFormat="1">
      <c r="B165" s="246"/>
      <c r="C165" s="247"/>
      <c r="D165" s="233" t="s">
        <v>132</v>
      </c>
      <c r="E165" s="248" t="s">
        <v>21</v>
      </c>
      <c r="F165" s="249" t="s">
        <v>161</v>
      </c>
      <c r="G165" s="247"/>
      <c r="H165" s="250">
        <v>-1.716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AT165" s="256" t="s">
        <v>132</v>
      </c>
      <c r="AU165" s="256" t="s">
        <v>128</v>
      </c>
      <c r="AV165" s="12" t="s">
        <v>128</v>
      </c>
      <c r="AW165" s="12" t="s">
        <v>34</v>
      </c>
      <c r="AX165" s="12" t="s">
        <v>70</v>
      </c>
      <c r="AY165" s="256" t="s">
        <v>119</v>
      </c>
    </row>
    <row r="166" s="12" customFormat="1">
      <c r="B166" s="246"/>
      <c r="C166" s="247"/>
      <c r="D166" s="233" t="s">
        <v>132</v>
      </c>
      <c r="E166" s="248" t="s">
        <v>21</v>
      </c>
      <c r="F166" s="249" t="s">
        <v>162</v>
      </c>
      <c r="G166" s="247"/>
      <c r="H166" s="250">
        <v>-0.30299999999999999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132</v>
      </c>
      <c r="AU166" s="256" t="s">
        <v>128</v>
      </c>
      <c r="AV166" s="12" t="s">
        <v>128</v>
      </c>
      <c r="AW166" s="12" t="s">
        <v>34</v>
      </c>
      <c r="AX166" s="12" t="s">
        <v>70</v>
      </c>
      <c r="AY166" s="256" t="s">
        <v>119</v>
      </c>
    </row>
    <row r="167" s="11" customFormat="1">
      <c r="B167" s="236"/>
      <c r="C167" s="237"/>
      <c r="D167" s="233" t="s">
        <v>132</v>
      </c>
      <c r="E167" s="238" t="s">
        <v>21</v>
      </c>
      <c r="F167" s="239" t="s">
        <v>163</v>
      </c>
      <c r="G167" s="237"/>
      <c r="H167" s="238" t="s">
        <v>21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132</v>
      </c>
      <c r="AU167" s="245" t="s">
        <v>128</v>
      </c>
      <c r="AV167" s="11" t="s">
        <v>77</v>
      </c>
      <c r="AW167" s="11" t="s">
        <v>34</v>
      </c>
      <c r="AX167" s="11" t="s">
        <v>70</v>
      </c>
      <c r="AY167" s="245" t="s">
        <v>119</v>
      </c>
    </row>
    <row r="168" s="12" customFormat="1">
      <c r="B168" s="246"/>
      <c r="C168" s="247"/>
      <c r="D168" s="233" t="s">
        <v>132</v>
      </c>
      <c r="E168" s="248" t="s">
        <v>21</v>
      </c>
      <c r="F168" s="249" t="s">
        <v>164</v>
      </c>
      <c r="G168" s="247"/>
      <c r="H168" s="250">
        <v>-1.72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132</v>
      </c>
      <c r="AU168" s="256" t="s">
        <v>128</v>
      </c>
      <c r="AV168" s="12" t="s">
        <v>128</v>
      </c>
      <c r="AW168" s="12" t="s">
        <v>34</v>
      </c>
      <c r="AX168" s="12" t="s">
        <v>70</v>
      </c>
      <c r="AY168" s="256" t="s">
        <v>119</v>
      </c>
    </row>
    <row r="169" s="12" customFormat="1">
      <c r="B169" s="246"/>
      <c r="C169" s="247"/>
      <c r="D169" s="233" t="s">
        <v>132</v>
      </c>
      <c r="E169" s="248" t="s">
        <v>21</v>
      </c>
      <c r="F169" s="249" t="s">
        <v>165</v>
      </c>
      <c r="G169" s="247"/>
      <c r="H169" s="250">
        <v>-1.1799999999999999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132</v>
      </c>
      <c r="AU169" s="256" t="s">
        <v>128</v>
      </c>
      <c r="AV169" s="12" t="s">
        <v>128</v>
      </c>
      <c r="AW169" s="12" t="s">
        <v>34</v>
      </c>
      <c r="AX169" s="12" t="s">
        <v>70</v>
      </c>
      <c r="AY169" s="256" t="s">
        <v>119</v>
      </c>
    </row>
    <row r="170" s="12" customFormat="1">
      <c r="B170" s="246"/>
      <c r="C170" s="247"/>
      <c r="D170" s="233" t="s">
        <v>132</v>
      </c>
      <c r="E170" s="248" t="s">
        <v>21</v>
      </c>
      <c r="F170" s="249" t="s">
        <v>166</v>
      </c>
      <c r="G170" s="247"/>
      <c r="H170" s="250">
        <v>-1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132</v>
      </c>
      <c r="AU170" s="256" t="s">
        <v>128</v>
      </c>
      <c r="AV170" s="12" t="s">
        <v>128</v>
      </c>
      <c r="AW170" s="12" t="s">
        <v>34</v>
      </c>
      <c r="AX170" s="12" t="s">
        <v>70</v>
      </c>
      <c r="AY170" s="256" t="s">
        <v>119</v>
      </c>
    </row>
    <row r="171" s="13" customFormat="1">
      <c r="B171" s="257"/>
      <c r="C171" s="258"/>
      <c r="D171" s="233" t="s">
        <v>132</v>
      </c>
      <c r="E171" s="259" t="s">
        <v>21</v>
      </c>
      <c r="F171" s="260" t="s">
        <v>157</v>
      </c>
      <c r="G171" s="258"/>
      <c r="H171" s="261">
        <v>-26.986999999999998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AT171" s="267" t="s">
        <v>132</v>
      </c>
      <c r="AU171" s="267" t="s">
        <v>128</v>
      </c>
      <c r="AV171" s="13" t="s">
        <v>139</v>
      </c>
      <c r="AW171" s="13" t="s">
        <v>34</v>
      </c>
      <c r="AX171" s="13" t="s">
        <v>70</v>
      </c>
      <c r="AY171" s="267" t="s">
        <v>119</v>
      </c>
    </row>
    <row r="172" s="14" customFormat="1">
      <c r="B172" s="268"/>
      <c r="C172" s="269"/>
      <c r="D172" s="233" t="s">
        <v>132</v>
      </c>
      <c r="E172" s="270" t="s">
        <v>21</v>
      </c>
      <c r="F172" s="271" t="s">
        <v>167</v>
      </c>
      <c r="G172" s="269"/>
      <c r="H172" s="272">
        <v>383.41300000000001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AT172" s="278" t="s">
        <v>132</v>
      </c>
      <c r="AU172" s="278" t="s">
        <v>128</v>
      </c>
      <c r="AV172" s="14" t="s">
        <v>127</v>
      </c>
      <c r="AW172" s="14" t="s">
        <v>34</v>
      </c>
      <c r="AX172" s="14" t="s">
        <v>77</v>
      </c>
      <c r="AY172" s="278" t="s">
        <v>119</v>
      </c>
    </row>
    <row r="173" s="1" customFormat="1" ht="16.5" customHeight="1">
      <c r="B173" s="46"/>
      <c r="C173" s="221" t="s">
        <v>120</v>
      </c>
      <c r="D173" s="221" t="s">
        <v>122</v>
      </c>
      <c r="E173" s="222" t="s">
        <v>178</v>
      </c>
      <c r="F173" s="223" t="s">
        <v>179</v>
      </c>
      <c r="G173" s="224" t="s">
        <v>125</v>
      </c>
      <c r="H173" s="225">
        <v>53.503</v>
      </c>
      <c r="I173" s="226"/>
      <c r="J173" s="227">
        <f>ROUND(I173*H173,2)</f>
        <v>0</v>
      </c>
      <c r="K173" s="223" t="s">
        <v>126</v>
      </c>
      <c r="L173" s="72"/>
      <c r="M173" s="228" t="s">
        <v>21</v>
      </c>
      <c r="N173" s="229" t="s">
        <v>42</v>
      </c>
      <c r="O173" s="47"/>
      <c r="P173" s="230">
        <f>O173*H173</f>
        <v>0</v>
      </c>
      <c r="Q173" s="230">
        <v>0.000121</v>
      </c>
      <c r="R173" s="230">
        <f>Q173*H173</f>
        <v>0.0064738629999999998</v>
      </c>
      <c r="S173" s="230">
        <v>0</v>
      </c>
      <c r="T173" s="231">
        <f>S173*H173</f>
        <v>0</v>
      </c>
      <c r="AR173" s="24" t="s">
        <v>127</v>
      </c>
      <c r="AT173" s="24" t="s">
        <v>122</v>
      </c>
      <c r="AU173" s="24" t="s">
        <v>128</v>
      </c>
      <c r="AY173" s="24" t="s">
        <v>119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128</v>
      </c>
      <c r="BK173" s="232">
        <f>ROUND(I173*H173,2)</f>
        <v>0</v>
      </c>
      <c r="BL173" s="24" t="s">
        <v>127</v>
      </c>
      <c r="BM173" s="24" t="s">
        <v>180</v>
      </c>
    </row>
    <row r="174" s="1" customFormat="1">
      <c r="B174" s="46"/>
      <c r="C174" s="74"/>
      <c r="D174" s="233" t="s">
        <v>130</v>
      </c>
      <c r="E174" s="74"/>
      <c r="F174" s="234" t="s">
        <v>179</v>
      </c>
      <c r="G174" s="74"/>
      <c r="H174" s="74"/>
      <c r="I174" s="191"/>
      <c r="J174" s="74"/>
      <c r="K174" s="74"/>
      <c r="L174" s="72"/>
      <c r="M174" s="235"/>
      <c r="N174" s="47"/>
      <c r="O174" s="47"/>
      <c r="P174" s="47"/>
      <c r="Q174" s="47"/>
      <c r="R174" s="47"/>
      <c r="S174" s="47"/>
      <c r="T174" s="95"/>
      <c r="AT174" s="24" t="s">
        <v>130</v>
      </c>
      <c r="AU174" s="24" t="s">
        <v>128</v>
      </c>
    </row>
    <row r="175" s="11" customFormat="1">
      <c r="B175" s="236"/>
      <c r="C175" s="237"/>
      <c r="D175" s="233" t="s">
        <v>132</v>
      </c>
      <c r="E175" s="238" t="s">
        <v>21</v>
      </c>
      <c r="F175" s="239" t="s">
        <v>181</v>
      </c>
      <c r="G175" s="237"/>
      <c r="H175" s="238" t="s">
        <v>21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132</v>
      </c>
      <c r="AU175" s="245" t="s">
        <v>128</v>
      </c>
      <c r="AV175" s="11" t="s">
        <v>77</v>
      </c>
      <c r="AW175" s="11" t="s">
        <v>34</v>
      </c>
      <c r="AX175" s="11" t="s">
        <v>70</v>
      </c>
      <c r="AY175" s="245" t="s">
        <v>119</v>
      </c>
    </row>
    <row r="176" s="12" customFormat="1">
      <c r="B176" s="246"/>
      <c r="C176" s="247"/>
      <c r="D176" s="233" t="s">
        <v>132</v>
      </c>
      <c r="E176" s="248" t="s">
        <v>21</v>
      </c>
      <c r="F176" s="249" t="s">
        <v>182</v>
      </c>
      <c r="G176" s="247"/>
      <c r="H176" s="250">
        <v>15.836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132</v>
      </c>
      <c r="AU176" s="256" t="s">
        <v>128</v>
      </c>
      <c r="AV176" s="12" t="s">
        <v>128</v>
      </c>
      <c r="AW176" s="12" t="s">
        <v>34</v>
      </c>
      <c r="AX176" s="12" t="s">
        <v>70</v>
      </c>
      <c r="AY176" s="256" t="s">
        <v>119</v>
      </c>
    </row>
    <row r="177" s="12" customFormat="1">
      <c r="B177" s="246"/>
      <c r="C177" s="247"/>
      <c r="D177" s="233" t="s">
        <v>132</v>
      </c>
      <c r="E177" s="248" t="s">
        <v>21</v>
      </c>
      <c r="F177" s="249" t="s">
        <v>183</v>
      </c>
      <c r="G177" s="247"/>
      <c r="H177" s="250">
        <v>23.873999999999999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132</v>
      </c>
      <c r="AU177" s="256" t="s">
        <v>128</v>
      </c>
      <c r="AV177" s="12" t="s">
        <v>128</v>
      </c>
      <c r="AW177" s="12" t="s">
        <v>34</v>
      </c>
      <c r="AX177" s="12" t="s">
        <v>70</v>
      </c>
      <c r="AY177" s="256" t="s">
        <v>119</v>
      </c>
    </row>
    <row r="178" s="12" customFormat="1">
      <c r="B178" s="246"/>
      <c r="C178" s="247"/>
      <c r="D178" s="233" t="s">
        <v>132</v>
      </c>
      <c r="E178" s="248" t="s">
        <v>21</v>
      </c>
      <c r="F178" s="249" t="s">
        <v>184</v>
      </c>
      <c r="G178" s="247"/>
      <c r="H178" s="250">
        <v>2.6779999999999999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132</v>
      </c>
      <c r="AU178" s="256" t="s">
        <v>128</v>
      </c>
      <c r="AV178" s="12" t="s">
        <v>128</v>
      </c>
      <c r="AW178" s="12" t="s">
        <v>34</v>
      </c>
      <c r="AX178" s="12" t="s">
        <v>70</v>
      </c>
      <c r="AY178" s="256" t="s">
        <v>119</v>
      </c>
    </row>
    <row r="179" s="12" customFormat="1">
      <c r="B179" s="246"/>
      <c r="C179" s="247"/>
      <c r="D179" s="233" t="s">
        <v>132</v>
      </c>
      <c r="E179" s="248" t="s">
        <v>21</v>
      </c>
      <c r="F179" s="249" t="s">
        <v>185</v>
      </c>
      <c r="G179" s="247"/>
      <c r="H179" s="250">
        <v>1.125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132</v>
      </c>
      <c r="AU179" s="256" t="s">
        <v>128</v>
      </c>
      <c r="AV179" s="12" t="s">
        <v>128</v>
      </c>
      <c r="AW179" s="12" t="s">
        <v>34</v>
      </c>
      <c r="AX179" s="12" t="s">
        <v>70</v>
      </c>
      <c r="AY179" s="256" t="s">
        <v>119</v>
      </c>
    </row>
    <row r="180" s="12" customFormat="1">
      <c r="B180" s="246"/>
      <c r="C180" s="247"/>
      <c r="D180" s="233" t="s">
        <v>132</v>
      </c>
      <c r="E180" s="248" t="s">
        <v>21</v>
      </c>
      <c r="F180" s="249" t="s">
        <v>186</v>
      </c>
      <c r="G180" s="247"/>
      <c r="H180" s="250">
        <v>2.9900000000000002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132</v>
      </c>
      <c r="AU180" s="256" t="s">
        <v>128</v>
      </c>
      <c r="AV180" s="12" t="s">
        <v>128</v>
      </c>
      <c r="AW180" s="12" t="s">
        <v>34</v>
      </c>
      <c r="AX180" s="12" t="s">
        <v>70</v>
      </c>
      <c r="AY180" s="256" t="s">
        <v>119</v>
      </c>
    </row>
    <row r="181" s="11" customFormat="1">
      <c r="B181" s="236"/>
      <c r="C181" s="237"/>
      <c r="D181" s="233" t="s">
        <v>132</v>
      </c>
      <c r="E181" s="238" t="s">
        <v>21</v>
      </c>
      <c r="F181" s="239" t="s">
        <v>187</v>
      </c>
      <c r="G181" s="237"/>
      <c r="H181" s="238" t="s">
        <v>21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132</v>
      </c>
      <c r="AU181" s="245" t="s">
        <v>128</v>
      </c>
      <c r="AV181" s="11" t="s">
        <v>77</v>
      </c>
      <c r="AW181" s="11" t="s">
        <v>34</v>
      </c>
      <c r="AX181" s="11" t="s">
        <v>70</v>
      </c>
      <c r="AY181" s="245" t="s">
        <v>119</v>
      </c>
    </row>
    <row r="182" s="12" customFormat="1">
      <c r="B182" s="246"/>
      <c r="C182" s="247"/>
      <c r="D182" s="233" t="s">
        <v>132</v>
      </c>
      <c r="E182" s="248" t="s">
        <v>21</v>
      </c>
      <c r="F182" s="249" t="s">
        <v>188</v>
      </c>
      <c r="G182" s="247"/>
      <c r="H182" s="250">
        <v>2.7999999999999998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132</v>
      </c>
      <c r="AU182" s="256" t="s">
        <v>128</v>
      </c>
      <c r="AV182" s="12" t="s">
        <v>128</v>
      </c>
      <c r="AW182" s="12" t="s">
        <v>34</v>
      </c>
      <c r="AX182" s="12" t="s">
        <v>70</v>
      </c>
      <c r="AY182" s="256" t="s">
        <v>119</v>
      </c>
    </row>
    <row r="183" s="12" customFormat="1">
      <c r="B183" s="246"/>
      <c r="C183" s="247"/>
      <c r="D183" s="233" t="s">
        <v>132</v>
      </c>
      <c r="E183" s="248" t="s">
        <v>21</v>
      </c>
      <c r="F183" s="249" t="s">
        <v>189</v>
      </c>
      <c r="G183" s="247"/>
      <c r="H183" s="250">
        <v>2.2000000000000002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132</v>
      </c>
      <c r="AU183" s="256" t="s">
        <v>128</v>
      </c>
      <c r="AV183" s="12" t="s">
        <v>128</v>
      </c>
      <c r="AW183" s="12" t="s">
        <v>34</v>
      </c>
      <c r="AX183" s="12" t="s">
        <v>70</v>
      </c>
      <c r="AY183" s="256" t="s">
        <v>119</v>
      </c>
    </row>
    <row r="184" s="12" customFormat="1">
      <c r="B184" s="246"/>
      <c r="C184" s="247"/>
      <c r="D184" s="233" t="s">
        <v>132</v>
      </c>
      <c r="E184" s="248" t="s">
        <v>21</v>
      </c>
      <c r="F184" s="249" t="s">
        <v>190</v>
      </c>
      <c r="G184" s="247"/>
      <c r="H184" s="250">
        <v>2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AT184" s="256" t="s">
        <v>132</v>
      </c>
      <c r="AU184" s="256" t="s">
        <v>128</v>
      </c>
      <c r="AV184" s="12" t="s">
        <v>128</v>
      </c>
      <c r="AW184" s="12" t="s">
        <v>34</v>
      </c>
      <c r="AX184" s="12" t="s">
        <v>70</v>
      </c>
      <c r="AY184" s="256" t="s">
        <v>119</v>
      </c>
    </row>
    <row r="185" s="14" customFormat="1">
      <c r="B185" s="268"/>
      <c r="C185" s="269"/>
      <c r="D185" s="233" t="s">
        <v>132</v>
      </c>
      <c r="E185" s="270" t="s">
        <v>21</v>
      </c>
      <c r="F185" s="271" t="s">
        <v>167</v>
      </c>
      <c r="G185" s="269"/>
      <c r="H185" s="272">
        <v>53.503</v>
      </c>
      <c r="I185" s="273"/>
      <c r="J185" s="269"/>
      <c r="K185" s="269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132</v>
      </c>
      <c r="AU185" s="278" t="s">
        <v>128</v>
      </c>
      <c r="AV185" s="14" t="s">
        <v>127</v>
      </c>
      <c r="AW185" s="14" t="s">
        <v>34</v>
      </c>
      <c r="AX185" s="14" t="s">
        <v>77</v>
      </c>
      <c r="AY185" s="278" t="s">
        <v>119</v>
      </c>
    </row>
    <row r="186" s="10" customFormat="1" ht="29.88" customHeight="1">
      <c r="B186" s="205"/>
      <c r="C186" s="206"/>
      <c r="D186" s="207" t="s">
        <v>69</v>
      </c>
      <c r="E186" s="219" t="s">
        <v>191</v>
      </c>
      <c r="F186" s="219" t="s">
        <v>192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SUM(P187:P272)</f>
        <v>0</v>
      </c>
      <c r="Q186" s="213"/>
      <c r="R186" s="214">
        <f>SUM(R187:R272)</f>
        <v>7.3123746300000008</v>
      </c>
      <c r="S186" s="213"/>
      <c r="T186" s="215">
        <f>SUM(T187:T272)</f>
        <v>1.9978499999999999</v>
      </c>
      <c r="AR186" s="216" t="s">
        <v>77</v>
      </c>
      <c r="AT186" s="217" t="s">
        <v>69</v>
      </c>
      <c r="AU186" s="217" t="s">
        <v>77</v>
      </c>
      <c r="AY186" s="216" t="s">
        <v>119</v>
      </c>
      <c r="BK186" s="218">
        <f>SUM(BK187:BK272)</f>
        <v>0</v>
      </c>
    </row>
    <row r="187" s="1" customFormat="1" ht="16.5" customHeight="1">
      <c r="B187" s="46"/>
      <c r="C187" s="221" t="s">
        <v>193</v>
      </c>
      <c r="D187" s="221" t="s">
        <v>122</v>
      </c>
      <c r="E187" s="222" t="s">
        <v>194</v>
      </c>
      <c r="F187" s="223" t="s">
        <v>195</v>
      </c>
      <c r="G187" s="224" t="s">
        <v>125</v>
      </c>
      <c r="H187" s="225">
        <v>40.020000000000003</v>
      </c>
      <c r="I187" s="226"/>
      <c r="J187" s="227">
        <f>ROUND(I187*H187,2)</f>
        <v>0</v>
      </c>
      <c r="K187" s="223" t="s">
        <v>21</v>
      </c>
      <c r="L187" s="72"/>
      <c r="M187" s="228" t="s">
        <v>21</v>
      </c>
      <c r="N187" s="229" t="s">
        <v>42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0.00029999999999999997</v>
      </c>
      <c r="T187" s="231">
        <f>S187*H187</f>
        <v>0.012005999999999999</v>
      </c>
      <c r="AR187" s="24" t="s">
        <v>127</v>
      </c>
      <c r="AT187" s="24" t="s">
        <v>122</v>
      </c>
      <c r="AU187" s="24" t="s">
        <v>128</v>
      </c>
      <c r="AY187" s="24" t="s">
        <v>119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128</v>
      </c>
      <c r="BK187" s="232">
        <f>ROUND(I187*H187,2)</f>
        <v>0</v>
      </c>
      <c r="BL187" s="24" t="s">
        <v>127</v>
      </c>
      <c r="BM187" s="24" t="s">
        <v>196</v>
      </c>
    </row>
    <row r="188" s="1" customFormat="1">
      <c r="B188" s="46"/>
      <c r="C188" s="74"/>
      <c r="D188" s="233" t="s">
        <v>130</v>
      </c>
      <c r="E188" s="74"/>
      <c r="F188" s="234" t="s">
        <v>195</v>
      </c>
      <c r="G188" s="74"/>
      <c r="H188" s="74"/>
      <c r="I188" s="191"/>
      <c r="J188" s="74"/>
      <c r="K188" s="74"/>
      <c r="L188" s="72"/>
      <c r="M188" s="235"/>
      <c r="N188" s="47"/>
      <c r="O188" s="47"/>
      <c r="P188" s="47"/>
      <c r="Q188" s="47"/>
      <c r="R188" s="47"/>
      <c r="S188" s="47"/>
      <c r="T188" s="95"/>
      <c r="AT188" s="24" t="s">
        <v>130</v>
      </c>
      <c r="AU188" s="24" t="s">
        <v>128</v>
      </c>
    </row>
    <row r="189" s="11" customFormat="1">
      <c r="B189" s="236"/>
      <c r="C189" s="237"/>
      <c r="D189" s="233" t="s">
        <v>132</v>
      </c>
      <c r="E189" s="238" t="s">
        <v>21</v>
      </c>
      <c r="F189" s="239" t="s">
        <v>197</v>
      </c>
      <c r="G189" s="237"/>
      <c r="H189" s="238" t="s">
        <v>21</v>
      </c>
      <c r="I189" s="240"/>
      <c r="J189" s="237"/>
      <c r="K189" s="237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132</v>
      </c>
      <c r="AU189" s="245" t="s">
        <v>128</v>
      </c>
      <c r="AV189" s="11" t="s">
        <v>77</v>
      </c>
      <c r="AW189" s="11" t="s">
        <v>34</v>
      </c>
      <c r="AX189" s="11" t="s">
        <v>70</v>
      </c>
      <c r="AY189" s="245" t="s">
        <v>119</v>
      </c>
    </row>
    <row r="190" s="12" customFormat="1">
      <c r="B190" s="246"/>
      <c r="C190" s="247"/>
      <c r="D190" s="233" t="s">
        <v>132</v>
      </c>
      <c r="E190" s="248" t="s">
        <v>21</v>
      </c>
      <c r="F190" s="249" t="s">
        <v>198</v>
      </c>
      <c r="G190" s="247"/>
      <c r="H190" s="250">
        <v>40.020000000000003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132</v>
      </c>
      <c r="AU190" s="256" t="s">
        <v>128</v>
      </c>
      <c r="AV190" s="12" t="s">
        <v>128</v>
      </c>
      <c r="AW190" s="12" t="s">
        <v>34</v>
      </c>
      <c r="AX190" s="12" t="s">
        <v>77</v>
      </c>
      <c r="AY190" s="256" t="s">
        <v>119</v>
      </c>
    </row>
    <row r="191" s="1" customFormat="1" ht="25.5" customHeight="1">
      <c r="B191" s="46"/>
      <c r="C191" s="221" t="s">
        <v>199</v>
      </c>
      <c r="D191" s="221" t="s">
        <v>122</v>
      </c>
      <c r="E191" s="222" t="s">
        <v>200</v>
      </c>
      <c r="F191" s="223" t="s">
        <v>201</v>
      </c>
      <c r="G191" s="224" t="s">
        <v>125</v>
      </c>
      <c r="H191" s="225">
        <v>560.83500000000004</v>
      </c>
      <c r="I191" s="226"/>
      <c r="J191" s="227">
        <f>ROUND(I191*H191,2)</f>
        <v>0</v>
      </c>
      <c r="K191" s="223" t="s">
        <v>126</v>
      </c>
      <c r="L191" s="72"/>
      <c r="M191" s="228" t="s">
        <v>21</v>
      </c>
      <c r="N191" s="229" t="s">
        <v>42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127</v>
      </c>
      <c r="AT191" s="24" t="s">
        <v>122</v>
      </c>
      <c r="AU191" s="24" t="s">
        <v>128</v>
      </c>
      <c r="AY191" s="24" t="s">
        <v>119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128</v>
      </c>
      <c r="BK191" s="232">
        <f>ROUND(I191*H191,2)</f>
        <v>0</v>
      </c>
      <c r="BL191" s="24" t="s">
        <v>127</v>
      </c>
      <c r="BM191" s="24" t="s">
        <v>202</v>
      </c>
    </row>
    <row r="192" s="1" customFormat="1">
      <c r="B192" s="46"/>
      <c r="C192" s="74"/>
      <c r="D192" s="233" t="s">
        <v>130</v>
      </c>
      <c r="E192" s="74"/>
      <c r="F192" s="234" t="s">
        <v>201</v>
      </c>
      <c r="G192" s="74"/>
      <c r="H192" s="74"/>
      <c r="I192" s="191"/>
      <c r="J192" s="74"/>
      <c r="K192" s="74"/>
      <c r="L192" s="72"/>
      <c r="M192" s="235"/>
      <c r="N192" s="47"/>
      <c r="O192" s="47"/>
      <c r="P192" s="47"/>
      <c r="Q192" s="47"/>
      <c r="R192" s="47"/>
      <c r="S192" s="47"/>
      <c r="T192" s="95"/>
      <c r="AT192" s="24" t="s">
        <v>130</v>
      </c>
      <c r="AU192" s="24" t="s">
        <v>128</v>
      </c>
    </row>
    <row r="193" s="11" customFormat="1">
      <c r="B193" s="236"/>
      <c r="C193" s="237"/>
      <c r="D193" s="233" t="s">
        <v>132</v>
      </c>
      <c r="E193" s="238" t="s">
        <v>21</v>
      </c>
      <c r="F193" s="239" t="s">
        <v>145</v>
      </c>
      <c r="G193" s="237"/>
      <c r="H193" s="238" t="s">
        <v>21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132</v>
      </c>
      <c r="AU193" s="245" t="s">
        <v>128</v>
      </c>
      <c r="AV193" s="11" t="s">
        <v>77</v>
      </c>
      <c r="AW193" s="11" t="s">
        <v>34</v>
      </c>
      <c r="AX193" s="11" t="s">
        <v>70</v>
      </c>
      <c r="AY193" s="245" t="s">
        <v>119</v>
      </c>
    </row>
    <row r="194" s="12" customFormat="1">
      <c r="B194" s="246"/>
      <c r="C194" s="247"/>
      <c r="D194" s="233" t="s">
        <v>132</v>
      </c>
      <c r="E194" s="248" t="s">
        <v>21</v>
      </c>
      <c r="F194" s="249" t="s">
        <v>203</v>
      </c>
      <c r="G194" s="247"/>
      <c r="H194" s="250">
        <v>140.47999999999999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132</v>
      </c>
      <c r="AU194" s="256" t="s">
        <v>128</v>
      </c>
      <c r="AV194" s="12" t="s">
        <v>128</v>
      </c>
      <c r="AW194" s="12" t="s">
        <v>34</v>
      </c>
      <c r="AX194" s="12" t="s">
        <v>70</v>
      </c>
      <c r="AY194" s="256" t="s">
        <v>119</v>
      </c>
    </row>
    <row r="195" s="11" customFormat="1">
      <c r="B195" s="236"/>
      <c r="C195" s="237"/>
      <c r="D195" s="233" t="s">
        <v>132</v>
      </c>
      <c r="E195" s="238" t="s">
        <v>21</v>
      </c>
      <c r="F195" s="239" t="s">
        <v>147</v>
      </c>
      <c r="G195" s="237"/>
      <c r="H195" s="238" t="s">
        <v>21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132</v>
      </c>
      <c r="AU195" s="245" t="s">
        <v>128</v>
      </c>
      <c r="AV195" s="11" t="s">
        <v>77</v>
      </c>
      <c r="AW195" s="11" t="s">
        <v>34</v>
      </c>
      <c r="AX195" s="11" t="s">
        <v>70</v>
      </c>
      <c r="AY195" s="245" t="s">
        <v>119</v>
      </c>
    </row>
    <row r="196" s="12" customFormat="1">
      <c r="B196" s="246"/>
      <c r="C196" s="247"/>
      <c r="D196" s="233" t="s">
        <v>132</v>
      </c>
      <c r="E196" s="248" t="s">
        <v>21</v>
      </c>
      <c r="F196" s="249" t="s">
        <v>204</v>
      </c>
      <c r="G196" s="247"/>
      <c r="H196" s="250">
        <v>30.120000000000001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AT196" s="256" t="s">
        <v>132</v>
      </c>
      <c r="AU196" s="256" t="s">
        <v>128</v>
      </c>
      <c r="AV196" s="12" t="s">
        <v>128</v>
      </c>
      <c r="AW196" s="12" t="s">
        <v>34</v>
      </c>
      <c r="AX196" s="12" t="s">
        <v>70</v>
      </c>
      <c r="AY196" s="256" t="s">
        <v>119</v>
      </c>
    </row>
    <row r="197" s="11" customFormat="1">
      <c r="B197" s="236"/>
      <c r="C197" s="237"/>
      <c r="D197" s="233" t="s">
        <v>132</v>
      </c>
      <c r="E197" s="238" t="s">
        <v>21</v>
      </c>
      <c r="F197" s="239" t="s">
        <v>149</v>
      </c>
      <c r="G197" s="237"/>
      <c r="H197" s="238" t="s">
        <v>21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132</v>
      </c>
      <c r="AU197" s="245" t="s">
        <v>128</v>
      </c>
      <c r="AV197" s="11" t="s">
        <v>77</v>
      </c>
      <c r="AW197" s="11" t="s">
        <v>34</v>
      </c>
      <c r="AX197" s="11" t="s">
        <v>70</v>
      </c>
      <c r="AY197" s="245" t="s">
        <v>119</v>
      </c>
    </row>
    <row r="198" s="12" customFormat="1">
      <c r="B198" s="246"/>
      <c r="C198" s="247"/>
      <c r="D198" s="233" t="s">
        <v>132</v>
      </c>
      <c r="E198" s="248" t="s">
        <v>21</v>
      </c>
      <c r="F198" s="249" t="s">
        <v>205</v>
      </c>
      <c r="G198" s="247"/>
      <c r="H198" s="250">
        <v>49.880000000000003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132</v>
      </c>
      <c r="AU198" s="256" t="s">
        <v>128</v>
      </c>
      <c r="AV198" s="12" t="s">
        <v>128</v>
      </c>
      <c r="AW198" s="12" t="s">
        <v>34</v>
      </c>
      <c r="AX198" s="12" t="s">
        <v>70</v>
      </c>
      <c r="AY198" s="256" t="s">
        <v>119</v>
      </c>
    </row>
    <row r="199" s="11" customFormat="1">
      <c r="B199" s="236"/>
      <c r="C199" s="237"/>
      <c r="D199" s="233" t="s">
        <v>132</v>
      </c>
      <c r="E199" s="238" t="s">
        <v>21</v>
      </c>
      <c r="F199" s="239" t="s">
        <v>151</v>
      </c>
      <c r="G199" s="237"/>
      <c r="H199" s="238" t="s">
        <v>21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132</v>
      </c>
      <c r="AU199" s="245" t="s">
        <v>128</v>
      </c>
      <c r="AV199" s="11" t="s">
        <v>77</v>
      </c>
      <c r="AW199" s="11" t="s">
        <v>34</v>
      </c>
      <c r="AX199" s="11" t="s">
        <v>70</v>
      </c>
      <c r="AY199" s="245" t="s">
        <v>119</v>
      </c>
    </row>
    <row r="200" s="12" customFormat="1">
      <c r="B200" s="246"/>
      <c r="C200" s="247"/>
      <c r="D200" s="233" t="s">
        <v>132</v>
      </c>
      <c r="E200" s="248" t="s">
        <v>21</v>
      </c>
      <c r="F200" s="249" t="s">
        <v>206</v>
      </c>
      <c r="G200" s="247"/>
      <c r="H200" s="250">
        <v>115.25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AT200" s="256" t="s">
        <v>132</v>
      </c>
      <c r="AU200" s="256" t="s">
        <v>128</v>
      </c>
      <c r="AV200" s="12" t="s">
        <v>128</v>
      </c>
      <c r="AW200" s="12" t="s">
        <v>34</v>
      </c>
      <c r="AX200" s="12" t="s">
        <v>70</v>
      </c>
      <c r="AY200" s="256" t="s">
        <v>119</v>
      </c>
    </row>
    <row r="201" s="11" customFormat="1">
      <c r="B201" s="236"/>
      <c r="C201" s="237"/>
      <c r="D201" s="233" t="s">
        <v>132</v>
      </c>
      <c r="E201" s="238" t="s">
        <v>21</v>
      </c>
      <c r="F201" s="239" t="s">
        <v>153</v>
      </c>
      <c r="G201" s="237"/>
      <c r="H201" s="238" t="s">
        <v>21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132</v>
      </c>
      <c r="AU201" s="245" t="s">
        <v>128</v>
      </c>
      <c r="AV201" s="11" t="s">
        <v>77</v>
      </c>
      <c r="AW201" s="11" t="s">
        <v>34</v>
      </c>
      <c r="AX201" s="11" t="s">
        <v>70</v>
      </c>
      <c r="AY201" s="245" t="s">
        <v>119</v>
      </c>
    </row>
    <row r="202" s="12" customFormat="1">
      <c r="B202" s="246"/>
      <c r="C202" s="247"/>
      <c r="D202" s="233" t="s">
        <v>132</v>
      </c>
      <c r="E202" s="248" t="s">
        <v>21</v>
      </c>
      <c r="F202" s="249" t="s">
        <v>207</v>
      </c>
      <c r="G202" s="247"/>
      <c r="H202" s="250">
        <v>78.840000000000003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132</v>
      </c>
      <c r="AU202" s="256" t="s">
        <v>128</v>
      </c>
      <c r="AV202" s="12" t="s">
        <v>128</v>
      </c>
      <c r="AW202" s="12" t="s">
        <v>34</v>
      </c>
      <c r="AX202" s="12" t="s">
        <v>70</v>
      </c>
      <c r="AY202" s="256" t="s">
        <v>119</v>
      </c>
    </row>
    <row r="203" s="11" customFormat="1">
      <c r="B203" s="236"/>
      <c r="C203" s="237"/>
      <c r="D203" s="233" t="s">
        <v>132</v>
      </c>
      <c r="E203" s="238" t="s">
        <v>21</v>
      </c>
      <c r="F203" s="239" t="s">
        <v>155</v>
      </c>
      <c r="G203" s="237"/>
      <c r="H203" s="238" t="s">
        <v>21</v>
      </c>
      <c r="I203" s="240"/>
      <c r="J203" s="237"/>
      <c r="K203" s="237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132</v>
      </c>
      <c r="AU203" s="245" t="s">
        <v>128</v>
      </c>
      <c r="AV203" s="11" t="s">
        <v>77</v>
      </c>
      <c r="AW203" s="11" t="s">
        <v>34</v>
      </c>
      <c r="AX203" s="11" t="s">
        <v>70</v>
      </c>
      <c r="AY203" s="245" t="s">
        <v>119</v>
      </c>
    </row>
    <row r="204" s="12" customFormat="1">
      <c r="B204" s="246"/>
      <c r="C204" s="247"/>
      <c r="D204" s="233" t="s">
        <v>132</v>
      </c>
      <c r="E204" s="248" t="s">
        <v>21</v>
      </c>
      <c r="F204" s="249" t="s">
        <v>208</v>
      </c>
      <c r="G204" s="247"/>
      <c r="H204" s="250">
        <v>146.26499999999999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132</v>
      </c>
      <c r="AU204" s="256" t="s">
        <v>128</v>
      </c>
      <c r="AV204" s="12" t="s">
        <v>128</v>
      </c>
      <c r="AW204" s="12" t="s">
        <v>34</v>
      </c>
      <c r="AX204" s="12" t="s">
        <v>70</v>
      </c>
      <c r="AY204" s="256" t="s">
        <v>119</v>
      </c>
    </row>
    <row r="205" s="14" customFormat="1">
      <c r="B205" s="268"/>
      <c r="C205" s="269"/>
      <c r="D205" s="233" t="s">
        <v>132</v>
      </c>
      <c r="E205" s="270" t="s">
        <v>21</v>
      </c>
      <c r="F205" s="271" t="s">
        <v>167</v>
      </c>
      <c r="G205" s="269"/>
      <c r="H205" s="272">
        <v>560.83500000000004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132</v>
      </c>
      <c r="AU205" s="278" t="s">
        <v>128</v>
      </c>
      <c r="AV205" s="14" t="s">
        <v>127</v>
      </c>
      <c r="AW205" s="14" t="s">
        <v>34</v>
      </c>
      <c r="AX205" s="14" t="s">
        <v>77</v>
      </c>
      <c r="AY205" s="278" t="s">
        <v>119</v>
      </c>
    </row>
    <row r="206" s="1" customFormat="1" ht="25.5" customHeight="1">
      <c r="B206" s="46"/>
      <c r="C206" s="221" t="s">
        <v>191</v>
      </c>
      <c r="D206" s="221" t="s">
        <v>122</v>
      </c>
      <c r="E206" s="222" t="s">
        <v>209</v>
      </c>
      <c r="F206" s="223" t="s">
        <v>210</v>
      </c>
      <c r="G206" s="224" t="s">
        <v>125</v>
      </c>
      <c r="H206" s="225">
        <v>560.83500000000004</v>
      </c>
      <c r="I206" s="226"/>
      <c r="J206" s="227">
        <f>ROUND(I206*H206,2)</f>
        <v>0</v>
      </c>
      <c r="K206" s="223" t="s">
        <v>21</v>
      </c>
      <c r="L206" s="72"/>
      <c r="M206" s="228" t="s">
        <v>21</v>
      </c>
      <c r="N206" s="229" t="s">
        <v>42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127</v>
      </c>
      <c r="AT206" s="24" t="s">
        <v>122</v>
      </c>
      <c r="AU206" s="24" t="s">
        <v>128</v>
      </c>
      <c r="AY206" s="24" t="s">
        <v>119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128</v>
      </c>
      <c r="BK206" s="232">
        <f>ROUND(I206*H206,2)</f>
        <v>0</v>
      </c>
      <c r="BL206" s="24" t="s">
        <v>127</v>
      </c>
      <c r="BM206" s="24" t="s">
        <v>211</v>
      </c>
    </row>
    <row r="207" s="1" customFormat="1">
      <c r="B207" s="46"/>
      <c r="C207" s="74"/>
      <c r="D207" s="233" t="s">
        <v>130</v>
      </c>
      <c r="E207" s="74"/>
      <c r="F207" s="234" t="s">
        <v>210</v>
      </c>
      <c r="G207" s="74"/>
      <c r="H207" s="74"/>
      <c r="I207" s="191"/>
      <c r="J207" s="74"/>
      <c r="K207" s="74"/>
      <c r="L207" s="72"/>
      <c r="M207" s="235"/>
      <c r="N207" s="47"/>
      <c r="O207" s="47"/>
      <c r="P207" s="47"/>
      <c r="Q207" s="47"/>
      <c r="R207" s="47"/>
      <c r="S207" s="47"/>
      <c r="T207" s="95"/>
      <c r="AT207" s="24" t="s">
        <v>130</v>
      </c>
      <c r="AU207" s="24" t="s">
        <v>128</v>
      </c>
    </row>
    <row r="208" s="1" customFormat="1" ht="25.5" customHeight="1">
      <c r="B208" s="46"/>
      <c r="C208" s="221" t="s">
        <v>212</v>
      </c>
      <c r="D208" s="221" t="s">
        <v>122</v>
      </c>
      <c r="E208" s="222" t="s">
        <v>213</v>
      </c>
      <c r="F208" s="223" t="s">
        <v>214</v>
      </c>
      <c r="G208" s="224" t="s">
        <v>125</v>
      </c>
      <c r="H208" s="225">
        <v>560.83500000000004</v>
      </c>
      <c r="I208" s="226"/>
      <c r="J208" s="227">
        <f>ROUND(I208*H208,2)</f>
        <v>0</v>
      </c>
      <c r="K208" s="223" t="s">
        <v>126</v>
      </c>
      <c r="L208" s="72"/>
      <c r="M208" s="228" t="s">
        <v>21</v>
      </c>
      <c r="N208" s="229" t="s">
        <v>42</v>
      </c>
      <c r="O208" s="4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4" t="s">
        <v>127</v>
      </c>
      <c r="AT208" s="24" t="s">
        <v>122</v>
      </c>
      <c r="AU208" s="24" t="s">
        <v>128</v>
      </c>
      <c r="AY208" s="24" t="s">
        <v>119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128</v>
      </c>
      <c r="BK208" s="232">
        <f>ROUND(I208*H208,2)</f>
        <v>0</v>
      </c>
      <c r="BL208" s="24" t="s">
        <v>127</v>
      </c>
      <c r="BM208" s="24" t="s">
        <v>215</v>
      </c>
    </row>
    <row r="209" s="1" customFormat="1">
      <c r="B209" s="46"/>
      <c r="C209" s="74"/>
      <c r="D209" s="233" t="s">
        <v>130</v>
      </c>
      <c r="E209" s="74"/>
      <c r="F209" s="234" t="s">
        <v>214</v>
      </c>
      <c r="G209" s="74"/>
      <c r="H209" s="74"/>
      <c r="I209" s="191"/>
      <c r="J209" s="74"/>
      <c r="K209" s="74"/>
      <c r="L209" s="72"/>
      <c r="M209" s="235"/>
      <c r="N209" s="47"/>
      <c r="O209" s="47"/>
      <c r="P209" s="47"/>
      <c r="Q209" s="47"/>
      <c r="R209" s="47"/>
      <c r="S209" s="47"/>
      <c r="T209" s="95"/>
      <c r="AT209" s="24" t="s">
        <v>130</v>
      </c>
      <c r="AU209" s="24" t="s">
        <v>128</v>
      </c>
    </row>
    <row r="210" s="1" customFormat="1" ht="16.5" customHeight="1">
      <c r="B210" s="46"/>
      <c r="C210" s="221" t="s">
        <v>216</v>
      </c>
      <c r="D210" s="221" t="s">
        <v>122</v>
      </c>
      <c r="E210" s="222" t="s">
        <v>217</v>
      </c>
      <c r="F210" s="223" t="s">
        <v>218</v>
      </c>
      <c r="G210" s="224" t="s">
        <v>125</v>
      </c>
      <c r="H210" s="225">
        <v>560.83500000000004</v>
      </c>
      <c r="I210" s="226"/>
      <c r="J210" s="227">
        <f>ROUND(I210*H210,2)</f>
        <v>0</v>
      </c>
      <c r="K210" s="223" t="s">
        <v>126</v>
      </c>
      <c r="L210" s="72"/>
      <c r="M210" s="228" t="s">
        <v>21</v>
      </c>
      <c r="N210" s="229" t="s">
        <v>42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4" t="s">
        <v>127</v>
      </c>
      <c r="AT210" s="24" t="s">
        <v>122</v>
      </c>
      <c r="AU210" s="24" t="s">
        <v>128</v>
      </c>
      <c r="AY210" s="24" t="s">
        <v>119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128</v>
      </c>
      <c r="BK210" s="232">
        <f>ROUND(I210*H210,2)</f>
        <v>0</v>
      </c>
      <c r="BL210" s="24" t="s">
        <v>127</v>
      </c>
      <c r="BM210" s="24" t="s">
        <v>219</v>
      </c>
    </row>
    <row r="211" s="1" customFormat="1">
      <c r="B211" s="46"/>
      <c r="C211" s="74"/>
      <c r="D211" s="233" t="s">
        <v>130</v>
      </c>
      <c r="E211" s="74"/>
      <c r="F211" s="234" t="s">
        <v>218</v>
      </c>
      <c r="G211" s="74"/>
      <c r="H211" s="74"/>
      <c r="I211" s="191"/>
      <c r="J211" s="74"/>
      <c r="K211" s="74"/>
      <c r="L211" s="72"/>
      <c r="M211" s="235"/>
      <c r="N211" s="47"/>
      <c r="O211" s="47"/>
      <c r="P211" s="47"/>
      <c r="Q211" s="47"/>
      <c r="R211" s="47"/>
      <c r="S211" s="47"/>
      <c r="T211" s="95"/>
      <c r="AT211" s="24" t="s">
        <v>130</v>
      </c>
      <c r="AU211" s="24" t="s">
        <v>128</v>
      </c>
    </row>
    <row r="212" s="1" customFormat="1" ht="16.5" customHeight="1">
      <c r="B212" s="46"/>
      <c r="C212" s="221" t="s">
        <v>220</v>
      </c>
      <c r="D212" s="221" t="s">
        <v>122</v>
      </c>
      <c r="E212" s="222" t="s">
        <v>221</v>
      </c>
      <c r="F212" s="223" t="s">
        <v>222</v>
      </c>
      <c r="G212" s="224" t="s">
        <v>125</v>
      </c>
      <c r="H212" s="225">
        <v>560.83500000000004</v>
      </c>
      <c r="I212" s="226"/>
      <c r="J212" s="227">
        <f>ROUND(I212*H212,2)</f>
        <v>0</v>
      </c>
      <c r="K212" s="223" t="s">
        <v>21</v>
      </c>
      <c r="L212" s="72"/>
      <c r="M212" s="228" t="s">
        <v>21</v>
      </c>
      <c r="N212" s="229" t="s">
        <v>42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4" t="s">
        <v>127</v>
      </c>
      <c r="AT212" s="24" t="s">
        <v>122</v>
      </c>
      <c r="AU212" s="24" t="s">
        <v>128</v>
      </c>
      <c r="AY212" s="24" t="s">
        <v>119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128</v>
      </c>
      <c r="BK212" s="232">
        <f>ROUND(I212*H212,2)</f>
        <v>0</v>
      </c>
      <c r="BL212" s="24" t="s">
        <v>127</v>
      </c>
      <c r="BM212" s="24" t="s">
        <v>223</v>
      </c>
    </row>
    <row r="213" s="1" customFormat="1">
      <c r="B213" s="46"/>
      <c r="C213" s="74"/>
      <c r="D213" s="233" t="s">
        <v>130</v>
      </c>
      <c r="E213" s="74"/>
      <c r="F213" s="234" t="s">
        <v>222</v>
      </c>
      <c r="G213" s="74"/>
      <c r="H213" s="74"/>
      <c r="I213" s="191"/>
      <c r="J213" s="74"/>
      <c r="K213" s="74"/>
      <c r="L213" s="72"/>
      <c r="M213" s="235"/>
      <c r="N213" s="47"/>
      <c r="O213" s="47"/>
      <c r="P213" s="47"/>
      <c r="Q213" s="47"/>
      <c r="R213" s="47"/>
      <c r="S213" s="47"/>
      <c r="T213" s="95"/>
      <c r="AT213" s="24" t="s">
        <v>130</v>
      </c>
      <c r="AU213" s="24" t="s">
        <v>128</v>
      </c>
    </row>
    <row r="214" s="1" customFormat="1" ht="16.5" customHeight="1">
      <c r="B214" s="46"/>
      <c r="C214" s="221" t="s">
        <v>224</v>
      </c>
      <c r="D214" s="221" t="s">
        <v>122</v>
      </c>
      <c r="E214" s="222" t="s">
        <v>225</v>
      </c>
      <c r="F214" s="223" t="s">
        <v>226</v>
      </c>
      <c r="G214" s="224" t="s">
        <v>125</v>
      </c>
      <c r="H214" s="225">
        <v>560.83500000000004</v>
      </c>
      <c r="I214" s="226"/>
      <c r="J214" s="227">
        <f>ROUND(I214*H214,2)</f>
        <v>0</v>
      </c>
      <c r="K214" s="223" t="s">
        <v>126</v>
      </c>
      <c r="L214" s="72"/>
      <c r="M214" s="228" t="s">
        <v>21</v>
      </c>
      <c r="N214" s="229" t="s">
        <v>42</v>
      </c>
      <c r="O214" s="47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4" t="s">
        <v>127</v>
      </c>
      <c r="AT214" s="24" t="s">
        <v>122</v>
      </c>
      <c r="AU214" s="24" t="s">
        <v>128</v>
      </c>
      <c r="AY214" s="24" t="s">
        <v>119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128</v>
      </c>
      <c r="BK214" s="232">
        <f>ROUND(I214*H214,2)</f>
        <v>0</v>
      </c>
      <c r="BL214" s="24" t="s">
        <v>127</v>
      </c>
      <c r="BM214" s="24" t="s">
        <v>227</v>
      </c>
    </row>
    <row r="215" s="1" customFormat="1">
      <c r="B215" s="46"/>
      <c r="C215" s="74"/>
      <c r="D215" s="233" t="s">
        <v>130</v>
      </c>
      <c r="E215" s="74"/>
      <c r="F215" s="234" t="s">
        <v>226</v>
      </c>
      <c r="G215" s="74"/>
      <c r="H215" s="74"/>
      <c r="I215" s="191"/>
      <c r="J215" s="74"/>
      <c r="K215" s="74"/>
      <c r="L215" s="72"/>
      <c r="M215" s="235"/>
      <c r="N215" s="47"/>
      <c r="O215" s="47"/>
      <c r="P215" s="47"/>
      <c r="Q215" s="47"/>
      <c r="R215" s="47"/>
      <c r="S215" s="47"/>
      <c r="T215" s="95"/>
      <c r="AT215" s="24" t="s">
        <v>130</v>
      </c>
      <c r="AU215" s="24" t="s">
        <v>128</v>
      </c>
    </row>
    <row r="216" s="1" customFormat="1" ht="16.5" customHeight="1">
      <c r="B216" s="46"/>
      <c r="C216" s="221" t="s">
        <v>228</v>
      </c>
      <c r="D216" s="221" t="s">
        <v>122</v>
      </c>
      <c r="E216" s="222" t="s">
        <v>229</v>
      </c>
      <c r="F216" s="223" t="s">
        <v>230</v>
      </c>
      <c r="G216" s="224" t="s">
        <v>231</v>
      </c>
      <c r="H216" s="225">
        <v>1</v>
      </c>
      <c r="I216" s="226"/>
      <c r="J216" s="227">
        <f>ROUND(I216*H216,2)</f>
        <v>0</v>
      </c>
      <c r="K216" s="223" t="s">
        <v>21</v>
      </c>
      <c r="L216" s="72"/>
      <c r="M216" s="228" t="s">
        <v>21</v>
      </c>
      <c r="N216" s="229" t="s">
        <v>42</v>
      </c>
      <c r="O216" s="47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4" t="s">
        <v>127</v>
      </c>
      <c r="AT216" s="24" t="s">
        <v>122</v>
      </c>
      <c r="AU216" s="24" t="s">
        <v>128</v>
      </c>
      <c r="AY216" s="24" t="s">
        <v>119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128</v>
      </c>
      <c r="BK216" s="232">
        <f>ROUND(I216*H216,2)</f>
        <v>0</v>
      </c>
      <c r="BL216" s="24" t="s">
        <v>127</v>
      </c>
      <c r="BM216" s="24" t="s">
        <v>232</v>
      </c>
    </row>
    <row r="217" s="1" customFormat="1">
      <c r="B217" s="46"/>
      <c r="C217" s="74"/>
      <c r="D217" s="233" t="s">
        <v>130</v>
      </c>
      <c r="E217" s="74"/>
      <c r="F217" s="234" t="s">
        <v>230</v>
      </c>
      <c r="G217" s="74"/>
      <c r="H217" s="74"/>
      <c r="I217" s="191"/>
      <c r="J217" s="74"/>
      <c r="K217" s="74"/>
      <c r="L217" s="72"/>
      <c r="M217" s="235"/>
      <c r="N217" s="47"/>
      <c r="O217" s="47"/>
      <c r="P217" s="47"/>
      <c r="Q217" s="47"/>
      <c r="R217" s="47"/>
      <c r="S217" s="47"/>
      <c r="T217" s="95"/>
      <c r="AT217" s="24" t="s">
        <v>130</v>
      </c>
      <c r="AU217" s="24" t="s">
        <v>128</v>
      </c>
    </row>
    <row r="218" s="1" customFormat="1" ht="16.5" customHeight="1">
      <c r="B218" s="46"/>
      <c r="C218" s="221" t="s">
        <v>10</v>
      </c>
      <c r="D218" s="221" t="s">
        <v>122</v>
      </c>
      <c r="E218" s="222" t="s">
        <v>233</v>
      </c>
      <c r="F218" s="223" t="s">
        <v>234</v>
      </c>
      <c r="G218" s="224" t="s">
        <v>125</v>
      </c>
      <c r="H218" s="225">
        <v>106.2</v>
      </c>
      <c r="I218" s="226"/>
      <c r="J218" s="227">
        <f>ROUND(I218*H218,2)</f>
        <v>0</v>
      </c>
      <c r="K218" s="223" t="s">
        <v>126</v>
      </c>
      <c r="L218" s="72"/>
      <c r="M218" s="228" t="s">
        <v>21</v>
      </c>
      <c r="N218" s="229" t="s">
        <v>42</v>
      </c>
      <c r="O218" s="47"/>
      <c r="P218" s="230">
        <f>O218*H218</f>
        <v>0</v>
      </c>
      <c r="Q218" s="230">
        <v>4.0000000000000003E-05</v>
      </c>
      <c r="R218" s="230">
        <f>Q218*H218</f>
        <v>0.004248</v>
      </c>
      <c r="S218" s="230">
        <v>0</v>
      </c>
      <c r="T218" s="231">
        <f>S218*H218</f>
        <v>0</v>
      </c>
      <c r="AR218" s="24" t="s">
        <v>127</v>
      </c>
      <c r="AT218" s="24" t="s">
        <v>122</v>
      </c>
      <c r="AU218" s="24" t="s">
        <v>128</v>
      </c>
      <c r="AY218" s="24" t="s">
        <v>119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128</v>
      </c>
      <c r="BK218" s="232">
        <f>ROUND(I218*H218,2)</f>
        <v>0</v>
      </c>
      <c r="BL218" s="24" t="s">
        <v>127</v>
      </c>
      <c r="BM218" s="24" t="s">
        <v>235</v>
      </c>
    </row>
    <row r="219" s="1" customFormat="1">
      <c r="B219" s="46"/>
      <c r="C219" s="74"/>
      <c r="D219" s="233" t="s">
        <v>130</v>
      </c>
      <c r="E219" s="74"/>
      <c r="F219" s="234" t="s">
        <v>236</v>
      </c>
      <c r="G219" s="74"/>
      <c r="H219" s="74"/>
      <c r="I219" s="191"/>
      <c r="J219" s="74"/>
      <c r="K219" s="74"/>
      <c r="L219" s="72"/>
      <c r="M219" s="235"/>
      <c r="N219" s="47"/>
      <c r="O219" s="47"/>
      <c r="P219" s="47"/>
      <c r="Q219" s="47"/>
      <c r="R219" s="47"/>
      <c r="S219" s="47"/>
      <c r="T219" s="95"/>
      <c r="AT219" s="24" t="s">
        <v>130</v>
      </c>
      <c r="AU219" s="24" t="s">
        <v>128</v>
      </c>
    </row>
    <row r="220" s="11" customFormat="1">
      <c r="B220" s="236"/>
      <c r="C220" s="237"/>
      <c r="D220" s="233" t="s">
        <v>132</v>
      </c>
      <c r="E220" s="238" t="s">
        <v>21</v>
      </c>
      <c r="F220" s="239" t="s">
        <v>237</v>
      </c>
      <c r="G220" s="237"/>
      <c r="H220" s="238" t="s">
        <v>21</v>
      </c>
      <c r="I220" s="240"/>
      <c r="J220" s="237"/>
      <c r="K220" s="237"/>
      <c r="L220" s="241"/>
      <c r="M220" s="242"/>
      <c r="N220" s="243"/>
      <c r="O220" s="243"/>
      <c r="P220" s="243"/>
      <c r="Q220" s="243"/>
      <c r="R220" s="243"/>
      <c r="S220" s="243"/>
      <c r="T220" s="244"/>
      <c r="AT220" s="245" t="s">
        <v>132</v>
      </c>
      <c r="AU220" s="245" t="s">
        <v>128</v>
      </c>
      <c r="AV220" s="11" t="s">
        <v>77</v>
      </c>
      <c r="AW220" s="11" t="s">
        <v>34</v>
      </c>
      <c r="AX220" s="11" t="s">
        <v>70</v>
      </c>
      <c r="AY220" s="245" t="s">
        <v>119</v>
      </c>
    </row>
    <row r="221" s="12" customFormat="1">
      <c r="B221" s="246"/>
      <c r="C221" s="247"/>
      <c r="D221" s="233" t="s">
        <v>132</v>
      </c>
      <c r="E221" s="248" t="s">
        <v>21</v>
      </c>
      <c r="F221" s="249" t="s">
        <v>238</v>
      </c>
      <c r="G221" s="247"/>
      <c r="H221" s="250">
        <v>11.699999999999999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AT221" s="256" t="s">
        <v>132</v>
      </c>
      <c r="AU221" s="256" t="s">
        <v>128</v>
      </c>
      <c r="AV221" s="12" t="s">
        <v>128</v>
      </c>
      <c r="AW221" s="12" t="s">
        <v>34</v>
      </c>
      <c r="AX221" s="12" t="s">
        <v>70</v>
      </c>
      <c r="AY221" s="256" t="s">
        <v>119</v>
      </c>
    </row>
    <row r="222" s="11" customFormat="1">
      <c r="B222" s="236"/>
      <c r="C222" s="237"/>
      <c r="D222" s="233" t="s">
        <v>132</v>
      </c>
      <c r="E222" s="238" t="s">
        <v>21</v>
      </c>
      <c r="F222" s="239" t="s">
        <v>239</v>
      </c>
      <c r="G222" s="237"/>
      <c r="H222" s="238" t="s">
        <v>21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132</v>
      </c>
      <c r="AU222" s="245" t="s">
        <v>128</v>
      </c>
      <c r="AV222" s="11" t="s">
        <v>77</v>
      </c>
      <c r="AW222" s="11" t="s">
        <v>34</v>
      </c>
      <c r="AX222" s="11" t="s">
        <v>70</v>
      </c>
      <c r="AY222" s="245" t="s">
        <v>119</v>
      </c>
    </row>
    <row r="223" s="12" customFormat="1">
      <c r="B223" s="246"/>
      <c r="C223" s="247"/>
      <c r="D223" s="233" t="s">
        <v>132</v>
      </c>
      <c r="E223" s="248" t="s">
        <v>21</v>
      </c>
      <c r="F223" s="249" t="s">
        <v>240</v>
      </c>
      <c r="G223" s="247"/>
      <c r="H223" s="250">
        <v>40.5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132</v>
      </c>
      <c r="AU223" s="256" t="s">
        <v>128</v>
      </c>
      <c r="AV223" s="12" t="s">
        <v>128</v>
      </c>
      <c r="AW223" s="12" t="s">
        <v>34</v>
      </c>
      <c r="AX223" s="12" t="s">
        <v>70</v>
      </c>
      <c r="AY223" s="256" t="s">
        <v>119</v>
      </c>
    </row>
    <row r="224" s="11" customFormat="1">
      <c r="B224" s="236"/>
      <c r="C224" s="237"/>
      <c r="D224" s="233" t="s">
        <v>132</v>
      </c>
      <c r="E224" s="238" t="s">
        <v>21</v>
      </c>
      <c r="F224" s="239" t="s">
        <v>241</v>
      </c>
      <c r="G224" s="237"/>
      <c r="H224" s="238" t="s">
        <v>21</v>
      </c>
      <c r="I224" s="240"/>
      <c r="J224" s="237"/>
      <c r="K224" s="237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132</v>
      </c>
      <c r="AU224" s="245" t="s">
        <v>128</v>
      </c>
      <c r="AV224" s="11" t="s">
        <v>77</v>
      </c>
      <c r="AW224" s="11" t="s">
        <v>34</v>
      </c>
      <c r="AX224" s="11" t="s">
        <v>70</v>
      </c>
      <c r="AY224" s="245" t="s">
        <v>119</v>
      </c>
    </row>
    <row r="225" s="12" customFormat="1">
      <c r="B225" s="246"/>
      <c r="C225" s="247"/>
      <c r="D225" s="233" t="s">
        <v>132</v>
      </c>
      <c r="E225" s="248" t="s">
        <v>21</v>
      </c>
      <c r="F225" s="249" t="s">
        <v>242</v>
      </c>
      <c r="G225" s="247"/>
      <c r="H225" s="250">
        <v>54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132</v>
      </c>
      <c r="AU225" s="256" t="s">
        <v>128</v>
      </c>
      <c r="AV225" s="12" t="s">
        <v>128</v>
      </c>
      <c r="AW225" s="12" t="s">
        <v>34</v>
      </c>
      <c r="AX225" s="12" t="s">
        <v>70</v>
      </c>
      <c r="AY225" s="256" t="s">
        <v>119</v>
      </c>
    </row>
    <row r="226" s="14" customFormat="1">
      <c r="B226" s="268"/>
      <c r="C226" s="269"/>
      <c r="D226" s="233" t="s">
        <v>132</v>
      </c>
      <c r="E226" s="270" t="s">
        <v>21</v>
      </c>
      <c r="F226" s="271" t="s">
        <v>167</v>
      </c>
      <c r="G226" s="269"/>
      <c r="H226" s="272">
        <v>106.2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AT226" s="278" t="s">
        <v>132</v>
      </c>
      <c r="AU226" s="278" t="s">
        <v>128</v>
      </c>
      <c r="AV226" s="14" t="s">
        <v>127</v>
      </c>
      <c r="AW226" s="14" t="s">
        <v>34</v>
      </c>
      <c r="AX226" s="14" t="s">
        <v>77</v>
      </c>
      <c r="AY226" s="278" t="s">
        <v>119</v>
      </c>
    </row>
    <row r="227" s="1" customFormat="1" ht="25.5" customHeight="1">
      <c r="B227" s="46"/>
      <c r="C227" s="221" t="s">
        <v>243</v>
      </c>
      <c r="D227" s="221" t="s">
        <v>122</v>
      </c>
      <c r="E227" s="222" t="s">
        <v>244</v>
      </c>
      <c r="F227" s="223" t="s">
        <v>245</v>
      </c>
      <c r="G227" s="224" t="s">
        <v>246</v>
      </c>
      <c r="H227" s="225">
        <v>40</v>
      </c>
      <c r="I227" s="226"/>
      <c r="J227" s="227">
        <f>ROUND(I227*H227,2)</f>
        <v>0</v>
      </c>
      <c r="K227" s="223" t="s">
        <v>21</v>
      </c>
      <c r="L227" s="72"/>
      <c r="M227" s="228" t="s">
        <v>21</v>
      </c>
      <c r="N227" s="229" t="s">
        <v>42</v>
      </c>
      <c r="O227" s="47"/>
      <c r="P227" s="230">
        <f>O227*H227</f>
        <v>0</v>
      </c>
      <c r="Q227" s="230">
        <v>1.0000000000000001E-05</v>
      </c>
      <c r="R227" s="230">
        <f>Q227*H227</f>
        <v>0.00040000000000000002</v>
      </c>
      <c r="S227" s="230">
        <v>0</v>
      </c>
      <c r="T227" s="231">
        <f>S227*H227</f>
        <v>0</v>
      </c>
      <c r="AR227" s="24" t="s">
        <v>127</v>
      </c>
      <c r="AT227" s="24" t="s">
        <v>122</v>
      </c>
      <c r="AU227" s="24" t="s">
        <v>128</v>
      </c>
      <c r="AY227" s="24" t="s">
        <v>119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128</v>
      </c>
      <c r="BK227" s="232">
        <f>ROUND(I227*H227,2)</f>
        <v>0</v>
      </c>
      <c r="BL227" s="24" t="s">
        <v>127</v>
      </c>
      <c r="BM227" s="24" t="s">
        <v>247</v>
      </c>
    </row>
    <row r="228" s="1" customFormat="1">
      <c r="B228" s="46"/>
      <c r="C228" s="74"/>
      <c r="D228" s="233" t="s">
        <v>130</v>
      </c>
      <c r="E228" s="74"/>
      <c r="F228" s="234" t="s">
        <v>248</v>
      </c>
      <c r="G228" s="74"/>
      <c r="H228" s="74"/>
      <c r="I228" s="191"/>
      <c r="J228" s="74"/>
      <c r="K228" s="74"/>
      <c r="L228" s="72"/>
      <c r="M228" s="235"/>
      <c r="N228" s="47"/>
      <c r="O228" s="47"/>
      <c r="P228" s="47"/>
      <c r="Q228" s="47"/>
      <c r="R228" s="47"/>
      <c r="S228" s="47"/>
      <c r="T228" s="95"/>
      <c r="AT228" s="24" t="s">
        <v>130</v>
      </c>
      <c r="AU228" s="24" t="s">
        <v>128</v>
      </c>
    </row>
    <row r="229" s="1" customFormat="1" ht="25.5" customHeight="1">
      <c r="B229" s="46"/>
      <c r="C229" s="221" t="s">
        <v>249</v>
      </c>
      <c r="D229" s="221" t="s">
        <v>122</v>
      </c>
      <c r="E229" s="222" t="s">
        <v>250</v>
      </c>
      <c r="F229" s="223" t="s">
        <v>248</v>
      </c>
      <c r="G229" s="224" t="s">
        <v>246</v>
      </c>
      <c r="H229" s="225">
        <v>18</v>
      </c>
      <c r="I229" s="226"/>
      <c r="J229" s="227">
        <f>ROUND(I229*H229,2)</f>
        <v>0</v>
      </c>
      <c r="K229" s="223" t="s">
        <v>21</v>
      </c>
      <c r="L229" s="72"/>
      <c r="M229" s="228" t="s">
        <v>21</v>
      </c>
      <c r="N229" s="229" t="s">
        <v>42</v>
      </c>
      <c r="O229" s="47"/>
      <c r="P229" s="230">
        <f>O229*H229</f>
        <v>0</v>
      </c>
      <c r="Q229" s="230">
        <v>1.0000000000000001E-05</v>
      </c>
      <c r="R229" s="230">
        <f>Q229*H229</f>
        <v>0.00018000000000000001</v>
      </c>
      <c r="S229" s="230">
        <v>0</v>
      </c>
      <c r="T229" s="231">
        <f>S229*H229</f>
        <v>0</v>
      </c>
      <c r="AR229" s="24" t="s">
        <v>127</v>
      </c>
      <c r="AT229" s="24" t="s">
        <v>122</v>
      </c>
      <c r="AU229" s="24" t="s">
        <v>128</v>
      </c>
      <c r="AY229" s="24" t="s">
        <v>119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128</v>
      </c>
      <c r="BK229" s="232">
        <f>ROUND(I229*H229,2)</f>
        <v>0</v>
      </c>
      <c r="BL229" s="24" t="s">
        <v>127</v>
      </c>
      <c r="BM229" s="24" t="s">
        <v>251</v>
      </c>
    </row>
    <row r="230" s="1" customFormat="1">
      <c r="B230" s="46"/>
      <c r="C230" s="74"/>
      <c r="D230" s="233" t="s">
        <v>130</v>
      </c>
      <c r="E230" s="74"/>
      <c r="F230" s="234" t="s">
        <v>248</v>
      </c>
      <c r="G230" s="74"/>
      <c r="H230" s="74"/>
      <c r="I230" s="191"/>
      <c r="J230" s="74"/>
      <c r="K230" s="74"/>
      <c r="L230" s="72"/>
      <c r="M230" s="235"/>
      <c r="N230" s="47"/>
      <c r="O230" s="47"/>
      <c r="P230" s="47"/>
      <c r="Q230" s="47"/>
      <c r="R230" s="47"/>
      <c r="S230" s="47"/>
      <c r="T230" s="95"/>
      <c r="AT230" s="24" t="s">
        <v>130</v>
      </c>
      <c r="AU230" s="24" t="s">
        <v>128</v>
      </c>
    </row>
    <row r="231" s="1" customFormat="1" ht="16.5" customHeight="1">
      <c r="B231" s="46"/>
      <c r="C231" s="221" t="s">
        <v>252</v>
      </c>
      <c r="D231" s="221" t="s">
        <v>122</v>
      </c>
      <c r="E231" s="222" t="s">
        <v>253</v>
      </c>
      <c r="F231" s="223" t="s">
        <v>254</v>
      </c>
      <c r="G231" s="224" t="s">
        <v>246</v>
      </c>
      <c r="H231" s="225">
        <v>40</v>
      </c>
      <c r="I231" s="226"/>
      <c r="J231" s="227">
        <f>ROUND(I231*H231,2)</f>
        <v>0</v>
      </c>
      <c r="K231" s="223" t="s">
        <v>126</v>
      </c>
      <c r="L231" s="72"/>
      <c r="M231" s="228" t="s">
        <v>21</v>
      </c>
      <c r="N231" s="229" t="s">
        <v>42</v>
      </c>
      <c r="O231" s="47"/>
      <c r="P231" s="230">
        <f>O231*H231</f>
        <v>0</v>
      </c>
      <c r="Q231" s="230">
        <v>0.00035</v>
      </c>
      <c r="R231" s="230">
        <f>Q231*H231</f>
        <v>0.014</v>
      </c>
      <c r="S231" s="230">
        <v>0</v>
      </c>
      <c r="T231" s="231">
        <f>S231*H231</f>
        <v>0</v>
      </c>
      <c r="AR231" s="24" t="s">
        <v>127</v>
      </c>
      <c r="AT231" s="24" t="s">
        <v>122</v>
      </c>
      <c r="AU231" s="24" t="s">
        <v>128</v>
      </c>
      <c r="AY231" s="24" t="s">
        <v>119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128</v>
      </c>
      <c r="BK231" s="232">
        <f>ROUND(I231*H231,2)</f>
        <v>0</v>
      </c>
      <c r="BL231" s="24" t="s">
        <v>127</v>
      </c>
      <c r="BM231" s="24" t="s">
        <v>255</v>
      </c>
    </row>
    <row r="232" s="1" customFormat="1">
      <c r="B232" s="46"/>
      <c r="C232" s="74"/>
      <c r="D232" s="233" t="s">
        <v>130</v>
      </c>
      <c r="E232" s="74"/>
      <c r="F232" s="234" t="s">
        <v>256</v>
      </c>
      <c r="G232" s="74"/>
      <c r="H232" s="74"/>
      <c r="I232" s="191"/>
      <c r="J232" s="74"/>
      <c r="K232" s="74"/>
      <c r="L232" s="72"/>
      <c r="M232" s="235"/>
      <c r="N232" s="47"/>
      <c r="O232" s="47"/>
      <c r="P232" s="47"/>
      <c r="Q232" s="47"/>
      <c r="R232" s="47"/>
      <c r="S232" s="47"/>
      <c r="T232" s="95"/>
      <c r="AT232" s="24" t="s">
        <v>130</v>
      </c>
      <c r="AU232" s="24" t="s">
        <v>128</v>
      </c>
    </row>
    <row r="233" s="1" customFormat="1" ht="16.5" customHeight="1">
      <c r="B233" s="46"/>
      <c r="C233" s="221" t="s">
        <v>257</v>
      </c>
      <c r="D233" s="221" t="s">
        <v>122</v>
      </c>
      <c r="E233" s="222" t="s">
        <v>258</v>
      </c>
      <c r="F233" s="223" t="s">
        <v>259</v>
      </c>
      <c r="G233" s="224" t="s">
        <v>246</v>
      </c>
      <c r="H233" s="225">
        <v>18</v>
      </c>
      <c r="I233" s="226"/>
      <c r="J233" s="227">
        <f>ROUND(I233*H233,2)</f>
        <v>0</v>
      </c>
      <c r="K233" s="223" t="s">
        <v>126</v>
      </c>
      <c r="L233" s="72"/>
      <c r="M233" s="228" t="s">
        <v>21</v>
      </c>
      <c r="N233" s="229" t="s">
        <v>42</v>
      </c>
      <c r="O233" s="47"/>
      <c r="P233" s="230">
        <f>O233*H233</f>
        <v>0</v>
      </c>
      <c r="Q233" s="230">
        <v>0.00038999999999999999</v>
      </c>
      <c r="R233" s="230">
        <f>Q233*H233</f>
        <v>0.0070200000000000002</v>
      </c>
      <c r="S233" s="230">
        <v>0</v>
      </c>
      <c r="T233" s="231">
        <f>S233*H233</f>
        <v>0</v>
      </c>
      <c r="AR233" s="24" t="s">
        <v>127</v>
      </c>
      <c r="AT233" s="24" t="s">
        <v>122</v>
      </c>
      <c r="AU233" s="24" t="s">
        <v>128</v>
      </c>
      <c r="AY233" s="24" t="s">
        <v>119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128</v>
      </c>
      <c r="BK233" s="232">
        <f>ROUND(I233*H233,2)</f>
        <v>0</v>
      </c>
      <c r="BL233" s="24" t="s">
        <v>127</v>
      </c>
      <c r="BM233" s="24" t="s">
        <v>260</v>
      </c>
    </row>
    <row r="234" s="1" customFormat="1">
      <c r="B234" s="46"/>
      <c r="C234" s="74"/>
      <c r="D234" s="233" t="s">
        <v>130</v>
      </c>
      <c r="E234" s="74"/>
      <c r="F234" s="234" t="s">
        <v>261</v>
      </c>
      <c r="G234" s="74"/>
      <c r="H234" s="74"/>
      <c r="I234" s="191"/>
      <c r="J234" s="74"/>
      <c r="K234" s="74"/>
      <c r="L234" s="72"/>
      <c r="M234" s="235"/>
      <c r="N234" s="47"/>
      <c r="O234" s="47"/>
      <c r="P234" s="47"/>
      <c r="Q234" s="47"/>
      <c r="R234" s="47"/>
      <c r="S234" s="47"/>
      <c r="T234" s="95"/>
      <c r="AT234" s="24" t="s">
        <v>130</v>
      </c>
      <c r="AU234" s="24" t="s">
        <v>128</v>
      </c>
    </row>
    <row r="235" s="1" customFormat="1" ht="25.5" customHeight="1">
      <c r="B235" s="46"/>
      <c r="C235" s="221" t="s">
        <v>262</v>
      </c>
      <c r="D235" s="221" t="s">
        <v>122</v>
      </c>
      <c r="E235" s="222" t="s">
        <v>263</v>
      </c>
      <c r="F235" s="223" t="s">
        <v>264</v>
      </c>
      <c r="G235" s="224" t="s">
        <v>125</v>
      </c>
      <c r="H235" s="225">
        <v>383.41300000000001</v>
      </c>
      <c r="I235" s="226"/>
      <c r="J235" s="227">
        <f>ROUND(I235*H235,2)</f>
        <v>0</v>
      </c>
      <c r="K235" s="223" t="s">
        <v>126</v>
      </c>
      <c r="L235" s="72"/>
      <c r="M235" s="228" t="s">
        <v>21</v>
      </c>
      <c r="N235" s="229" t="s">
        <v>42</v>
      </c>
      <c r="O235" s="47"/>
      <c r="P235" s="230">
        <f>O235*H235</f>
        <v>0</v>
      </c>
      <c r="Q235" s="230">
        <v>0</v>
      </c>
      <c r="R235" s="230">
        <f>Q235*H235</f>
        <v>0</v>
      </c>
      <c r="S235" s="230">
        <v>0.0050000000000000001</v>
      </c>
      <c r="T235" s="231">
        <f>S235*H235</f>
        <v>1.917065</v>
      </c>
      <c r="AR235" s="24" t="s">
        <v>127</v>
      </c>
      <c r="AT235" s="24" t="s">
        <v>122</v>
      </c>
      <c r="AU235" s="24" t="s">
        <v>128</v>
      </c>
      <c r="AY235" s="24" t="s">
        <v>119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128</v>
      </c>
      <c r="BK235" s="232">
        <f>ROUND(I235*H235,2)</f>
        <v>0</v>
      </c>
      <c r="BL235" s="24" t="s">
        <v>127</v>
      </c>
      <c r="BM235" s="24" t="s">
        <v>265</v>
      </c>
    </row>
    <row r="236" s="1" customFormat="1">
      <c r="B236" s="46"/>
      <c r="C236" s="74"/>
      <c r="D236" s="233" t="s">
        <v>130</v>
      </c>
      <c r="E236" s="74"/>
      <c r="F236" s="234" t="s">
        <v>266</v>
      </c>
      <c r="G236" s="74"/>
      <c r="H236" s="74"/>
      <c r="I236" s="191"/>
      <c r="J236" s="74"/>
      <c r="K236" s="74"/>
      <c r="L236" s="72"/>
      <c r="M236" s="235"/>
      <c r="N236" s="47"/>
      <c r="O236" s="47"/>
      <c r="P236" s="47"/>
      <c r="Q236" s="47"/>
      <c r="R236" s="47"/>
      <c r="S236" s="47"/>
      <c r="T236" s="95"/>
      <c r="AT236" s="24" t="s">
        <v>130</v>
      </c>
      <c r="AU236" s="24" t="s">
        <v>128</v>
      </c>
    </row>
    <row r="237" s="11" customFormat="1">
      <c r="B237" s="236"/>
      <c r="C237" s="237"/>
      <c r="D237" s="233" t="s">
        <v>132</v>
      </c>
      <c r="E237" s="238" t="s">
        <v>21</v>
      </c>
      <c r="F237" s="239" t="s">
        <v>145</v>
      </c>
      <c r="G237" s="237"/>
      <c r="H237" s="238" t="s">
        <v>21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132</v>
      </c>
      <c r="AU237" s="245" t="s">
        <v>128</v>
      </c>
      <c r="AV237" s="11" t="s">
        <v>77</v>
      </c>
      <c r="AW237" s="11" t="s">
        <v>34</v>
      </c>
      <c r="AX237" s="11" t="s">
        <v>70</v>
      </c>
      <c r="AY237" s="245" t="s">
        <v>119</v>
      </c>
    </row>
    <row r="238" s="12" customFormat="1">
      <c r="B238" s="246"/>
      <c r="C238" s="247"/>
      <c r="D238" s="233" t="s">
        <v>132</v>
      </c>
      <c r="E238" s="248" t="s">
        <v>21</v>
      </c>
      <c r="F238" s="249" t="s">
        <v>146</v>
      </c>
      <c r="G238" s="247"/>
      <c r="H238" s="250">
        <v>130.19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132</v>
      </c>
      <c r="AU238" s="256" t="s">
        <v>128</v>
      </c>
      <c r="AV238" s="12" t="s">
        <v>128</v>
      </c>
      <c r="AW238" s="12" t="s">
        <v>34</v>
      </c>
      <c r="AX238" s="12" t="s">
        <v>70</v>
      </c>
      <c r="AY238" s="256" t="s">
        <v>119</v>
      </c>
    </row>
    <row r="239" s="11" customFormat="1">
      <c r="B239" s="236"/>
      <c r="C239" s="237"/>
      <c r="D239" s="233" t="s">
        <v>132</v>
      </c>
      <c r="E239" s="238" t="s">
        <v>21</v>
      </c>
      <c r="F239" s="239" t="s">
        <v>147</v>
      </c>
      <c r="G239" s="237"/>
      <c r="H239" s="238" t="s">
        <v>21</v>
      </c>
      <c r="I239" s="240"/>
      <c r="J239" s="237"/>
      <c r="K239" s="237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132</v>
      </c>
      <c r="AU239" s="245" t="s">
        <v>128</v>
      </c>
      <c r="AV239" s="11" t="s">
        <v>77</v>
      </c>
      <c r="AW239" s="11" t="s">
        <v>34</v>
      </c>
      <c r="AX239" s="11" t="s">
        <v>70</v>
      </c>
      <c r="AY239" s="245" t="s">
        <v>119</v>
      </c>
    </row>
    <row r="240" s="12" customFormat="1">
      <c r="B240" s="246"/>
      <c r="C240" s="247"/>
      <c r="D240" s="233" t="s">
        <v>132</v>
      </c>
      <c r="E240" s="248" t="s">
        <v>21</v>
      </c>
      <c r="F240" s="249" t="s">
        <v>148</v>
      </c>
      <c r="G240" s="247"/>
      <c r="H240" s="250">
        <v>10.789999999999999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132</v>
      </c>
      <c r="AU240" s="256" t="s">
        <v>128</v>
      </c>
      <c r="AV240" s="12" t="s">
        <v>128</v>
      </c>
      <c r="AW240" s="12" t="s">
        <v>34</v>
      </c>
      <c r="AX240" s="12" t="s">
        <v>70</v>
      </c>
      <c r="AY240" s="256" t="s">
        <v>119</v>
      </c>
    </row>
    <row r="241" s="11" customFormat="1">
      <c r="B241" s="236"/>
      <c r="C241" s="237"/>
      <c r="D241" s="233" t="s">
        <v>132</v>
      </c>
      <c r="E241" s="238" t="s">
        <v>21</v>
      </c>
      <c r="F241" s="239" t="s">
        <v>149</v>
      </c>
      <c r="G241" s="237"/>
      <c r="H241" s="238" t="s">
        <v>21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132</v>
      </c>
      <c r="AU241" s="245" t="s">
        <v>128</v>
      </c>
      <c r="AV241" s="11" t="s">
        <v>77</v>
      </c>
      <c r="AW241" s="11" t="s">
        <v>34</v>
      </c>
      <c r="AX241" s="11" t="s">
        <v>70</v>
      </c>
      <c r="AY241" s="245" t="s">
        <v>119</v>
      </c>
    </row>
    <row r="242" s="12" customFormat="1">
      <c r="B242" s="246"/>
      <c r="C242" s="247"/>
      <c r="D242" s="233" t="s">
        <v>132</v>
      </c>
      <c r="E242" s="248" t="s">
        <v>21</v>
      </c>
      <c r="F242" s="249" t="s">
        <v>150</v>
      </c>
      <c r="G242" s="247"/>
      <c r="H242" s="250">
        <v>39.18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132</v>
      </c>
      <c r="AU242" s="256" t="s">
        <v>128</v>
      </c>
      <c r="AV242" s="12" t="s">
        <v>128</v>
      </c>
      <c r="AW242" s="12" t="s">
        <v>34</v>
      </c>
      <c r="AX242" s="12" t="s">
        <v>70</v>
      </c>
      <c r="AY242" s="256" t="s">
        <v>119</v>
      </c>
    </row>
    <row r="243" s="11" customFormat="1">
      <c r="B243" s="236"/>
      <c r="C243" s="237"/>
      <c r="D243" s="233" t="s">
        <v>132</v>
      </c>
      <c r="E243" s="238" t="s">
        <v>21</v>
      </c>
      <c r="F243" s="239" t="s">
        <v>151</v>
      </c>
      <c r="G243" s="237"/>
      <c r="H243" s="238" t="s">
        <v>21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132</v>
      </c>
      <c r="AU243" s="245" t="s">
        <v>128</v>
      </c>
      <c r="AV243" s="11" t="s">
        <v>77</v>
      </c>
      <c r="AW243" s="11" t="s">
        <v>34</v>
      </c>
      <c r="AX243" s="11" t="s">
        <v>70</v>
      </c>
      <c r="AY243" s="245" t="s">
        <v>119</v>
      </c>
    </row>
    <row r="244" s="12" customFormat="1">
      <c r="B244" s="246"/>
      <c r="C244" s="247"/>
      <c r="D244" s="233" t="s">
        <v>132</v>
      </c>
      <c r="E244" s="248" t="s">
        <v>21</v>
      </c>
      <c r="F244" s="249" t="s">
        <v>152</v>
      </c>
      <c r="G244" s="247"/>
      <c r="H244" s="250">
        <v>50.869999999999997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132</v>
      </c>
      <c r="AU244" s="256" t="s">
        <v>128</v>
      </c>
      <c r="AV244" s="12" t="s">
        <v>128</v>
      </c>
      <c r="AW244" s="12" t="s">
        <v>34</v>
      </c>
      <c r="AX244" s="12" t="s">
        <v>70</v>
      </c>
      <c r="AY244" s="256" t="s">
        <v>119</v>
      </c>
    </row>
    <row r="245" s="11" customFormat="1">
      <c r="B245" s="236"/>
      <c r="C245" s="237"/>
      <c r="D245" s="233" t="s">
        <v>132</v>
      </c>
      <c r="E245" s="238" t="s">
        <v>21</v>
      </c>
      <c r="F245" s="239" t="s">
        <v>153</v>
      </c>
      <c r="G245" s="237"/>
      <c r="H245" s="238" t="s">
        <v>21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132</v>
      </c>
      <c r="AU245" s="245" t="s">
        <v>128</v>
      </c>
      <c r="AV245" s="11" t="s">
        <v>77</v>
      </c>
      <c r="AW245" s="11" t="s">
        <v>34</v>
      </c>
      <c r="AX245" s="11" t="s">
        <v>70</v>
      </c>
      <c r="AY245" s="245" t="s">
        <v>119</v>
      </c>
    </row>
    <row r="246" s="12" customFormat="1">
      <c r="B246" s="246"/>
      <c r="C246" s="247"/>
      <c r="D246" s="233" t="s">
        <v>132</v>
      </c>
      <c r="E246" s="248" t="s">
        <v>21</v>
      </c>
      <c r="F246" s="249" t="s">
        <v>154</v>
      </c>
      <c r="G246" s="247"/>
      <c r="H246" s="250">
        <v>60.030000000000001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132</v>
      </c>
      <c r="AU246" s="256" t="s">
        <v>128</v>
      </c>
      <c r="AV246" s="12" t="s">
        <v>128</v>
      </c>
      <c r="AW246" s="12" t="s">
        <v>34</v>
      </c>
      <c r="AX246" s="12" t="s">
        <v>70</v>
      </c>
      <c r="AY246" s="256" t="s">
        <v>119</v>
      </c>
    </row>
    <row r="247" s="11" customFormat="1">
      <c r="B247" s="236"/>
      <c r="C247" s="237"/>
      <c r="D247" s="233" t="s">
        <v>132</v>
      </c>
      <c r="E247" s="238" t="s">
        <v>21</v>
      </c>
      <c r="F247" s="239" t="s">
        <v>155</v>
      </c>
      <c r="G247" s="237"/>
      <c r="H247" s="238" t="s">
        <v>21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132</v>
      </c>
      <c r="AU247" s="245" t="s">
        <v>128</v>
      </c>
      <c r="AV247" s="11" t="s">
        <v>77</v>
      </c>
      <c r="AW247" s="11" t="s">
        <v>34</v>
      </c>
      <c r="AX247" s="11" t="s">
        <v>70</v>
      </c>
      <c r="AY247" s="245" t="s">
        <v>119</v>
      </c>
    </row>
    <row r="248" s="12" customFormat="1">
      <c r="B248" s="246"/>
      <c r="C248" s="247"/>
      <c r="D248" s="233" t="s">
        <v>132</v>
      </c>
      <c r="E248" s="248" t="s">
        <v>21</v>
      </c>
      <c r="F248" s="249" t="s">
        <v>156</v>
      </c>
      <c r="G248" s="247"/>
      <c r="H248" s="250">
        <v>119.34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132</v>
      </c>
      <c r="AU248" s="256" t="s">
        <v>128</v>
      </c>
      <c r="AV248" s="12" t="s">
        <v>128</v>
      </c>
      <c r="AW248" s="12" t="s">
        <v>34</v>
      </c>
      <c r="AX248" s="12" t="s">
        <v>70</v>
      </c>
      <c r="AY248" s="256" t="s">
        <v>119</v>
      </c>
    </row>
    <row r="249" s="13" customFormat="1">
      <c r="B249" s="257"/>
      <c r="C249" s="258"/>
      <c r="D249" s="233" t="s">
        <v>132</v>
      </c>
      <c r="E249" s="259" t="s">
        <v>21</v>
      </c>
      <c r="F249" s="260" t="s">
        <v>157</v>
      </c>
      <c r="G249" s="258"/>
      <c r="H249" s="261">
        <v>410.39999999999998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AT249" s="267" t="s">
        <v>132</v>
      </c>
      <c r="AU249" s="267" t="s">
        <v>128</v>
      </c>
      <c r="AV249" s="13" t="s">
        <v>139</v>
      </c>
      <c r="AW249" s="13" t="s">
        <v>34</v>
      </c>
      <c r="AX249" s="13" t="s">
        <v>70</v>
      </c>
      <c r="AY249" s="267" t="s">
        <v>119</v>
      </c>
    </row>
    <row r="250" s="11" customFormat="1">
      <c r="B250" s="236"/>
      <c r="C250" s="237"/>
      <c r="D250" s="233" t="s">
        <v>132</v>
      </c>
      <c r="E250" s="238" t="s">
        <v>21</v>
      </c>
      <c r="F250" s="239" t="s">
        <v>158</v>
      </c>
      <c r="G250" s="237"/>
      <c r="H250" s="238" t="s">
        <v>21</v>
      </c>
      <c r="I250" s="240"/>
      <c r="J250" s="237"/>
      <c r="K250" s="237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132</v>
      </c>
      <c r="AU250" s="245" t="s">
        <v>128</v>
      </c>
      <c r="AV250" s="11" t="s">
        <v>77</v>
      </c>
      <c r="AW250" s="11" t="s">
        <v>34</v>
      </c>
      <c r="AX250" s="11" t="s">
        <v>70</v>
      </c>
      <c r="AY250" s="245" t="s">
        <v>119</v>
      </c>
    </row>
    <row r="251" s="12" customFormat="1">
      <c r="B251" s="246"/>
      <c r="C251" s="247"/>
      <c r="D251" s="233" t="s">
        <v>132</v>
      </c>
      <c r="E251" s="248" t="s">
        <v>21</v>
      </c>
      <c r="F251" s="249" t="s">
        <v>159</v>
      </c>
      <c r="G251" s="247"/>
      <c r="H251" s="250">
        <v>-8.2579999999999991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AT251" s="256" t="s">
        <v>132</v>
      </c>
      <c r="AU251" s="256" t="s">
        <v>128</v>
      </c>
      <c r="AV251" s="12" t="s">
        <v>128</v>
      </c>
      <c r="AW251" s="12" t="s">
        <v>34</v>
      </c>
      <c r="AX251" s="12" t="s">
        <v>70</v>
      </c>
      <c r="AY251" s="256" t="s">
        <v>119</v>
      </c>
    </row>
    <row r="252" s="12" customFormat="1">
      <c r="B252" s="246"/>
      <c r="C252" s="247"/>
      <c r="D252" s="233" t="s">
        <v>132</v>
      </c>
      <c r="E252" s="248" t="s">
        <v>21</v>
      </c>
      <c r="F252" s="249" t="s">
        <v>160</v>
      </c>
      <c r="G252" s="247"/>
      <c r="H252" s="250">
        <v>-12.810000000000001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132</v>
      </c>
      <c r="AU252" s="256" t="s">
        <v>128</v>
      </c>
      <c r="AV252" s="12" t="s">
        <v>128</v>
      </c>
      <c r="AW252" s="12" t="s">
        <v>34</v>
      </c>
      <c r="AX252" s="12" t="s">
        <v>70</v>
      </c>
      <c r="AY252" s="256" t="s">
        <v>119</v>
      </c>
    </row>
    <row r="253" s="12" customFormat="1">
      <c r="B253" s="246"/>
      <c r="C253" s="247"/>
      <c r="D253" s="233" t="s">
        <v>132</v>
      </c>
      <c r="E253" s="248" t="s">
        <v>21</v>
      </c>
      <c r="F253" s="249" t="s">
        <v>161</v>
      </c>
      <c r="G253" s="247"/>
      <c r="H253" s="250">
        <v>-1.716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AT253" s="256" t="s">
        <v>132</v>
      </c>
      <c r="AU253" s="256" t="s">
        <v>128</v>
      </c>
      <c r="AV253" s="12" t="s">
        <v>128</v>
      </c>
      <c r="AW253" s="12" t="s">
        <v>34</v>
      </c>
      <c r="AX253" s="12" t="s">
        <v>70</v>
      </c>
      <c r="AY253" s="256" t="s">
        <v>119</v>
      </c>
    </row>
    <row r="254" s="12" customFormat="1">
      <c r="B254" s="246"/>
      <c r="C254" s="247"/>
      <c r="D254" s="233" t="s">
        <v>132</v>
      </c>
      <c r="E254" s="248" t="s">
        <v>21</v>
      </c>
      <c r="F254" s="249" t="s">
        <v>162</v>
      </c>
      <c r="G254" s="247"/>
      <c r="H254" s="250">
        <v>-0.30299999999999999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132</v>
      </c>
      <c r="AU254" s="256" t="s">
        <v>128</v>
      </c>
      <c r="AV254" s="12" t="s">
        <v>128</v>
      </c>
      <c r="AW254" s="12" t="s">
        <v>34</v>
      </c>
      <c r="AX254" s="12" t="s">
        <v>70</v>
      </c>
      <c r="AY254" s="256" t="s">
        <v>119</v>
      </c>
    </row>
    <row r="255" s="11" customFormat="1">
      <c r="B255" s="236"/>
      <c r="C255" s="237"/>
      <c r="D255" s="233" t="s">
        <v>132</v>
      </c>
      <c r="E255" s="238" t="s">
        <v>21</v>
      </c>
      <c r="F255" s="239" t="s">
        <v>163</v>
      </c>
      <c r="G255" s="237"/>
      <c r="H255" s="238" t="s">
        <v>21</v>
      </c>
      <c r="I255" s="240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132</v>
      </c>
      <c r="AU255" s="245" t="s">
        <v>128</v>
      </c>
      <c r="AV255" s="11" t="s">
        <v>77</v>
      </c>
      <c r="AW255" s="11" t="s">
        <v>34</v>
      </c>
      <c r="AX255" s="11" t="s">
        <v>70</v>
      </c>
      <c r="AY255" s="245" t="s">
        <v>119</v>
      </c>
    </row>
    <row r="256" s="12" customFormat="1">
      <c r="B256" s="246"/>
      <c r="C256" s="247"/>
      <c r="D256" s="233" t="s">
        <v>132</v>
      </c>
      <c r="E256" s="248" t="s">
        <v>21</v>
      </c>
      <c r="F256" s="249" t="s">
        <v>164</v>
      </c>
      <c r="G256" s="247"/>
      <c r="H256" s="250">
        <v>-1.72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AT256" s="256" t="s">
        <v>132</v>
      </c>
      <c r="AU256" s="256" t="s">
        <v>128</v>
      </c>
      <c r="AV256" s="12" t="s">
        <v>128</v>
      </c>
      <c r="AW256" s="12" t="s">
        <v>34</v>
      </c>
      <c r="AX256" s="12" t="s">
        <v>70</v>
      </c>
      <c r="AY256" s="256" t="s">
        <v>119</v>
      </c>
    </row>
    <row r="257" s="12" customFormat="1">
      <c r="B257" s="246"/>
      <c r="C257" s="247"/>
      <c r="D257" s="233" t="s">
        <v>132</v>
      </c>
      <c r="E257" s="248" t="s">
        <v>21</v>
      </c>
      <c r="F257" s="249" t="s">
        <v>165</v>
      </c>
      <c r="G257" s="247"/>
      <c r="H257" s="250">
        <v>-1.1799999999999999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AT257" s="256" t="s">
        <v>132</v>
      </c>
      <c r="AU257" s="256" t="s">
        <v>128</v>
      </c>
      <c r="AV257" s="12" t="s">
        <v>128</v>
      </c>
      <c r="AW257" s="12" t="s">
        <v>34</v>
      </c>
      <c r="AX257" s="12" t="s">
        <v>70</v>
      </c>
      <c r="AY257" s="256" t="s">
        <v>119</v>
      </c>
    </row>
    <row r="258" s="12" customFormat="1">
      <c r="B258" s="246"/>
      <c r="C258" s="247"/>
      <c r="D258" s="233" t="s">
        <v>132</v>
      </c>
      <c r="E258" s="248" t="s">
        <v>21</v>
      </c>
      <c r="F258" s="249" t="s">
        <v>166</v>
      </c>
      <c r="G258" s="247"/>
      <c r="H258" s="250">
        <v>-1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132</v>
      </c>
      <c r="AU258" s="256" t="s">
        <v>128</v>
      </c>
      <c r="AV258" s="12" t="s">
        <v>128</v>
      </c>
      <c r="AW258" s="12" t="s">
        <v>34</v>
      </c>
      <c r="AX258" s="12" t="s">
        <v>70</v>
      </c>
      <c r="AY258" s="256" t="s">
        <v>119</v>
      </c>
    </row>
    <row r="259" s="13" customFormat="1">
      <c r="B259" s="257"/>
      <c r="C259" s="258"/>
      <c r="D259" s="233" t="s">
        <v>132</v>
      </c>
      <c r="E259" s="259" t="s">
        <v>21</v>
      </c>
      <c r="F259" s="260" t="s">
        <v>157</v>
      </c>
      <c r="G259" s="258"/>
      <c r="H259" s="261">
        <v>-26.986999999999998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AT259" s="267" t="s">
        <v>132</v>
      </c>
      <c r="AU259" s="267" t="s">
        <v>128</v>
      </c>
      <c r="AV259" s="13" t="s">
        <v>139</v>
      </c>
      <c r="AW259" s="13" t="s">
        <v>34</v>
      </c>
      <c r="AX259" s="13" t="s">
        <v>70</v>
      </c>
      <c r="AY259" s="267" t="s">
        <v>119</v>
      </c>
    </row>
    <row r="260" s="14" customFormat="1">
      <c r="B260" s="268"/>
      <c r="C260" s="269"/>
      <c r="D260" s="233" t="s">
        <v>132</v>
      </c>
      <c r="E260" s="270" t="s">
        <v>21</v>
      </c>
      <c r="F260" s="271" t="s">
        <v>167</v>
      </c>
      <c r="G260" s="269"/>
      <c r="H260" s="272">
        <v>383.41300000000001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AT260" s="278" t="s">
        <v>132</v>
      </c>
      <c r="AU260" s="278" t="s">
        <v>128</v>
      </c>
      <c r="AV260" s="14" t="s">
        <v>127</v>
      </c>
      <c r="AW260" s="14" t="s">
        <v>34</v>
      </c>
      <c r="AX260" s="14" t="s">
        <v>77</v>
      </c>
      <c r="AY260" s="278" t="s">
        <v>119</v>
      </c>
    </row>
    <row r="261" s="1" customFormat="1" ht="25.5" customHeight="1">
      <c r="B261" s="46"/>
      <c r="C261" s="221" t="s">
        <v>9</v>
      </c>
      <c r="D261" s="221" t="s">
        <v>122</v>
      </c>
      <c r="E261" s="222" t="s">
        <v>267</v>
      </c>
      <c r="F261" s="223" t="s">
        <v>268</v>
      </c>
      <c r="G261" s="224" t="s">
        <v>269</v>
      </c>
      <c r="H261" s="225">
        <v>68.778999999999996</v>
      </c>
      <c r="I261" s="226"/>
      <c r="J261" s="227">
        <f>ROUND(I261*H261,2)</f>
        <v>0</v>
      </c>
      <c r="K261" s="223" t="s">
        <v>126</v>
      </c>
      <c r="L261" s="72"/>
      <c r="M261" s="228" t="s">
        <v>21</v>
      </c>
      <c r="N261" s="229" t="s">
        <v>42</v>
      </c>
      <c r="O261" s="47"/>
      <c r="P261" s="230">
        <f>O261*H261</f>
        <v>0</v>
      </c>
      <c r="Q261" s="230">
        <v>0.00147</v>
      </c>
      <c r="R261" s="230">
        <f>Q261*H261</f>
        <v>0.10110512999999999</v>
      </c>
      <c r="S261" s="230">
        <v>0.001</v>
      </c>
      <c r="T261" s="231">
        <f>S261*H261</f>
        <v>0.068778999999999993</v>
      </c>
      <c r="AR261" s="24" t="s">
        <v>127</v>
      </c>
      <c r="AT261" s="24" t="s">
        <v>122</v>
      </c>
      <c r="AU261" s="24" t="s">
        <v>128</v>
      </c>
      <c r="AY261" s="24" t="s">
        <v>119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4" t="s">
        <v>128</v>
      </c>
      <c r="BK261" s="232">
        <f>ROUND(I261*H261,2)</f>
        <v>0</v>
      </c>
      <c r="BL261" s="24" t="s">
        <v>127</v>
      </c>
      <c r="BM261" s="24" t="s">
        <v>270</v>
      </c>
    </row>
    <row r="262" s="1" customFormat="1">
      <c r="B262" s="46"/>
      <c r="C262" s="74"/>
      <c r="D262" s="233" t="s">
        <v>130</v>
      </c>
      <c r="E262" s="74"/>
      <c r="F262" s="234" t="s">
        <v>271</v>
      </c>
      <c r="G262" s="74"/>
      <c r="H262" s="74"/>
      <c r="I262" s="191"/>
      <c r="J262" s="74"/>
      <c r="K262" s="74"/>
      <c r="L262" s="72"/>
      <c r="M262" s="235"/>
      <c r="N262" s="47"/>
      <c r="O262" s="47"/>
      <c r="P262" s="47"/>
      <c r="Q262" s="47"/>
      <c r="R262" s="47"/>
      <c r="S262" s="47"/>
      <c r="T262" s="95"/>
      <c r="AT262" s="24" t="s">
        <v>130</v>
      </c>
      <c r="AU262" s="24" t="s">
        <v>128</v>
      </c>
    </row>
    <row r="263" s="11" customFormat="1">
      <c r="B263" s="236"/>
      <c r="C263" s="237"/>
      <c r="D263" s="233" t="s">
        <v>132</v>
      </c>
      <c r="E263" s="238" t="s">
        <v>21</v>
      </c>
      <c r="F263" s="239" t="s">
        <v>272</v>
      </c>
      <c r="G263" s="237"/>
      <c r="H263" s="238" t="s">
        <v>21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AT263" s="245" t="s">
        <v>132</v>
      </c>
      <c r="AU263" s="245" t="s">
        <v>128</v>
      </c>
      <c r="AV263" s="11" t="s">
        <v>77</v>
      </c>
      <c r="AW263" s="11" t="s">
        <v>34</v>
      </c>
      <c r="AX263" s="11" t="s">
        <v>70</v>
      </c>
      <c r="AY263" s="245" t="s">
        <v>119</v>
      </c>
    </row>
    <row r="264" s="12" customFormat="1">
      <c r="B264" s="246"/>
      <c r="C264" s="247"/>
      <c r="D264" s="233" t="s">
        <v>132</v>
      </c>
      <c r="E264" s="248" t="s">
        <v>21</v>
      </c>
      <c r="F264" s="249" t="s">
        <v>273</v>
      </c>
      <c r="G264" s="247"/>
      <c r="H264" s="250">
        <v>62.526000000000003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AT264" s="256" t="s">
        <v>132</v>
      </c>
      <c r="AU264" s="256" t="s">
        <v>128</v>
      </c>
      <c r="AV264" s="12" t="s">
        <v>128</v>
      </c>
      <c r="AW264" s="12" t="s">
        <v>34</v>
      </c>
      <c r="AX264" s="12" t="s">
        <v>77</v>
      </c>
      <c r="AY264" s="256" t="s">
        <v>119</v>
      </c>
    </row>
    <row r="265" s="12" customFormat="1">
      <c r="B265" s="246"/>
      <c r="C265" s="247"/>
      <c r="D265" s="233" t="s">
        <v>132</v>
      </c>
      <c r="E265" s="247"/>
      <c r="F265" s="249" t="s">
        <v>274</v>
      </c>
      <c r="G265" s="247"/>
      <c r="H265" s="250">
        <v>68.778999999999996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AT265" s="256" t="s">
        <v>132</v>
      </c>
      <c r="AU265" s="256" t="s">
        <v>128</v>
      </c>
      <c r="AV265" s="12" t="s">
        <v>128</v>
      </c>
      <c r="AW265" s="12" t="s">
        <v>6</v>
      </c>
      <c r="AX265" s="12" t="s">
        <v>77</v>
      </c>
      <c r="AY265" s="256" t="s">
        <v>119</v>
      </c>
    </row>
    <row r="266" s="1" customFormat="1" ht="25.5" customHeight="1">
      <c r="B266" s="46"/>
      <c r="C266" s="221" t="s">
        <v>275</v>
      </c>
      <c r="D266" s="221" t="s">
        <v>122</v>
      </c>
      <c r="E266" s="222" t="s">
        <v>276</v>
      </c>
      <c r="F266" s="223" t="s">
        <v>277</v>
      </c>
      <c r="G266" s="224" t="s">
        <v>269</v>
      </c>
      <c r="H266" s="225">
        <v>59.450000000000003</v>
      </c>
      <c r="I266" s="226"/>
      <c r="J266" s="227">
        <f>ROUND(I266*H266,2)</f>
        <v>0</v>
      </c>
      <c r="K266" s="223" t="s">
        <v>126</v>
      </c>
      <c r="L266" s="72"/>
      <c r="M266" s="228" t="s">
        <v>21</v>
      </c>
      <c r="N266" s="229" t="s">
        <v>42</v>
      </c>
      <c r="O266" s="47"/>
      <c r="P266" s="230">
        <f>O266*H266</f>
        <v>0</v>
      </c>
      <c r="Q266" s="230">
        <v>0.087150000000000005</v>
      </c>
      <c r="R266" s="230">
        <f>Q266*H266</f>
        <v>5.1810675000000002</v>
      </c>
      <c r="S266" s="230">
        <v>0</v>
      </c>
      <c r="T266" s="231">
        <f>S266*H266</f>
        <v>0</v>
      </c>
      <c r="AR266" s="24" t="s">
        <v>127</v>
      </c>
      <c r="AT266" s="24" t="s">
        <v>122</v>
      </c>
      <c r="AU266" s="24" t="s">
        <v>128</v>
      </c>
      <c r="AY266" s="24" t="s">
        <v>119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4" t="s">
        <v>128</v>
      </c>
      <c r="BK266" s="232">
        <f>ROUND(I266*H266,2)</f>
        <v>0</v>
      </c>
      <c r="BL266" s="24" t="s">
        <v>127</v>
      </c>
      <c r="BM266" s="24" t="s">
        <v>278</v>
      </c>
    </row>
    <row r="267" s="1" customFormat="1">
      <c r="B267" s="46"/>
      <c r="C267" s="74"/>
      <c r="D267" s="233" t="s">
        <v>130</v>
      </c>
      <c r="E267" s="74"/>
      <c r="F267" s="234" t="s">
        <v>279</v>
      </c>
      <c r="G267" s="74"/>
      <c r="H267" s="74"/>
      <c r="I267" s="191"/>
      <c r="J267" s="74"/>
      <c r="K267" s="74"/>
      <c r="L267" s="72"/>
      <c r="M267" s="235"/>
      <c r="N267" s="47"/>
      <c r="O267" s="47"/>
      <c r="P267" s="47"/>
      <c r="Q267" s="47"/>
      <c r="R267" s="47"/>
      <c r="S267" s="47"/>
      <c r="T267" s="95"/>
      <c r="AT267" s="24" t="s">
        <v>130</v>
      </c>
      <c r="AU267" s="24" t="s">
        <v>128</v>
      </c>
    </row>
    <row r="268" s="11" customFormat="1">
      <c r="B268" s="236"/>
      <c r="C268" s="237"/>
      <c r="D268" s="233" t="s">
        <v>132</v>
      </c>
      <c r="E268" s="238" t="s">
        <v>21</v>
      </c>
      <c r="F268" s="239" t="s">
        <v>280</v>
      </c>
      <c r="G268" s="237"/>
      <c r="H268" s="238" t="s">
        <v>21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132</v>
      </c>
      <c r="AU268" s="245" t="s">
        <v>128</v>
      </c>
      <c r="AV268" s="11" t="s">
        <v>77</v>
      </c>
      <c r="AW268" s="11" t="s">
        <v>34</v>
      </c>
      <c r="AX268" s="11" t="s">
        <v>70</v>
      </c>
      <c r="AY268" s="245" t="s">
        <v>119</v>
      </c>
    </row>
    <row r="269" s="12" customFormat="1">
      <c r="B269" s="246"/>
      <c r="C269" s="247"/>
      <c r="D269" s="233" t="s">
        <v>132</v>
      </c>
      <c r="E269" s="248" t="s">
        <v>21</v>
      </c>
      <c r="F269" s="249" t="s">
        <v>281</v>
      </c>
      <c r="G269" s="247"/>
      <c r="H269" s="250">
        <v>59.450000000000003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AT269" s="256" t="s">
        <v>132</v>
      </c>
      <c r="AU269" s="256" t="s">
        <v>128</v>
      </c>
      <c r="AV269" s="12" t="s">
        <v>128</v>
      </c>
      <c r="AW269" s="12" t="s">
        <v>34</v>
      </c>
      <c r="AX269" s="12" t="s">
        <v>77</v>
      </c>
      <c r="AY269" s="256" t="s">
        <v>119</v>
      </c>
    </row>
    <row r="270" s="1" customFormat="1" ht="25.5" customHeight="1">
      <c r="B270" s="46"/>
      <c r="C270" s="221" t="s">
        <v>282</v>
      </c>
      <c r="D270" s="221" t="s">
        <v>122</v>
      </c>
      <c r="E270" s="222" t="s">
        <v>283</v>
      </c>
      <c r="F270" s="223" t="s">
        <v>284</v>
      </c>
      <c r="G270" s="224" t="s">
        <v>285</v>
      </c>
      <c r="H270" s="225">
        <v>630.29999999999995</v>
      </c>
      <c r="I270" s="226"/>
      <c r="J270" s="227">
        <f>ROUND(I270*H270,2)</f>
        <v>0</v>
      </c>
      <c r="K270" s="223" t="s">
        <v>21</v>
      </c>
      <c r="L270" s="72"/>
      <c r="M270" s="228" t="s">
        <v>21</v>
      </c>
      <c r="N270" s="229" t="s">
        <v>42</v>
      </c>
      <c r="O270" s="47"/>
      <c r="P270" s="230">
        <f>O270*H270</f>
        <v>0</v>
      </c>
      <c r="Q270" s="230">
        <v>0.0031800000000000001</v>
      </c>
      <c r="R270" s="230">
        <f>Q270*H270</f>
        <v>2.0043539999999997</v>
      </c>
      <c r="S270" s="230">
        <v>0</v>
      </c>
      <c r="T270" s="231">
        <f>S270*H270</f>
        <v>0</v>
      </c>
      <c r="AR270" s="24" t="s">
        <v>127</v>
      </c>
      <c r="AT270" s="24" t="s">
        <v>122</v>
      </c>
      <c r="AU270" s="24" t="s">
        <v>128</v>
      </c>
      <c r="AY270" s="24" t="s">
        <v>119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128</v>
      </c>
      <c r="BK270" s="232">
        <f>ROUND(I270*H270,2)</f>
        <v>0</v>
      </c>
      <c r="BL270" s="24" t="s">
        <v>127</v>
      </c>
      <c r="BM270" s="24" t="s">
        <v>286</v>
      </c>
    </row>
    <row r="271" s="1" customFormat="1">
      <c r="B271" s="46"/>
      <c r="C271" s="74"/>
      <c r="D271" s="233" t="s">
        <v>130</v>
      </c>
      <c r="E271" s="74"/>
      <c r="F271" s="234" t="s">
        <v>287</v>
      </c>
      <c r="G271" s="74"/>
      <c r="H271" s="74"/>
      <c r="I271" s="191"/>
      <c r="J271" s="74"/>
      <c r="K271" s="74"/>
      <c r="L271" s="72"/>
      <c r="M271" s="235"/>
      <c r="N271" s="47"/>
      <c r="O271" s="47"/>
      <c r="P271" s="47"/>
      <c r="Q271" s="47"/>
      <c r="R271" s="47"/>
      <c r="S271" s="47"/>
      <c r="T271" s="95"/>
      <c r="AT271" s="24" t="s">
        <v>130</v>
      </c>
      <c r="AU271" s="24" t="s">
        <v>128</v>
      </c>
    </row>
    <row r="272" s="1" customFormat="1">
      <c r="B272" s="46"/>
      <c r="C272" s="74"/>
      <c r="D272" s="233" t="s">
        <v>171</v>
      </c>
      <c r="E272" s="74"/>
      <c r="F272" s="279" t="s">
        <v>288</v>
      </c>
      <c r="G272" s="74"/>
      <c r="H272" s="74"/>
      <c r="I272" s="191"/>
      <c r="J272" s="74"/>
      <c r="K272" s="74"/>
      <c r="L272" s="72"/>
      <c r="M272" s="235"/>
      <c r="N272" s="47"/>
      <c r="O272" s="47"/>
      <c r="P272" s="47"/>
      <c r="Q272" s="47"/>
      <c r="R272" s="47"/>
      <c r="S272" s="47"/>
      <c r="T272" s="95"/>
      <c r="AT272" s="24" t="s">
        <v>171</v>
      </c>
      <c r="AU272" s="24" t="s">
        <v>128</v>
      </c>
    </row>
    <row r="273" s="10" customFormat="1" ht="29.88" customHeight="1">
      <c r="B273" s="205"/>
      <c r="C273" s="206"/>
      <c r="D273" s="207" t="s">
        <v>69</v>
      </c>
      <c r="E273" s="219" t="s">
        <v>289</v>
      </c>
      <c r="F273" s="219" t="s">
        <v>290</v>
      </c>
      <c r="G273" s="206"/>
      <c r="H273" s="206"/>
      <c r="I273" s="209"/>
      <c r="J273" s="220">
        <f>BK273</f>
        <v>0</v>
      </c>
      <c r="K273" s="206"/>
      <c r="L273" s="211"/>
      <c r="M273" s="212"/>
      <c r="N273" s="213"/>
      <c r="O273" s="213"/>
      <c r="P273" s="214">
        <f>SUM(P274:P279)</f>
        <v>0</v>
      </c>
      <c r="Q273" s="213"/>
      <c r="R273" s="214">
        <f>SUM(R274:R279)</f>
        <v>0</v>
      </c>
      <c r="S273" s="213"/>
      <c r="T273" s="215">
        <f>SUM(T274:T279)</f>
        <v>0</v>
      </c>
      <c r="AR273" s="216" t="s">
        <v>77</v>
      </c>
      <c r="AT273" s="217" t="s">
        <v>69</v>
      </c>
      <c r="AU273" s="217" t="s">
        <v>77</v>
      </c>
      <c r="AY273" s="216" t="s">
        <v>119</v>
      </c>
      <c r="BK273" s="218">
        <f>SUM(BK274:BK279)</f>
        <v>0</v>
      </c>
    </row>
    <row r="274" s="1" customFormat="1" ht="25.5" customHeight="1">
      <c r="B274" s="46"/>
      <c r="C274" s="221" t="s">
        <v>291</v>
      </c>
      <c r="D274" s="221" t="s">
        <v>122</v>
      </c>
      <c r="E274" s="222" t="s">
        <v>292</v>
      </c>
      <c r="F274" s="223" t="s">
        <v>293</v>
      </c>
      <c r="G274" s="224" t="s">
        <v>294</v>
      </c>
      <c r="H274" s="225">
        <v>1.998</v>
      </c>
      <c r="I274" s="226"/>
      <c r="J274" s="227">
        <f>ROUND(I274*H274,2)</f>
        <v>0</v>
      </c>
      <c r="K274" s="223" t="s">
        <v>126</v>
      </c>
      <c r="L274" s="72"/>
      <c r="M274" s="228" t="s">
        <v>21</v>
      </c>
      <c r="N274" s="229" t="s">
        <v>42</v>
      </c>
      <c r="O274" s="47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AR274" s="24" t="s">
        <v>127</v>
      </c>
      <c r="AT274" s="24" t="s">
        <v>122</v>
      </c>
      <c r="AU274" s="24" t="s">
        <v>128</v>
      </c>
      <c r="AY274" s="24" t="s">
        <v>119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128</v>
      </c>
      <c r="BK274" s="232">
        <f>ROUND(I274*H274,2)</f>
        <v>0</v>
      </c>
      <c r="BL274" s="24" t="s">
        <v>127</v>
      </c>
      <c r="BM274" s="24" t="s">
        <v>295</v>
      </c>
    </row>
    <row r="275" s="1" customFormat="1">
      <c r="B275" s="46"/>
      <c r="C275" s="74"/>
      <c r="D275" s="233" t="s">
        <v>130</v>
      </c>
      <c r="E275" s="74"/>
      <c r="F275" s="234" t="s">
        <v>296</v>
      </c>
      <c r="G275" s="74"/>
      <c r="H275" s="74"/>
      <c r="I275" s="191"/>
      <c r="J275" s="74"/>
      <c r="K275" s="74"/>
      <c r="L275" s="72"/>
      <c r="M275" s="235"/>
      <c r="N275" s="47"/>
      <c r="O275" s="47"/>
      <c r="P275" s="47"/>
      <c r="Q275" s="47"/>
      <c r="R275" s="47"/>
      <c r="S275" s="47"/>
      <c r="T275" s="95"/>
      <c r="AT275" s="24" t="s">
        <v>130</v>
      </c>
      <c r="AU275" s="24" t="s">
        <v>128</v>
      </c>
    </row>
    <row r="276" s="1" customFormat="1" ht="25.5" customHeight="1">
      <c r="B276" s="46"/>
      <c r="C276" s="221" t="s">
        <v>297</v>
      </c>
      <c r="D276" s="221" t="s">
        <v>122</v>
      </c>
      <c r="E276" s="222" t="s">
        <v>298</v>
      </c>
      <c r="F276" s="223" t="s">
        <v>299</v>
      </c>
      <c r="G276" s="224" t="s">
        <v>294</v>
      </c>
      <c r="H276" s="225">
        <v>1.998</v>
      </c>
      <c r="I276" s="226"/>
      <c r="J276" s="227">
        <f>ROUND(I276*H276,2)</f>
        <v>0</v>
      </c>
      <c r="K276" s="223" t="s">
        <v>21</v>
      </c>
      <c r="L276" s="72"/>
      <c r="M276" s="228" t="s">
        <v>21</v>
      </c>
      <c r="N276" s="229" t="s">
        <v>42</v>
      </c>
      <c r="O276" s="47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AR276" s="24" t="s">
        <v>127</v>
      </c>
      <c r="AT276" s="24" t="s">
        <v>122</v>
      </c>
      <c r="AU276" s="24" t="s">
        <v>128</v>
      </c>
      <c r="AY276" s="24" t="s">
        <v>119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4" t="s">
        <v>128</v>
      </c>
      <c r="BK276" s="232">
        <f>ROUND(I276*H276,2)</f>
        <v>0</v>
      </c>
      <c r="BL276" s="24" t="s">
        <v>127</v>
      </c>
      <c r="BM276" s="24" t="s">
        <v>300</v>
      </c>
    </row>
    <row r="277" s="1" customFormat="1">
      <c r="B277" s="46"/>
      <c r="C277" s="74"/>
      <c r="D277" s="233" t="s">
        <v>130</v>
      </c>
      <c r="E277" s="74"/>
      <c r="F277" s="234" t="s">
        <v>299</v>
      </c>
      <c r="G277" s="74"/>
      <c r="H277" s="74"/>
      <c r="I277" s="191"/>
      <c r="J277" s="74"/>
      <c r="K277" s="74"/>
      <c r="L277" s="72"/>
      <c r="M277" s="235"/>
      <c r="N277" s="47"/>
      <c r="O277" s="47"/>
      <c r="P277" s="47"/>
      <c r="Q277" s="47"/>
      <c r="R277" s="47"/>
      <c r="S277" s="47"/>
      <c r="T277" s="95"/>
      <c r="AT277" s="24" t="s">
        <v>130</v>
      </c>
      <c r="AU277" s="24" t="s">
        <v>128</v>
      </c>
    </row>
    <row r="278" s="1" customFormat="1" ht="16.5" customHeight="1">
      <c r="B278" s="46"/>
      <c r="C278" s="221" t="s">
        <v>301</v>
      </c>
      <c r="D278" s="221" t="s">
        <v>122</v>
      </c>
      <c r="E278" s="222" t="s">
        <v>302</v>
      </c>
      <c r="F278" s="223" t="s">
        <v>303</v>
      </c>
      <c r="G278" s="224" t="s">
        <v>294</v>
      </c>
      <c r="H278" s="225">
        <v>1.998</v>
      </c>
      <c r="I278" s="226"/>
      <c r="J278" s="227">
        <f>ROUND(I278*H278,2)</f>
        <v>0</v>
      </c>
      <c r="K278" s="223" t="s">
        <v>126</v>
      </c>
      <c r="L278" s="72"/>
      <c r="M278" s="228" t="s">
        <v>21</v>
      </c>
      <c r="N278" s="229" t="s">
        <v>42</v>
      </c>
      <c r="O278" s="47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AR278" s="24" t="s">
        <v>127</v>
      </c>
      <c r="AT278" s="24" t="s">
        <v>122</v>
      </c>
      <c r="AU278" s="24" t="s">
        <v>128</v>
      </c>
      <c r="AY278" s="24" t="s">
        <v>119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4" t="s">
        <v>128</v>
      </c>
      <c r="BK278" s="232">
        <f>ROUND(I278*H278,2)</f>
        <v>0</v>
      </c>
      <c r="BL278" s="24" t="s">
        <v>127</v>
      </c>
      <c r="BM278" s="24" t="s">
        <v>304</v>
      </c>
    </row>
    <row r="279" s="1" customFormat="1">
      <c r="B279" s="46"/>
      <c r="C279" s="74"/>
      <c r="D279" s="233" t="s">
        <v>130</v>
      </c>
      <c r="E279" s="74"/>
      <c r="F279" s="234" t="s">
        <v>305</v>
      </c>
      <c r="G279" s="74"/>
      <c r="H279" s="74"/>
      <c r="I279" s="191"/>
      <c r="J279" s="74"/>
      <c r="K279" s="74"/>
      <c r="L279" s="72"/>
      <c r="M279" s="235"/>
      <c r="N279" s="47"/>
      <c r="O279" s="47"/>
      <c r="P279" s="47"/>
      <c r="Q279" s="47"/>
      <c r="R279" s="47"/>
      <c r="S279" s="47"/>
      <c r="T279" s="95"/>
      <c r="AT279" s="24" t="s">
        <v>130</v>
      </c>
      <c r="AU279" s="24" t="s">
        <v>128</v>
      </c>
    </row>
    <row r="280" s="10" customFormat="1" ht="29.88" customHeight="1">
      <c r="B280" s="205"/>
      <c r="C280" s="206"/>
      <c r="D280" s="207" t="s">
        <v>69</v>
      </c>
      <c r="E280" s="219" t="s">
        <v>306</v>
      </c>
      <c r="F280" s="219" t="s">
        <v>307</v>
      </c>
      <c r="G280" s="206"/>
      <c r="H280" s="206"/>
      <c r="I280" s="209"/>
      <c r="J280" s="220">
        <f>BK280</f>
        <v>0</v>
      </c>
      <c r="K280" s="206"/>
      <c r="L280" s="211"/>
      <c r="M280" s="212"/>
      <c r="N280" s="213"/>
      <c r="O280" s="213"/>
      <c r="P280" s="214">
        <f>SUM(P281:P282)</f>
        <v>0</v>
      </c>
      <c r="Q280" s="213"/>
      <c r="R280" s="214">
        <f>SUM(R281:R282)</f>
        <v>0</v>
      </c>
      <c r="S280" s="213"/>
      <c r="T280" s="215">
        <f>SUM(T281:T282)</f>
        <v>0</v>
      </c>
      <c r="AR280" s="216" t="s">
        <v>77</v>
      </c>
      <c r="AT280" s="217" t="s">
        <v>69</v>
      </c>
      <c r="AU280" s="217" t="s">
        <v>77</v>
      </c>
      <c r="AY280" s="216" t="s">
        <v>119</v>
      </c>
      <c r="BK280" s="218">
        <f>SUM(BK281:BK282)</f>
        <v>0</v>
      </c>
    </row>
    <row r="281" s="1" customFormat="1" ht="16.5" customHeight="1">
      <c r="B281" s="46"/>
      <c r="C281" s="221" t="s">
        <v>308</v>
      </c>
      <c r="D281" s="221" t="s">
        <v>122</v>
      </c>
      <c r="E281" s="222" t="s">
        <v>309</v>
      </c>
      <c r="F281" s="223" t="s">
        <v>310</v>
      </c>
      <c r="G281" s="224" t="s">
        <v>294</v>
      </c>
      <c r="H281" s="225">
        <v>12.201000000000001</v>
      </c>
      <c r="I281" s="226"/>
      <c r="J281" s="227">
        <f>ROUND(I281*H281,2)</f>
        <v>0</v>
      </c>
      <c r="K281" s="223" t="s">
        <v>126</v>
      </c>
      <c r="L281" s="72"/>
      <c r="M281" s="228" t="s">
        <v>21</v>
      </c>
      <c r="N281" s="229" t="s">
        <v>42</v>
      </c>
      <c r="O281" s="47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AR281" s="24" t="s">
        <v>127</v>
      </c>
      <c r="AT281" s="24" t="s">
        <v>122</v>
      </c>
      <c r="AU281" s="24" t="s">
        <v>128</v>
      </c>
      <c r="AY281" s="24" t="s">
        <v>119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24" t="s">
        <v>128</v>
      </c>
      <c r="BK281" s="232">
        <f>ROUND(I281*H281,2)</f>
        <v>0</v>
      </c>
      <c r="BL281" s="24" t="s">
        <v>127</v>
      </c>
      <c r="BM281" s="24" t="s">
        <v>311</v>
      </c>
    </row>
    <row r="282" s="1" customFormat="1">
      <c r="B282" s="46"/>
      <c r="C282" s="74"/>
      <c r="D282" s="233" t="s">
        <v>130</v>
      </c>
      <c r="E282" s="74"/>
      <c r="F282" s="234" t="s">
        <v>312</v>
      </c>
      <c r="G282" s="74"/>
      <c r="H282" s="74"/>
      <c r="I282" s="191"/>
      <c r="J282" s="74"/>
      <c r="K282" s="74"/>
      <c r="L282" s="72"/>
      <c r="M282" s="235"/>
      <c r="N282" s="47"/>
      <c r="O282" s="47"/>
      <c r="P282" s="47"/>
      <c r="Q282" s="47"/>
      <c r="R282" s="47"/>
      <c r="S282" s="47"/>
      <c r="T282" s="95"/>
      <c r="AT282" s="24" t="s">
        <v>130</v>
      </c>
      <c r="AU282" s="24" t="s">
        <v>128</v>
      </c>
    </row>
    <row r="283" s="10" customFormat="1" ht="37.44" customHeight="1">
      <c r="B283" s="205"/>
      <c r="C283" s="206"/>
      <c r="D283" s="207" t="s">
        <v>69</v>
      </c>
      <c r="E283" s="208" t="s">
        <v>313</v>
      </c>
      <c r="F283" s="208" t="s">
        <v>314</v>
      </c>
      <c r="G283" s="206"/>
      <c r="H283" s="206"/>
      <c r="I283" s="209"/>
      <c r="J283" s="210">
        <f>BK283</f>
        <v>0</v>
      </c>
      <c r="K283" s="206"/>
      <c r="L283" s="211"/>
      <c r="M283" s="212"/>
      <c r="N283" s="213"/>
      <c r="O283" s="213"/>
      <c r="P283" s="214">
        <f>P284+P287</f>
        <v>0</v>
      </c>
      <c r="Q283" s="213"/>
      <c r="R283" s="214">
        <f>R284+R287</f>
        <v>0.31311802886900003</v>
      </c>
      <c r="S283" s="213"/>
      <c r="T283" s="215">
        <f>T284+T287</f>
        <v>0</v>
      </c>
      <c r="AR283" s="216" t="s">
        <v>128</v>
      </c>
      <c r="AT283" s="217" t="s">
        <v>69</v>
      </c>
      <c r="AU283" s="217" t="s">
        <v>70</v>
      </c>
      <c r="AY283" s="216" t="s">
        <v>119</v>
      </c>
      <c r="BK283" s="218">
        <f>BK284+BK287</f>
        <v>0</v>
      </c>
    </row>
    <row r="284" s="10" customFormat="1" ht="19.92" customHeight="1">
      <c r="B284" s="205"/>
      <c r="C284" s="206"/>
      <c r="D284" s="207" t="s">
        <v>69</v>
      </c>
      <c r="E284" s="219" t="s">
        <v>315</v>
      </c>
      <c r="F284" s="219" t="s">
        <v>316</v>
      </c>
      <c r="G284" s="206"/>
      <c r="H284" s="206"/>
      <c r="I284" s="209"/>
      <c r="J284" s="220">
        <f>BK284</f>
        <v>0</v>
      </c>
      <c r="K284" s="206"/>
      <c r="L284" s="211"/>
      <c r="M284" s="212"/>
      <c r="N284" s="213"/>
      <c r="O284" s="213"/>
      <c r="P284" s="214">
        <f>SUM(P285:P286)</f>
        <v>0</v>
      </c>
      <c r="Q284" s="213"/>
      <c r="R284" s="214">
        <f>SUM(R285:R286)</f>
        <v>0</v>
      </c>
      <c r="S284" s="213"/>
      <c r="T284" s="215">
        <f>SUM(T285:T286)</f>
        <v>0</v>
      </c>
      <c r="AR284" s="216" t="s">
        <v>128</v>
      </c>
      <c r="AT284" s="217" t="s">
        <v>69</v>
      </c>
      <c r="AU284" s="217" t="s">
        <v>77</v>
      </c>
      <c r="AY284" s="216" t="s">
        <v>119</v>
      </c>
      <c r="BK284" s="218">
        <f>SUM(BK285:BK286)</f>
        <v>0</v>
      </c>
    </row>
    <row r="285" s="1" customFormat="1" ht="16.5" customHeight="1">
      <c r="B285" s="46"/>
      <c r="C285" s="221" t="s">
        <v>317</v>
      </c>
      <c r="D285" s="221" t="s">
        <v>122</v>
      </c>
      <c r="E285" s="222" t="s">
        <v>318</v>
      </c>
      <c r="F285" s="223" t="s">
        <v>319</v>
      </c>
      <c r="G285" s="224" t="s">
        <v>320</v>
      </c>
      <c r="H285" s="225">
        <v>1</v>
      </c>
      <c r="I285" s="226"/>
      <c r="J285" s="227">
        <f>ROUND(I285*H285,2)</f>
        <v>0</v>
      </c>
      <c r="K285" s="223" t="s">
        <v>21</v>
      </c>
      <c r="L285" s="72"/>
      <c r="M285" s="228" t="s">
        <v>21</v>
      </c>
      <c r="N285" s="229" t="s">
        <v>42</v>
      </c>
      <c r="O285" s="47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AR285" s="24" t="s">
        <v>243</v>
      </c>
      <c r="AT285" s="24" t="s">
        <v>122</v>
      </c>
      <c r="AU285" s="24" t="s">
        <v>128</v>
      </c>
      <c r="AY285" s="24" t="s">
        <v>119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4" t="s">
        <v>128</v>
      </c>
      <c r="BK285" s="232">
        <f>ROUND(I285*H285,2)</f>
        <v>0</v>
      </c>
      <c r="BL285" s="24" t="s">
        <v>243</v>
      </c>
      <c r="BM285" s="24" t="s">
        <v>321</v>
      </c>
    </row>
    <row r="286" s="1" customFormat="1">
      <c r="B286" s="46"/>
      <c r="C286" s="74"/>
      <c r="D286" s="233" t="s">
        <v>130</v>
      </c>
      <c r="E286" s="74"/>
      <c r="F286" s="234" t="s">
        <v>319</v>
      </c>
      <c r="G286" s="74"/>
      <c r="H286" s="74"/>
      <c r="I286" s="191"/>
      <c r="J286" s="74"/>
      <c r="K286" s="74"/>
      <c r="L286" s="72"/>
      <c r="M286" s="235"/>
      <c r="N286" s="47"/>
      <c r="O286" s="47"/>
      <c r="P286" s="47"/>
      <c r="Q286" s="47"/>
      <c r="R286" s="47"/>
      <c r="S286" s="47"/>
      <c r="T286" s="95"/>
      <c r="AT286" s="24" t="s">
        <v>130</v>
      </c>
      <c r="AU286" s="24" t="s">
        <v>128</v>
      </c>
    </row>
    <row r="287" s="10" customFormat="1" ht="29.88" customHeight="1">
      <c r="B287" s="205"/>
      <c r="C287" s="206"/>
      <c r="D287" s="207" t="s">
        <v>69</v>
      </c>
      <c r="E287" s="219" t="s">
        <v>322</v>
      </c>
      <c r="F287" s="219" t="s">
        <v>323</v>
      </c>
      <c r="G287" s="206"/>
      <c r="H287" s="206"/>
      <c r="I287" s="209"/>
      <c r="J287" s="220">
        <f>BK287</f>
        <v>0</v>
      </c>
      <c r="K287" s="206"/>
      <c r="L287" s="211"/>
      <c r="M287" s="212"/>
      <c r="N287" s="213"/>
      <c r="O287" s="213"/>
      <c r="P287" s="214">
        <f>SUM(P288:P436)</f>
        <v>0</v>
      </c>
      <c r="Q287" s="213"/>
      <c r="R287" s="214">
        <f>SUM(R288:R436)</f>
        <v>0.31311802886900003</v>
      </c>
      <c r="S287" s="213"/>
      <c r="T287" s="215">
        <f>SUM(T288:T436)</f>
        <v>0</v>
      </c>
      <c r="AR287" s="216" t="s">
        <v>128</v>
      </c>
      <c r="AT287" s="217" t="s">
        <v>69</v>
      </c>
      <c r="AU287" s="217" t="s">
        <v>77</v>
      </c>
      <c r="AY287" s="216" t="s">
        <v>119</v>
      </c>
      <c r="BK287" s="218">
        <f>SUM(BK288:BK436)</f>
        <v>0</v>
      </c>
    </row>
    <row r="288" s="1" customFormat="1" ht="16.5" customHeight="1">
      <c r="B288" s="46"/>
      <c r="C288" s="221" t="s">
        <v>324</v>
      </c>
      <c r="D288" s="221" t="s">
        <v>122</v>
      </c>
      <c r="E288" s="222" t="s">
        <v>325</v>
      </c>
      <c r="F288" s="223" t="s">
        <v>326</v>
      </c>
      <c r="G288" s="224" t="s">
        <v>125</v>
      </c>
      <c r="H288" s="225">
        <v>42.707000000000001</v>
      </c>
      <c r="I288" s="226"/>
      <c r="J288" s="227">
        <f>ROUND(I288*H288,2)</f>
        <v>0</v>
      </c>
      <c r="K288" s="223" t="s">
        <v>126</v>
      </c>
      <c r="L288" s="72"/>
      <c r="M288" s="228" t="s">
        <v>21</v>
      </c>
      <c r="N288" s="229" t="s">
        <v>42</v>
      </c>
      <c r="O288" s="47"/>
      <c r="P288" s="230">
        <f>O288*H288</f>
        <v>0</v>
      </c>
      <c r="Q288" s="230">
        <v>6.0528000000000001E-05</v>
      </c>
      <c r="R288" s="230">
        <f>Q288*H288</f>
        <v>0.002584969296</v>
      </c>
      <c r="S288" s="230">
        <v>0</v>
      </c>
      <c r="T288" s="231">
        <f>S288*H288</f>
        <v>0</v>
      </c>
      <c r="AR288" s="24" t="s">
        <v>243</v>
      </c>
      <c r="AT288" s="24" t="s">
        <v>122</v>
      </c>
      <c r="AU288" s="24" t="s">
        <v>128</v>
      </c>
      <c r="AY288" s="24" t="s">
        <v>119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24" t="s">
        <v>128</v>
      </c>
      <c r="BK288" s="232">
        <f>ROUND(I288*H288,2)</f>
        <v>0</v>
      </c>
      <c r="BL288" s="24" t="s">
        <v>243</v>
      </c>
      <c r="BM288" s="24" t="s">
        <v>327</v>
      </c>
    </row>
    <row r="289" s="1" customFormat="1">
      <c r="B289" s="46"/>
      <c r="C289" s="74"/>
      <c r="D289" s="233" t="s">
        <v>130</v>
      </c>
      <c r="E289" s="74"/>
      <c r="F289" s="234" t="s">
        <v>326</v>
      </c>
      <c r="G289" s="74"/>
      <c r="H289" s="74"/>
      <c r="I289" s="191"/>
      <c r="J289" s="74"/>
      <c r="K289" s="74"/>
      <c r="L289" s="72"/>
      <c r="M289" s="235"/>
      <c r="N289" s="47"/>
      <c r="O289" s="47"/>
      <c r="P289" s="47"/>
      <c r="Q289" s="47"/>
      <c r="R289" s="47"/>
      <c r="S289" s="47"/>
      <c r="T289" s="95"/>
      <c r="AT289" s="24" t="s">
        <v>130</v>
      </c>
      <c r="AU289" s="24" t="s">
        <v>128</v>
      </c>
    </row>
    <row r="290" s="11" customFormat="1">
      <c r="B290" s="236"/>
      <c r="C290" s="237"/>
      <c r="D290" s="233" t="s">
        <v>132</v>
      </c>
      <c r="E290" s="238" t="s">
        <v>21</v>
      </c>
      <c r="F290" s="239" t="s">
        <v>328</v>
      </c>
      <c r="G290" s="237"/>
      <c r="H290" s="238" t="s">
        <v>21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132</v>
      </c>
      <c r="AU290" s="245" t="s">
        <v>128</v>
      </c>
      <c r="AV290" s="11" t="s">
        <v>77</v>
      </c>
      <c r="AW290" s="11" t="s">
        <v>34</v>
      </c>
      <c r="AX290" s="11" t="s">
        <v>70</v>
      </c>
      <c r="AY290" s="245" t="s">
        <v>119</v>
      </c>
    </row>
    <row r="291" s="12" customFormat="1">
      <c r="B291" s="246"/>
      <c r="C291" s="247"/>
      <c r="D291" s="233" t="s">
        <v>132</v>
      </c>
      <c r="E291" s="248" t="s">
        <v>21</v>
      </c>
      <c r="F291" s="249" t="s">
        <v>329</v>
      </c>
      <c r="G291" s="247"/>
      <c r="H291" s="250">
        <v>17.972000000000001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AT291" s="256" t="s">
        <v>132</v>
      </c>
      <c r="AU291" s="256" t="s">
        <v>128</v>
      </c>
      <c r="AV291" s="12" t="s">
        <v>128</v>
      </c>
      <c r="AW291" s="12" t="s">
        <v>34</v>
      </c>
      <c r="AX291" s="12" t="s">
        <v>70</v>
      </c>
      <c r="AY291" s="256" t="s">
        <v>119</v>
      </c>
    </row>
    <row r="292" s="12" customFormat="1">
      <c r="B292" s="246"/>
      <c r="C292" s="247"/>
      <c r="D292" s="233" t="s">
        <v>132</v>
      </c>
      <c r="E292" s="248" t="s">
        <v>21</v>
      </c>
      <c r="F292" s="249" t="s">
        <v>330</v>
      </c>
      <c r="G292" s="247"/>
      <c r="H292" s="250">
        <v>8.032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AT292" s="256" t="s">
        <v>132</v>
      </c>
      <c r="AU292" s="256" t="s">
        <v>128</v>
      </c>
      <c r="AV292" s="12" t="s">
        <v>128</v>
      </c>
      <c r="AW292" s="12" t="s">
        <v>34</v>
      </c>
      <c r="AX292" s="12" t="s">
        <v>70</v>
      </c>
      <c r="AY292" s="256" t="s">
        <v>119</v>
      </c>
    </row>
    <row r="293" s="11" customFormat="1">
      <c r="B293" s="236"/>
      <c r="C293" s="237"/>
      <c r="D293" s="233" t="s">
        <v>132</v>
      </c>
      <c r="E293" s="238" t="s">
        <v>21</v>
      </c>
      <c r="F293" s="239" t="s">
        <v>331</v>
      </c>
      <c r="G293" s="237"/>
      <c r="H293" s="238" t="s">
        <v>21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AT293" s="245" t="s">
        <v>132</v>
      </c>
      <c r="AU293" s="245" t="s">
        <v>128</v>
      </c>
      <c r="AV293" s="11" t="s">
        <v>77</v>
      </c>
      <c r="AW293" s="11" t="s">
        <v>34</v>
      </c>
      <c r="AX293" s="11" t="s">
        <v>70</v>
      </c>
      <c r="AY293" s="245" t="s">
        <v>119</v>
      </c>
    </row>
    <row r="294" s="12" customFormat="1">
      <c r="B294" s="246"/>
      <c r="C294" s="247"/>
      <c r="D294" s="233" t="s">
        <v>132</v>
      </c>
      <c r="E294" s="248" t="s">
        <v>21</v>
      </c>
      <c r="F294" s="249" t="s">
        <v>332</v>
      </c>
      <c r="G294" s="247"/>
      <c r="H294" s="250">
        <v>16.702999999999999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AT294" s="256" t="s">
        <v>132</v>
      </c>
      <c r="AU294" s="256" t="s">
        <v>128</v>
      </c>
      <c r="AV294" s="12" t="s">
        <v>128</v>
      </c>
      <c r="AW294" s="12" t="s">
        <v>34</v>
      </c>
      <c r="AX294" s="12" t="s">
        <v>70</v>
      </c>
      <c r="AY294" s="256" t="s">
        <v>119</v>
      </c>
    </row>
    <row r="295" s="14" customFormat="1">
      <c r="B295" s="268"/>
      <c r="C295" s="269"/>
      <c r="D295" s="233" t="s">
        <v>132</v>
      </c>
      <c r="E295" s="270" t="s">
        <v>21</v>
      </c>
      <c r="F295" s="271" t="s">
        <v>167</v>
      </c>
      <c r="G295" s="269"/>
      <c r="H295" s="272">
        <v>42.707000000000001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AT295" s="278" t="s">
        <v>132</v>
      </c>
      <c r="AU295" s="278" t="s">
        <v>128</v>
      </c>
      <c r="AV295" s="14" t="s">
        <v>127</v>
      </c>
      <c r="AW295" s="14" t="s">
        <v>34</v>
      </c>
      <c r="AX295" s="14" t="s">
        <v>77</v>
      </c>
      <c r="AY295" s="278" t="s">
        <v>119</v>
      </c>
    </row>
    <row r="296" s="1" customFormat="1" ht="16.5" customHeight="1">
      <c r="B296" s="46"/>
      <c r="C296" s="221" t="s">
        <v>333</v>
      </c>
      <c r="D296" s="221" t="s">
        <v>122</v>
      </c>
      <c r="E296" s="222" t="s">
        <v>334</v>
      </c>
      <c r="F296" s="223" t="s">
        <v>335</v>
      </c>
      <c r="G296" s="224" t="s">
        <v>125</v>
      </c>
      <c r="H296" s="225">
        <v>85.414000000000001</v>
      </c>
      <c r="I296" s="226"/>
      <c r="J296" s="227">
        <f>ROUND(I296*H296,2)</f>
        <v>0</v>
      </c>
      <c r="K296" s="223" t="s">
        <v>126</v>
      </c>
      <c r="L296" s="72"/>
      <c r="M296" s="228" t="s">
        <v>21</v>
      </c>
      <c r="N296" s="229" t="s">
        <v>42</v>
      </c>
      <c r="O296" s="47"/>
      <c r="P296" s="230">
        <f>O296*H296</f>
        <v>0</v>
      </c>
      <c r="Q296" s="230">
        <v>0.00016875000000000001</v>
      </c>
      <c r="R296" s="230">
        <f>Q296*H296</f>
        <v>0.014413612500000001</v>
      </c>
      <c r="S296" s="230">
        <v>0</v>
      </c>
      <c r="T296" s="231">
        <f>S296*H296</f>
        <v>0</v>
      </c>
      <c r="AR296" s="24" t="s">
        <v>243</v>
      </c>
      <c r="AT296" s="24" t="s">
        <v>122</v>
      </c>
      <c r="AU296" s="24" t="s">
        <v>128</v>
      </c>
      <c r="AY296" s="24" t="s">
        <v>119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4" t="s">
        <v>128</v>
      </c>
      <c r="BK296" s="232">
        <f>ROUND(I296*H296,2)</f>
        <v>0</v>
      </c>
      <c r="BL296" s="24" t="s">
        <v>243</v>
      </c>
      <c r="BM296" s="24" t="s">
        <v>336</v>
      </c>
    </row>
    <row r="297" s="1" customFormat="1">
      <c r="B297" s="46"/>
      <c r="C297" s="74"/>
      <c r="D297" s="233" t="s">
        <v>130</v>
      </c>
      <c r="E297" s="74"/>
      <c r="F297" s="234" t="s">
        <v>337</v>
      </c>
      <c r="G297" s="74"/>
      <c r="H297" s="74"/>
      <c r="I297" s="191"/>
      <c r="J297" s="74"/>
      <c r="K297" s="74"/>
      <c r="L297" s="72"/>
      <c r="M297" s="235"/>
      <c r="N297" s="47"/>
      <c r="O297" s="47"/>
      <c r="P297" s="47"/>
      <c r="Q297" s="47"/>
      <c r="R297" s="47"/>
      <c r="S297" s="47"/>
      <c r="T297" s="95"/>
      <c r="AT297" s="24" t="s">
        <v>130</v>
      </c>
      <c r="AU297" s="24" t="s">
        <v>128</v>
      </c>
    </row>
    <row r="298" s="1" customFormat="1">
      <c r="B298" s="46"/>
      <c r="C298" s="74"/>
      <c r="D298" s="233" t="s">
        <v>171</v>
      </c>
      <c r="E298" s="74"/>
      <c r="F298" s="279" t="s">
        <v>338</v>
      </c>
      <c r="G298" s="74"/>
      <c r="H298" s="74"/>
      <c r="I298" s="191"/>
      <c r="J298" s="74"/>
      <c r="K298" s="74"/>
      <c r="L298" s="72"/>
      <c r="M298" s="235"/>
      <c r="N298" s="47"/>
      <c r="O298" s="47"/>
      <c r="P298" s="47"/>
      <c r="Q298" s="47"/>
      <c r="R298" s="47"/>
      <c r="S298" s="47"/>
      <c r="T298" s="95"/>
      <c r="AT298" s="24" t="s">
        <v>171</v>
      </c>
      <c r="AU298" s="24" t="s">
        <v>128</v>
      </c>
    </row>
    <row r="299" s="11" customFormat="1">
      <c r="B299" s="236"/>
      <c r="C299" s="237"/>
      <c r="D299" s="233" t="s">
        <v>132</v>
      </c>
      <c r="E299" s="238" t="s">
        <v>21</v>
      </c>
      <c r="F299" s="239" t="s">
        <v>328</v>
      </c>
      <c r="G299" s="237"/>
      <c r="H299" s="238" t="s">
        <v>21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132</v>
      </c>
      <c r="AU299" s="245" t="s">
        <v>128</v>
      </c>
      <c r="AV299" s="11" t="s">
        <v>77</v>
      </c>
      <c r="AW299" s="11" t="s">
        <v>34</v>
      </c>
      <c r="AX299" s="11" t="s">
        <v>70</v>
      </c>
      <c r="AY299" s="245" t="s">
        <v>119</v>
      </c>
    </row>
    <row r="300" s="12" customFormat="1">
      <c r="B300" s="246"/>
      <c r="C300" s="247"/>
      <c r="D300" s="233" t="s">
        <v>132</v>
      </c>
      <c r="E300" s="248" t="s">
        <v>21</v>
      </c>
      <c r="F300" s="249" t="s">
        <v>329</v>
      </c>
      <c r="G300" s="247"/>
      <c r="H300" s="250">
        <v>17.972000000000001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AT300" s="256" t="s">
        <v>132</v>
      </c>
      <c r="AU300" s="256" t="s">
        <v>128</v>
      </c>
      <c r="AV300" s="12" t="s">
        <v>128</v>
      </c>
      <c r="AW300" s="12" t="s">
        <v>34</v>
      </c>
      <c r="AX300" s="12" t="s">
        <v>70</v>
      </c>
      <c r="AY300" s="256" t="s">
        <v>119</v>
      </c>
    </row>
    <row r="301" s="12" customFormat="1">
      <c r="B301" s="246"/>
      <c r="C301" s="247"/>
      <c r="D301" s="233" t="s">
        <v>132</v>
      </c>
      <c r="E301" s="248" t="s">
        <v>21</v>
      </c>
      <c r="F301" s="249" t="s">
        <v>330</v>
      </c>
      <c r="G301" s="247"/>
      <c r="H301" s="250">
        <v>8.032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AT301" s="256" t="s">
        <v>132</v>
      </c>
      <c r="AU301" s="256" t="s">
        <v>128</v>
      </c>
      <c r="AV301" s="12" t="s">
        <v>128</v>
      </c>
      <c r="AW301" s="12" t="s">
        <v>34</v>
      </c>
      <c r="AX301" s="12" t="s">
        <v>70</v>
      </c>
      <c r="AY301" s="256" t="s">
        <v>119</v>
      </c>
    </row>
    <row r="302" s="11" customFormat="1">
      <c r="B302" s="236"/>
      <c r="C302" s="237"/>
      <c r="D302" s="233" t="s">
        <v>132</v>
      </c>
      <c r="E302" s="238" t="s">
        <v>21</v>
      </c>
      <c r="F302" s="239" t="s">
        <v>331</v>
      </c>
      <c r="G302" s="237"/>
      <c r="H302" s="238" t="s">
        <v>21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AT302" s="245" t="s">
        <v>132</v>
      </c>
      <c r="AU302" s="245" t="s">
        <v>128</v>
      </c>
      <c r="AV302" s="11" t="s">
        <v>77</v>
      </c>
      <c r="AW302" s="11" t="s">
        <v>34</v>
      </c>
      <c r="AX302" s="11" t="s">
        <v>70</v>
      </c>
      <c r="AY302" s="245" t="s">
        <v>119</v>
      </c>
    </row>
    <row r="303" s="12" customFormat="1">
      <c r="B303" s="246"/>
      <c r="C303" s="247"/>
      <c r="D303" s="233" t="s">
        <v>132</v>
      </c>
      <c r="E303" s="248" t="s">
        <v>21</v>
      </c>
      <c r="F303" s="249" t="s">
        <v>332</v>
      </c>
      <c r="G303" s="247"/>
      <c r="H303" s="250">
        <v>16.702999999999999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AT303" s="256" t="s">
        <v>132</v>
      </c>
      <c r="AU303" s="256" t="s">
        <v>128</v>
      </c>
      <c r="AV303" s="12" t="s">
        <v>128</v>
      </c>
      <c r="AW303" s="12" t="s">
        <v>34</v>
      </c>
      <c r="AX303" s="12" t="s">
        <v>70</v>
      </c>
      <c r="AY303" s="256" t="s">
        <v>119</v>
      </c>
    </row>
    <row r="304" s="14" customFormat="1">
      <c r="B304" s="268"/>
      <c r="C304" s="269"/>
      <c r="D304" s="233" t="s">
        <v>132</v>
      </c>
      <c r="E304" s="270" t="s">
        <v>21</v>
      </c>
      <c r="F304" s="271" t="s">
        <v>167</v>
      </c>
      <c r="G304" s="269"/>
      <c r="H304" s="272">
        <v>42.707000000000001</v>
      </c>
      <c r="I304" s="273"/>
      <c r="J304" s="269"/>
      <c r="K304" s="269"/>
      <c r="L304" s="274"/>
      <c r="M304" s="275"/>
      <c r="N304" s="276"/>
      <c r="O304" s="276"/>
      <c r="P304" s="276"/>
      <c r="Q304" s="276"/>
      <c r="R304" s="276"/>
      <c r="S304" s="276"/>
      <c r="T304" s="277"/>
      <c r="AT304" s="278" t="s">
        <v>132</v>
      </c>
      <c r="AU304" s="278" t="s">
        <v>128</v>
      </c>
      <c r="AV304" s="14" t="s">
        <v>127</v>
      </c>
      <c r="AW304" s="14" t="s">
        <v>34</v>
      </c>
      <c r="AX304" s="14" t="s">
        <v>77</v>
      </c>
      <c r="AY304" s="278" t="s">
        <v>119</v>
      </c>
    </row>
    <row r="305" s="12" customFormat="1">
      <c r="B305" s="246"/>
      <c r="C305" s="247"/>
      <c r="D305" s="233" t="s">
        <v>132</v>
      </c>
      <c r="E305" s="247"/>
      <c r="F305" s="249" t="s">
        <v>339</v>
      </c>
      <c r="G305" s="247"/>
      <c r="H305" s="250">
        <v>85.414000000000001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AT305" s="256" t="s">
        <v>132</v>
      </c>
      <c r="AU305" s="256" t="s">
        <v>128</v>
      </c>
      <c r="AV305" s="12" t="s">
        <v>128</v>
      </c>
      <c r="AW305" s="12" t="s">
        <v>6</v>
      </c>
      <c r="AX305" s="12" t="s">
        <v>77</v>
      </c>
      <c r="AY305" s="256" t="s">
        <v>119</v>
      </c>
    </row>
    <row r="306" s="1" customFormat="1" ht="25.5" customHeight="1">
      <c r="B306" s="46"/>
      <c r="C306" s="221" t="s">
        <v>340</v>
      </c>
      <c r="D306" s="221" t="s">
        <v>122</v>
      </c>
      <c r="E306" s="222" t="s">
        <v>341</v>
      </c>
      <c r="F306" s="223" t="s">
        <v>342</v>
      </c>
      <c r="G306" s="224" t="s">
        <v>125</v>
      </c>
      <c r="H306" s="225">
        <v>42.707000000000001</v>
      </c>
      <c r="I306" s="226"/>
      <c r="J306" s="227">
        <f>ROUND(I306*H306,2)</f>
        <v>0</v>
      </c>
      <c r="K306" s="223" t="s">
        <v>126</v>
      </c>
      <c r="L306" s="72"/>
      <c r="M306" s="228" t="s">
        <v>21</v>
      </c>
      <c r="N306" s="229" t="s">
        <v>42</v>
      </c>
      <c r="O306" s="47"/>
      <c r="P306" s="230">
        <f>O306*H306</f>
        <v>0</v>
      </c>
      <c r="Q306" s="230">
        <v>3.2302999999999999E-05</v>
      </c>
      <c r="R306" s="230">
        <f>Q306*H306</f>
        <v>0.001379564221</v>
      </c>
      <c r="S306" s="230">
        <v>0</v>
      </c>
      <c r="T306" s="231">
        <f>S306*H306</f>
        <v>0</v>
      </c>
      <c r="AR306" s="24" t="s">
        <v>243</v>
      </c>
      <c r="AT306" s="24" t="s">
        <v>122</v>
      </c>
      <c r="AU306" s="24" t="s">
        <v>128</v>
      </c>
      <c r="AY306" s="24" t="s">
        <v>119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4" t="s">
        <v>128</v>
      </c>
      <c r="BK306" s="232">
        <f>ROUND(I306*H306,2)</f>
        <v>0</v>
      </c>
      <c r="BL306" s="24" t="s">
        <v>243</v>
      </c>
      <c r="BM306" s="24" t="s">
        <v>343</v>
      </c>
    </row>
    <row r="307" s="1" customFormat="1">
      <c r="B307" s="46"/>
      <c r="C307" s="74"/>
      <c r="D307" s="233" t="s">
        <v>130</v>
      </c>
      <c r="E307" s="74"/>
      <c r="F307" s="234" t="s">
        <v>344</v>
      </c>
      <c r="G307" s="74"/>
      <c r="H307" s="74"/>
      <c r="I307" s="191"/>
      <c r="J307" s="74"/>
      <c r="K307" s="74"/>
      <c r="L307" s="72"/>
      <c r="M307" s="235"/>
      <c r="N307" s="47"/>
      <c r="O307" s="47"/>
      <c r="P307" s="47"/>
      <c r="Q307" s="47"/>
      <c r="R307" s="47"/>
      <c r="S307" s="47"/>
      <c r="T307" s="95"/>
      <c r="AT307" s="24" t="s">
        <v>130</v>
      </c>
      <c r="AU307" s="24" t="s">
        <v>128</v>
      </c>
    </row>
    <row r="308" s="11" customFormat="1">
      <c r="B308" s="236"/>
      <c r="C308" s="237"/>
      <c r="D308" s="233" t="s">
        <v>132</v>
      </c>
      <c r="E308" s="238" t="s">
        <v>21</v>
      </c>
      <c r="F308" s="239" t="s">
        <v>328</v>
      </c>
      <c r="G308" s="237"/>
      <c r="H308" s="238" t="s">
        <v>21</v>
      </c>
      <c r="I308" s="240"/>
      <c r="J308" s="237"/>
      <c r="K308" s="237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132</v>
      </c>
      <c r="AU308" s="245" t="s">
        <v>128</v>
      </c>
      <c r="AV308" s="11" t="s">
        <v>77</v>
      </c>
      <c r="AW308" s="11" t="s">
        <v>34</v>
      </c>
      <c r="AX308" s="11" t="s">
        <v>70</v>
      </c>
      <c r="AY308" s="245" t="s">
        <v>119</v>
      </c>
    </row>
    <row r="309" s="12" customFormat="1">
      <c r="B309" s="246"/>
      <c r="C309" s="247"/>
      <c r="D309" s="233" t="s">
        <v>132</v>
      </c>
      <c r="E309" s="248" t="s">
        <v>21</v>
      </c>
      <c r="F309" s="249" t="s">
        <v>329</v>
      </c>
      <c r="G309" s="247"/>
      <c r="H309" s="250">
        <v>17.972000000000001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AT309" s="256" t="s">
        <v>132</v>
      </c>
      <c r="AU309" s="256" t="s">
        <v>128</v>
      </c>
      <c r="AV309" s="12" t="s">
        <v>128</v>
      </c>
      <c r="AW309" s="12" t="s">
        <v>34</v>
      </c>
      <c r="AX309" s="12" t="s">
        <v>70</v>
      </c>
      <c r="AY309" s="256" t="s">
        <v>119</v>
      </c>
    </row>
    <row r="310" s="12" customFormat="1">
      <c r="B310" s="246"/>
      <c r="C310" s="247"/>
      <c r="D310" s="233" t="s">
        <v>132</v>
      </c>
      <c r="E310" s="248" t="s">
        <v>21</v>
      </c>
      <c r="F310" s="249" t="s">
        <v>330</v>
      </c>
      <c r="G310" s="247"/>
      <c r="H310" s="250">
        <v>8.032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132</v>
      </c>
      <c r="AU310" s="256" t="s">
        <v>128</v>
      </c>
      <c r="AV310" s="12" t="s">
        <v>128</v>
      </c>
      <c r="AW310" s="12" t="s">
        <v>34</v>
      </c>
      <c r="AX310" s="12" t="s">
        <v>70</v>
      </c>
      <c r="AY310" s="256" t="s">
        <v>119</v>
      </c>
    </row>
    <row r="311" s="11" customFormat="1">
      <c r="B311" s="236"/>
      <c r="C311" s="237"/>
      <c r="D311" s="233" t="s">
        <v>132</v>
      </c>
      <c r="E311" s="238" t="s">
        <v>21</v>
      </c>
      <c r="F311" s="239" t="s">
        <v>331</v>
      </c>
      <c r="G311" s="237"/>
      <c r="H311" s="238" t="s">
        <v>21</v>
      </c>
      <c r="I311" s="240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132</v>
      </c>
      <c r="AU311" s="245" t="s">
        <v>128</v>
      </c>
      <c r="AV311" s="11" t="s">
        <v>77</v>
      </c>
      <c r="AW311" s="11" t="s">
        <v>34</v>
      </c>
      <c r="AX311" s="11" t="s">
        <v>70</v>
      </c>
      <c r="AY311" s="245" t="s">
        <v>119</v>
      </c>
    </row>
    <row r="312" s="12" customFormat="1">
      <c r="B312" s="246"/>
      <c r="C312" s="247"/>
      <c r="D312" s="233" t="s">
        <v>132</v>
      </c>
      <c r="E312" s="248" t="s">
        <v>21</v>
      </c>
      <c r="F312" s="249" t="s">
        <v>332</v>
      </c>
      <c r="G312" s="247"/>
      <c r="H312" s="250">
        <v>16.702999999999999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AT312" s="256" t="s">
        <v>132</v>
      </c>
      <c r="AU312" s="256" t="s">
        <v>128</v>
      </c>
      <c r="AV312" s="12" t="s">
        <v>128</v>
      </c>
      <c r="AW312" s="12" t="s">
        <v>34</v>
      </c>
      <c r="AX312" s="12" t="s">
        <v>70</v>
      </c>
      <c r="AY312" s="256" t="s">
        <v>119</v>
      </c>
    </row>
    <row r="313" s="14" customFormat="1">
      <c r="B313" s="268"/>
      <c r="C313" s="269"/>
      <c r="D313" s="233" t="s">
        <v>132</v>
      </c>
      <c r="E313" s="270" t="s">
        <v>21</v>
      </c>
      <c r="F313" s="271" t="s">
        <v>167</v>
      </c>
      <c r="G313" s="269"/>
      <c r="H313" s="272">
        <v>42.707000000000001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AT313" s="278" t="s">
        <v>132</v>
      </c>
      <c r="AU313" s="278" t="s">
        <v>128</v>
      </c>
      <c r="AV313" s="14" t="s">
        <v>127</v>
      </c>
      <c r="AW313" s="14" t="s">
        <v>34</v>
      </c>
      <c r="AX313" s="14" t="s">
        <v>77</v>
      </c>
      <c r="AY313" s="278" t="s">
        <v>119</v>
      </c>
    </row>
    <row r="314" s="1" customFormat="1" ht="16.5" customHeight="1">
      <c r="B314" s="46"/>
      <c r="C314" s="221" t="s">
        <v>345</v>
      </c>
      <c r="D314" s="221" t="s">
        <v>122</v>
      </c>
      <c r="E314" s="222" t="s">
        <v>346</v>
      </c>
      <c r="F314" s="223" t="s">
        <v>347</v>
      </c>
      <c r="G314" s="224" t="s">
        <v>125</v>
      </c>
      <c r="H314" s="225">
        <v>42.707000000000001</v>
      </c>
      <c r="I314" s="226"/>
      <c r="J314" s="227">
        <f>ROUND(I314*H314,2)</f>
        <v>0</v>
      </c>
      <c r="K314" s="223" t="s">
        <v>126</v>
      </c>
      <c r="L314" s="72"/>
      <c r="M314" s="228" t="s">
        <v>21</v>
      </c>
      <c r="N314" s="229" t="s">
        <v>42</v>
      </c>
      <c r="O314" s="47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AR314" s="24" t="s">
        <v>243</v>
      </c>
      <c r="AT314" s="24" t="s">
        <v>122</v>
      </c>
      <c r="AU314" s="24" t="s">
        <v>128</v>
      </c>
      <c r="AY314" s="24" t="s">
        <v>119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24" t="s">
        <v>128</v>
      </c>
      <c r="BK314" s="232">
        <f>ROUND(I314*H314,2)</f>
        <v>0</v>
      </c>
      <c r="BL314" s="24" t="s">
        <v>243</v>
      </c>
      <c r="BM314" s="24" t="s">
        <v>348</v>
      </c>
    </row>
    <row r="315" s="1" customFormat="1">
      <c r="B315" s="46"/>
      <c r="C315" s="74"/>
      <c r="D315" s="233" t="s">
        <v>130</v>
      </c>
      <c r="E315" s="74"/>
      <c r="F315" s="234" t="s">
        <v>349</v>
      </c>
      <c r="G315" s="74"/>
      <c r="H315" s="74"/>
      <c r="I315" s="191"/>
      <c r="J315" s="74"/>
      <c r="K315" s="74"/>
      <c r="L315" s="72"/>
      <c r="M315" s="235"/>
      <c r="N315" s="47"/>
      <c r="O315" s="47"/>
      <c r="P315" s="47"/>
      <c r="Q315" s="47"/>
      <c r="R315" s="47"/>
      <c r="S315" s="47"/>
      <c r="T315" s="95"/>
      <c r="AT315" s="24" t="s">
        <v>130</v>
      </c>
      <c r="AU315" s="24" t="s">
        <v>128</v>
      </c>
    </row>
    <row r="316" s="11" customFormat="1">
      <c r="B316" s="236"/>
      <c r="C316" s="237"/>
      <c r="D316" s="233" t="s">
        <v>132</v>
      </c>
      <c r="E316" s="238" t="s">
        <v>21</v>
      </c>
      <c r="F316" s="239" t="s">
        <v>328</v>
      </c>
      <c r="G316" s="237"/>
      <c r="H316" s="238" t="s">
        <v>21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132</v>
      </c>
      <c r="AU316" s="245" t="s">
        <v>128</v>
      </c>
      <c r="AV316" s="11" t="s">
        <v>77</v>
      </c>
      <c r="AW316" s="11" t="s">
        <v>34</v>
      </c>
      <c r="AX316" s="11" t="s">
        <v>70</v>
      </c>
      <c r="AY316" s="245" t="s">
        <v>119</v>
      </c>
    </row>
    <row r="317" s="12" customFormat="1">
      <c r="B317" s="246"/>
      <c r="C317" s="247"/>
      <c r="D317" s="233" t="s">
        <v>132</v>
      </c>
      <c r="E317" s="248" t="s">
        <v>21</v>
      </c>
      <c r="F317" s="249" t="s">
        <v>329</v>
      </c>
      <c r="G317" s="247"/>
      <c r="H317" s="250">
        <v>17.972000000000001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AT317" s="256" t="s">
        <v>132</v>
      </c>
      <c r="AU317" s="256" t="s">
        <v>128</v>
      </c>
      <c r="AV317" s="12" t="s">
        <v>128</v>
      </c>
      <c r="AW317" s="12" t="s">
        <v>34</v>
      </c>
      <c r="AX317" s="12" t="s">
        <v>70</v>
      </c>
      <c r="AY317" s="256" t="s">
        <v>119</v>
      </c>
    </row>
    <row r="318" s="12" customFormat="1">
      <c r="B318" s="246"/>
      <c r="C318" s="247"/>
      <c r="D318" s="233" t="s">
        <v>132</v>
      </c>
      <c r="E318" s="248" t="s">
        <v>21</v>
      </c>
      <c r="F318" s="249" t="s">
        <v>330</v>
      </c>
      <c r="G318" s="247"/>
      <c r="H318" s="250">
        <v>8.032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132</v>
      </c>
      <c r="AU318" s="256" t="s">
        <v>128</v>
      </c>
      <c r="AV318" s="12" t="s">
        <v>128</v>
      </c>
      <c r="AW318" s="12" t="s">
        <v>34</v>
      </c>
      <c r="AX318" s="12" t="s">
        <v>70</v>
      </c>
      <c r="AY318" s="256" t="s">
        <v>119</v>
      </c>
    </row>
    <row r="319" s="11" customFormat="1">
      <c r="B319" s="236"/>
      <c r="C319" s="237"/>
      <c r="D319" s="233" t="s">
        <v>132</v>
      </c>
      <c r="E319" s="238" t="s">
        <v>21</v>
      </c>
      <c r="F319" s="239" t="s">
        <v>331</v>
      </c>
      <c r="G319" s="237"/>
      <c r="H319" s="238" t="s">
        <v>21</v>
      </c>
      <c r="I319" s="240"/>
      <c r="J319" s="237"/>
      <c r="K319" s="237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132</v>
      </c>
      <c r="AU319" s="245" t="s">
        <v>128</v>
      </c>
      <c r="AV319" s="11" t="s">
        <v>77</v>
      </c>
      <c r="AW319" s="11" t="s">
        <v>34</v>
      </c>
      <c r="AX319" s="11" t="s">
        <v>70</v>
      </c>
      <c r="AY319" s="245" t="s">
        <v>119</v>
      </c>
    </row>
    <row r="320" s="12" customFormat="1">
      <c r="B320" s="246"/>
      <c r="C320" s="247"/>
      <c r="D320" s="233" t="s">
        <v>132</v>
      </c>
      <c r="E320" s="248" t="s">
        <v>21</v>
      </c>
      <c r="F320" s="249" t="s">
        <v>332</v>
      </c>
      <c r="G320" s="247"/>
      <c r="H320" s="250">
        <v>16.702999999999999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AT320" s="256" t="s">
        <v>132</v>
      </c>
      <c r="AU320" s="256" t="s">
        <v>128</v>
      </c>
      <c r="AV320" s="12" t="s">
        <v>128</v>
      </c>
      <c r="AW320" s="12" t="s">
        <v>34</v>
      </c>
      <c r="AX320" s="12" t="s">
        <v>70</v>
      </c>
      <c r="AY320" s="256" t="s">
        <v>119</v>
      </c>
    </row>
    <row r="321" s="14" customFormat="1">
      <c r="B321" s="268"/>
      <c r="C321" s="269"/>
      <c r="D321" s="233" t="s">
        <v>132</v>
      </c>
      <c r="E321" s="270" t="s">
        <v>21</v>
      </c>
      <c r="F321" s="271" t="s">
        <v>167</v>
      </c>
      <c r="G321" s="269"/>
      <c r="H321" s="272">
        <v>42.707000000000001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AT321" s="278" t="s">
        <v>132</v>
      </c>
      <c r="AU321" s="278" t="s">
        <v>128</v>
      </c>
      <c r="AV321" s="14" t="s">
        <v>127</v>
      </c>
      <c r="AW321" s="14" t="s">
        <v>34</v>
      </c>
      <c r="AX321" s="14" t="s">
        <v>77</v>
      </c>
      <c r="AY321" s="278" t="s">
        <v>119</v>
      </c>
    </row>
    <row r="322" s="1" customFormat="1" ht="25.5" customHeight="1">
      <c r="B322" s="46"/>
      <c r="C322" s="221" t="s">
        <v>350</v>
      </c>
      <c r="D322" s="221" t="s">
        <v>122</v>
      </c>
      <c r="E322" s="222" t="s">
        <v>351</v>
      </c>
      <c r="F322" s="223" t="s">
        <v>352</v>
      </c>
      <c r="G322" s="224" t="s">
        <v>125</v>
      </c>
      <c r="H322" s="225">
        <v>35.078000000000003</v>
      </c>
      <c r="I322" s="226"/>
      <c r="J322" s="227">
        <f>ROUND(I322*H322,2)</f>
        <v>0</v>
      </c>
      <c r="K322" s="223" t="s">
        <v>126</v>
      </c>
      <c r="L322" s="72"/>
      <c r="M322" s="228" t="s">
        <v>21</v>
      </c>
      <c r="N322" s="229" t="s">
        <v>42</v>
      </c>
      <c r="O322" s="47"/>
      <c r="P322" s="230">
        <f>O322*H322</f>
        <v>0</v>
      </c>
      <c r="Q322" s="230">
        <v>6.7000000000000002E-05</v>
      </c>
      <c r="R322" s="230">
        <f>Q322*H322</f>
        <v>0.0023502260000000004</v>
      </c>
      <c r="S322" s="230">
        <v>0</v>
      </c>
      <c r="T322" s="231">
        <f>S322*H322</f>
        <v>0</v>
      </c>
      <c r="AR322" s="24" t="s">
        <v>243</v>
      </c>
      <c r="AT322" s="24" t="s">
        <v>122</v>
      </c>
      <c r="AU322" s="24" t="s">
        <v>128</v>
      </c>
      <c r="AY322" s="24" t="s">
        <v>119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4" t="s">
        <v>128</v>
      </c>
      <c r="BK322" s="232">
        <f>ROUND(I322*H322,2)</f>
        <v>0</v>
      </c>
      <c r="BL322" s="24" t="s">
        <v>243</v>
      </c>
      <c r="BM322" s="24" t="s">
        <v>353</v>
      </c>
    </row>
    <row r="323" s="1" customFormat="1">
      <c r="B323" s="46"/>
      <c r="C323" s="74"/>
      <c r="D323" s="233" t="s">
        <v>130</v>
      </c>
      <c r="E323" s="74"/>
      <c r="F323" s="234" t="s">
        <v>354</v>
      </c>
      <c r="G323" s="74"/>
      <c r="H323" s="74"/>
      <c r="I323" s="191"/>
      <c r="J323" s="74"/>
      <c r="K323" s="74"/>
      <c r="L323" s="72"/>
      <c r="M323" s="235"/>
      <c r="N323" s="47"/>
      <c r="O323" s="47"/>
      <c r="P323" s="47"/>
      <c r="Q323" s="47"/>
      <c r="R323" s="47"/>
      <c r="S323" s="47"/>
      <c r="T323" s="95"/>
      <c r="AT323" s="24" t="s">
        <v>130</v>
      </c>
      <c r="AU323" s="24" t="s">
        <v>128</v>
      </c>
    </row>
    <row r="324" s="11" customFormat="1">
      <c r="B324" s="236"/>
      <c r="C324" s="237"/>
      <c r="D324" s="233" t="s">
        <v>132</v>
      </c>
      <c r="E324" s="238" t="s">
        <v>21</v>
      </c>
      <c r="F324" s="239" t="s">
        <v>355</v>
      </c>
      <c r="G324" s="237"/>
      <c r="H324" s="238" t="s">
        <v>21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132</v>
      </c>
      <c r="AU324" s="245" t="s">
        <v>128</v>
      </c>
      <c r="AV324" s="11" t="s">
        <v>77</v>
      </c>
      <c r="AW324" s="11" t="s">
        <v>34</v>
      </c>
      <c r="AX324" s="11" t="s">
        <v>70</v>
      </c>
      <c r="AY324" s="245" t="s">
        <v>119</v>
      </c>
    </row>
    <row r="325" s="12" customFormat="1">
      <c r="B325" s="246"/>
      <c r="C325" s="247"/>
      <c r="D325" s="233" t="s">
        <v>132</v>
      </c>
      <c r="E325" s="248" t="s">
        <v>21</v>
      </c>
      <c r="F325" s="249" t="s">
        <v>356</v>
      </c>
      <c r="G325" s="247"/>
      <c r="H325" s="250">
        <v>3.2400000000000002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AT325" s="256" t="s">
        <v>132</v>
      </c>
      <c r="AU325" s="256" t="s">
        <v>128</v>
      </c>
      <c r="AV325" s="12" t="s">
        <v>128</v>
      </c>
      <c r="AW325" s="12" t="s">
        <v>34</v>
      </c>
      <c r="AX325" s="12" t="s">
        <v>70</v>
      </c>
      <c r="AY325" s="256" t="s">
        <v>119</v>
      </c>
    </row>
    <row r="326" s="12" customFormat="1">
      <c r="B326" s="246"/>
      <c r="C326" s="247"/>
      <c r="D326" s="233" t="s">
        <v>132</v>
      </c>
      <c r="E326" s="248" t="s">
        <v>21</v>
      </c>
      <c r="F326" s="249" t="s">
        <v>357</v>
      </c>
      <c r="G326" s="247"/>
      <c r="H326" s="250">
        <v>4.3200000000000003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132</v>
      </c>
      <c r="AU326" s="256" t="s">
        <v>128</v>
      </c>
      <c r="AV326" s="12" t="s">
        <v>128</v>
      </c>
      <c r="AW326" s="12" t="s">
        <v>34</v>
      </c>
      <c r="AX326" s="12" t="s">
        <v>70</v>
      </c>
      <c r="AY326" s="256" t="s">
        <v>119</v>
      </c>
    </row>
    <row r="327" s="12" customFormat="1">
      <c r="B327" s="246"/>
      <c r="C327" s="247"/>
      <c r="D327" s="233" t="s">
        <v>132</v>
      </c>
      <c r="E327" s="248" t="s">
        <v>21</v>
      </c>
      <c r="F327" s="249" t="s">
        <v>358</v>
      </c>
      <c r="G327" s="247"/>
      <c r="H327" s="250">
        <v>0.54000000000000004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AT327" s="256" t="s">
        <v>132</v>
      </c>
      <c r="AU327" s="256" t="s">
        <v>128</v>
      </c>
      <c r="AV327" s="12" t="s">
        <v>128</v>
      </c>
      <c r="AW327" s="12" t="s">
        <v>34</v>
      </c>
      <c r="AX327" s="12" t="s">
        <v>70</v>
      </c>
      <c r="AY327" s="256" t="s">
        <v>119</v>
      </c>
    </row>
    <row r="328" s="12" customFormat="1">
      <c r="B328" s="246"/>
      <c r="C328" s="247"/>
      <c r="D328" s="233" t="s">
        <v>132</v>
      </c>
      <c r="E328" s="248" t="s">
        <v>21</v>
      </c>
      <c r="F328" s="249" t="s">
        <v>359</v>
      </c>
      <c r="G328" s="247"/>
      <c r="H328" s="250">
        <v>0.20999999999999999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AT328" s="256" t="s">
        <v>132</v>
      </c>
      <c r="AU328" s="256" t="s">
        <v>128</v>
      </c>
      <c r="AV328" s="12" t="s">
        <v>128</v>
      </c>
      <c r="AW328" s="12" t="s">
        <v>34</v>
      </c>
      <c r="AX328" s="12" t="s">
        <v>70</v>
      </c>
      <c r="AY328" s="256" t="s">
        <v>119</v>
      </c>
    </row>
    <row r="329" s="11" customFormat="1">
      <c r="B329" s="236"/>
      <c r="C329" s="237"/>
      <c r="D329" s="233" t="s">
        <v>132</v>
      </c>
      <c r="E329" s="238" t="s">
        <v>21</v>
      </c>
      <c r="F329" s="239" t="s">
        <v>360</v>
      </c>
      <c r="G329" s="237"/>
      <c r="H329" s="238" t="s">
        <v>21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AT329" s="245" t="s">
        <v>132</v>
      </c>
      <c r="AU329" s="245" t="s">
        <v>128</v>
      </c>
      <c r="AV329" s="11" t="s">
        <v>77</v>
      </c>
      <c r="AW329" s="11" t="s">
        <v>34</v>
      </c>
      <c r="AX329" s="11" t="s">
        <v>70</v>
      </c>
      <c r="AY329" s="245" t="s">
        <v>119</v>
      </c>
    </row>
    <row r="330" s="12" customFormat="1">
      <c r="B330" s="246"/>
      <c r="C330" s="247"/>
      <c r="D330" s="233" t="s">
        <v>132</v>
      </c>
      <c r="E330" s="248" t="s">
        <v>21</v>
      </c>
      <c r="F330" s="249" t="s">
        <v>361</v>
      </c>
      <c r="G330" s="247"/>
      <c r="H330" s="250">
        <v>17.081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132</v>
      </c>
      <c r="AU330" s="256" t="s">
        <v>128</v>
      </c>
      <c r="AV330" s="12" t="s">
        <v>128</v>
      </c>
      <c r="AW330" s="12" t="s">
        <v>34</v>
      </c>
      <c r="AX330" s="12" t="s">
        <v>70</v>
      </c>
      <c r="AY330" s="256" t="s">
        <v>119</v>
      </c>
    </row>
    <row r="331" s="11" customFormat="1">
      <c r="B331" s="236"/>
      <c r="C331" s="237"/>
      <c r="D331" s="233" t="s">
        <v>132</v>
      </c>
      <c r="E331" s="238" t="s">
        <v>21</v>
      </c>
      <c r="F331" s="239" t="s">
        <v>362</v>
      </c>
      <c r="G331" s="237"/>
      <c r="H331" s="238" t="s">
        <v>21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132</v>
      </c>
      <c r="AU331" s="245" t="s">
        <v>128</v>
      </c>
      <c r="AV331" s="11" t="s">
        <v>77</v>
      </c>
      <c r="AW331" s="11" t="s">
        <v>34</v>
      </c>
      <c r="AX331" s="11" t="s">
        <v>70</v>
      </c>
      <c r="AY331" s="245" t="s">
        <v>119</v>
      </c>
    </row>
    <row r="332" s="12" customFormat="1">
      <c r="B332" s="246"/>
      <c r="C332" s="247"/>
      <c r="D332" s="233" t="s">
        <v>132</v>
      </c>
      <c r="E332" s="248" t="s">
        <v>21</v>
      </c>
      <c r="F332" s="249" t="s">
        <v>363</v>
      </c>
      <c r="G332" s="247"/>
      <c r="H332" s="250">
        <v>9.6869999999999994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132</v>
      </c>
      <c r="AU332" s="256" t="s">
        <v>128</v>
      </c>
      <c r="AV332" s="12" t="s">
        <v>128</v>
      </c>
      <c r="AW332" s="12" t="s">
        <v>34</v>
      </c>
      <c r="AX332" s="12" t="s">
        <v>70</v>
      </c>
      <c r="AY332" s="256" t="s">
        <v>119</v>
      </c>
    </row>
    <row r="333" s="14" customFormat="1">
      <c r="B333" s="268"/>
      <c r="C333" s="269"/>
      <c r="D333" s="233" t="s">
        <v>132</v>
      </c>
      <c r="E333" s="270" t="s">
        <v>21</v>
      </c>
      <c r="F333" s="271" t="s">
        <v>167</v>
      </c>
      <c r="G333" s="269"/>
      <c r="H333" s="272">
        <v>35.078000000000003</v>
      </c>
      <c r="I333" s="273"/>
      <c r="J333" s="269"/>
      <c r="K333" s="269"/>
      <c r="L333" s="274"/>
      <c r="M333" s="275"/>
      <c r="N333" s="276"/>
      <c r="O333" s="276"/>
      <c r="P333" s="276"/>
      <c r="Q333" s="276"/>
      <c r="R333" s="276"/>
      <c r="S333" s="276"/>
      <c r="T333" s="277"/>
      <c r="AT333" s="278" t="s">
        <v>132</v>
      </c>
      <c r="AU333" s="278" t="s">
        <v>128</v>
      </c>
      <c r="AV333" s="14" t="s">
        <v>127</v>
      </c>
      <c r="AW333" s="14" t="s">
        <v>34</v>
      </c>
      <c r="AX333" s="14" t="s">
        <v>77</v>
      </c>
      <c r="AY333" s="278" t="s">
        <v>119</v>
      </c>
    </row>
    <row r="334" s="1" customFormat="1" ht="16.5" customHeight="1">
      <c r="B334" s="46"/>
      <c r="C334" s="221" t="s">
        <v>364</v>
      </c>
      <c r="D334" s="221" t="s">
        <v>122</v>
      </c>
      <c r="E334" s="222" t="s">
        <v>365</v>
      </c>
      <c r="F334" s="223" t="s">
        <v>366</v>
      </c>
      <c r="G334" s="224" t="s">
        <v>125</v>
      </c>
      <c r="H334" s="225">
        <v>35.078000000000003</v>
      </c>
      <c r="I334" s="226"/>
      <c r="J334" s="227">
        <f>ROUND(I334*H334,2)</f>
        <v>0</v>
      </c>
      <c r="K334" s="223" t="s">
        <v>126</v>
      </c>
      <c r="L334" s="72"/>
      <c r="M334" s="228" t="s">
        <v>21</v>
      </c>
      <c r="N334" s="229" t="s">
        <v>42</v>
      </c>
      <c r="O334" s="47"/>
      <c r="P334" s="230">
        <f>O334*H334</f>
        <v>0</v>
      </c>
      <c r="Q334" s="230">
        <v>2.2833999999999999E-05</v>
      </c>
      <c r="R334" s="230">
        <f>Q334*H334</f>
        <v>0.00080097105200000005</v>
      </c>
      <c r="S334" s="230">
        <v>0</v>
      </c>
      <c r="T334" s="231">
        <f>S334*H334</f>
        <v>0</v>
      </c>
      <c r="AR334" s="24" t="s">
        <v>243</v>
      </c>
      <c r="AT334" s="24" t="s">
        <v>122</v>
      </c>
      <c r="AU334" s="24" t="s">
        <v>128</v>
      </c>
      <c r="AY334" s="24" t="s">
        <v>119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128</v>
      </c>
      <c r="BK334" s="232">
        <f>ROUND(I334*H334,2)</f>
        <v>0</v>
      </c>
      <c r="BL334" s="24" t="s">
        <v>243</v>
      </c>
      <c r="BM334" s="24" t="s">
        <v>367</v>
      </c>
    </row>
    <row r="335" s="1" customFormat="1">
      <c r="B335" s="46"/>
      <c r="C335" s="74"/>
      <c r="D335" s="233" t="s">
        <v>130</v>
      </c>
      <c r="E335" s="74"/>
      <c r="F335" s="234" t="s">
        <v>366</v>
      </c>
      <c r="G335" s="74"/>
      <c r="H335" s="74"/>
      <c r="I335" s="191"/>
      <c r="J335" s="74"/>
      <c r="K335" s="74"/>
      <c r="L335" s="72"/>
      <c r="M335" s="235"/>
      <c r="N335" s="47"/>
      <c r="O335" s="47"/>
      <c r="P335" s="47"/>
      <c r="Q335" s="47"/>
      <c r="R335" s="47"/>
      <c r="S335" s="47"/>
      <c r="T335" s="95"/>
      <c r="AT335" s="24" t="s">
        <v>130</v>
      </c>
      <c r="AU335" s="24" t="s">
        <v>128</v>
      </c>
    </row>
    <row r="336" s="11" customFormat="1">
      <c r="B336" s="236"/>
      <c r="C336" s="237"/>
      <c r="D336" s="233" t="s">
        <v>132</v>
      </c>
      <c r="E336" s="238" t="s">
        <v>21</v>
      </c>
      <c r="F336" s="239" t="s">
        <v>355</v>
      </c>
      <c r="G336" s="237"/>
      <c r="H336" s="238" t="s">
        <v>21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AT336" s="245" t="s">
        <v>132</v>
      </c>
      <c r="AU336" s="245" t="s">
        <v>128</v>
      </c>
      <c r="AV336" s="11" t="s">
        <v>77</v>
      </c>
      <c r="AW336" s="11" t="s">
        <v>34</v>
      </c>
      <c r="AX336" s="11" t="s">
        <v>70</v>
      </c>
      <c r="AY336" s="245" t="s">
        <v>119</v>
      </c>
    </row>
    <row r="337" s="12" customFormat="1">
      <c r="B337" s="246"/>
      <c r="C337" s="247"/>
      <c r="D337" s="233" t="s">
        <v>132</v>
      </c>
      <c r="E337" s="248" t="s">
        <v>21</v>
      </c>
      <c r="F337" s="249" t="s">
        <v>356</v>
      </c>
      <c r="G337" s="247"/>
      <c r="H337" s="250">
        <v>3.2400000000000002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AT337" s="256" t="s">
        <v>132</v>
      </c>
      <c r="AU337" s="256" t="s">
        <v>128</v>
      </c>
      <c r="AV337" s="12" t="s">
        <v>128</v>
      </c>
      <c r="AW337" s="12" t="s">
        <v>34</v>
      </c>
      <c r="AX337" s="12" t="s">
        <v>70</v>
      </c>
      <c r="AY337" s="256" t="s">
        <v>119</v>
      </c>
    </row>
    <row r="338" s="12" customFormat="1">
      <c r="B338" s="246"/>
      <c r="C338" s="247"/>
      <c r="D338" s="233" t="s">
        <v>132</v>
      </c>
      <c r="E338" s="248" t="s">
        <v>21</v>
      </c>
      <c r="F338" s="249" t="s">
        <v>357</v>
      </c>
      <c r="G338" s="247"/>
      <c r="H338" s="250">
        <v>4.3200000000000003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132</v>
      </c>
      <c r="AU338" s="256" t="s">
        <v>128</v>
      </c>
      <c r="AV338" s="12" t="s">
        <v>128</v>
      </c>
      <c r="AW338" s="12" t="s">
        <v>34</v>
      </c>
      <c r="AX338" s="12" t="s">
        <v>70</v>
      </c>
      <c r="AY338" s="256" t="s">
        <v>119</v>
      </c>
    </row>
    <row r="339" s="12" customFormat="1">
      <c r="B339" s="246"/>
      <c r="C339" s="247"/>
      <c r="D339" s="233" t="s">
        <v>132</v>
      </c>
      <c r="E339" s="248" t="s">
        <v>21</v>
      </c>
      <c r="F339" s="249" t="s">
        <v>358</v>
      </c>
      <c r="G339" s="247"/>
      <c r="H339" s="250">
        <v>0.54000000000000004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AT339" s="256" t="s">
        <v>132</v>
      </c>
      <c r="AU339" s="256" t="s">
        <v>128</v>
      </c>
      <c r="AV339" s="12" t="s">
        <v>128</v>
      </c>
      <c r="AW339" s="12" t="s">
        <v>34</v>
      </c>
      <c r="AX339" s="12" t="s">
        <v>70</v>
      </c>
      <c r="AY339" s="256" t="s">
        <v>119</v>
      </c>
    </row>
    <row r="340" s="12" customFormat="1">
      <c r="B340" s="246"/>
      <c r="C340" s="247"/>
      <c r="D340" s="233" t="s">
        <v>132</v>
      </c>
      <c r="E340" s="248" t="s">
        <v>21</v>
      </c>
      <c r="F340" s="249" t="s">
        <v>359</v>
      </c>
      <c r="G340" s="247"/>
      <c r="H340" s="250">
        <v>0.20999999999999999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AT340" s="256" t="s">
        <v>132</v>
      </c>
      <c r="AU340" s="256" t="s">
        <v>128</v>
      </c>
      <c r="AV340" s="12" t="s">
        <v>128</v>
      </c>
      <c r="AW340" s="12" t="s">
        <v>34</v>
      </c>
      <c r="AX340" s="12" t="s">
        <v>70</v>
      </c>
      <c r="AY340" s="256" t="s">
        <v>119</v>
      </c>
    </row>
    <row r="341" s="11" customFormat="1">
      <c r="B341" s="236"/>
      <c r="C341" s="237"/>
      <c r="D341" s="233" t="s">
        <v>132</v>
      </c>
      <c r="E341" s="238" t="s">
        <v>21</v>
      </c>
      <c r="F341" s="239" t="s">
        <v>360</v>
      </c>
      <c r="G341" s="237"/>
      <c r="H341" s="238" t="s">
        <v>21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132</v>
      </c>
      <c r="AU341" s="245" t="s">
        <v>128</v>
      </c>
      <c r="AV341" s="11" t="s">
        <v>77</v>
      </c>
      <c r="AW341" s="11" t="s">
        <v>34</v>
      </c>
      <c r="AX341" s="11" t="s">
        <v>70</v>
      </c>
      <c r="AY341" s="245" t="s">
        <v>119</v>
      </c>
    </row>
    <row r="342" s="12" customFormat="1">
      <c r="B342" s="246"/>
      <c r="C342" s="247"/>
      <c r="D342" s="233" t="s">
        <v>132</v>
      </c>
      <c r="E342" s="248" t="s">
        <v>21</v>
      </c>
      <c r="F342" s="249" t="s">
        <v>361</v>
      </c>
      <c r="G342" s="247"/>
      <c r="H342" s="250">
        <v>17.081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132</v>
      </c>
      <c r="AU342" s="256" t="s">
        <v>128</v>
      </c>
      <c r="AV342" s="12" t="s">
        <v>128</v>
      </c>
      <c r="AW342" s="12" t="s">
        <v>34</v>
      </c>
      <c r="AX342" s="12" t="s">
        <v>70</v>
      </c>
      <c r="AY342" s="256" t="s">
        <v>119</v>
      </c>
    </row>
    <row r="343" s="11" customFormat="1">
      <c r="B343" s="236"/>
      <c r="C343" s="237"/>
      <c r="D343" s="233" t="s">
        <v>132</v>
      </c>
      <c r="E343" s="238" t="s">
        <v>21</v>
      </c>
      <c r="F343" s="239" t="s">
        <v>362</v>
      </c>
      <c r="G343" s="237"/>
      <c r="H343" s="238" t="s">
        <v>21</v>
      </c>
      <c r="I343" s="240"/>
      <c r="J343" s="237"/>
      <c r="K343" s="237"/>
      <c r="L343" s="241"/>
      <c r="M343" s="242"/>
      <c r="N343" s="243"/>
      <c r="O343" s="243"/>
      <c r="P343" s="243"/>
      <c r="Q343" s="243"/>
      <c r="R343" s="243"/>
      <c r="S343" s="243"/>
      <c r="T343" s="244"/>
      <c r="AT343" s="245" t="s">
        <v>132</v>
      </c>
      <c r="AU343" s="245" t="s">
        <v>128</v>
      </c>
      <c r="AV343" s="11" t="s">
        <v>77</v>
      </c>
      <c r="AW343" s="11" t="s">
        <v>34</v>
      </c>
      <c r="AX343" s="11" t="s">
        <v>70</v>
      </c>
      <c r="AY343" s="245" t="s">
        <v>119</v>
      </c>
    </row>
    <row r="344" s="12" customFormat="1">
      <c r="B344" s="246"/>
      <c r="C344" s="247"/>
      <c r="D344" s="233" t="s">
        <v>132</v>
      </c>
      <c r="E344" s="248" t="s">
        <v>21</v>
      </c>
      <c r="F344" s="249" t="s">
        <v>363</v>
      </c>
      <c r="G344" s="247"/>
      <c r="H344" s="250">
        <v>9.6869999999999994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AT344" s="256" t="s">
        <v>132</v>
      </c>
      <c r="AU344" s="256" t="s">
        <v>128</v>
      </c>
      <c r="AV344" s="12" t="s">
        <v>128</v>
      </c>
      <c r="AW344" s="12" t="s">
        <v>34</v>
      </c>
      <c r="AX344" s="12" t="s">
        <v>70</v>
      </c>
      <c r="AY344" s="256" t="s">
        <v>119</v>
      </c>
    </row>
    <row r="345" s="14" customFormat="1">
      <c r="B345" s="268"/>
      <c r="C345" s="269"/>
      <c r="D345" s="233" t="s">
        <v>132</v>
      </c>
      <c r="E345" s="270" t="s">
        <v>21</v>
      </c>
      <c r="F345" s="271" t="s">
        <v>167</v>
      </c>
      <c r="G345" s="269"/>
      <c r="H345" s="272">
        <v>35.078000000000003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AT345" s="278" t="s">
        <v>132</v>
      </c>
      <c r="AU345" s="278" t="s">
        <v>128</v>
      </c>
      <c r="AV345" s="14" t="s">
        <v>127</v>
      </c>
      <c r="AW345" s="14" t="s">
        <v>34</v>
      </c>
      <c r="AX345" s="14" t="s">
        <v>77</v>
      </c>
      <c r="AY345" s="278" t="s">
        <v>119</v>
      </c>
    </row>
    <row r="346" s="1" customFormat="1" ht="25.5" customHeight="1">
      <c r="B346" s="46"/>
      <c r="C346" s="221" t="s">
        <v>368</v>
      </c>
      <c r="D346" s="221" t="s">
        <v>122</v>
      </c>
      <c r="E346" s="222" t="s">
        <v>369</v>
      </c>
      <c r="F346" s="223" t="s">
        <v>370</v>
      </c>
      <c r="G346" s="224" t="s">
        <v>125</v>
      </c>
      <c r="H346" s="225">
        <v>35.078000000000003</v>
      </c>
      <c r="I346" s="226"/>
      <c r="J346" s="227">
        <f>ROUND(I346*H346,2)</f>
        <v>0</v>
      </c>
      <c r="K346" s="223" t="s">
        <v>126</v>
      </c>
      <c r="L346" s="72"/>
      <c r="M346" s="228" t="s">
        <v>21</v>
      </c>
      <c r="N346" s="229" t="s">
        <v>42</v>
      </c>
      <c r="O346" s="47"/>
      <c r="P346" s="230">
        <f>O346*H346</f>
        <v>0</v>
      </c>
      <c r="Q346" s="230">
        <v>0.000135</v>
      </c>
      <c r="R346" s="230">
        <f>Q346*H346</f>
        <v>0.0047355300000000008</v>
      </c>
      <c r="S346" s="230">
        <v>0</v>
      </c>
      <c r="T346" s="231">
        <f>S346*H346</f>
        <v>0</v>
      </c>
      <c r="AR346" s="24" t="s">
        <v>243</v>
      </c>
      <c r="AT346" s="24" t="s">
        <v>122</v>
      </c>
      <c r="AU346" s="24" t="s">
        <v>128</v>
      </c>
      <c r="AY346" s="24" t="s">
        <v>119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4" t="s">
        <v>128</v>
      </c>
      <c r="BK346" s="232">
        <f>ROUND(I346*H346,2)</f>
        <v>0</v>
      </c>
      <c r="BL346" s="24" t="s">
        <v>243</v>
      </c>
      <c r="BM346" s="24" t="s">
        <v>371</v>
      </c>
    </row>
    <row r="347" s="1" customFormat="1">
      <c r="B347" s="46"/>
      <c r="C347" s="74"/>
      <c r="D347" s="233" t="s">
        <v>130</v>
      </c>
      <c r="E347" s="74"/>
      <c r="F347" s="234" t="s">
        <v>372</v>
      </c>
      <c r="G347" s="74"/>
      <c r="H347" s="74"/>
      <c r="I347" s="191"/>
      <c r="J347" s="74"/>
      <c r="K347" s="74"/>
      <c r="L347" s="72"/>
      <c r="M347" s="235"/>
      <c r="N347" s="47"/>
      <c r="O347" s="47"/>
      <c r="P347" s="47"/>
      <c r="Q347" s="47"/>
      <c r="R347" s="47"/>
      <c r="S347" s="47"/>
      <c r="T347" s="95"/>
      <c r="AT347" s="24" t="s">
        <v>130</v>
      </c>
      <c r="AU347" s="24" t="s">
        <v>128</v>
      </c>
    </row>
    <row r="348" s="11" customFormat="1">
      <c r="B348" s="236"/>
      <c r="C348" s="237"/>
      <c r="D348" s="233" t="s">
        <v>132</v>
      </c>
      <c r="E348" s="238" t="s">
        <v>21</v>
      </c>
      <c r="F348" s="239" t="s">
        <v>355</v>
      </c>
      <c r="G348" s="237"/>
      <c r="H348" s="238" t="s">
        <v>21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132</v>
      </c>
      <c r="AU348" s="245" t="s">
        <v>128</v>
      </c>
      <c r="AV348" s="11" t="s">
        <v>77</v>
      </c>
      <c r="AW348" s="11" t="s">
        <v>34</v>
      </c>
      <c r="AX348" s="11" t="s">
        <v>70</v>
      </c>
      <c r="AY348" s="245" t="s">
        <v>119</v>
      </c>
    </row>
    <row r="349" s="12" customFormat="1">
      <c r="B349" s="246"/>
      <c r="C349" s="247"/>
      <c r="D349" s="233" t="s">
        <v>132</v>
      </c>
      <c r="E349" s="248" t="s">
        <v>21</v>
      </c>
      <c r="F349" s="249" t="s">
        <v>356</v>
      </c>
      <c r="G349" s="247"/>
      <c r="H349" s="250">
        <v>3.2400000000000002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AT349" s="256" t="s">
        <v>132</v>
      </c>
      <c r="AU349" s="256" t="s">
        <v>128</v>
      </c>
      <c r="AV349" s="12" t="s">
        <v>128</v>
      </c>
      <c r="AW349" s="12" t="s">
        <v>34</v>
      </c>
      <c r="AX349" s="12" t="s">
        <v>70</v>
      </c>
      <c r="AY349" s="256" t="s">
        <v>119</v>
      </c>
    </row>
    <row r="350" s="12" customFormat="1">
      <c r="B350" s="246"/>
      <c r="C350" s="247"/>
      <c r="D350" s="233" t="s">
        <v>132</v>
      </c>
      <c r="E350" s="248" t="s">
        <v>21</v>
      </c>
      <c r="F350" s="249" t="s">
        <v>357</v>
      </c>
      <c r="G350" s="247"/>
      <c r="H350" s="250">
        <v>4.3200000000000003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132</v>
      </c>
      <c r="AU350" s="256" t="s">
        <v>128</v>
      </c>
      <c r="AV350" s="12" t="s">
        <v>128</v>
      </c>
      <c r="AW350" s="12" t="s">
        <v>34</v>
      </c>
      <c r="AX350" s="12" t="s">
        <v>70</v>
      </c>
      <c r="AY350" s="256" t="s">
        <v>119</v>
      </c>
    </row>
    <row r="351" s="12" customFormat="1">
      <c r="B351" s="246"/>
      <c r="C351" s="247"/>
      <c r="D351" s="233" t="s">
        <v>132</v>
      </c>
      <c r="E351" s="248" t="s">
        <v>21</v>
      </c>
      <c r="F351" s="249" t="s">
        <v>358</v>
      </c>
      <c r="G351" s="247"/>
      <c r="H351" s="250">
        <v>0.54000000000000004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AT351" s="256" t="s">
        <v>132</v>
      </c>
      <c r="AU351" s="256" t="s">
        <v>128</v>
      </c>
      <c r="AV351" s="12" t="s">
        <v>128</v>
      </c>
      <c r="AW351" s="12" t="s">
        <v>34</v>
      </c>
      <c r="AX351" s="12" t="s">
        <v>70</v>
      </c>
      <c r="AY351" s="256" t="s">
        <v>119</v>
      </c>
    </row>
    <row r="352" s="12" customFormat="1">
      <c r="B352" s="246"/>
      <c r="C352" s="247"/>
      <c r="D352" s="233" t="s">
        <v>132</v>
      </c>
      <c r="E352" s="248" t="s">
        <v>21</v>
      </c>
      <c r="F352" s="249" t="s">
        <v>359</v>
      </c>
      <c r="G352" s="247"/>
      <c r="H352" s="250">
        <v>0.20999999999999999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AT352" s="256" t="s">
        <v>132</v>
      </c>
      <c r="AU352" s="256" t="s">
        <v>128</v>
      </c>
      <c r="AV352" s="12" t="s">
        <v>128</v>
      </c>
      <c r="AW352" s="12" t="s">
        <v>34</v>
      </c>
      <c r="AX352" s="12" t="s">
        <v>70</v>
      </c>
      <c r="AY352" s="256" t="s">
        <v>119</v>
      </c>
    </row>
    <row r="353" s="11" customFormat="1">
      <c r="B353" s="236"/>
      <c r="C353" s="237"/>
      <c r="D353" s="233" t="s">
        <v>132</v>
      </c>
      <c r="E353" s="238" t="s">
        <v>21</v>
      </c>
      <c r="F353" s="239" t="s">
        <v>360</v>
      </c>
      <c r="G353" s="237"/>
      <c r="H353" s="238" t="s">
        <v>21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AT353" s="245" t="s">
        <v>132</v>
      </c>
      <c r="AU353" s="245" t="s">
        <v>128</v>
      </c>
      <c r="AV353" s="11" t="s">
        <v>77</v>
      </c>
      <c r="AW353" s="11" t="s">
        <v>34</v>
      </c>
      <c r="AX353" s="11" t="s">
        <v>70</v>
      </c>
      <c r="AY353" s="245" t="s">
        <v>119</v>
      </c>
    </row>
    <row r="354" s="12" customFormat="1">
      <c r="B354" s="246"/>
      <c r="C354" s="247"/>
      <c r="D354" s="233" t="s">
        <v>132</v>
      </c>
      <c r="E354" s="248" t="s">
        <v>21</v>
      </c>
      <c r="F354" s="249" t="s">
        <v>361</v>
      </c>
      <c r="G354" s="247"/>
      <c r="H354" s="250">
        <v>17.081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132</v>
      </c>
      <c r="AU354" s="256" t="s">
        <v>128</v>
      </c>
      <c r="AV354" s="12" t="s">
        <v>128</v>
      </c>
      <c r="AW354" s="12" t="s">
        <v>34</v>
      </c>
      <c r="AX354" s="12" t="s">
        <v>70</v>
      </c>
      <c r="AY354" s="256" t="s">
        <v>119</v>
      </c>
    </row>
    <row r="355" s="11" customFormat="1">
      <c r="B355" s="236"/>
      <c r="C355" s="237"/>
      <c r="D355" s="233" t="s">
        <v>132</v>
      </c>
      <c r="E355" s="238" t="s">
        <v>21</v>
      </c>
      <c r="F355" s="239" t="s">
        <v>362</v>
      </c>
      <c r="G355" s="237"/>
      <c r="H355" s="238" t="s">
        <v>21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132</v>
      </c>
      <c r="AU355" s="245" t="s">
        <v>128</v>
      </c>
      <c r="AV355" s="11" t="s">
        <v>77</v>
      </c>
      <c r="AW355" s="11" t="s">
        <v>34</v>
      </c>
      <c r="AX355" s="11" t="s">
        <v>70</v>
      </c>
      <c r="AY355" s="245" t="s">
        <v>119</v>
      </c>
    </row>
    <row r="356" s="12" customFormat="1">
      <c r="B356" s="246"/>
      <c r="C356" s="247"/>
      <c r="D356" s="233" t="s">
        <v>132</v>
      </c>
      <c r="E356" s="248" t="s">
        <v>21</v>
      </c>
      <c r="F356" s="249" t="s">
        <v>363</v>
      </c>
      <c r="G356" s="247"/>
      <c r="H356" s="250">
        <v>9.6869999999999994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AT356" s="256" t="s">
        <v>132</v>
      </c>
      <c r="AU356" s="256" t="s">
        <v>128</v>
      </c>
      <c r="AV356" s="12" t="s">
        <v>128</v>
      </c>
      <c r="AW356" s="12" t="s">
        <v>34</v>
      </c>
      <c r="AX356" s="12" t="s">
        <v>70</v>
      </c>
      <c r="AY356" s="256" t="s">
        <v>119</v>
      </c>
    </row>
    <row r="357" s="14" customFormat="1">
      <c r="B357" s="268"/>
      <c r="C357" s="269"/>
      <c r="D357" s="233" t="s">
        <v>132</v>
      </c>
      <c r="E357" s="270" t="s">
        <v>21</v>
      </c>
      <c r="F357" s="271" t="s">
        <v>167</v>
      </c>
      <c r="G357" s="269"/>
      <c r="H357" s="272">
        <v>35.078000000000003</v>
      </c>
      <c r="I357" s="273"/>
      <c r="J357" s="269"/>
      <c r="K357" s="269"/>
      <c r="L357" s="274"/>
      <c r="M357" s="275"/>
      <c r="N357" s="276"/>
      <c r="O357" s="276"/>
      <c r="P357" s="276"/>
      <c r="Q357" s="276"/>
      <c r="R357" s="276"/>
      <c r="S357" s="276"/>
      <c r="T357" s="277"/>
      <c r="AT357" s="278" t="s">
        <v>132</v>
      </c>
      <c r="AU357" s="278" t="s">
        <v>128</v>
      </c>
      <c r="AV357" s="14" t="s">
        <v>127</v>
      </c>
      <c r="AW357" s="14" t="s">
        <v>34</v>
      </c>
      <c r="AX357" s="14" t="s">
        <v>77</v>
      </c>
      <c r="AY357" s="278" t="s">
        <v>119</v>
      </c>
    </row>
    <row r="358" s="1" customFormat="1" ht="16.5" customHeight="1">
      <c r="B358" s="46"/>
      <c r="C358" s="221" t="s">
        <v>373</v>
      </c>
      <c r="D358" s="221" t="s">
        <v>122</v>
      </c>
      <c r="E358" s="222" t="s">
        <v>374</v>
      </c>
      <c r="F358" s="223" t="s">
        <v>375</v>
      </c>
      <c r="G358" s="224" t="s">
        <v>125</v>
      </c>
      <c r="H358" s="225">
        <v>35.078000000000003</v>
      </c>
      <c r="I358" s="226"/>
      <c r="J358" s="227">
        <f>ROUND(I358*H358,2)</f>
        <v>0</v>
      </c>
      <c r="K358" s="223" t="s">
        <v>126</v>
      </c>
      <c r="L358" s="72"/>
      <c r="M358" s="228" t="s">
        <v>21</v>
      </c>
      <c r="N358" s="229" t="s">
        <v>42</v>
      </c>
      <c r="O358" s="47"/>
      <c r="P358" s="230">
        <f>O358*H358</f>
        <v>0</v>
      </c>
      <c r="Q358" s="230">
        <v>0.00012765000000000001</v>
      </c>
      <c r="R358" s="230">
        <f>Q358*H358</f>
        <v>0.0044777067000000012</v>
      </c>
      <c r="S358" s="230">
        <v>0</v>
      </c>
      <c r="T358" s="231">
        <f>S358*H358</f>
        <v>0</v>
      </c>
      <c r="AR358" s="24" t="s">
        <v>243</v>
      </c>
      <c r="AT358" s="24" t="s">
        <v>122</v>
      </c>
      <c r="AU358" s="24" t="s">
        <v>128</v>
      </c>
      <c r="AY358" s="24" t="s">
        <v>119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4" t="s">
        <v>128</v>
      </c>
      <c r="BK358" s="232">
        <f>ROUND(I358*H358,2)</f>
        <v>0</v>
      </c>
      <c r="BL358" s="24" t="s">
        <v>243</v>
      </c>
      <c r="BM358" s="24" t="s">
        <v>376</v>
      </c>
    </row>
    <row r="359" s="1" customFormat="1">
      <c r="B359" s="46"/>
      <c r="C359" s="74"/>
      <c r="D359" s="233" t="s">
        <v>130</v>
      </c>
      <c r="E359" s="74"/>
      <c r="F359" s="234" t="s">
        <v>377</v>
      </c>
      <c r="G359" s="74"/>
      <c r="H359" s="74"/>
      <c r="I359" s="191"/>
      <c r="J359" s="74"/>
      <c r="K359" s="74"/>
      <c r="L359" s="72"/>
      <c r="M359" s="235"/>
      <c r="N359" s="47"/>
      <c r="O359" s="47"/>
      <c r="P359" s="47"/>
      <c r="Q359" s="47"/>
      <c r="R359" s="47"/>
      <c r="S359" s="47"/>
      <c r="T359" s="95"/>
      <c r="AT359" s="24" t="s">
        <v>130</v>
      </c>
      <c r="AU359" s="24" t="s">
        <v>128</v>
      </c>
    </row>
    <row r="360" s="11" customFormat="1">
      <c r="B360" s="236"/>
      <c r="C360" s="237"/>
      <c r="D360" s="233" t="s">
        <v>132</v>
      </c>
      <c r="E360" s="238" t="s">
        <v>21</v>
      </c>
      <c r="F360" s="239" t="s">
        <v>355</v>
      </c>
      <c r="G360" s="237"/>
      <c r="H360" s="238" t="s">
        <v>21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AT360" s="245" t="s">
        <v>132</v>
      </c>
      <c r="AU360" s="245" t="s">
        <v>128</v>
      </c>
      <c r="AV360" s="11" t="s">
        <v>77</v>
      </c>
      <c r="AW360" s="11" t="s">
        <v>34</v>
      </c>
      <c r="AX360" s="11" t="s">
        <v>70</v>
      </c>
      <c r="AY360" s="245" t="s">
        <v>119</v>
      </c>
    </row>
    <row r="361" s="12" customFormat="1">
      <c r="B361" s="246"/>
      <c r="C361" s="247"/>
      <c r="D361" s="233" t="s">
        <v>132</v>
      </c>
      <c r="E361" s="248" t="s">
        <v>21</v>
      </c>
      <c r="F361" s="249" t="s">
        <v>356</v>
      </c>
      <c r="G361" s="247"/>
      <c r="H361" s="250">
        <v>3.2400000000000002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AT361" s="256" t="s">
        <v>132</v>
      </c>
      <c r="AU361" s="256" t="s">
        <v>128</v>
      </c>
      <c r="AV361" s="12" t="s">
        <v>128</v>
      </c>
      <c r="AW361" s="12" t="s">
        <v>34</v>
      </c>
      <c r="AX361" s="12" t="s">
        <v>70</v>
      </c>
      <c r="AY361" s="256" t="s">
        <v>119</v>
      </c>
    </row>
    <row r="362" s="12" customFormat="1">
      <c r="B362" s="246"/>
      <c r="C362" s="247"/>
      <c r="D362" s="233" t="s">
        <v>132</v>
      </c>
      <c r="E362" s="248" t="s">
        <v>21</v>
      </c>
      <c r="F362" s="249" t="s">
        <v>357</v>
      </c>
      <c r="G362" s="247"/>
      <c r="H362" s="250">
        <v>4.3200000000000003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AT362" s="256" t="s">
        <v>132</v>
      </c>
      <c r="AU362" s="256" t="s">
        <v>128</v>
      </c>
      <c r="AV362" s="12" t="s">
        <v>128</v>
      </c>
      <c r="AW362" s="12" t="s">
        <v>34</v>
      </c>
      <c r="AX362" s="12" t="s">
        <v>70</v>
      </c>
      <c r="AY362" s="256" t="s">
        <v>119</v>
      </c>
    </row>
    <row r="363" s="12" customFormat="1">
      <c r="B363" s="246"/>
      <c r="C363" s="247"/>
      <c r="D363" s="233" t="s">
        <v>132</v>
      </c>
      <c r="E363" s="248" t="s">
        <v>21</v>
      </c>
      <c r="F363" s="249" t="s">
        <v>358</v>
      </c>
      <c r="G363" s="247"/>
      <c r="H363" s="250">
        <v>0.54000000000000004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132</v>
      </c>
      <c r="AU363" s="256" t="s">
        <v>128</v>
      </c>
      <c r="AV363" s="12" t="s">
        <v>128</v>
      </c>
      <c r="AW363" s="12" t="s">
        <v>34</v>
      </c>
      <c r="AX363" s="12" t="s">
        <v>70</v>
      </c>
      <c r="AY363" s="256" t="s">
        <v>119</v>
      </c>
    </row>
    <row r="364" s="12" customFormat="1">
      <c r="B364" s="246"/>
      <c r="C364" s="247"/>
      <c r="D364" s="233" t="s">
        <v>132</v>
      </c>
      <c r="E364" s="248" t="s">
        <v>21</v>
      </c>
      <c r="F364" s="249" t="s">
        <v>359</v>
      </c>
      <c r="G364" s="247"/>
      <c r="H364" s="250">
        <v>0.20999999999999999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AT364" s="256" t="s">
        <v>132</v>
      </c>
      <c r="AU364" s="256" t="s">
        <v>128</v>
      </c>
      <c r="AV364" s="12" t="s">
        <v>128</v>
      </c>
      <c r="AW364" s="12" t="s">
        <v>34</v>
      </c>
      <c r="AX364" s="12" t="s">
        <v>70</v>
      </c>
      <c r="AY364" s="256" t="s">
        <v>119</v>
      </c>
    </row>
    <row r="365" s="11" customFormat="1">
      <c r="B365" s="236"/>
      <c r="C365" s="237"/>
      <c r="D365" s="233" t="s">
        <v>132</v>
      </c>
      <c r="E365" s="238" t="s">
        <v>21</v>
      </c>
      <c r="F365" s="239" t="s">
        <v>360</v>
      </c>
      <c r="G365" s="237"/>
      <c r="H365" s="238" t="s">
        <v>21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132</v>
      </c>
      <c r="AU365" s="245" t="s">
        <v>128</v>
      </c>
      <c r="AV365" s="11" t="s">
        <v>77</v>
      </c>
      <c r="AW365" s="11" t="s">
        <v>34</v>
      </c>
      <c r="AX365" s="11" t="s">
        <v>70</v>
      </c>
      <c r="AY365" s="245" t="s">
        <v>119</v>
      </c>
    </row>
    <row r="366" s="12" customFormat="1">
      <c r="B366" s="246"/>
      <c r="C366" s="247"/>
      <c r="D366" s="233" t="s">
        <v>132</v>
      </c>
      <c r="E366" s="248" t="s">
        <v>21</v>
      </c>
      <c r="F366" s="249" t="s">
        <v>361</v>
      </c>
      <c r="G366" s="247"/>
      <c r="H366" s="250">
        <v>17.081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AT366" s="256" t="s">
        <v>132</v>
      </c>
      <c r="AU366" s="256" t="s">
        <v>128</v>
      </c>
      <c r="AV366" s="12" t="s">
        <v>128</v>
      </c>
      <c r="AW366" s="12" t="s">
        <v>34</v>
      </c>
      <c r="AX366" s="12" t="s">
        <v>70</v>
      </c>
      <c r="AY366" s="256" t="s">
        <v>119</v>
      </c>
    </row>
    <row r="367" s="11" customFormat="1">
      <c r="B367" s="236"/>
      <c r="C367" s="237"/>
      <c r="D367" s="233" t="s">
        <v>132</v>
      </c>
      <c r="E367" s="238" t="s">
        <v>21</v>
      </c>
      <c r="F367" s="239" t="s">
        <v>362</v>
      </c>
      <c r="G367" s="237"/>
      <c r="H367" s="238" t="s">
        <v>21</v>
      </c>
      <c r="I367" s="240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AT367" s="245" t="s">
        <v>132</v>
      </c>
      <c r="AU367" s="245" t="s">
        <v>128</v>
      </c>
      <c r="AV367" s="11" t="s">
        <v>77</v>
      </c>
      <c r="AW367" s="11" t="s">
        <v>34</v>
      </c>
      <c r="AX367" s="11" t="s">
        <v>70</v>
      </c>
      <c r="AY367" s="245" t="s">
        <v>119</v>
      </c>
    </row>
    <row r="368" s="12" customFormat="1">
      <c r="B368" s="246"/>
      <c r="C368" s="247"/>
      <c r="D368" s="233" t="s">
        <v>132</v>
      </c>
      <c r="E368" s="248" t="s">
        <v>21</v>
      </c>
      <c r="F368" s="249" t="s">
        <v>363</v>
      </c>
      <c r="G368" s="247"/>
      <c r="H368" s="250">
        <v>9.6869999999999994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AT368" s="256" t="s">
        <v>132</v>
      </c>
      <c r="AU368" s="256" t="s">
        <v>128</v>
      </c>
      <c r="AV368" s="12" t="s">
        <v>128</v>
      </c>
      <c r="AW368" s="12" t="s">
        <v>34</v>
      </c>
      <c r="AX368" s="12" t="s">
        <v>70</v>
      </c>
      <c r="AY368" s="256" t="s">
        <v>119</v>
      </c>
    </row>
    <row r="369" s="14" customFormat="1">
      <c r="B369" s="268"/>
      <c r="C369" s="269"/>
      <c r="D369" s="233" t="s">
        <v>132</v>
      </c>
      <c r="E369" s="270" t="s">
        <v>21</v>
      </c>
      <c r="F369" s="271" t="s">
        <v>167</v>
      </c>
      <c r="G369" s="269"/>
      <c r="H369" s="272">
        <v>35.078000000000003</v>
      </c>
      <c r="I369" s="273"/>
      <c r="J369" s="269"/>
      <c r="K369" s="269"/>
      <c r="L369" s="274"/>
      <c r="M369" s="275"/>
      <c r="N369" s="276"/>
      <c r="O369" s="276"/>
      <c r="P369" s="276"/>
      <c r="Q369" s="276"/>
      <c r="R369" s="276"/>
      <c r="S369" s="276"/>
      <c r="T369" s="277"/>
      <c r="AT369" s="278" t="s">
        <v>132</v>
      </c>
      <c r="AU369" s="278" t="s">
        <v>128</v>
      </c>
      <c r="AV369" s="14" t="s">
        <v>127</v>
      </c>
      <c r="AW369" s="14" t="s">
        <v>34</v>
      </c>
      <c r="AX369" s="14" t="s">
        <v>77</v>
      </c>
      <c r="AY369" s="278" t="s">
        <v>119</v>
      </c>
    </row>
    <row r="370" s="1" customFormat="1" ht="16.5" customHeight="1">
      <c r="B370" s="46"/>
      <c r="C370" s="221" t="s">
        <v>378</v>
      </c>
      <c r="D370" s="221" t="s">
        <v>122</v>
      </c>
      <c r="E370" s="222" t="s">
        <v>379</v>
      </c>
      <c r="F370" s="223" t="s">
        <v>380</v>
      </c>
      <c r="G370" s="224" t="s">
        <v>125</v>
      </c>
      <c r="H370" s="225">
        <v>35.078000000000003</v>
      </c>
      <c r="I370" s="226"/>
      <c r="J370" s="227">
        <f>ROUND(I370*H370,2)</f>
        <v>0</v>
      </c>
      <c r="K370" s="223" t="s">
        <v>126</v>
      </c>
      <c r="L370" s="72"/>
      <c r="M370" s="228" t="s">
        <v>21</v>
      </c>
      <c r="N370" s="229" t="s">
        <v>42</v>
      </c>
      <c r="O370" s="47"/>
      <c r="P370" s="230">
        <f>O370*H370</f>
        <v>0</v>
      </c>
      <c r="Q370" s="230">
        <v>0.00012765000000000001</v>
      </c>
      <c r="R370" s="230">
        <f>Q370*H370</f>
        <v>0.0044777067000000012</v>
      </c>
      <c r="S370" s="230">
        <v>0</v>
      </c>
      <c r="T370" s="231">
        <f>S370*H370</f>
        <v>0</v>
      </c>
      <c r="AR370" s="24" t="s">
        <v>243</v>
      </c>
      <c r="AT370" s="24" t="s">
        <v>122</v>
      </c>
      <c r="AU370" s="24" t="s">
        <v>128</v>
      </c>
      <c r="AY370" s="24" t="s">
        <v>119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24" t="s">
        <v>128</v>
      </c>
      <c r="BK370" s="232">
        <f>ROUND(I370*H370,2)</f>
        <v>0</v>
      </c>
      <c r="BL370" s="24" t="s">
        <v>243</v>
      </c>
      <c r="BM370" s="24" t="s">
        <v>381</v>
      </c>
    </row>
    <row r="371" s="1" customFormat="1">
      <c r="B371" s="46"/>
      <c r="C371" s="74"/>
      <c r="D371" s="233" t="s">
        <v>130</v>
      </c>
      <c r="E371" s="74"/>
      <c r="F371" s="234" t="s">
        <v>382</v>
      </c>
      <c r="G371" s="74"/>
      <c r="H371" s="74"/>
      <c r="I371" s="191"/>
      <c r="J371" s="74"/>
      <c r="K371" s="74"/>
      <c r="L371" s="72"/>
      <c r="M371" s="235"/>
      <c r="N371" s="47"/>
      <c r="O371" s="47"/>
      <c r="P371" s="47"/>
      <c r="Q371" s="47"/>
      <c r="R371" s="47"/>
      <c r="S371" s="47"/>
      <c r="T371" s="95"/>
      <c r="AT371" s="24" t="s">
        <v>130</v>
      </c>
      <c r="AU371" s="24" t="s">
        <v>128</v>
      </c>
    </row>
    <row r="372" s="11" customFormat="1">
      <c r="B372" s="236"/>
      <c r="C372" s="237"/>
      <c r="D372" s="233" t="s">
        <v>132</v>
      </c>
      <c r="E372" s="238" t="s">
        <v>21</v>
      </c>
      <c r="F372" s="239" t="s">
        <v>355</v>
      </c>
      <c r="G372" s="237"/>
      <c r="H372" s="238" t="s">
        <v>21</v>
      </c>
      <c r="I372" s="240"/>
      <c r="J372" s="237"/>
      <c r="K372" s="237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132</v>
      </c>
      <c r="AU372" s="245" t="s">
        <v>128</v>
      </c>
      <c r="AV372" s="11" t="s">
        <v>77</v>
      </c>
      <c r="AW372" s="11" t="s">
        <v>34</v>
      </c>
      <c r="AX372" s="11" t="s">
        <v>70</v>
      </c>
      <c r="AY372" s="245" t="s">
        <v>119</v>
      </c>
    </row>
    <row r="373" s="12" customFormat="1">
      <c r="B373" s="246"/>
      <c r="C373" s="247"/>
      <c r="D373" s="233" t="s">
        <v>132</v>
      </c>
      <c r="E373" s="248" t="s">
        <v>21</v>
      </c>
      <c r="F373" s="249" t="s">
        <v>356</v>
      </c>
      <c r="G373" s="247"/>
      <c r="H373" s="250">
        <v>3.2400000000000002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AT373" s="256" t="s">
        <v>132</v>
      </c>
      <c r="AU373" s="256" t="s">
        <v>128</v>
      </c>
      <c r="AV373" s="12" t="s">
        <v>128</v>
      </c>
      <c r="AW373" s="12" t="s">
        <v>34</v>
      </c>
      <c r="AX373" s="12" t="s">
        <v>70</v>
      </c>
      <c r="AY373" s="256" t="s">
        <v>119</v>
      </c>
    </row>
    <row r="374" s="12" customFormat="1">
      <c r="B374" s="246"/>
      <c r="C374" s="247"/>
      <c r="D374" s="233" t="s">
        <v>132</v>
      </c>
      <c r="E374" s="248" t="s">
        <v>21</v>
      </c>
      <c r="F374" s="249" t="s">
        <v>357</v>
      </c>
      <c r="G374" s="247"/>
      <c r="H374" s="250">
        <v>4.3200000000000003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AT374" s="256" t="s">
        <v>132</v>
      </c>
      <c r="AU374" s="256" t="s">
        <v>128</v>
      </c>
      <c r="AV374" s="12" t="s">
        <v>128</v>
      </c>
      <c r="AW374" s="12" t="s">
        <v>34</v>
      </c>
      <c r="AX374" s="12" t="s">
        <v>70</v>
      </c>
      <c r="AY374" s="256" t="s">
        <v>119</v>
      </c>
    </row>
    <row r="375" s="12" customFormat="1">
      <c r="B375" s="246"/>
      <c r="C375" s="247"/>
      <c r="D375" s="233" t="s">
        <v>132</v>
      </c>
      <c r="E375" s="248" t="s">
        <v>21</v>
      </c>
      <c r="F375" s="249" t="s">
        <v>358</v>
      </c>
      <c r="G375" s="247"/>
      <c r="H375" s="250">
        <v>0.54000000000000004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AT375" s="256" t="s">
        <v>132</v>
      </c>
      <c r="AU375" s="256" t="s">
        <v>128</v>
      </c>
      <c r="AV375" s="12" t="s">
        <v>128</v>
      </c>
      <c r="AW375" s="12" t="s">
        <v>34</v>
      </c>
      <c r="AX375" s="12" t="s">
        <v>70</v>
      </c>
      <c r="AY375" s="256" t="s">
        <v>119</v>
      </c>
    </row>
    <row r="376" s="12" customFormat="1">
      <c r="B376" s="246"/>
      <c r="C376" s="247"/>
      <c r="D376" s="233" t="s">
        <v>132</v>
      </c>
      <c r="E376" s="248" t="s">
        <v>21</v>
      </c>
      <c r="F376" s="249" t="s">
        <v>359</v>
      </c>
      <c r="G376" s="247"/>
      <c r="H376" s="250">
        <v>0.20999999999999999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AT376" s="256" t="s">
        <v>132</v>
      </c>
      <c r="AU376" s="256" t="s">
        <v>128</v>
      </c>
      <c r="AV376" s="12" t="s">
        <v>128</v>
      </c>
      <c r="AW376" s="12" t="s">
        <v>34</v>
      </c>
      <c r="AX376" s="12" t="s">
        <v>70</v>
      </c>
      <c r="AY376" s="256" t="s">
        <v>119</v>
      </c>
    </row>
    <row r="377" s="11" customFormat="1">
      <c r="B377" s="236"/>
      <c r="C377" s="237"/>
      <c r="D377" s="233" t="s">
        <v>132</v>
      </c>
      <c r="E377" s="238" t="s">
        <v>21</v>
      </c>
      <c r="F377" s="239" t="s">
        <v>360</v>
      </c>
      <c r="G377" s="237"/>
      <c r="H377" s="238" t="s">
        <v>21</v>
      </c>
      <c r="I377" s="240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132</v>
      </c>
      <c r="AU377" s="245" t="s">
        <v>128</v>
      </c>
      <c r="AV377" s="11" t="s">
        <v>77</v>
      </c>
      <c r="AW377" s="11" t="s">
        <v>34</v>
      </c>
      <c r="AX377" s="11" t="s">
        <v>70</v>
      </c>
      <c r="AY377" s="245" t="s">
        <v>119</v>
      </c>
    </row>
    <row r="378" s="12" customFormat="1">
      <c r="B378" s="246"/>
      <c r="C378" s="247"/>
      <c r="D378" s="233" t="s">
        <v>132</v>
      </c>
      <c r="E378" s="248" t="s">
        <v>21</v>
      </c>
      <c r="F378" s="249" t="s">
        <v>361</v>
      </c>
      <c r="G378" s="247"/>
      <c r="H378" s="250">
        <v>17.081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AT378" s="256" t="s">
        <v>132</v>
      </c>
      <c r="AU378" s="256" t="s">
        <v>128</v>
      </c>
      <c r="AV378" s="12" t="s">
        <v>128</v>
      </c>
      <c r="AW378" s="12" t="s">
        <v>34</v>
      </c>
      <c r="AX378" s="12" t="s">
        <v>70</v>
      </c>
      <c r="AY378" s="256" t="s">
        <v>119</v>
      </c>
    </row>
    <row r="379" s="11" customFormat="1">
      <c r="B379" s="236"/>
      <c r="C379" s="237"/>
      <c r="D379" s="233" t="s">
        <v>132</v>
      </c>
      <c r="E379" s="238" t="s">
        <v>21</v>
      </c>
      <c r="F379" s="239" t="s">
        <v>362</v>
      </c>
      <c r="G379" s="237"/>
      <c r="H379" s="238" t="s">
        <v>21</v>
      </c>
      <c r="I379" s="240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AT379" s="245" t="s">
        <v>132</v>
      </c>
      <c r="AU379" s="245" t="s">
        <v>128</v>
      </c>
      <c r="AV379" s="11" t="s">
        <v>77</v>
      </c>
      <c r="AW379" s="11" t="s">
        <v>34</v>
      </c>
      <c r="AX379" s="11" t="s">
        <v>70</v>
      </c>
      <c r="AY379" s="245" t="s">
        <v>119</v>
      </c>
    </row>
    <row r="380" s="12" customFormat="1">
      <c r="B380" s="246"/>
      <c r="C380" s="247"/>
      <c r="D380" s="233" t="s">
        <v>132</v>
      </c>
      <c r="E380" s="248" t="s">
        <v>21</v>
      </c>
      <c r="F380" s="249" t="s">
        <v>363</v>
      </c>
      <c r="G380" s="247"/>
      <c r="H380" s="250">
        <v>9.6869999999999994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AT380" s="256" t="s">
        <v>132</v>
      </c>
      <c r="AU380" s="256" t="s">
        <v>128</v>
      </c>
      <c r="AV380" s="12" t="s">
        <v>128</v>
      </c>
      <c r="AW380" s="12" t="s">
        <v>34</v>
      </c>
      <c r="AX380" s="12" t="s">
        <v>70</v>
      </c>
      <c r="AY380" s="256" t="s">
        <v>119</v>
      </c>
    </row>
    <row r="381" s="14" customFormat="1">
      <c r="B381" s="268"/>
      <c r="C381" s="269"/>
      <c r="D381" s="233" t="s">
        <v>132</v>
      </c>
      <c r="E381" s="270" t="s">
        <v>21</v>
      </c>
      <c r="F381" s="271" t="s">
        <v>167</v>
      </c>
      <c r="G381" s="269"/>
      <c r="H381" s="272">
        <v>35.078000000000003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AT381" s="278" t="s">
        <v>132</v>
      </c>
      <c r="AU381" s="278" t="s">
        <v>128</v>
      </c>
      <c r="AV381" s="14" t="s">
        <v>127</v>
      </c>
      <c r="AW381" s="14" t="s">
        <v>34</v>
      </c>
      <c r="AX381" s="14" t="s">
        <v>77</v>
      </c>
      <c r="AY381" s="278" t="s">
        <v>119</v>
      </c>
    </row>
    <row r="382" s="1" customFormat="1" ht="16.5" customHeight="1">
      <c r="B382" s="46"/>
      <c r="C382" s="221" t="s">
        <v>383</v>
      </c>
      <c r="D382" s="221" t="s">
        <v>122</v>
      </c>
      <c r="E382" s="222" t="s">
        <v>384</v>
      </c>
      <c r="F382" s="223" t="s">
        <v>385</v>
      </c>
      <c r="G382" s="224" t="s">
        <v>125</v>
      </c>
      <c r="H382" s="225">
        <v>383.41300000000001</v>
      </c>
      <c r="I382" s="226"/>
      <c r="J382" s="227">
        <f>ROUND(I382*H382,2)</f>
        <v>0</v>
      </c>
      <c r="K382" s="223" t="s">
        <v>126</v>
      </c>
      <c r="L382" s="72"/>
      <c r="M382" s="228" t="s">
        <v>21</v>
      </c>
      <c r="N382" s="229" t="s">
        <v>42</v>
      </c>
      <c r="O382" s="47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AR382" s="24" t="s">
        <v>243</v>
      </c>
      <c r="AT382" s="24" t="s">
        <v>122</v>
      </c>
      <c r="AU382" s="24" t="s">
        <v>128</v>
      </c>
      <c r="AY382" s="24" t="s">
        <v>119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24" t="s">
        <v>128</v>
      </c>
      <c r="BK382" s="232">
        <f>ROUND(I382*H382,2)</f>
        <v>0</v>
      </c>
      <c r="BL382" s="24" t="s">
        <v>243</v>
      </c>
      <c r="BM382" s="24" t="s">
        <v>386</v>
      </c>
    </row>
    <row r="383" s="1" customFormat="1">
      <c r="B383" s="46"/>
      <c r="C383" s="74"/>
      <c r="D383" s="233" t="s">
        <v>130</v>
      </c>
      <c r="E383" s="74"/>
      <c r="F383" s="234" t="s">
        <v>387</v>
      </c>
      <c r="G383" s="74"/>
      <c r="H383" s="74"/>
      <c r="I383" s="191"/>
      <c r="J383" s="74"/>
      <c r="K383" s="74"/>
      <c r="L383" s="72"/>
      <c r="M383" s="235"/>
      <c r="N383" s="47"/>
      <c r="O383" s="47"/>
      <c r="P383" s="47"/>
      <c r="Q383" s="47"/>
      <c r="R383" s="47"/>
      <c r="S383" s="47"/>
      <c r="T383" s="95"/>
      <c r="AT383" s="24" t="s">
        <v>130</v>
      </c>
      <c r="AU383" s="24" t="s">
        <v>128</v>
      </c>
    </row>
    <row r="384" s="11" customFormat="1">
      <c r="B384" s="236"/>
      <c r="C384" s="237"/>
      <c r="D384" s="233" t="s">
        <v>132</v>
      </c>
      <c r="E384" s="238" t="s">
        <v>21</v>
      </c>
      <c r="F384" s="239" t="s">
        <v>144</v>
      </c>
      <c r="G384" s="237"/>
      <c r="H384" s="238" t="s">
        <v>21</v>
      </c>
      <c r="I384" s="240"/>
      <c r="J384" s="237"/>
      <c r="K384" s="237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132</v>
      </c>
      <c r="AU384" s="245" t="s">
        <v>128</v>
      </c>
      <c r="AV384" s="11" t="s">
        <v>77</v>
      </c>
      <c r="AW384" s="11" t="s">
        <v>34</v>
      </c>
      <c r="AX384" s="11" t="s">
        <v>70</v>
      </c>
      <c r="AY384" s="245" t="s">
        <v>119</v>
      </c>
    </row>
    <row r="385" s="11" customFormat="1">
      <c r="B385" s="236"/>
      <c r="C385" s="237"/>
      <c r="D385" s="233" t="s">
        <v>132</v>
      </c>
      <c r="E385" s="238" t="s">
        <v>21</v>
      </c>
      <c r="F385" s="239" t="s">
        <v>145</v>
      </c>
      <c r="G385" s="237"/>
      <c r="H385" s="238" t="s">
        <v>21</v>
      </c>
      <c r="I385" s="240"/>
      <c r="J385" s="237"/>
      <c r="K385" s="237"/>
      <c r="L385" s="241"/>
      <c r="M385" s="242"/>
      <c r="N385" s="243"/>
      <c r="O385" s="243"/>
      <c r="P385" s="243"/>
      <c r="Q385" s="243"/>
      <c r="R385" s="243"/>
      <c r="S385" s="243"/>
      <c r="T385" s="244"/>
      <c r="AT385" s="245" t="s">
        <v>132</v>
      </c>
      <c r="AU385" s="245" t="s">
        <v>128</v>
      </c>
      <c r="AV385" s="11" t="s">
        <v>77</v>
      </c>
      <c r="AW385" s="11" t="s">
        <v>34</v>
      </c>
      <c r="AX385" s="11" t="s">
        <v>70</v>
      </c>
      <c r="AY385" s="245" t="s">
        <v>119</v>
      </c>
    </row>
    <row r="386" s="12" customFormat="1">
      <c r="B386" s="246"/>
      <c r="C386" s="247"/>
      <c r="D386" s="233" t="s">
        <v>132</v>
      </c>
      <c r="E386" s="248" t="s">
        <v>21</v>
      </c>
      <c r="F386" s="249" t="s">
        <v>146</v>
      </c>
      <c r="G386" s="247"/>
      <c r="H386" s="250">
        <v>130.19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AT386" s="256" t="s">
        <v>132</v>
      </c>
      <c r="AU386" s="256" t="s">
        <v>128</v>
      </c>
      <c r="AV386" s="12" t="s">
        <v>128</v>
      </c>
      <c r="AW386" s="12" t="s">
        <v>34</v>
      </c>
      <c r="AX386" s="12" t="s">
        <v>70</v>
      </c>
      <c r="AY386" s="256" t="s">
        <v>119</v>
      </c>
    </row>
    <row r="387" s="11" customFormat="1">
      <c r="B387" s="236"/>
      <c r="C387" s="237"/>
      <c r="D387" s="233" t="s">
        <v>132</v>
      </c>
      <c r="E387" s="238" t="s">
        <v>21</v>
      </c>
      <c r="F387" s="239" t="s">
        <v>147</v>
      </c>
      <c r="G387" s="237"/>
      <c r="H387" s="238" t="s">
        <v>21</v>
      </c>
      <c r="I387" s="240"/>
      <c r="J387" s="237"/>
      <c r="K387" s="237"/>
      <c r="L387" s="241"/>
      <c r="M387" s="242"/>
      <c r="N387" s="243"/>
      <c r="O387" s="243"/>
      <c r="P387" s="243"/>
      <c r="Q387" s="243"/>
      <c r="R387" s="243"/>
      <c r="S387" s="243"/>
      <c r="T387" s="244"/>
      <c r="AT387" s="245" t="s">
        <v>132</v>
      </c>
      <c r="AU387" s="245" t="s">
        <v>128</v>
      </c>
      <c r="AV387" s="11" t="s">
        <v>77</v>
      </c>
      <c r="AW387" s="11" t="s">
        <v>34</v>
      </c>
      <c r="AX387" s="11" t="s">
        <v>70</v>
      </c>
      <c r="AY387" s="245" t="s">
        <v>119</v>
      </c>
    </row>
    <row r="388" s="12" customFormat="1">
      <c r="B388" s="246"/>
      <c r="C388" s="247"/>
      <c r="D388" s="233" t="s">
        <v>132</v>
      </c>
      <c r="E388" s="248" t="s">
        <v>21</v>
      </c>
      <c r="F388" s="249" t="s">
        <v>148</v>
      </c>
      <c r="G388" s="247"/>
      <c r="H388" s="250">
        <v>10.789999999999999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AT388" s="256" t="s">
        <v>132</v>
      </c>
      <c r="AU388" s="256" t="s">
        <v>128</v>
      </c>
      <c r="AV388" s="12" t="s">
        <v>128</v>
      </c>
      <c r="AW388" s="12" t="s">
        <v>34</v>
      </c>
      <c r="AX388" s="12" t="s">
        <v>70</v>
      </c>
      <c r="AY388" s="256" t="s">
        <v>119</v>
      </c>
    </row>
    <row r="389" s="11" customFormat="1">
      <c r="B389" s="236"/>
      <c r="C389" s="237"/>
      <c r="D389" s="233" t="s">
        <v>132</v>
      </c>
      <c r="E389" s="238" t="s">
        <v>21</v>
      </c>
      <c r="F389" s="239" t="s">
        <v>149</v>
      </c>
      <c r="G389" s="237"/>
      <c r="H389" s="238" t="s">
        <v>21</v>
      </c>
      <c r="I389" s="240"/>
      <c r="J389" s="237"/>
      <c r="K389" s="237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132</v>
      </c>
      <c r="AU389" s="245" t="s">
        <v>128</v>
      </c>
      <c r="AV389" s="11" t="s">
        <v>77</v>
      </c>
      <c r="AW389" s="11" t="s">
        <v>34</v>
      </c>
      <c r="AX389" s="11" t="s">
        <v>70</v>
      </c>
      <c r="AY389" s="245" t="s">
        <v>119</v>
      </c>
    </row>
    <row r="390" s="12" customFormat="1">
      <c r="B390" s="246"/>
      <c r="C390" s="247"/>
      <c r="D390" s="233" t="s">
        <v>132</v>
      </c>
      <c r="E390" s="248" t="s">
        <v>21</v>
      </c>
      <c r="F390" s="249" t="s">
        <v>150</v>
      </c>
      <c r="G390" s="247"/>
      <c r="H390" s="250">
        <v>39.18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AT390" s="256" t="s">
        <v>132</v>
      </c>
      <c r="AU390" s="256" t="s">
        <v>128</v>
      </c>
      <c r="AV390" s="12" t="s">
        <v>128</v>
      </c>
      <c r="AW390" s="12" t="s">
        <v>34</v>
      </c>
      <c r="AX390" s="12" t="s">
        <v>70</v>
      </c>
      <c r="AY390" s="256" t="s">
        <v>119</v>
      </c>
    </row>
    <row r="391" s="11" customFormat="1">
      <c r="B391" s="236"/>
      <c r="C391" s="237"/>
      <c r="D391" s="233" t="s">
        <v>132</v>
      </c>
      <c r="E391" s="238" t="s">
        <v>21</v>
      </c>
      <c r="F391" s="239" t="s">
        <v>151</v>
      </c>
      <c r="G391" s="237"/>
      <c r="H391" s="238" t="s">
        <v>21</v>
      </c>
      <c r="I391" s="240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AT391" s="245" t="s">
        <v>132</v>
      </c>
      <c r="AU391" s="245" t="s">
        <v>128</v>
      </c>
      <c r="AV391" s="11" t="s">
        <v>77</v>
      </c>
      <c r="AW391" s="11" t="s">
        <v>34</v>
      </c>
      <c r="AX391" s="11" t="s">
        <v>70</v>
      </c>
      <c r="AY391" s="245" t="s">
        <v>119</v>
      </c>
    </row>
    <row r="392" s="12" customFormat="1">
      <c r="B392" s="246"/>
      <c r="C392" s="247"/>
      <c r="D392" s="233" t="s">
        <v>132</v>
      </c>
      <c r="E392" s="248" t="s">
        <v>21</v>
      </c>
      <c r="F392" s="249" t="s">
        <v>152</v>
      </c>
      <c r="G392" s="247"/>
      <c r="H392" s="250">
        <v>50.869999999999997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AT392" s="256" t="s">
        <v>132</v>
      </c>
      <c r="AU392" s="256" t="s">
        <v>128</v>
      </c>
      <c r="AV392" s="12" t="s">
        <v>128</v>
      </c>
      <c r="AW392" s="12" t="s">
        <v>34</v>
      </c>
      <c r="AX392" s="12" t="s">
        <v>70</v>
      </c>
      <c r="AY392" s="256" t="s">
        <v>119</v>
      </c>
    </row>
    <row r="393" s="11" customFormat="1">
      <c r="B393" s="236"/>
      <c r="C393" s="237"/>
      <c r="D393" s="233" t="s">
        <v>132</v>
      </c>
      <c r="E393" s="238" t="s">
        <v>21</v>
      </c>
      <c r="F393" s="239" t="s">
        <v>153</v>
      </c>
      <c r="G393" s="237"/>
      <c r="H393" s="238" t="s">
        <v>21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AT393" s="245" t="s">
        <v>132</v>
      </c>
      <c r="AU393" s="245" t="s">
        <v>128</v>
      </c>
      <c r="AV393" s="11" t="s">
        <v>77</v>
      </c>
      <c r="AW393" s="11" t="s">
        <v>34</v>
      </c>
      <c r="AX393" s="11" t="s">
        <v>70</v>
      </c>
      <c r="AY393" s="245" t="s">
        <v>119</v>
      </c>
    </row>
    <row r="394" s="12" customFormat="1">
      <c r="B394" s="246"/>
      <c r="C394" s="247"/>
      <c r="D394" s="233" t="s">
        <v>132</v>
      </c>
      <c r="E394" s="248" t="s">
        <v>21</v>
      </c>
      <c r="F394" s="249" t="s">
        <v>154</v>
      </c>
      <c r="G394" s="247"/>
      <c r="H394" s="250">
        <v>60.030000000000001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AT394" s="256" t="s">
        <v>132</v>
      </c>
      <c r="AU394" s="256" t="s">
        <v>128</v>
      </c>
      <c r="AV394" s="12" t="s">
        <v>128</v>
      </c>
      <c r="AW394" s="12" t="s">
        <v>34</v>
      </c>
      <c r="AX394" s="12" t="s">
        <v>70</v>
      </c>
      <c r="AY394" s="256" t="s">
        <v>119</v>
      </c>
    </row>
    <row r="395" s="11" customFormat="1">
      <c r="B395" s="236"/>
      <c r="C395" s="237"/>
      <c r="D395" s="233" t="s">
        <v>132</v>
      </c>
      <c r="E395" s="238" t="s">
        <v>21</v>
      </c>
      <c r="F395" s="239" t="s">
        <v>155</v>
      </c>
      <c r="G395" s="237"/>
      <c r="H395" s="238" t="s">
        <v>21</v>
      </c>
      <c r="I395" s="240"/>
      <c r="J395" s="237"/>
      <c r="K395" s="237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132</v>
      </c>
      <c r="AU395" s="245" t="s">
        <v>128</v>
      </c>
      <c r="AV395" s="11" t="s">
        <v>77</v>
      </c>
      <c r="AW395" s="11" t="s">
        <v>34</v>
      </c>
      <c r="AX395" s="11" t="s">
        <v>70</v>
      </c>
      <c r="AY395" s="245" t="s">
        <v>119</v>
      </c>
    </row>
    <row r="396" s="12" customFormat="1">
      <c r="B396" s="246"/>
      <c r="C396" s="247"/>
      <c r="D396" s="233" t="s">
        <v>132</v>
      </c>
      <c r="E396" s="248" t="s">
        <v>21</v>
      </c>
      <c r="F396" s="249" t="s">
        <v>156</v>
      </c>
      <c r="G396" s="247"/>
      <c r="H396" s="250">
        <v>119.34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AT396" s="256" t="s">
        <v>132</v>
      </c>
      <c r="AU396" s="256" t="s">
        <v>128</v>
      </c>
      <c r="AV396" s="12" t="s">
        <v>128</v>
      </c>
      <c r="AW396" s="12" t="s">
        <v>34</v>
      </c>
      <c r="AX396" s="12" t="s">
        <v>70</v>
      </c>
      <c r="AY396" s="256" t="s">
        <v>119</v>
      </c>
    </row>
    <row r="397" s="13" customFormat="1">
      <c r="B397" s="257"/>
      <c r="C397" s="258"/>
      <c r="D397" s="233" t="s">
        <v>132</v>
      </c>
      <c r="E397" s="259" t="s">
        <v>21</v>
      </c>
      <c r="F397" s="260" t="s">
        <v>157</v>
      </c>
      <c r="G397" s="258"/>
      <c r="H397" s="261">
        <v>410.39999999999998</v>
      </c>
      <c r="I397" s="262"/>
      <c r="J397" s="258"/>
      <c r="K397" s="258"/>
      <c r="L397" s="263"/>
      <c r="M397" s="264"/>
      <c r="N397" s="265"/>
      <c r="O397" s="265"/>
      <c r="P397" s="265"/>
      <c r="Q397" s="265"/>
      <c r="R397" s="265"/>
      <c r="S397" s="265"/>
      <c r="T397" s="266"/>
      <c r="AT397" s="267" t="s">
        <v>132</v>
      </c>
      <c r="AU397" s="267" t="s">
        <v>128</v>
      </c>
      <c r="AV397" s="13" t="s">
        <v>139</v>
      </c>
      <c r="AW397" s="13" t="s">
        <v>34</v>
      </c>
      <c r="AX397" s="13" t="s">
        <v>70</v>
      </c>
      <c r="AY397" s="267" t="s">
        <v>119</v>
      </c>
    </row>
    <row r="398" s="11" customFormat="1">
      <c r="B398" s="236"/>
      <c r="C398" s="237"/>
      <c r="D398" s="233" t="s">
        <v>132</v>
      </c>
      <c r="E398" s="238" t="s">
        <v>21</v>
      </c>
      <c r="F398" s="239" t="s">
        <v>158</v>
      </c>
      <c r="G398" s="237"/>
      <c r="H398" s="238" t="s">
        <v>21</v>
      </c>
      <c r="I398" s="240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AT398" s="245" t="s">
        <v>132</v>
      </c>
      <c r="AU398" s="245" t="s">
        <v>128</v>
      </c>
      <c r="AV398" s="11" t="s">
        <v>77</v>
      </c>
      <c r="AW398" s="11" t="s">
        <v>34</v>
      </c>
      <c r="AX398" s="11" t="s">
        <v>70</v>
      </c>
      <c r="AY398" s="245" t="s">
        <v>119</v>
      </c>
    </row>
    <row r="399" s="12" customFormat="1">
      <c r="B399" s="246"/>
      <c r="C399" s="247"/>
      <c r="D399" s="233" t="s">
        <v>132</v>
      </c>
      <c r="E399" s="248" t="s">
        <v>21</v>
      </c>
      <c r="F399" s="249" t="s">
        <v>159</v>
      </c>
      <c r="G399" s="247"/>
      <c r="H399" s="250">
        <v>-8.2579999999999991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AT399" s="256" t="s">
        <v>132</v>
      </c>
      <c r="AU399" s="256" t="s">
        <v>128</v>
      </c>
      <c r="AV399" s="12" t="s">
        <v>128</v>
      </c>
      <c r="AW399" s="12" t="s">
        <v>34</v>
      </c>
      <c r="AX399" s="12" t="s">
        <v>70</v>
      </c>
      <c r="AY399" s="256" t="s">
        <v>119</v>
      </c>
    </row>
    <row r="400" s="12" customFormat="1">
      <c r="B400" s="246"/>
      <c r="C400" s="247"/>
      <c r="D400" s="233" t="s">
        <v>132</v>
      </c>
      <c r="E400" s="248" t="s">
        <v>21</v>
      </c>
      <c r="F400" s="249" t="s">
        <v>160</v>
      </c>
      <c r="G400" s="247"/>
      <c r="H400" s="250">
        <v>-12.810000000000001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AT400" s="256" t="s">
        <v>132</v>
      </c>
      <c r="AU400" s="256" t="s">
        <v>128</v>
      </c>
      <c r="AV400" s="12" t="s">
        <v>128</v>
      </c>
      <c r="AW400" s="12" t="s">
        <v>34</v>
      </c>
      <c r="AX400" s="12" t="s">
        <v>70</v>
      </c>
      <c r="AY400" s="256" t="s">
        <v>119</v>
      </c>
    </row>
    <row r="401" s="12" customFormat="1">
      <c r="B401" s="246"/>
      <c r="C401" s="247"/>
      <c r="D401" s="233" t="s">
        <v>132</v>
      </c>
      <c r="E401" s="248" t="s">
        <v>21</v>
      </c>
      <c r="F401" s="249" t="s">
        <v>161</v>
      </c>
      <c r="G401" s="247"/>
      <c r="H401" s="250">
        <v>-1.716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AT401" s="256" t="s">
        <v>132</v>
      </c>
      <c r="AU401" s="256" t="s">
        <v>128</v>
      </c>
      <c r="AV401" s="12" t="s">
        <v>128</v>
      </c>
      <c r="AW401" s="12" t="s">
        <v>34</v>
      </c>
      <c r="AX401" s="12" t="s">
        <v>70</v>
      </c>
      <c r="AY401" s="256" t="s">
        <v>119</v>
      </c>
    </row>
    <row r="402" s="12" customFormat="1">
      <c r="B402" s="246"/>
      <c r="C402" s="247"/>
      <c r="D402" s="233" t="s">
        <v>132</v>
      </c>
      <c r="E402" s="248" t="s">
        <v>21</v>
      </c>
      <c r="F402" s="249" t="s">
        <v>162</v>
      </c>
      <c r="G402" s="247"/>
      <c r="H402" s="250">
        <v>-0.30299999999999999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132</v>
      </c>
      <c r="AU402" s="256" t="s">
        <v>128</v>
      </c>
      <c r="AV402" s="12" t="s">
        <v>128</v>
      </c>
      <c r="AW402" s="12" t="s">
        <v>34</v>
      </c>
      <c r="AX402" s="12" t="s">
        <v>70</v>
      </c>
      <c r="AY402" s="256" t="s">
        <v>119</v>
      </c>
    </row>
    <row r="403" s="11" customFormat="1">
      <c r="B403" s="236"/>
      <c r="C403" s="237"/>
      <c r="D403" s="233" t="s">
        <v>132</v>
      </c>
      <c r="E403" s="238" t="s">
        <v>21</v>
      </c>
      <c r="F403" s="239" t="s">
        <v>163</v>
      </c>
      <c r="G403" s="237"/>
      <c r="H403" s="238" t="s">
        <v>21</v>
      </c>
      <c r="I403" s="240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AT403" s="245" t="s">
        <v>132</v>
      </c>
      <c r="AU403" s="245" t="s">
        <v>128</v>
      </c>
      <c r="AV403" s="11" t="s">
        <v>77</v>
      </c>
      <c r="AW403" s="11" t="s">
        <v>34</v>
      </c>
      <c r="AX403" s="11" t="s">
        <v>70</v>
      </c>
      <c r="AY403" s="245" t="s">
        <v>119</v>
      </c>
    </row>
    <row r="404" s="12" customFormat="1">
      <c r="B404" s="246"/>
      <c r="C404" s="247"/>
      <c r="D404" s="233" t="s">
        <v>132</v>
      </c>
      <c r="E404" s="248" t="s">
        <v>21</v>
      </c>
      <c r="F404" s="249" t="s">
        <v>164</v>
      </c>
      <c r="G404" s="247"/>
      <c r="H404" s="250">
        <v>-1.72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AT404" s="256" t="s">
        <v>132</v>
      </c>
      <c r="AU404" s="256" t="s">
        <v>128</v>
      </c>
      <c r="AV404" s="12" t="s">
        <v>128</v>
      </c>
      <c r="AW404" s="12" t="s">
        <v>34</v>
      </c>
      <c r="AX404" s="12" t="s">
        <v>70</v>
      </c>
      <c r="AY404" s="256" t="s">
        <v>119</v>
      </c>
    </row>
    <row r="405" s="12" customFormat="1">
      <c r="B405" s="246"/>
      <c r="C405" s="247"/>
      <c r="D405" s="233" t="s">
        <v>132</v>
      </c>
      <c r="E405" s="248" t="s">
        <v>21</v>
      </c>
      <c r="F405" s="249" t="s">
        <v>165</v>
      </c>
      <c r="G405" s="247"/>
      <c r="H405" s="250">
        <v>-1.1799999999999999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AT405" s="256" t="s">
        <v>132</v>
      </c>
      <c r="AU405" s="256" t="s">
        <v>128</v>
      </c>
      <c r="AV405" s="12" t="s">
        <v>128</v>
      </c>
      <c r="AW405" s="12" t="s">
        <v>34</v>
      </c>
      <c r="AX405" s="12" t="s">
        <v>70</v>
      </c>
      <c r="AY405" s="256" t="s">
        <v>119</v>
      </c>
    </row>
    <row r="406" s="12" customFormat="1">
      <c r="B406" s="246"/>
      <c r="C406" s="247"/>
      <c r="D406" s="233" t="s">
        <v>132</v>
      </c>
      <c r="E406" s="248" t="s">
        <v>21</v>
      </c>
      <c r="F406" s="249" t="s">
        <v>166</v>
      </c>
      <c r="G406" s="247"/>
      <c r="H406" s="250">
        <v>-1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132</v>
      </c>
      <c r="AU406" s="256" t="s">
        <v>128</v>
      </c>
      <c r="AV406" s="12" t="s">
        <v>128</v>
      </c>
      <c r="AW406" s="12" t="s">
        <v>34</v>
      </c>
      <c r="AX406" s="12" t="s">
        <v>70</v>
      </c>
      <c r="AY406" s="256" t="s">
        <v>119</v>
      </c>
    </row>
    <row r="407" s="13" customFormat="1">
      <c r="B407" s="257"/>
      <c r="C407" s="258"/>
      <c r="D407" s="233" t="s">
        <v>132</v>
      </c>
      <c r="E407" s="259" t="s">
        <v>21</v>
      </c>
      <c r="F407" s="260" t="s">
        <v>157</v>
      </c>
      <c r="G407" s="258"/>
      <c r="H407" s="261">
        <v>-26.986999999999998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AT407" s="267" t="s">
        <v>132</v>
      </c>
      <c r="AU407" s="267" t="s">
        <v>128</v>
      </c>
      <c r="AV407" s="13" t="s">
        <v>139</v>
      </c>
      <c r="AW407" s="13" t="s">
        <v>34</v>
      </c>
      <c r="AX407" s="13" t="s">
        <v>70</v>
      </c>
      <c r="AY407" s="267" t="s">
        <v>119</v>
      </c>
    </row>
    <row r="408" s="14" customFormat="1">
      <c r="B408" s="268"/>
      <c r="C408" s="269"/>
      <c r="D408" s="233" t="s">
        <v>132</v>
      </c>
      <c r="E408" s="270" t="s">
        <v>21</v>
      </c>
      <c r="F408" s="271" t="s">
        <v>167</v>
      </c>
      <c r="G408" s="269"/>
      <c r="H408" s="272">
        <v>383.41300000000001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AT408" s="278" t="s">
        <v>132</v>
      </c>
      <c r="AU408" s="278" t="s">
        <v>128</v>
      </c>
      <c r="AV408" s="14" t="s">
        <v>127</v>
      </c>
      <c r="AW408" s="14" t="s">
        <v>34</v>
      </c>
      <c r="AX408" s="14" t="s">
        <v>77</v>
      </c>
      <c r="AY408" s="278" t="s">
        <v>119</v>
      </c>
    </row>
    <row r="409" s="1" customFormat="1" ht="16.5" customHeight="1">
      <c r="B409" s="46"/>
      <c r="C409" s="221" t="s">
        <v>388</v>
      </c>
      <c r="D409" s="221" t="s">
        <v>122</v>
      </c>
      <c r="E409" s="222" t="s">
        <v>389</v>
      </c>
      <c r="F409" s="223" t="s">
        <v>390</v>
      </c>
      <c r="G409" s="224" t="s">
        <v>125</v>
      </c>
      <c r="H409" s="225">
        <v>383.41300000000001</v>
      </c>
      <c r="I409" s="226"/>
      <c r="J409" s="227">
        <f>ROUND(I409*H409,2)</f>
        <v>0</v>
      </c>
      <c r="K409" s="223" t="s">
        <v>126</v>
      </c>
      <c r="L409" s="72"/>
      <c r="M409" s="228" t="s">
        <v>21</v>
      </c>
      <c r="N409" s="229" t="s">
        <v>42</v>
      </c>
      <c r="O409" s="47"/>
      <c r="P409" s="230">
        <f>O409*H409</f>
        <v>0</v>
      </c>
      <c r="Q409" s="230">
        <v>0.00072480000000000005</v>
      </c>
      <c r="R409" s="230">
        <f>Q409*H409</f>
        <v>0.27789774240000004</v>
      </c>
      <c r="S409" s="230">
        <v>0</v>
      </c>
      <c r="T409" s="231">
        <f>S409*H409</f>
        <v>0</v>
      </c>
      <c r="AR409" s="24" t="s">
        <v>243</v>
      </c>
      <c r="AT409" s="24" t="s">
        <v>122</v>
      </c>
      <c r="AU409" s="24" t="s">
        <v>128</v>
      </c>
      <c r="AY409" s="24" t="s">
        <v>119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24" t="s">
        <v>128</v>
      </c>
      <c r="BK409" s="232">
        <f>ROUND(I409*H409,2)</f>
        <v>0</v>
      </c>
      <c r="BL409" s="24" t="s">
        <v>243</v>
      </c>
      <c r="BM409" s="24" t="s">
        <v>391</v>
      </c>
    </row>
    <row r="410" s="1" customFormat="1">
      <c r="B410" s="46"/>
      <c r="C410" s="74"/>
      <c r="D410" s="233" t="s">
        <v>130</v>
      </c>
      <c r="E410" s="74"/>
      <c r="F410" s="234" t="s">
        <v>392</v>
      </c>
      <c r="G410" s="74"/>
      <c r="H410" s="74"/>
      <c r="I410" s="191"/>
      <c r="J410" s="74"/>
      <c r="K410" s="74"/>
      <c r="L410" s="72"/>
      <c r="M410" s="235"/>
      <c r="N410" s="47"/>
      <c r="O410" s="47"/>
      <c r="P410" s="47"/>
      <c r="Q410" s="47"/>
      <c r="R410" s="47"/>
      <c r="S410" s="47"/>
      <c r="T410" s="95"/>
      <c r="AT410" s="24" t="s">
        <v>130</v>
      </c>
      <c r="AU410" s="24" t="s">
        <v>128</v>
      </c>
    </row>
    <row r="411" s="1" customFormat="1">
      <c r="B411" s="46"/>
      <c r="C411" s="74"/>
      <c r="D411" s="233" t="s">
        <v>171</v>
      </c>
      <c r="E411" s="74"/>
      <c r="F411" s="279" t="s">
        <v>393</v>
      </c>
      <c r="G411" s="74"/>
      <c r="H411" s="74"/>
      <c r="I411" s="191"/>
      <c r="J411" s="74"/>
      <c r="K411" s="74"/>
      <c r="L411" s="72"/>
      <c r="M411" s="235"/>
      <c r="N411" s="47"/>
      <c r="O411" s="47"/>
      <c r="P411" s="47"/>
      <c r="Q411" s="47"/>
      <c r="R411" s="47"/>
      <c r="S411" s="47"/>
      <c r="T411" s="95"/>
      <c r="AT411" s="24" t="s">
        <v>171</v>
      </c>
      <c r="AU411" s="24" t="s">
        <v>128</v>
      </c>
    </row>
    <row r="412" s="11" customFormat="1">
      <c r="B412" s="236"/>
      <c r="C412" s="237"/>
      <c r="D412" s="233" t="s">
        <v>132</v>
      </c>
      <c r="E412" s="238" t="s">
        <v>21</v>
      </c>
      <c r="F412" s="239" t="s">
        <v>144</v>
      </c>
      <c r="G412" s="237"/>
      <c r="H412" s="238" t="s">
        <v>21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AT412" s="245" t="s">
        <v>132</v>
      </c>
      <c r="AU412" s="245" t="s">
        <v>128</v>
      </c>
      <c r="AV412" s="11" t="s">
        <v>77</v>
      </c>
      <c r="AW412" s="11" t="s">
        <v>34</v>
      </c>
      <c r="AX412" s="11" t="s">
        <v>70</v>
      </c>
      <c r="AY412" s="245" t="s">
        <v>119</v>
      </c>
    </row>
    <row r="413" s="11" customFormat="1">
      <c r="B413" s="236"/>
      <c r="C413" s="237"/>
      <c r="D413" s="233" t="s">
        <v>132</v>
      </c>
      <c r="E413" s="238" t="s">
        <v>21</v>
      </c>
      <c r="F413" s="239" t="s">
        <v>145</v>
      </c>
      <c r="G413" s="237"/>
      <c r="H413" s="238" t="s">
        <v>21</v>
      </c>
      <c r="I413" s="240"/>
      <c r="J413" s="237"/>
      <c r="K413" s="237"/>
      <c r="L413" s="241"/>
      <c r="M413" s="242"/>
      <c r="N413" s="243"/>
      <c r="O413" s="243"/>
      <c r="P413" s="243"/>
      <c r="Q413" s="243"/>
      <c r="R413" s="243"/>
      <c r="S413" s="243"/>
      <c r="T413" s="244"/>
      <c r="AT413" s="245" t="s">
        <v>132</v>
      </c>
      <c r="AU413" s="245" t="s">
        <v>128</v>
      </c>
      <c r="AV413" s="11" t="s">
        <v>77</v>
      </c>
      <c r="AW413" s="11" t="s">
        <v>34</v>
      </c>
      <c r="AX413" s="11" t="s">
        <v>70</v>
      </c>
      <c r="AY413" s="245" t="s">
        <v>119</v>
      </c>
    </row>
    <row r="414" s="12" customFormat="1">
      <c r="B414" s="246"/>
      <c r="C414" s="247"/>
      <c r="D414" s="233" t="s">
        <v>132</v>
      </c>
      <c r="E414" s="248" t="s">
        <v>21</v>
      </c>
      <c r="F414" s="249" t="s">
        <v>146</v>
      </c>
      <c r="G414" s="247"/>
      <c r="H414" s="250">
        <v>130.19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132</v>
      </c>
      <c r="AU414" s="256" t="s">
        <v>128</v>
      </c>
      <c r="AV414" s="12" t="s">
        <v>128</v>
      </c>
      <c r="AW414" s="12" t="s">
        <v>34</v>
      </c>
      <c r="AX414" s="12" t="s">
        <v>70</v>
      </c>
      <c r="AY414" s="256" t="s">
        <v>119</v>
      </c>
    </row>
    <row r="415" s="11" customFormat="1">
      <c r="B415" s="236"/>
      <c r="C415" s="237"/>
      <c r="D415" s="233" t="s">
        <v>132</v>
      </c>
      <c r="E415" s="238" t="s">
        <v>21</v>
      </c>
      <c r="F415" s="239" t="s">
        <v>147</v>
      </c>
      <c r="G415" s="237"/>
      <c r="H415" s="238" t="s">
        <v>21</v>
      </c>
      <c r="I415" s="240"/>
      <c r="J415" s="237"/>
      <c r="K415" s="237"/>
      <c r="L415" s="241"/>
      <c r="M415" s="242"/>
      <c r="N415" s="243"/>
      <c r="O415" s="243"/>
      <c r="P415" s="243"/>
      <c r="Q415" s="243"/>
      <c r="R415" s="243"/>
      <c r="S415" s="243"/>
      <c r="T415" s="244"/>
      <c r="AT415" s="245" t="s">
        <v>132</v>
      </c>
      <c r="AU415" s="245" t="s">
        <v>128</v>
      </c>
      <c r="AV415" s="11" t="s">
        <v>77</v>
      </c>
      <c r="AW415" s="11" t="s">
        <v>34</v>
      </c>
      <c r="AX415" s="11" t="s">
        <v>70</v>
      </c>
      <c r="AY415" s="245" t="s">
        <v>119</v>
      </c>
    </row>
    <row r="416" s="12" customFormat="1">
      <c r="B416" s="246"/>
      <c r="C416" s="247"/>
      <c r="D416" s="233" t="s">
        <v>132</v>
      </c>
      <c r="E416" s="248" t="s">
        <v>21</v>
      </c>
      <c r="F416" s="249" t="s">
        <v>148</v>
      </c>
      <c r="G416" s="247"/>
      <c r="H416" s="250">
        <v>10.789999999999999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AT416" s="256" t="s">
        <v>132</v>
      </c>
      <c r="AU416" s="256" t="s">
        <v>128</v>
      </c>
      <c r="AV416" s="12" t="s">
        <v>128</v>
      </c>
      <c r="AW416" s="12" t="s">
        <v>34</v>
      </c>
      <c r="AX416" s="12" t="s">
        <v>70</v>
      </c>
      <c r="AY416" s="256" t="s">
        <v>119</v>
      </c>
    </row>
    <row r="417" s="11" customFormat="1">
      <c r="B417" s="236"/>
      <c r="C417" s="237"/>
      <c r="D417" s="233" t="s">
        <v>132</v>
      </c>
      <c r="E417" s="238" t="s">
        <v>21</v>
      </c>
      <c r="F417" s="239" t="s">
        <v>149</v>
      </c>
      <c r="G417" s="237"/>
      <c r="H417" s="238" t="s">
        <v>21</v>
      </c>
      <c r="I417" s="240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AT417" s="245" t="s">
        <v>132</v>
      </c>
      <c r="AU417" s="245" t="s">
        <v>128</v>
      </c>
      <c r="AV417" s="11" t="s">
        <v>77</v>
      </c>
      <c r="AW417" s="11" t="s">
        <v>34</v>
      </c>
      <c r="AX417" s="11" t="s">
        <v>70</v>
      </c>
      <c r="AY417" s="245" t="s">
        <v>119</v>
      </c>
    </row>
    <row r="418" s="12" customFormat="1">
      <c r="B418" s="246"/>
      <c r="C418" s="247"/>
      <c r="D418" s="233" t="s">
        <v>132</v>
      </c>
      <c r="E418" s="248" t="s">
        <v>21</v>
      </c>
      <c r="F418" s="249" t="s">
        <v>150</v>
      </c>
      <c r="G418" s="247"/>
      <c r="H418" s="250">
        <v>39.18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132</v>
      </c>
      <c r="AU418" s="256" t="s">
        <v>128</v>
      </c>
      <c r="AV418" s="12" t="s">
        <v>128</v>
      </c>
      <c r="AW418" s="12" t="s">
        <v>34</v>
      </c>
      <c r="AX418" s="12" t="s">
        <v>70</v>
      </c>
      <c r="AY418" s="256" t="s">
        <v>119</v>
      </c>
    </row>
    <row r="419" s="11" customFormat="1">
      <c r="B419" s="236"/>
      <c r="C419" s="237"/>
      <c r="D419" s="233" t="s">
        <v>132</v>
      </c>
      <c r="E419" s="238" t="s">
        <v>21</v>
      </c>
      <c r="F419" s="239" t="s">
        <v>151</v>
      </c>
      <c r="G419" s="237"/>
      <c r="H419" s="238" t="s">
        <v>21</v>
      </c>
      <c r="I419" s="240"/>
      <c r="J419" s="237"/>
      <c r="K419" s="237"/>
      <c r="L419" s="241"/>
      <c r="M419" s="242"/>
      <c r="N419" s="243"/>
      <c r="O419" s="243"/>
      <c r="P419" s="243"/>
      <c r="Q419" s="243"/>
      <c r="R419" s="243"/>
      <c r="S419" s="243"/>
      <c r="T419" s="244"/>
      <c r="AT419" s="245" t="s">
        <v>132</v>
      </c>
      <c r="AU419" s="245" t="s">
        <v>128</v>
      </c>
      <c r="AV419" s="11" t="s">
        <v>77</v>
      </c>
      <c r="AW419" s="11" t="s">
        <v>34</v>
      </c>
      <c r="AX419" s="11" t="s">
        <v>70</v>
      </c>
      <c r="AY419" s="245" t="s">
        <v>119</v>
      </c>
    </row>
    <row r="420" s="12" customFormat="1">
      <c r="B420" s="246"/>
      <c r="C420" s="247"/>
      <c r="D420" s="233" t="s">
        <v>132</v>
      </c>
      <c r="E420" s="248" t="s">
        <v>21</v>
      </c>
      <c r="F420" s="249" t="s">
        <v>152</v>
      </c>
      <c r="G420" s="247"/>
      <c r="H420" s="250">
        <v>50.869999999999997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AT420" s="256" t="s">
        <v>132</v>
      </c>
      <c r="AU420" s="256" t="s">
        <v>128</v>
      </c>
      <c r="AV420" s="12" t="s">
        <v>128</v>
      </c>
      <c r="AW420" s="12" t="s">
        <v>34</v>
      </c>
      <c r="AX420" s="12" t="s">
        <v>70</v>
      </c>
      <c r="AY420" s="256" t="s">
        <v>119</v>
      </c>
    </row>
    <row r="421" s="11" customFormat="1">
      <c r="B421" s="236"/>
      <c r="C421" s="237"/>
      <c r="D421" s="233" t="s">
        <v>132</v>
      </c>
      <c r="E421" s="238" t="s">
        <v>21</v>
      </c>
      <c r="F421" s="239" t="s">
        <v>153</v>
      </c>
      <c r="G421" s="237"/>
      <c r="H421" s="238" t="s">
        <v>21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AT421" s="245" t="s">
        <v>132</v>
      </c>
      <c r="AU421" s="245" t="s">
        <v>128</v>
      </c>
      <c r="AV421" s="11" t="s">
        <v>77</v>
      </c>
      <c r="AW421" s="11" t="s">
        <v>34</v>
      </c>
      <c r="AX421" s="11" t="s">
        <v>70</v>
      </c>
      <c r="AY421" s="245" t="s">
        <v>119</v>
      </c>
    </row>
    <row r="422" s="12" customFormat="1">
      <c r="B422" s="246"/>
      <c r="C422" s="247"/>
      <c r="D422" s="233" t="s">
        <v>132</v>
      </c>
      <c r="E422" s="248" t="s">
        <v>21</v>
      </c>
      <c r="F422" s="249" t="s">
        <v>154</v>
      </c>
      <c r="G422" s="247"/>
      <c r="H422" s="250">
        <v>60.030000000000001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AT422" s="256" t="s">
        <v>132</v>
      </c>
      <c r="AU422" s="256" t="s">
        <v>128</v>
      </c>
      <c r="AV422" s="12" t="s">
        <v>128</v>
      </c>
      <c r="AW422" s="12" t="s">
        <v>34</v>
      </c>
      <c r="AX422" s="12" t="s">
        <v>70</v>
      </c>
      <c r="AY422" s="256" t="s">
        <v>119</v>
      </c>
    </row>
    <row r="423" s="11" customFormat="1">
      <c r="B423" s="236"/>
      <c r="C423" s="237"/>
      <c r="D423" s="233" t="s">
        <v>132</v>
      </c>
      <c r="E423" s="238" t="s">
        <v>21</v>
      </c>
      <c r="F423" s="239" t="s">
        <v>155</v>
      </c>
      <c r="G423" s="237"/>
      <c r="H423" s="238" t="s">
        <v>21</v>
      </c>
      <c r="I423" s="240"/>
      <c r="J423" s="237"/>
      <c r="K423" s="237"/>
      <c r="L423" s="241"/>
      <c r="M423" s="242"/>
      <c r="N423" s="243"/>
      <c r="O423" s="243"/>
      <c r="P423" s="243"/>
      <c r="Q423" s="243"/>
      <c r="R423" s="243"/>
      <c r="S423" s="243"/>
      <c r="T423" s="244"/>
      <c r="AT423" s="245" t="s">
        <v>132</v>
      </c>
      <c r="AU423" s="245" t="s">
        <v>128</v>
      </c>
      <c r="AV423" s="11" t="s">
        <v>77</v>
      </c>
      <c r="AW423" s="11" t="s">
        <v>34</v>
      </c>
      <c r="AX423" s="11" t="s">
        <v>70</v>
      </c>
      <c r="AY423" s="245" t="s">
        <v>119</v>
      </c>
    </row>
    <row r="424" s="12" customFormat="1">
      <c r="B424" s="246"/>
      <c r="C424" s="247"/>
      <c r="D424" s="233" t="s">
        <v>132</v>
      </c>
      <c r="E424" s="248" t="s">
        <v>21</v>
      </c>
      <c r="F424" s="249" t="s">
        <v>156</v>
      </c>
      <c r="G424" s="247"/>
      <c r="H424" s="250">
        <v>119.34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132</v>
      </c>
      <c r="AU424" s="256" t="s">
        <v>128</v>
      </c>
      <c r="AV424" s="12" t="s">
        <v>128</v>
      </c>
      <c r="AW424" s="12" t="s">
        <v>34</v>
      </c>
      <c r="AX424" s="12" t="s">
        <v>70</v>
      </c>
      <c r="AY424" s="256" t="s">
        <v>119</v>
      </c>
    </row>
    <row r="425" s="13" customFormat="1">
      <c r="B425" s="257"/>
      <c r="C425" s="258"/>
      <c r="D425" s="233" t="s">
        <v>132</v>
      </c>
      <c r="E425" s="259" t="s">
        <v>21</v>
      </c>
      <c r="F425" s="260" t="s">
        <v>157</v>
      </c>
      <c r="G425" s="258"/>
      <c r="H425" s="261">
        <v>410.39999999999998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AT425" s="267" t="s">
        <v>132</v>
      </c>
      <c r="AU425" s="267" t="s">
        <v>128</v>
      </c>
      <c r="AV425" s="13" t="s">
        <v>139</v>
      </c>
      <c r="AW425" s="13" t="s">
        <v>34</v>
      </c>
      <c r="AX425" s="13" t="s">
        <v>70</v>
      </c>
      <c r="AY425" s="267" t="s">
        <v>119</v>
      </c>
    </row>
    <row r="426" s="11" customFormat="1">
      <c r="B426" s="236"/>
      <c r="C426" s="237"/>
      <c r="D426" s="233" t="s">
        <v>132</v>
      </c>
      <c r="E426" s="238" t="s">
        <v>21</v>
      </c>
      <c r="F426" s="239" t="s">
        <v>158</v>
      </c>
      <c r="G426" s="237"/>
      <c r="H426" s="238" t="s">
        <v>21</v>
      </c>
      <c r="I426" s="240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AT426" s="245" t="s">
        <v>132</v>
      </c>
      <c r="AU426" s="245" t="s">
        <v>128</v>
      </c>
      <c r="AV426" s="11" t="s">
        <v>77</v>
      </c>
      <c r="AW426" s="11" t="s">
        <v>34</v>
      </c>
      <c r="AX426" s="11" t="s">
        <v>70</v>
      </c>
      <c r="AY426" s="245" t="s">
        <v>119</v>
      </c>
    </row>
    <row r="427" s="12" customFormat="1">
      <c r="B427" s="246"/>
      <c r="C427" s="247"/>
      <c r="D427" s="233" t="s">
        <v>132</v>
      </c>
      <c r="E427" s="248" t="s">
        <v>21</v>
      </c>
      <c r="F427" s="249" t="s">
        <v>159</v>
      </c>
      <c r="G427" s="247"/>
      <c r="H427" s="250">
        <v>-8.2579999999999991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AT427" s="256" t="s">
        <v>132</v>
      </c>
      <c r="AU427" s="256" t="s">
        <v>128</v>
      </c>
      <c r="AV427" s="12" t="s">
        <v>128</v>
      </c>
      <c r="AW427" s="12" t="s">
        <v>34</v>
      </c>
      <c r="AX427" s="12" t="s">
        <v>70</v>
      </c>
      <c r="AY427" s="256" t="s">
        <v>119</v>
      </c>
    </row>
    <row r="428" s="12" customFormat="1">
      <c r="B428" s="246"/>
      <c r="C428" s="247"/>
      <c r="D428" s="233" t="s">
        <v>132</v>
      </c>
      <c r="E428" s="248" t="s">
        <v>21</v>
      </c>
      <c r="F428" s="249" t="s">
        <v>160</v>
      </c>
      <c r="G428" s="247"/>
      <c r="H428" s="250">
        <v>-12.810000000000001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132</v>
      </c>
      <c r="AU428" s="256" t="s">
        <v>128</v>
      </c>
      <c r="AV428" s="12" t="s">
        <v>128</v>
      </c>
      <c r="AW428" s="12" t="s">
        <v>34</v>
      </c>
      <c r="AX428" s="12" t="s">
        <v>70</v>
      </c>
      <c r="AY428" s="256" t="s">
        <v>119</v>
      </c>
    </row>
    <row r="429" s="12" customFormat="1">
      <c r="B429" s="246"/>
      <c r="C429" s="247"/>
      <c r="D429" s="233" t="s">
        <v>132</v>
      </c>
      <c r="E429" s="248" t="s">
        <v>21</v>
      </c>
      <c r="F429" s="249" t="s">
        <v>161</v>
      </c>
      <c r="G429" s="247"/>
      <c r="H429" s="250">
        <v>-1.716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AT429" s="256" t="s">
        <v>132</v>
      </c>
      <c r="AU429" s="256" t="s">
        <v>128</v>
      </c>
      <c r="AV429" s="12" t="s">
        <v>128</v>
      </c>
      <c r="AW429" s="12" t="s">
        <v>34</v>
      </c>
      <c r="AX429" s="12" t="s">
        <v>70</v>
      </c>
      <c r="AY429" s="256" t="s">
        <v>119</v>
      </c>
    </row>
    <row r="430" s="12" customFormat="1">
      <c r="B430" s="246"/>
      <c r="C430" s="247"/>
      <c r="D430" s="233" t="s">
        <v>132</v>
      </c>
      <c r="E430" s="248" t="s">
        <v>21</v>
      </c>
      <c r="F430" s="249" t="s">
        <v>162</v>
      </c>
      <c r="G430" s="247"/>
      <c r="H430" s="250">
        <v>-0.30299999999999999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AT430" s="256" t="s">
        <v>132</v>
      </c>
      <c r="AU430" s="256" t="s">
        <v>128</v>
      </c>
      <c r="AV430" s="12" t="s">
        <v>128</v>
      </c>
      <c r="AW430" s="12" t="s">
        <v>34</v>
      </c>
      <c r="AX430" s="12" t="s">
        <v>70</v>
      </c>
      <c r="AY430" s="256" t="s">
        <v>119</v>
      </c>
    </row>
    <row r="431" s="11" customFormat="1">
      <c r="B431" s="236"/>
      <c r="C431" s="237"/>
      <c r="D431" s="233" t="s">
        <v>132</v>
      </c>
      <c r="E431" s="238" t="s">
        <v>21</v>
      </c>
      <c r="F431" s="239" t="s">
        <v>163</v>
      </c>
      <c r="G431" s="237"/>
      <c r="H431" s="238" t="s">
        <v>21</v>
      </c>
      <c r="I431" s="240"/>
      <c r="J431" s="237"/>
      <c r="K431" s="237"/>
      <c r="L431" s="241"/>
      <c r="M431" s="242"/>
      <c r="N431" s="243"/>
      <c r="O431" s="243"/>
      <c r="P431" s="243"/>
      <c r="Q431" s="243"/>
      <c r="R431" s="243"/>
      <c r="S431" s="243"/>
      <c r="T431" s="244"/>
      <c r="AT431" s="245" t="s">
        <v>132</v>
      </c>
      <c r="AU431" s="245" t="s">
        <v>128</v>
      </c>
      <c r="AV431" s="11" t="s">
        <v>77</v>
      </c>
      <c r="AW431" s="11" t="s">
        <v>34</v>
      </c>
      <c r="AX431" s="11" t="s">
        <v>70</v>
      </c>
      <c r="AY431" s="245" t="s">
        <v>119</v>
      </c>
    </row>
    <row r="432" s="12" customFormat="1">
      <c r="B432" s="246"/>
      <c r="C432" s="247"/>
      <c r="D432" s="233" t="s">
        <v>132</v>
      </c>
      <c r="E432" s="248" t="s">
        <v>21</v>
      </c>
      <c r="F432" s="249" t="s">
        <v>164</v>
      </c>
      <c r="G432" s="247"/>
      <c r="H432" s="250">
        <v>-1.72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132</v>
      </c>
      <c r="AU432" s="256" t="s">
        <v>128</v>
      </c>
      <c r="AV432" s="12" t="s">
        <v>128</v>
      </c>
      <c r="AW432" s="12" t="s">
        <v>34</v>
      </c>
      <c r="AX432" s="12" t="s">
        <v>70</v>
      </c>
      <c r="AY432" s="256" t="s">
        <v>119</v>
      </c>
    </row>
    <row r="433" s="12" customFormat="1">
      <c r="B433" s="246"/>
      <c r="C433" s="247"/>
      <c r="D433" s="233" t="s">
        <v>132</v>
      </c>
      <c r="E433" s="248" t="s">
        <v>21</v>
      </c>
      <c r="F433" s="249" t="s">
        <v>165</v>
      </c>
      <c r="G433" s="247"/>
      <c r="H433" s="250">
        <v>-1.1799999999999999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AT433" s="256" t="s">
        <v>132</v>
      </c>
      <c r="AU433" s="256" t="s">
        <v>128</v>
      </c>
      <c r="AV433" s="12" t="s">
        <v>128</v>
      </c>
      <c r="AW433" s="12" t="s">
        <v>34</v>
      </c>
      <c r="AX433" s="12" t="s">
        <v>70</v>
      </c>
      <c r="AY433" s="256" t="s">
        <v>119</v>
      </c>
    </row>
    <row r="434" s="12" customFormat="1">
      <c r="B434" s="246"/>
      <c r="C434" s="247"/>
      <c r="D434" s="233" t="s">
        <v>132</v>
      </c>
      <c r="E434" s="248" t="s">
        <v>21</v>
      </c>
      <c r="F434" s="249" t="s">
        <v>166</v>
      </c>
      <c r="G434" s="247"/>
      <c r="H434" s="250">
        <v>-1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AT434" s="256" t="s">
        <v>132</v>
      </c>
      <c r="AU434" s="256" t="s">
        <v>128</v>
      </c>
      <c r="AV434" s="12" t="s">
        <v>128</v>
      </c>
      <c r="AW434" s="12" t="s">
        <v>34</v>
      </c>
      <c r="AX434" s="12" t="s">
        <v>70</v>
      </c>
      <c r="AY434" s="256" t="s">
        <v>119</v>
      </c>
    </row>
    <row r="435" s="13" customFormat="1">
      <c r="B435" s="257"/>
      <c r="C435" s="258"/>
      <c r="D435" s="233" t="s">
        <v>132</v>
      </c>
      <c r="E435" s="259" t="s">
        <v>21</v>
      </c>
      <c r="F435" s="260" t="s">
        <v>157</v>
      </c>
      <c r="G435" s="258"/>
      <c r="H435" s="261">
        <v>-26.986999999999998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AT435" s="267" t="s">
        <v>132</v>
      </c>
      <c r="AU435" s="267" t="s">
        <v>128</v>
      </c>
      <c r="AV435" s="13" t="s">
        <v>139</v>
      </c>
      <c r="AW435" s="13" t="s">
        <v>34</v>
      </c>
      <c r="AX435" s="13" t="s">
        <v>70</v>
      </c>
      <c r="AY435" s="267" t="s">
        <v>119</v>
      </c>
    </row>
    <row r="436" s="14" customFormat="1">
      <c r="B436" s="268"/>
      <c r="C436" s="269"/>
      <c r="D436" s="233" t="s">
        <v>132</v>
      </c>
      <c r="E436" s="270" t="s">
        <v>21</v>
      </c>
      <c r="F436" s="271" t="s">
        <v>167</v>
      </c>
      <c r="G436" s="269"/>
      <c r="H436" s="272">
        <v>383.41300000000001</v>
      </c>
      <c r="I436" s="273"/>
      <c r="J436" s="269"/>
      <c r="K436" s="269"/>
      <c r="L436" s="274"/>
      <c r="M436" s="280"/>
      <c r="N436" s="281"/>
      <c r="O436" s="281"/>
      <c r="P436" s="281"/>
      <c r="Q436" s="281"/>
      <c r="R436" s="281"/>
      <c r="S436" s="281"/>
      <c r="T436" s="282"/>
      <c r="AT436" s="278" t="s">
        <v>132</v>
      </c>
      <c r="AU436" s="278" t="s">
        <v>128</v>
      </c>
      <c r="AV436" s="14" t="s">
        <v>127</v>
      </c>
      <c r="AW436" s="14" t="s">
        <v>34</v>
      </c>
      <c r="AX436" s="14" t="s">
        <v>77</v>
      </c>
      <c r="AY436" s="278" t="s">
        <v>119</v>
      </c>
    </row>
    <row r="437" s="1" customFormat="1" ht="6.96" customHeight="1">
      <c r="B437" s="67"/>
      <c r="C437" s="68"/>
      <c r="D437" s="68"/>
      <c r="E437" s="68"/>
      <c r="F437" s="68"/>
      <c r="G437" s="68"/>
      <c r="H437" s="68"/>
      <c r="I437" s="166"/>
      <c r="J437" s="68"/>
      <c r="K437" s="68"/>
      <c r="L437" s="72"/>
    </row>
  </sheetData>
  <sheetProtection sheet="1" autoFilter="0" formatColumns="0" formatRows="0" objects="1" scenarios="1" spinCount="100000" saltValue="UthwG0aPh4Utmxv3gpV9A0Rj3HSURBYtGU/139othEFxMd+VapCGgphM2z18YU4GatdlSE7yfpNWWumnYbQIJA==" hashValue="63l1QDB6kYqK0oZ3JMUnYVsugyTaqIjUMPemP3as2R0VZMSgLFhqDFK+68S2hH3ltt2wMe5fi8/8lSRgLgbCEA==" algorithmName="SHA-512" password="CC35"/>
  <autoFilter ref="C83:K436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82</v>
      </c>
      <c r="G1" s="139" t="s">
        <v>83</v>
      </c>
      <c r="H1" s="139"/>
      <c r="I1" s="140"/>
      <c r="J1" s="139" t="s">
        <v>84</v>
      </c>
      <c r="K1" s="138" t="s">
        <v>85</v>
      </c>
      <c r="L1" s="139" t="s">
        <v>86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77</v>
      </c>
    </row>
    <row r="4" ht="36.96" customHeight="1">
      <c r="B4" s="28"/>
      <c r="C4" s="29"/>
      <c r="D4" s="30" t="s">
        <v>87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Statické zajištění pláště objektu č.p. 172/24, nám. T.G.M., Česká Lípa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88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394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2. 10. 2017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30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35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36</v>
      </c>
      <c r="E27" s="47"/>
      <c r="F27" s="47"/>
      <c r="G27" s="47"/>
      <c r="H27" s="47"/>
      <c r="I27" s="144"/>
      <c r="J27" s="155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38</v>
      </c>
      <c r="G29" s="47"/>
      <c r="H29" s="47"/>
      <c r="I29" s="156" t="s">
        <v>37</v>
      </c>
      <c r="J29" s="52" t="s">
        <v>39</v>
      </c>
      <c r="K29" s="51"/>
    </row>
    <row r="30" s="1" customFormat="1" ht="14.4" customHeight="1">
      <c r="B30" s="46"/>
      <c r="C30" s="47"/>
      <c r="D30" s="55" t="s">
        <v>40</v>
      </c>
      <c r="E30" s="55" t="s">
        <v>41</v>
      </c>
      <c r="F30" s="157">
        <f>ROUND(SUM(BE80:BE92), 2)</f>
        <v>0</v>
      </c>
      <c r="G30" s="47"/>
      <c r="H30" s="47"/>
      <c r="I30" s="158">
        <v>0.20999999999999999</v>
      </c>
      <c r="J30" s="157">
        <f>ROUND(ROUND((SUM(BE80:BE92)), 2)*I30, 2)</f>
        <v>0</v>
      </c>
      <c r="K30" s="51"/>
    </row>
    <row r="31" s="1" customFormat="1" ht="14.4" customHeight="1">
      <c r="B31" s="46"/>
      <c r="C31" s="47"/>
      <c r="D31" s="47"/>
      <c r="E31" s="55" t="s">
        <v>42</v>
      </c>
      <c r="F31" s="157">
        <f>ROUND(SUM(BF80:BF92), 2)</f>
        <v>0</v>
      </c>
      <c r="G31" s="47"/>
      <c r="H31" s="47"/>
      <c r="I31" s="158">
        <v>0.14999999999999999</v>
      </c>
      <c r="J31" s="157">
        <f>ROUND(ROUND((SUM(BF80:BF92)),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43</v>
      </c>
      <c r="F32" s="157">
        <f>ROUND(SUM(BG80:BG92),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44</v>
      </c>
      <c r="F33" s="157">
        <f>ROUND(SUM(BH80:BH92),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57">
        <f>ROUND(SUM(BI80:BI92),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46</v>
      </c>
      <c r="E36" s="98"/>
      <c r="F36" s="98"/>
      <c r="G36" s="161" t="s">
        <v>47</v>
      </c>
      <c r="H36" s="162" t="s">
        <v>48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90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Statické zajištění pláště objektu č.p. 172/24, nám. T.G.M., Česká Lípa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88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VRN - Vedlejší a ostatní náklady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Česká Lípa</v>
      </c>
      <c r="G49" s="47"/>
      <c r="H49" s="47"/>
      <c r="I49" s="146" t="s">
        <v>25</v>
      </c>
      <c r="J49" s="147" t="str">
        <f>IF(J12="","",J12)</f>
        <v>2. 10. 2017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91</v>
      </c>
      <c r="D54" s="159"/>
      <c r="E54" s="159"/>
      <c r="F54" s="159"/>
      <c r="G54" s="159"/>
      <c r="H54" s="159"/>
      <c r="I54" s="173"/>
      <c r="J54" s="174" t="s">
        <v>92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93</v>
      </c>
      <c r="D56" s="47"/>
      <c r="E56" s="47"/>
      <c r="F56" s="47"/>
      <c r="G56" s="47"/>
      <c r="H56" s="47"/>
      <c r="I56" s="144"/>
      <c r="J56" s="155">
        <f>J80</f>
        <v>0</v>
      </c>
      <c r="K56" s="51"/>
      <c r="AU56" s="24" t="s">
        <v>94</v>
      </c>
    </row>
    <row r="57" s="7" customFormat="1" ht="24.96" customHeight="1">
      <c r="B57" s="177"/>
      <c r="C57" s="178"/>
      <c r="D57" s="179" t="s">
        <v>395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8" customFormat="1" ht="19.92" customHeight="1">
      <c r="B58" s="184"/>
      <c r="C58" s="185"/>
      <c r="D58" s="186" t="s">
        <v>396</v>
      </c>
      <c r="E58" s="187"/>
      <c r="F58" s="187"/>
      <c r="G58" s="187"/>
      <c r="H58" s="187"/>
      <c r="I58" s="188"/>
      <c r="J58" s="189">
        <f>J82</f>
        <v>0</v>
      </c>
      <c r="K58" s="190"/>
    </row>
    <row r="59" s="8" customFormat="1" ht="19.92" customHeight="1">
      <c r="B59" s="184"/>
      <c r="C59" s="185"/>
      <c r="D59" s="186" t="s">
        <v>397</v>
      </c>
      <c r="E59" s="187"/>
      <c r="F59" s="187"/>
      <c r="G59" s="187"/>
      <c r="H59" s="187"/>
      <c r="I59" s="188"/>
      <c r="J59" s="189">
        <f>J85</f>
        <v>0</v>
      </c>
      <c r="K59" s="190"/>
    </row>
    <row r="60" s="8" customFormat="1" ht="19.92" customHeight="1">
      <c r="B60" s="184"/>
      <c r="C60" s="185"/>
      <c r="D60" s="186" t="s">
        <v>398</v>
      </c>
      <c r="E60" s="187"/>
      <c r="F60" s="187"/>
      <c r="G60" s="187"/>
      <c r="H60" s="187"/>
      <c r="I60" s="188"/>
      <c r="J60" s="189">
        <f>J88</f>
        <v>0</v>
      </c>
      <c r="K60" s="190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44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66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69"/>
      <c r="J66" s="71"/>
      <c r="K66" s="71"/>
      <c r="L66" s="72"/>
    </row>
    <row r="67" s="1" customFormat="1" ht="36.96" customHeight="1">
      <c r="B67" s="46"/>
      <c r="C67" s="73" t="s">
        <v>103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6.5" customHeight="1">
      <c r="B70" s="46"/>
      <c r="C70" s="74"/>
      <c r="D70" s="74"/>
      <c r="E70" s="192" t="str">
        <f>E7</f>
        <v>Statické zajištění pláště objektu č.p. 172/24, nám. T.G.M., Česká Lípa</v>
      </c>
      <c r="F70" s="76"/>
      <c r="G70" s="76"/>
      <c r="H70" s="76"/>
      <c r="I70" s="191"/>
      <c r="J70" s="74"/>
      <c r="K70" s="74"/>
      <c r="L70" s="72"/>
    </row>
    <row r="71" s="1" customFormat="1" ht="14.4" customHeight="1">
      <c r="B71" s="46"/>
      <c r="C71" s="76" t="s">
        <v>88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7.25" customHeight="1">
      <c r="B72" s="46"/>
      <c r="C72" s="74"/>
      <c r="D72" s="74"/>
      <c r="E72" s="82" t="str">
        <f>E9</f>
        <v>VRN - Vedlejší a ostatní náklady</v>
      </c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8" customHeight="1">
      <c r="B74" s="46"/>
      <c r="C74" s="76" t="s">
        <v>23</v>
      </c>
      <c r="D74" s="74"/>
      <c r="E74" s="74"/>
      <c r="F74" s="193" t="str">
        <f>F12</f>
        <v>Česká Lípa</v>
      </c>
      <c r="G74" s="74"/>
      <c r="H74" s="74"/>
      <c r="I74" s="194" t="s">
        <v>25</v>
      </c>
      <c r="J74" s="85" t="str">
        <f>IF(J12="","",J12)</f>
        <v>2. 10. 2017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>
      <c r="B76" s="46"/>
      <c r="C76" s="76" t="s">
        <v>27</v>
      </c>
      <c r="D76" s="74"/>
      <c r="E76" s="74"/>
      <c r="F76" s="193" t="str">
        <f>E15</f>
        <v xml:space="preserve"> </v>
      </c>
      <c r="G76" s="74"/>
      <c r="H76" s="74"/>
      <c r="I76" s="194" t="s">
        <v>33</v>
      </c>
      <c r="J76" s="193" t="str">
        <f>E21</f>
        <v xml:space="preserve"> </v>
      </c>
      <c r="K76" s="74"/>
      <c r="L76" s="72"/>
    </row>
    <row r="77" s="1" customFormat="1" ht="14.4" customHeight="1">
      <c r="B77" s="46"/>
      <c r="C77" s="76" t="s">
        <v>31</v>
      </c>
      <c r="D77" s="74"/>
      <c r="E77" s="74"/>
      <c r="F77" s="193" t="str">
        <f>IF(E18="","",E18)</f>
        <v/>
      </c>
      <c r="G77" s="74"/>
      <c r="H77" s="74"/>
      <c r="I77" s="191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9" customFormat="1" ht="29.28" customHeight="1">
      <c r="B79" s="195"/>
      <c r="C79" s="196" t="s">
        <v>104</v>
      </c>
      <c r="D79" s="197" t="s">
        <v>55</v>
      </c>
      <c r="E79" s="197" t="s">
        <v>51</v>
      </c>
      <c r="F79" s="197" t="s">
        <v>105</v>
      </c>
      <c r="G79" s="197" t="s">
        <v>106</v>
      </c>
      <c r="H79" s="197" t="s">
        <v>107</v>
      </c>
      <c r="I79" s="198" t="s">
        <v>108</v>
      </c>
      <c r="J79" s="197" t="s">
        <v>92</v>
      </c>
      <c r="K79" s="199" t="s">
        <v>109</v>
      </c>
      <c r="L79" s="200"/>
      <c r="M79" s="102" t="s">
        <v>110</v>
      </c>
      <c r="N79" s="103" t="s">
        <v>40</v>
      </c>
      <c r="O79" s="103" t="s">
        <v>111</v>
      </c>
      <c r="P79" s="103" t="s">
        <v>112</v>
      </c>
      <c r="Q79" s="103" t="s">
        <v>113</v>
      </c>
      <c r="R79" s="103" t="s">
        <v>114</v>
      </c>
      <c r="S79" s="103" t="s">
        <v>115</v>
      </c>
      <c r="T79" s="104" t="s">
        <v>116</v>
      </c>
    </row>
    <row r="80" s="1" customFormat="1" ht="29.28" customHeight="1">
      <c r="B80" s="46"/>
      <c r="C80" s="108" t="s">
        <v>93</v>
      </c>
      <c r="D80" s="74"/>
      <c r="E80" s="74"/>
      <c r="F80" s="74"/>
      <c r="G80" s="74"/>
      <c r="H80" s="74"/>
      <c r="I80" s="191"/>
      <c r="J80" s="201">
        <f>BK80</f>
        <v>0</v>
      </c>
      <c r="K80" s="74"/>
      <c r="L80" s="72"/>
      <c r="M80" s="105"/>
      <c r="N80" s="106"/>
      <c r="O80" s="106"/>
      <c r="P80" s="202">
        <f>P81</f>
        <v>0</v>
      </c>
      <c r="Q80" s="106"/>
      <c r="R80" s="202">
        <f>R81</f>
        <v>0</v>
      </c>
      <c r="S80" s="106"/>
      <c r="T80" s="203">
        <f>T81</f>
        <v>0</v>
      </c>
      <c r="AT80" s="24" t="s">
        <v>69</v>
      </c>
      <c r="AU80" s="24" t="s">
        <v>94</v>
      </c>
      <c r="BK80" s="204">
        <f>BK81</f>
        <v>0</v>
      </c>
    </row>
    <row r="81" s="10" customFormat="1" ht="37.44" customHeight="1">
      <c r="B81" s="205"/>
      <c r="C81" s="206"/>
      <c r="D81" s="207" t="s">
        <v>69</v>
      </c>
      <c r="E81" s="208" t="s">
        <v>79</v>
      </c>
      <c r="F81" s="208" t="s">
        <v>399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P82+P85+P88</f>
        <v>0</v>
      </c>
      <c r="Q81" s="213"/>
      <c r="R81" s="214">
        <f>R82+R85+R88</f>
        <v>0</v>
      </c>
      <c r="S81" s="213"/>
      <c r="T81" s="215">
        <f>T82+T85+T88</f>
        <v>0</v>
      </c>
      <c r="AR81" s="216" t="s">
        <v>173</v>
      </c>
      <c r="AT81" s="217" t="s">
        <v>69</v>
      </c>
      <c r="AU81" s="217" t="s">
        <v>70</v>
      </c>
      <c r="AY81" s="216" t="s">
        <v>119</v>
      </c>
      <c r="BK81" s="218">
        <f>BK82+BK85+BK88</f>
        <v>0</v>
      </c>
    </row>
    <row r="82" s="10" customFormat="1" ht="19.92" customHeight="1">
      <c r="B82" s="205"/>
      <c r="C82" s="206"/>
      <c r="D82" s="207" t="s">
        <v>69</v>
      </c>
      <c r="E82" s="219" t="s">
        <v>400</v>
      </c>
      <c r="F82" s="219" t="s">
        <v>401</v>
      </c>
      <c r="G82" s="206"/>
      <c r="H82" s="206"/>
      <c r="I82" s="209"/>
      <c r="J82" s="220">
        <f>BK82</f>
        <v>0</v>
      </c>
      <c r="K82" s="206"/>
      <c r="L82" s="211"/>
      <c r="M82" s="212"/>
      <c r="N82" s="213"/>
      <c r="O82" s="213"/>
      <c r="P82" s="214">
        <f>SUM(P83:P84)</f>
        <v>0</v>
      </c>
      <c r="Q82" s="213"/>
      <c r="R82" s="214">
        <f>SUM(R83:R84)</f>
        <v>0</v>
      </c>
      <c r="S82" s="213"/>
      <c r="T82" s="215">
        <f>SUM(T83:T84)</f>
        <v>0</v>
      </c>
      <c r="AR82" s="216" t="s">
        <v>173</v>
      </c>
      <c r="AT82" s="217" t="s">
        <v>69</v>
      </c>
      <c r="AU82" s="217" t="s">
        <v>77</v>
      </c>
      <c r="AY82" s="216" t="s">
        <v>119</v>
      </c>
      <c r="BK82" s="218">
        <f>SUM(BK83:BK84)</f>
        <v>0</v>
      </c>
    </row>
    <row r="83" s="1" customFormat="1" ht="16.5" customHeight="1">
      <c r="B83" s="46"/>
      <c r="C83" s="221" t="s">
        <v>77</v>
      </c>
      <c r="D83" s="221" t="s">
        <v>122</v>
      </c>
      <c r="E83" s="222" t="s">
        <v>402</v>
      </c>
      <c r="F83" s="223" t="s">
        <v>401</v>
      </c>
      <c r="G83" s="224" t="s">
        <v>403</v>
      </c>
      <c r="H83" s="225">
        <v>1</v>
      </c>
      <c r="I83" s="226"/>
      <c r="J83" s="227">
        <f>ROUND(I83*H83,2)</f>
        <v>0</v>
      </c>
      <c r="K83" s="223" t="s">
        <v>126</v>
      </c>
      <c r="L83" s="72"/>
      <c r="M83" s="228" t="s">
        <v>21</v>
      </c>
      <c r="N83" s="229" t="s">
        <v>42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404</v>
      </c>
      <c r="AT83" s="24" t="s">
        <v>122</v>
      </c>
      <c r="AU83" s="24" t="s">
        <v>128</v>
      </c>
      <c r="AY83" s="24" t="s">
        <v>119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128</v>
      </c>
      <c r="BK83" s="232">
        <f>ROUND(I83*H83,2)</f>
        <v>0</v>
      </c>
      <c r="BL83" s="24" t="s">
        <v>404</v>
      </c>
      <c r="BM83" s="24" t="s">
        <v>405</v>
      </c>
    </row>
    <row r="84" s="1" customFormat="1">
      <c r="B84" s="46"/>
      <c r="C84" s="74"/>
      <c r="D84" s="233" t="s">
        <v>130</v>
      </c>
      <c r="E84" s="74"/>
      <c r="F84" s="234" t="s">
        <v>406</v>
      </c>
      <c r="G84" s="74"/>
      <c r="H84" s="74"/>
      <c r="I84" s="191"/>
      <c r="J84" s="74"/>
      <c r="K84" s="74"/>
      <c r="L84" s="72"/>
      <c r="M84" s="235"/>
      <c r="N84" s="47"/>
      <c r="O84" s="47"/>
      <c r="P84" s="47"/>
      <c r="Q84" s="47"/>
      <c r="R84" s="47"/>
      <c r="S84" s="47"/>
      <c r="T84" s="95"/>
      <c r="AT84" s="24" t="s">
        <v>130</v>
      </c>
      <c r="AU84" s="24" t="s">
        <v>128</v>
      </c>
    </row>
    <row r="85" s="10" customFormat="1" ht="29.88" customHeight="1">
      <c r="B85" s="205"/>
      <c r="C85" s="206"/>
      <c r="D85" s="207" t="s">
        <v>69</v>
      </c>
      <c r="E85" s="219" t="s">
        <v>407</v>
      </c>
      <c r="F85" s="219" t="s">
        <v>408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SUM(P86:P87)</f>
        <v>0</v>
      </c>
      <c r="Q85" s="213"/>
      <c r="R85" s="214">
        <f>SUM(R86:R87)</f>
        <v>0</v>
      </c>
      <c r="S85" s="213"/>
      <c r="T85" s="215">
        <f>SUM(T86:T87)</f>
        <v>0</v>
      </c>
      <c r="AR85" s="216" t="s">
        <v>173</v>
      </c>
      <c r="AT85" s="217" t="s">
        <v>69</v>
      </c>
      <c r="AU85" s="217" t="s">
        <v>77</v>
      </c>
      <c r="AY85" s="216" t="s">
        <v>119</v>
      </c>
      <c r="BK85" s="218">
        <f>SUM(BK86:BK87)</f>
        <v>0</v>
      </c>
    </row>
    <row r="86" s="1" customFormat="1" ht="16.5" customHeight="1">
      <c r="B86" s="46"/>
      <c r="C86" s="221" t="s">
        <v>128</v>
      </c>
      <c r="D86" s="221" t="s">
        <v>122</v>
      </c>
      <c r="E86" s="222" t="s">
        <v>409</v>
      </c>
      <c r="F86" s="223" t="s">
        <v>408</v>
      </c>
      <c r="G86" s="224" t="s">
        <v>403</v>
      </c>
      <c r="H86" s="225">
        <v>1</v>
      </c>
      <c r="I86" s="226"/>
      <c r="J86" s="227">
        <f>ROUND(I86*H86,2)</f>
        <v>0</v>
      </c>
      <c r="K86" s="223" t="s">
        <v>126</v>
      </c>
      <c r="L86" s="72"/>
      <c r="M86" s="228" t="s">
        <v>21</v>
      </c>
      <c r="N86" s="229" t="s">
        <v>42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404</v>
      </c>
      <c r="AT86" s="24" t="s">
        <v>122</v>
      </c>
      <c r="AU86" s="24" t="s">
        <v>128</v>
      </c>
      <c r="AY86" s="24" t="s">
        <v>119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128</v>
      </c>
      <c r="BK86" s="232">
        <f>ROUND(I86*H86,2)</f>
        <v>0</v>
      </c>
      <c r="BL86" s="24" t="s">
        <v>404</v>
      </c>
      <c r="BM86" s="24" t="s">
        <v>410</v>
      </c>
    </row>
    <row r="87" s="1" customFormat="1">
      <c r="B87" s="46"/>
      <c r="C87" s="74"/>
      <c r="D87" s="233" t="s">
        <v>130</v>
      </c>
      <c r="E87" s="74"/>
      <c r="F87" s="234" t="s">
        <v>411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130</v>
      </c>
      <c r="AU87" s="24" t="s">
        <v>128</v>
      </c>
    </row>
    <row r="88" s="10" customFormat="1" ht="29.88" customHeight="1">
      <c r="B88" s="205"/>
      <c r="C88" s="206"/>
      <c r="D88" s="207" t="s">
        <v>69</v>
      </c>
      <c r="E88" s="219" t="s">
        <v>412</v>
      </c>
      <c r="F88" s="219" t="s">
        <v>413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SUM(P89:P92)</f>
        <v>0</v>
      </c>
      <c r="Q88" s="213"/>
      <c r="R88" s="214">
        <f>SUM(R89:R92)</f>
        <v>0</v>
      </c>
      <c r="S88" s="213"/>
      <c r="T88" s="215">
        <f>SUM(T89:T92)</f>
        <v>0</v>
      </c>
      <c r="AR88" s="216" t="s">
        <v>173</v>
      </c>
      <c r="AT88" s="217" t="s">
        <v>69</v>
      </c>
      <c r="AU88" s="217" t="s">
        <v>77</v>
      </c>
      <c r="AY88" s="216" t="s">
        <v>119</v>
      </c>
      <c r="BK88" s="218">
        <f>SUM(BK89:BK92)</f>
        <v>0</v>
      </c>
    </row>
    <row r="89" s="1" customFormat="1" ht="16.5" customHeight="1">
      <c r="B89" s="46"/>
      <c r="C89" s="221" t="s">
        <v>139</v>
      </c>
      <c r="D89" s="221" t="s">
        <v>122</v>
      </c>
      <c r="E89" s="222" t="s">
        <v>414</v>
      </c>
      <c r="F89" s="223" t="s">
        <v>415</v>
      </c>
      <c r="G89" s="224" t="s">
        <v>403</v>
      </c>
      <c r="H89" s="225">
        <v>1</v>
      </c>
      <c r="I89" s="226"/>
      <c r="J89" s="227">
        <f>ROUND(I89*H89,2)</f>
        <v>0</v>
      </c>
      <c r="K89" s="223" t="s">
        <v>21</v>
      </c>
      <c r="L89" s="72"/>
      <c r="M89" s="228" t="s">
        <v>21</v>
      </c>
      <c r="N89" s="229" t="s">
        <v>42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404</v>
      </c>
      <c r="AT89" s="24" t="s">
        <v>122</v>
      </c>
      <c r="AU89" s="24" t="s">
        <v>128</v>
      </c>
      <c r="AY89" s="24" t="s">
        <v>119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128</v>
      </c>
      <c r="BK89" s="232">
        <f>ROUND(I89*H89,2)</f>
        <v>0</v>
      </c>
      <c r="BL89" s="24" t="s">
        <v>404</v>
      </c>
      <c r="BM89" s="24" t="s">
        <v>416</v>
      </c>
    </row>
    <row r="90" s="1" customFormat="1">
      <c r="B90" s="46"/>
      <c r="C90" s="74"/>
      <c r="D90" s="233" t="s">
        <v>130</v>
      </c>
      <c r="E90" s="74"/>
      <c r="F90" s="234" t="s">
        <v>415</v>
      </c>
      <c r="G90" s="74"/>
      <c r="H90" s="74"/>
      <c r="I90" s="191"/>
      <c r="J90" s="74"/>
      <c r="K90" s="74"/>
      <c r="L90" s="72"/>
      <c r="M90" s="235"/>
      <c r="N90" s="47"/>
      <c r="O90" s="47"/>
      <c r="P90" s="47"/>
      <c r="Q90" s="47"/>
      <c r="R90" s="47"/>
      <c r="S90" s="47"/>
      <c r="T90" s="95"/>
      <c r="AT90" s="24" t="s">
        <v>130</v>
      </c>
      <c r="AU90" s="24" t="s">
        <v>128</v>
      </c>
    </row>
    <row r="91" s="1" customFormat="1" ht="25.5" customHeight="1">
      <c r="B91" s="46"/>
      <c r="C91" s="221" t="s">
        <v>127</v>
      </c>
      <c r="D91" s="221" t="s">
        <v>122</v>
      </c>
      <c r="E91" s="222" t="s">
        <v>417</v>
      </c>
      <c r="F91" s="223" t="s">
        <v>418</v>
      </c>
      <c r="G91" s="224" t="s">
        <v>403</v>
      </c>
      <c r="H91" s="225">
        <v>1</v>
      </c>
      <c r="I91" s="226"/>
      <c r="J91" s="227">
        <f>ROUND(I91*H91,2)</f>
        <v>0</v>
      </c>
      <c r="K91" s="223" t="s">
        <v>21</v>
      </c>
      <c r="L91" s="72"/>
      <c r="M91" s="228" t="s">
        <v>21</v>
      </c>
      <c r="N91" s="229" t="s">
        <v>42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404</v>
      </c>
      <c r="AT91" s="24" t="s">
        <v>122</v>
      </c>
      <c r="AU91" s="24" t="s">
        <v>128</v>
      </c>
      <c r="AY91" s="24" t="s">
        <v>119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128</v>
      </c>
      <c r="BK91" s="232">
        <f>ROUND(I91*H91,2)</f>
        <v>0</v>
      </c>
      <c r="BL91" s="24" t="s">
        <v>404</v>
      </c>
      <c r="BM91" s="24" t="s">
        <v>419</v>
      </c>
    </row>
    <row r="92" s="1" customFormat="1">
      <c r="B92" s="46"/>
      <c r="C92" s="74"/>
      <c r="D92" s="233" t="s">
        <v>130</v>
      </c>
      <c r="E92" s="74"/>
      <c r="F92" s="234" t="s">
        <v>420</v>
      </c>
      <c r="G92" s="74"/>
      <c r="H92" s="74"/>
      <c r="I92" s="191"/>
      <c r="J92" s="74"/>
      <c r="K92" s="74"/>
      <c r="L92" s="72"/>
      <c r="M92" s="283"/>
      <c r="N92" s="284"/>
      <c r="O92" s="284"/>
      <c r="P92" s="284"/>
      <c r="Q92" s="284"/>
      <c r="R92" s="284"/>
      <c r="S92" s="284"/>
      <c r="T92" s="285"/>
      <c r="AT92" s="24" t="s">
        <v>130</v>
      </c>
      <c r="AU92" s="24" t="s">
        <v>128</v>
      </c>
    </row>
    <row r="93" s="1" customFormat="1" ht="6.96" customHeight="1">
      <c r="B93" s="67"/>
      <c r="C93" s="68"/>
      <c r="D93" s="68"/>
      <c r="E93" s="68"/>
      <c r="F93" s="68"/>
      <c r="G93" s="68"/>
      <c r="H93" s="68"/>
      <c r="I93" s="166"/>
      <c r="J93" s="68"/>
      <c r="K93" s="68"/>
      <c r="L93" s="72"/>
    </row>
  </sheetData>
  <sheetProtection sheet="1" autoFilter="0" formatColumns="0" formatRows="0" objects="1" scenarios="1" spinCount="100000" saltValue="0+bk3kKs/1yOUNE0Dmqbhc0jjBdsXQTwZ1w5CoaEHXCtRJQ8k/WAjw64TqIx8ahg1Hq01yhmiNY7GEL8H7vzAw==" hashValue="k7N4ZM/texRUcNo+4VgEIaZTg4bKkbiPHRYoxqFaiwwoHFVMNyq67FqFYA0s09PvH8uhb/zLdv4ZnKRi+oTT4w==" algorithmName="SHA-512" password="CC35"/>
  <autoFilter ref="C79:K92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6" customWidth="1"/>
    <col min="2" max="2" width="1.664063" style="286" customWidth="1"/>
    <col min="3" max="4" width="5" style="286" customWidth="1"/>
    <col min="5" max="5" width="11.67" style="286" customWidth="1"/>
    <col min="6" max="6" width="9.17" style="286" customWidth="1"/>
    <col min="7" max="7" width="5" style="286" customWidth="1"/>
    <col min="8" max="8" width="77.83" style="286" customWidth="1"/>
    <col min="9" max="10" width="20" style="286" customWidth="1"/>
    <col min="11" max="11" width="1.664063" style="286" customWidth="1"/>
  </cols>
  <sheetData>
    <row r="1" ht="37.5" customHeight="1"/>
    <row r="2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5" customFormat="1" ht="45" customHeight="1">
      <c r="B3" s="290"/>
      <c r="C3" s="291" t="s">
        <v>421</v>
      </c>
      <c r="D3" s="291"/>
      <c r="E3" s="291"/>
      <c r="F3" s="291"/>
      <c r="G3" s="291"/>
      <c r="H3" s="291"/>
      <c r="I3" s="291"/>
      <c r="J3" s="291"/>
      <c r="K3" s="292"/>
    </row>
    <row r="4" ht="25.5" customHeight="1">
      <c r="B4" s="293"/>
      <c r="C4" s="294" t="s">
        <v>422</v>
      </c>
      <c r="D4" s="294"/>
      <c r="E4" s="294"/>
      <c r="F4" s="294"/>
      <c r="G4" s="294"/>
      <c r="H4" s="294"/>
      <c r="I4" s="294"/>
      <c r="J4" s="294"/>
      <c r="K4" s="295"/>
    </row>
    <row r="5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ht="15" customHeight="1">
      <c r="B6" s="293"/>
      <c r="C6" s="297" t="s">
        <v>423</v>
      </c>
      <c r="D6" s="297"/>
      <c r="E6" s="297"/>
      <c r="F6" s="297"/>
      <c r="G6" s="297"/>
      <c r="H6" s="297"/>
      <c r="I6" s="297"/>
      <c r="J6" s="297"/>
      <c r="K6" s="295"/>
    </row>
    <row r="7" ht="15" customHeight="1">
      <c r="B7" s="298"/>
      <c r="C7" s="297" t="s">
        <v>424</v>
      </c>
      <c r="D7" s="297"/>
      <c r="E7" s="297"/>
      <c r="F7" s="297"/>
      <c r="G7" s="297"/>
      <c r="H7" s="297"/>
      <c r="I7" s="297"/>
      <c r="J7" s="297"/>
      <c r="K7" s="295"/>
    </row>
    <row r="8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ht="15" customHeight="1">
      <c r="B9" s="298"/>
      <c r="C9" s="297" t="s">
        <v>425</v>
      </c>
      <c r="D9" s="297"/>
      <c r="E9" s="297"/>
      <c r="F9" s="297"/>
      <c r="G9" s="297"/>
      <c r="H9" s="297"/>
      <c r="I9" s="297"/>
      <c r="J9" s="297"/>
      <c r="K9" s="295"/>
    </row>
    <row r="10" ht="15" customHeight="1">
      <c r="B10" s="298"/>
      <c r="C10" s="297"/>
      <c r="D10" s="297" t="s">
        <v>426</v>
      </c>
      <c r="E10" s="297"/>
      <c r="F10" s="297"/>
      <c r="G10" s="297"/>
      <c r="H10" s="297"/>
      <c r="I10" s="297"/>
      <c r="J10" s="297"/>
      <c r="K10" s="295"/>
    </row>
    <row r="11" ht="15" customHeight="1">
      <c r="B11" s="298"/>
      <c r="C11" s="299"/>
      <c r="D11" s="297" t="s">
        <v>427</v>
      </c>
      <c r="E11" s="297"/>
      <c r="F11" s="297"/>
      <c r="G11" s="297"/>
      <c r="H11" s="297"/>
      <c r="I11" s="297"/>
      <c r="J11" s="297"/>
      <c r="K11" s="295"/>
    </row>
    <row r="12" ht="12.75" customHeight="1">
      <c r="B12" s="298"/>
      <c r="C12" s="299"/>
      <c r="D12" s="299"/>
      <c r="E12" s="299"/>
      <c r="F12" s="299"/>
      <c r="G12" s="299"/>
      <c r="H12" s="299"/>
      <c r="I12" s="299"/>
      <c r="J12" s="299"/>
      <c r="K12" s="295"/>
    </row>
    <row r="13" ht="15" customHeight="1">
      <c r="B13" s="298"/>
      <c r="C13" s="299"/>
      <c r="D13" s="297" t="s">
        <v>428</v>
      </c>
      <c r="E13" s="297"/>
      <c r="F13" s="297"/>
      <c r="G13" s="297"/>
      <c r="H13" s="297"/>
      <c r="I13" s="297"/>
      <c r="J13" s="297"/>
      <c r="K13" s="295"/>
    </row>
    <row r="14" ht="15" customHeight="1">
      <c r="B14" s="298"/>
      <c r="C14" s="299"/>
      <c r="D14" s="297" t="s">
        <v>429</v>
      </c>
      <c r="E14" s="297"/>
      <c r="F14" s="297"/>
      <c r="G14" s="297"/>
      <c r="H14" s="297"/>
      <c r="I14" s="297"/>
      <c r="J14" s="297"/>
      <c r="K14" s="295"/>
    </row>
    <row r="15" ht="15" customHeight="1">
      <c r="B15" s="298"/>
      <c r="C15" s="299"/>
      <c r="D15" s="297" t="s">
        <v>430</v>
      </c>
      <c r="E15" s="297"/>
      <c r="F15" s="297"/>
      <c r="G15" s="297"/>
      <c r="H15" s="297"/>
      <c r="I15" s="297"/>
      <c r="J15" s="297"/>
      <c r="K15" s="295"/>
    </row>
    <row r="16" ht="15" customHeight="1">
      <c r="B16" s="298"/>
      <c r="C16" s="299"/>
      <c r="D16" s="299"/>
      <c r="E16" s="300" t="s">
        <v>76</v>
      </c>
      <c r="F16" s="297" t="s">
        <v>431</v>
      </c>
      <c r="G16" s="297"/>
      <c r="H16" s="297"/>
      <c r="I16" s="297"/>
      <c r="J16" s="297"/>
      <c r="K16" s="295"/>
    </row>
    <row r="17" ht="15" customHeight="1">
      <c r="B17" s="298"/>
      <c r="C17" s="299"/>
      <c r="D17" s="299"/>
      <c r="E17" s="300" t="s">
        <v>432</v>
      </c>
      <c r="F17" s="297" t="s">
        <v>433</v>
      </c>
      <c r="G17" s="297"/>
      <c r="H17" s="297"/>
      <c r="I17" s="297"/>
      <c r="J17" s="297"/>
      <c r="K17" s="295"/>
    </row>
    <row r="18" ht="15" customHeight="1">
      <c r="B18" s="298"/>
      <c r="C18" s="299"/>
      <c r="D18" s="299"/>
      <c r="E18" s="300" t="s">
        <v>434</v>
      </c>
      <c r="F18" s="297" t="s">
        <v>435</v>
      </c>
      <c r="G18" s="297"/>
      <c r="H18" s="297"/>
      <c r="I18" s="297"/>
      <c r="J18" s="297"/>
      <c r="K18" s="295"/>
    </row>
    <row r="19" ht="15" customHeight="1">
      <c r="B19" s="298"/>
      <c r="C19" s="299"/>
      <c r="D19" s="299"/>
      <c r="E19" s="300" t="s">
        <v>436</v>
      </c>
      <c r="F19" s="297" t="s">
        <v>80</v>
      </c>
      <c r="G19" s="297"/>
      <c r="H19" s="297"/>
      <c r="I19" s="297"/>
      <c r="J19" s="297"/>
      <c r="K19" s="295"/>
    </row>
    <row r="20" ht="15" customHeight="1">
      <c r="B20" s="298"/>
      <c r="C20" s="299"/>
      <c r="D20" s="299"/>
      <c r="E20" s="300" t="s">
        <v>437</v>
      </c>
      <c r="F20" s="297" t="s">
        <v>438</v>
      </c>
      <c r="G20" s="297"/>
      <c r="H20" s="297"/>
      <c r="I20" s="297"/>
      <c r="J20" s="297"/>
      <c r="K20" s="295"/>
    </row>
    <row r="21" ht="15" customHeight="1">
      <c r="B21" s="298"/>
      <c r="C21" s="299"/>
      <c r="D21" s="299"/>
      <c r="E21" s="300" t="s">
        <v>439</v>
      </c>
      <c r="F21" s="297" t="s">
        <v>440</v>
      </c>
      <c r="G21" s="297"/>
      <c r="H21" s="297"/>
      <c r="I21" s="297"/>
      <c r="J21" s="297"/>
      <c r="K21" s="295"/>
    </row>
    <row r="22" ht="12.75" customHeight="1">
      <c r="B22" s="298"/>
      <c r="C22" s="299"/>
      <c r="D22" s="299"/>
      <c r="E22" s="299"/>
      <c r="F22" s="299"/>
      <c r="G22" s="299"/>
      <c r="H22" s="299"/>
      <c r="I22" s="299"/>
      <c r="J22" s="299"/>
      <c r="K22" s="295"/>
    </row>
    <row r="23" ht="15" customHeight="1">
      <c r="B23" s="298"/>
      <c r="C23" s="297" t="s">
        <v>441</v>
      </c>
      <c r="D23" s="297"/>
      <c r="E23" s="297"/>
      <c r="F23" s="297"/>
      <c r="G23" s="297"/>
      <c r="H23" s="297"/>
      <c r="I23" s="297"/>
      <c r="J23" s="297"/>
      <c r="K23" s="295"/>
    </row>
    <row r="24" ht="15" customHeight="1">
      <c r="B24" s="298"/>
      <c r="C24" s="297" t="s">
        <v>442</v>
      </c>
      <c r="D24" s="297"/>
      <c r="E24" s="297"/>
      <c r="F24" s="297"/>
      <c r="G24" s="297"/>
      <c r="H24" s="297"/>
      <c r="I24" s="297"/>
      <c r="J24" s="297"/>
      <c r="K24" s="295"/>
    </row>
    <row r="25" ht="15" customHeight="1">
      <c r="B25" s="298"/>
      <c r="C25" s="297"/>
      <c r="D25" s="297" t="s">
        <v>443</v>
      </c>
      <c r="E25" s="297"/>
      <c r="F25" s="297"/>
      <c r="G25" s="297"/>
      <c r="H25" s="297"/>
      <c r="I25" s="297"/>
      <c r="J25" s="297"/>
      <c r="K25" s="295"/>
    </row>
    <row r="26" ht="15" customHeight="1">
      <c r="B26" s="298"/>
      <c r="C26" s="299"/>
      <c r="D26" s="297" t="s">
        <v>444</v>
      </c>
      <c r="E26" s="297"/>
      <c r="F26" s="297"/>
      <c r="G26" s="297"/>
      <c r="H26" s="297"/>
      <c r="I26" s="297"/>
      <c r="J26" s="297"/>
      <c r="K26" s="295"/>
    </row>
    <row r="27" ht="12.75" customHeight="1">
      <c r="B27" s="298"/>
      <c r="C27" s="299"/>
      <c r="D27" s="299"/>
      <c r="E27" s="299"/>
      <c r="F27" s="299"/>
      <c r="G27" s="299"/>
      <c r="H27" s="299"/>
      <c r="I27" s="299"/>
      <c r="J27" s="299"/>
      <c r="K27" s="295"/>
    </row>
    <row r="28" ht="15" customHeight="1">
      <c r="B28" s="298"/>
      <c r="C28" s="299"/>
      <c r="D28" s="297" t="s">
        <v>445</v>
      </c>
      <c r="E28" s="297"/>
      <c r="F28" s="297"/>
      <c r="G28" s="297"/>
      <c r="H28" s="297"/>
      <c r="I28" s="297"/>
      <c r="J28" s="297"/>
      <c r="K28" s="295"/>
    </row>
    <row r="29" ht="15" customHeight="1">
      <c r="B29" s="298"/>
      <c r="C29" s="299"/>
      <c r="D29" s="297" t="s">
        <v>446</v>
      </c>
      <c r="E29" s="297"/>
      <c r="F29" s="297"/>
      <c r="G29" s="297"/>
      <c r="H29" s="297"/>
      <c r="I29" s="297"/>
      <c r="J29" s="297"/>
      <c r="K29" s="295"/>
    </row>
    <row r="30" ht="12.75" customHeight="1">
      <c r="B30" s="298"/>
      <c r="C30" s="299"/>
      <c r="D30" s="299"/>
      <c r="E30" s="299"/>
      <c r="F30" s="299"/>
      <c r="G30" s="299"/>
      <c r="H30" s="299"/>
      <c r="I30" s="299"/>
      <c r="J30" s="299"/>
      <c r="K30" s="295"/>
    </row>
    <row r="31" ht="15" customHeight="1">
      <c r="B31" s="298"/>
      <c r="C31" s="299"/>
      <c r="D31" s="297" t="s">
        <v>447</v>
      </c>
      <c r="E31" s="297"/>
      <c r="F31" s="297"/>
      <c r="G31" s="297"/>
      <c r="H31" s="297"/>
      <c r="I31" s="297"/>
      <c r="J31" s="297"/>
      <c r="K31" s="295"/>
    </row>
    <row r="32" ht="15" customHeight="1">
      <c r="B32" s="298"/>
      <c r="C32" s="299"/>
      <c r="D32" s="297" t="s">
        <v>448</v>
      </c>
      <c r="E32" s="297"/>
      <c r="F32" s="297"/>
      <c r="G32" s="297"/>
      <c r="H32" s="297"/>
      <c r="I32" s="297"/>
      <c r="J32" s="297"/>
      <c r="K32" s="295"/>
    </row>
    <row r="33" ht="15" customHeight="1">
      <c r="B33" s="298"/>
      <c r="C33" s="299"/>
      <c r="D33" s="297" t="s">
        <v>449</v>
      </c>
      <c r="E33" s="297"/>
      <c r="F33" s="297"/>
      <c r="G33" s="297"/>
      <c r="H33" s="297"/>
      <c r="I33" s="297"/>
      <c r="J33" s="297"/>
      <c r="K33" s="295"/>
    </row>
    <row r="34" ht="15" customHeight="1">
      <c r="B34" s="298"/>
      <c r="C34" s="299"/>
      <c r="D34" s="297"/>
      <c r="E34" s="301" t="s">
        <v>104</v>
      </c>
      <c r="F34" s="297"/>
      <c r="G34" s="297" t="s">
        <v>450</v>
      </c>
      <c r="H34" s="297"/>
      <c r="I34" s="297"/>
      <c r="J34" s="297"/>
      <c r="K34" s="295"/>
    </row>
    <row r="35" ht="30.75" customHeight="1">
      <c r="B35" s="298"/>
      <c r="C35" s="299"/>
      <c r="D35" s="297"/>
      <c r="E35" s="301" t="s">
        <v>451</v>
      </c>
      <c r="F35" s="297"/>
      <c r="G35" s="297" t="s">
        <v>452</v>
      </c>
      <c r="H35" s="297"/>
      <c r="I35" s="297"/>
      <c r="J35" s="297"/>
      <c r="K35" s="295"/>
    </row>
    <row r="36" ht="15" customHeight="1">
      <c r="B36" s="298"/>
      <c r="C36" s="299"/>
      <c r="D36" s="297"/>
      <c r="E36" s="301" t="s">
        <v>51</v>
      </c>
      <c r="F36" s="297"/>
      <c r="G36" s="297" t="s">
        <v>453</v>
      </c>
      <c r="H36" s="297"/>
      <c r="I36" s="297"/>
      <c r="J36" s="297"/>
      <c r="K36" s="295"/>
    </row>
    <row r="37" ht="15" customHeight="1">
      <c r="B37" s="298"/>
      <c r="C37" s="299"/>
      <c r="D37" s="297"/>
      <c r="E37" s="301" t="s">
        <v>105</v>
      </c>
      <c r="F37" s="297"/>
      <c r="G37" s="297" t="s">
        <v>454</v>
      </c>
      <c r="H37" s="297"/>
      <c r="I37" s="297"/>
      <c r="J37" s="297"/>
      <c r="K37" s="295"/>
    </row>
    <row r="38" ht="15" customHeight="1">
      <c r="B38" s="298"/>
      <c r="C38" s="299"/>
      <c r="D38" s="297"/>
      <c r="E38" s="301" t="s">
        <v>106</v>
      </c>
      <c r="F38" s="297"/>
      <c r="G38" s="297" t="s">
        <v>455</v>
      </c>
      <c r="H38" s="297"/>
      <c r="I38" s="297"/>
      <c r="J38" s="297"/>
      <c r="K38" s="295"/>
    </row>
    <row r="39" ht="15" customHeight="1">
      <c r="B39" s="298"/>
      <c r="C39" s="299"/>
      <c r="D39" s="297"/>
      <c r="E39" s="301" t="s">
        <v>107</v>
      </c>
      <c r="F39" s="297"/>
      <c r="G39" s="297" t="s">
        <v>456</v>
      </c>
      <c r="H39" s="297"/>
      <c r="I39" s="297"/>
      <c r="J39" s="297"/>
      <c r="K39" s="295"/>
    </row>
    <row r="40" ht="15" customHeight="1">
      <c r="B40" s="298"/>
      <c r="C40" s="299"/>
      <c r="D40" s="297"/>
      <c r="E40" s="301" t="s">
        <v>457</v>
      </c>
      <c r="F40" s="297"/>
      <c r="G40" s="297" t="s">
        <v>458</v>
      </c>
      <c r="H40" s="297"/>
      <c r="I40" s="297"/>
      <c r="J40" s="297"/>
      <c r="K40" s="295"/>
    </row>
    <row r="41" ht="15" customHeight="1">
      <c r="B41" s="298"/>
      <c r="C41" s="299"/>
      <c r="D41" s="297"/>
      <c r="E41" s="301"/>
      <c r="F41" s="297"/>
      <c r="G41" s="297" t="s">
        <v>459</v>
      </c>
      <c r="H41" s="297"/>
      <c r="I41" s="297"/>
      <c r="J41" s="297"/>
      <c r="K41" s="295"/>
    </row>
    <row r="42" ht="15" customHeight="1">
      <c r="B42" s="298"/>
      <c r="C42" s="299"/>
      <c r="D42" s="297"/>
      <c r="E42" s="301" t="s">
        <v>460</v>
      </c>
      <c r="F42" s="297"/>
      <c r="G42" s="297" t="s">
        <v>461</v>
      </c>
      <c r="H42" s="297"/>
      <c r="I42" s="297"/>
      <c r="J42" s="297"/>
      <c r="K42" s="295"/>
    </row>
    <row r="43" ht="15" customHeight="1">
      <c r="B43" s="298"/>
      <c r="C43" s="299"/>
      <c r="D43" s="297"/>
      <c r="E43" s="301" t="s">
        <v>109</v>
      </c>
      <c r="F43" s="297"/>
      <c r="G43" s="297" t="s">
        <v>462</v>
      </c>
      <c r="H43" s="297"/>
      <c r="I43" s="297"/>
      <c r="J43" s="297"/>
      <c r="K43" s="295"/>
    </row>
    <row r="44" ht="12.75" customHeight="1">
      <c r="B44" s="298"/>
      <c r="C44" s="299"/>
      <c r="D44" s="297"/>
      <c r="E44" s="297"/>
      <c r="F44" s="297"/>
      <c r="G44" s="297"/>
      <c r="H44" s="297"/>
      <c r="I44" s="297"/>
      <c r="J44" s="297"/>
      <c r="K44" s="295"/>
    </row>
    <row r="45" ht="15" customHeight="1">
      <c r="B45" s="298"/>
      <c r="C45" s="299"/>
      <c r="D45" s="297" t="s">
        <v>463</v>
      </c>
      <c r="E45" s="297"/>
      <c r="F45" s="297"/>
      <c r="G45" s="297"/>
      <c r="H45" s="297"/>
      <c r="I45" s="297"/>
      <c r="J45" s="297"/>
      <c r="K45" s="295"/>
    </row>
    <row r="46" ht="15" customHeight="1">
      <c r="B46" s="298"/>
      <c r="C46" s="299"/>
      <c r="D46" s="299"/>
      <c r="E46" s="297" t="s">
        <v>464</v>
      </c>
      <c r="F46" s="297"/>
      <c r="G46" s="297"/>
      <c r="H46" s="297"/>
      <c r="I46" s="297"/>
      <c r="J46" s="297"/>
      <c r="K46" s="295"/>
    </row>
    <row r="47" ht="15" customHeight="1">
      <c r="B47" s="298"/>
      <c r="C47" s="299"/>
      <c r="D47" s="299"/>
      <c r="E47" s="297" t="s">
        <v>465</v>
      </c>
      <c r="F47" s="297"/>
      <c r="G47" s="297"/>
      <c r="H47" s="297"/>
      <c r="I47" s="297"/>
      <c r="J47" s="297"/>
      <c r="K47" s="295"/>
    </row>
    <row r="48" ht="15" customHeight="1">
      <c r="B48" s="298"/>
      <c r="C48" s="299"/>
      <c r="D48" s="299"/>
      <c r="E48" s="297" t="s">
        <v>466</v>
      </c>
      <c r="F48" s="297"/>
      <c r="G48" s="297"/>
      <c r="H48" s="297"/>
      <c r="I48" s="297"/>
      <c r="J48" s="297"/>
      <c r="K48" s="295"/>
    </row>
    <row r="49" ht="15" customHeight="1">
      <c r="B49" s="298"/>
      <c r="C49" s="299"/>
      <c r="D49" s="297" t="s">
        <v>467</v>
      </c>
      <c r="E49" s="297"/>
      <c r="F49" s="297"/>
      <c r="G49" s="297"/>
      <c r="H49" s="297"/>
      <c r="I49" s="297"/>
      <c r="J49" s="297"/>
      <c r="K49" s="295"/>
    </row>
    <row r="50" ht="25.5" customHeight="1">
      <c r="B50" s="293"/>
      <c r="C50" s="294" t="s">
        <v>468</v>
      </c>
      <c r="D50" s="294"/>
      <c r="E50" s="294"/>
      <c r="F50" s="294"/>
      <c r="G50" s="294"/>
      <c r="H50" s="294"/>
      <c r="I50" s="294"/>
      <c r="J50" s="294"/>
      <c r="K50" s="295"/>
    </row>
    <row r="51" ht="5.25" customHeight="1">
      <c r="B51" s="293"/>
      <c r="C51" s="296"/>
      <c r="D51" s="296"/>
      <c r="E51" s="296"/>
      <c r="F51" s="296"/>
      <c r="G51" s="296"/>
      <c r="H51" s="296"/>
      <c r="I51" s="296"/>
      <c r="J51" s="296"/>
      <c r="K51" s="295"/>
    </row>
    <row r="52" ht="15" customHeight="1">
      <c r="B52" s="293"/>
      <c r="C52" s="297" t="s">
        <v>469</v>
      </c>
      <c r="D52" s="297"/>
      <c r="E52" s="297"/>
      <c r="F52" s="297"/>
      <c r="G52" s="297"/>
      <c r="H52" s="297"/>
      <c r="I52" s="297"/>
      <c r="J52" s="297"/>
      <c r="K52" s="295"/>
    </row>
    <row r="53" ht="15" customHeight="1">
      <c r="B53" s="293"/>
      <c r="C53" s="297" t="s">
        <v>470</v>
      </c>
      <c r="D53" s="297"/>
      <c r="E53" s="297"/>
      <c r="F53" s="297"/>
      <c r="G53" s="297"/>
      <c r="H53" s="297"/>
      <c r="I53" s="297"/>
      <c r="J53" s="297"/>
      <c r="K53" s="295"/>
    </row>
    <row r="54" ht="12.75" customHeight="1">
      <c r="B54" s="293"/>
      <c r="C54" s="297"/>
      <c r="D54" s="297"/>
      <c r="E54" s="297"/>
      <c r="F54" s="297"/>
      <c r="G54" s="297"/>
      <c r="H54" s="297"/>
      <c r="I54" s="297"/>
      <c r="J54" s="297"/>
      <c r="K54" s="295"/>
    </row>
    <row r="55" ht="15" customHeight="1">
      <c r="B55" s="293"/>
      <c r="C55" s="297" t="s">
        <v>471</v>
      </c>
      <c r="D55" s="297"/>
      <c r="E55" s="297"/>
      <c r="F55" s="297"/>
      <c r="G55" s="297"/>
      <c r="H55" s="297"/>
      <c r="I55" s="297"/>
      <c r="J55" s="297"/>
      <c r="K55" s="295"/>
    </row>
    <row r="56" ht="15" customHeight="1">
      <c r="B56" s="293"/>
      <c r="C56" s="299"/>
      <c r="D56" s="297" t="s">
        <v>472</v>
      </c>
      <c r="E56" s="297"/>
      <c r="F56" s="297"/>
      <c r="G56" s="297"/>
      <c r="H56" s="297"/>
      <c r="I56" s="297"/>
      <c r="J56" s="297"/>
      <c r="K56" s="295"/>
    </row>
    <row r="57" ht="15" customHeight="1">
      <c r="B57" s="293"/>
      <c r="C57" s="299"/>
      <c r="D57" s="297" t="s">
        <v>473</v>
      </c>
      <c r="E57" s="297"/>
      <c r="F57" s="297"/>
      <c r="G57" s="297"/>
      <c r="H57" s="297"/>
      <c r="I57" s="297"/>
      <c r="J57" s="297"/>
      <c r="K57" s="295"/>
    </row>
    <row r="58" ht="15" customHeight="1">
      <c r="B58" s="293"/>
      <c r="C58" s="299"/>
      <c r="D58" s="297" t="s">
        <v>474</v>
      </c>
      <c r="E58" s="297"/>
      <c r="F58" s="297"/>
      <c r="G58" s="297"/>
      <c r="H58" s="297"/>
      <c r="I58" s="297"/>
      <c r="J58" s="297"/>
      <c r="K58" s="295"/>
    </row>
    <row r="59" ht="15" customHeight="1">
      <c r="B59" s="293"/>
      <c r="C59" s="299"/>
      <c r="D59" s="297" t="s">
        <v>475</v>
      </c>
      <c r="E59" s="297"/>
      <c r="F59" s="297"/>
      <c r="G59" s="297"/>
      <c r="H59" s="297"/>
      <c r="I59" s="297"/>
      <c r="J59" s="297"/>
      <c r="K59" s="295"/>
    </row>
    <row r="60" ht="15" customHeight="1">
      <c r="B60" s="293"/>
      <c r="C60" s="299"/>
      <c r="D60" s="302" t="s">
        <v>476</v>
      </c>
      <c r="E60" s="302"/>
      <c r="F60" s="302"/>
      <c r="G60" s="302"/>
      <c r="H60" s="302"/>
      <c r="I60" s="302"/>
      <c r="J60" s="302"/>
      <c r="K60" s="295"/>
    </row>
    <row r="61" ht="15" customHeight="1">
      <c r="B61" s="293"/>
      <c r="C61" s="299"/>
      <c r="D61" s="297" t="s">
        <v>477</v>
      </c>
      <c r="E61" s="297"/>
      <c r="F61" s="297"/>
      <c r="G61" s="297"/>
      <c r="H61" s="297"/>
      <c r="I61" s="297"/>
      <c r="J61" s="297"/>
      <c r="K61" s="295"/>
    </row>
    <row r="62" ht="12.75" customHeight="1">
      <c r="B62" s="293"/>
      <c r="C62" s="299"/>
      <c r="D62" s="299"/>
      <c r="E62" s="303"/>
      <c r="F62" s="299"/>
      <c r="G62" s="299"/>
      <c r="H62" s="299"/>
      <c r="I62" s="299"/>
      <c r="J62" s="299"/>
      <c r="K62" s="295"/>
    </row>
    <row r="63" ht="15" customHeight="1">
      <c r="B63" s="293"/>
      <c r="C63" s="299"/>
      <c r="D63" s="297" t="s">
        <v>478</v>
      </c>
      <c r="E63" s="297"/>
      <c r="F63" s="297"/>
      <c r="G63" s="297"/>
      <c r="H63" s="297"/>
      <c r="I63" s="297"/>
      <c r="J63" s="297"/>
      <c r="K63" s="295"/>
    </row>
    <row r="64" ht="15" customHeight="1">
      <c r="B64" s="293"/>
      <c r="C64" s="299"/>
      <c r="D64" s="302" t="s">
        <v>479</v>
      </c>
      <c r="E64" s="302"/>
      <c r="F64" s="302"/>
      <c r="G64" s="302"/>
      <c r="H64" s="302"/>
      <c r="I64" s="302"/>
      <c r="J64" s="302"/>
      <c r="K64" s="295"/>
    </row>
    <row r="65" ht="15" customHeight="1">
      <c r="B65" s="293"/>
      <c r="C65" s="299"/>
      <c r="D65" s="297" t="s">
        <v>480</v>
      </c>
      <c r="E65" s="297"/>
      <c r="F65" s="297"/>
      <c r="G65" s="297"/>
      <c r="H65" s="297"/>
      <c r="I65" s="297"/>
      <c r="J65" s="297"/>
      <c r="K65" s="295"/>
    </row>
    <row r="66" ht="15" customHeight="1">
      <c r="B66" s="293"/>
      <c r="C66" s="299"/>
      <c r="D66" s="297" t="s">
        <v>481</v>
      </c>
      <c r="E66" s="297"/>
      <c r="F66" s="297"/>
      <c r="G66" s="297"/>
      <c r="H66" s="297"/>
      <c r="I66" s="297"/>
      <c r="J66" s="297"/>
      <c r="K66" s="295"/>
    </row>
    <row r="67" ht="15" customHeight="1">
      <c r="B67" s="293"/>
      <c r="C67" s="299"/>
      <c r="D67" s="297" t="s">
        <v>482</v>
      </c>
      <c r="E67" s="297"/>
      <c r="F67" s="297"/>
      <c r="G67" s="297"/>
      <c r="H67" s="297"/>
      <c r="I67" s="297"/>
      <c r="J67" s="297"/>
      <c r="K67" s="295"/>
    </row>
    <row r="68" ht="15" customHeight="1">
      <c r="B68" s="293"/>
      <c r="C68" s="299"/>
      <c r="D68" s="297" t="s">
        <v>483</v>
      </c>
      <c r="E68" s="297"/>
      <c r="F68" s="297"/>
      <c r="G68" s="297"/>
      <c r="H68" s="297"/>
      <c r="I68" s="297"/>
      <c r="J68" s="297"/>
      <c r="K68" s="295"/>
    </row>
    <row r="69" ht="12.75" customHeight="1">
      <c r="B69" s="304"/>
      <c r="C69" s="305"/>
      <c r="D69" s="305"/>
      <c r="E69" s="305"/>
      <c r="F69" s="305"/>
      <c r="G69" s="305"/>
      <c r="H69" s="305"/>
      <c r="I69" s="305"/>
      <c r="J69" s="305"/>
      <c r="K69" s="306"/>
    </row>
    <row r="70" ht="18.75" customHeight="1">
      <c r="B70" s="307"/>
      <c r="C70" s="307"/>
      <c r="D70" s="307"/>
      <c r="E70" s="307"/>
      <c r="F70" s="307"/>
      <c r="G70" s="307"/>
      <c r="H70" s="307"/>
      <c r="I70" s="307"/>
      <c r="J70" s="307"/>
      <c r="K70" s="308"/>
    </row>
    <row r="71" ht="18.75" customHeight="1">
      <c r="B71" s="308"/>
      <c r="C71" s="308"/>
      <c r="D71" s="308"/>
      <c r="E71" s="308"/>
      <c r="F71" s="308"/>
      <c r="G71" s="308"/>
      <c r="H71" s="308"/>
      <c r="I71" s="308"/>
      <c r="J71" s="308"/>
      <c r="K71" s="308"/>
    </row>
    <row r="72" ht="7.5" customHeight="1">
      <c r="B72" s="309"/>
      <c r="C72" s="310"/>
      <c r="D72" s="310"/>
      <c r="E72" s="310"/>
      <c r="F72" s="310"/>
      <c r="G72" s="310"/>
      <c r="H72" s="310"/>
      <c r="I72" s="310"/>
      <c r="J72" s="310"/>
      <c r="K72" s="311"/>
    </row>
    <row r="73" ht="45" customHeight="1">
      <c r="B73" s="312"/>
      <c r="C73" s="313" t="s">
        <v>86</v>
      </c>
      <c r="D73" s="313"/>
      <c r="E73" s="313"/>
      <c r="F73" s="313"/>
      <c r="G73" s="313"/>
      <c r="H73" s="313"/>
      <c r="I73" s="313"/>
      <c r="J73" s="313"/>
      <c r="K73" s="314"/>
    </row>
    <row r="74" ht="17.25" customHeight="1">
      <c r="B74" s="312"/>
      <c r="C74" s="315" t="s">
        <v>484</v>
      </c>
      <c r="D74" s="315"/>
      <c r="E74" s="315"/>
      <c r="F74" s="315" t="s">
        <v>485</v>
      </c>
      <c r="G74" s="316"/>
      <c r="H74" s="315" t="s">
        <v>105</v>
      </c>
      <c r="I74" s="315" t="s">
        <v>55</v>
      </c>
      <c r="J74" s="315" t="s">
        <v>486</v>
      </c>
      <c r="K74" s="314"/>
    </row>
    <row r="75" ht="17.25" customHeight="1">
      <c r="B75" s="312"/>
      <c r="C75" s="317" t="s">
        <v>487</v>
      </c>
      <c r="D75" s="317"/>
      <c r="E75" s="317"/>
      <c r="F75" s="318" t="s">
        <v>488</v>
      </c>
      <c r="G75" s="319"/>
      <c r="H75" s="317"/>
      <c r="I75" s="317"/>
      <c r="J75" s="317" t="s">
        <v>489</v>
      </c>
      <c r="K75" s="314"/>
    </row>
    <row r="76" ht="5.25" customHeight="1">
      <c r="B76" s="312"/>
      <c r="C76" s="320"/>
      <c r="D76" s="320"/>
      <c r="E76" s="320"/>
      <c r="F76" s="320"/>
      <c r="G76" s="321"/>
      <c r="H76" s="320"/>
      <c r="I76" s="320"/>
      <c r="J76" s="320"/>
      <c r="K76" s="314"/>
    </row>
    <row r="77" ht="15" customHeight="1">
      <c r="B77" s="312"/>
      <c r="C77" s="301" t="s">
        <v>51</v>
      </c>
      <c r="D77" s="320"/>
      <c r="E77" s="320"/>
      <c r="F77" s="322" t="s">
        <v>490</v>
      </c>
      <c r="G77" s="321"/>
      <c r="H77" s="301" t="s">
        <v>491</v>
      </c>
      <c r="I77" s="301" t="s">
        <v>492</v>
      </c>
      <c r="J77" s="301">
        <v>20</v>
      </c>
      <c r="K77" s="314"/>
    </row>
    <row r="78" ht="15" customHeight="1">
      <c r="B78" s="312"/>
      <c r="C78" s="301" t="s">
        <v>493</v>
      </c>
      <c r="D78" s="301"/>
      <c r="E78" s="301"/>
      <c r="F78" s="322" t="s">
        <v>490</v>
      </c>
      <c r="G78" s="321"/>
      <c r="H78" s="301" t="s">
        <v>494</v>
      </c>
      <c r="I78" s="301" t="s">
        <v>492</v>
      </c>
      <c r="J78" s="301">
        <v>120</v>
      </c>
      <c r="K78" s="314"/>
    </row>
    <row r="79" ht="15" customHeight="1">
      <c r="B79" s="323"/>
      <c r="C79" s="301" t="s">
        <v>495</v>
      </c>
      <c r="D79" s="301"/>
      <c r="E79" s="301"/>
      <c r="F79" s="322" t="s">
        <v>496</v>
      </c>
      <c r="G79" s="321"/>
      <c r="H79" s="301" t="s">
        <v>497</v>
      </c>
      <c r="I79" s="301" t="s">
        <v>492</v>
      </c>
      <c r="J79" s="301">
        <v>50</v>
      </c>
      <c r="K79" s="314"/>
    </row>
    <row r="80" ht="15" customHeight="1">
      <c r="B80" s="323"/>
      <c r="C80" s="301" t="s">
        <v>498</v>
      </c>
      <c r="D80" s="301"/>
      <c r="E80" s="301"/>
      <c r="F80" s="322" t="s">
        <v>490</v>
      </c>
      <c r="G80" s="321"/>
      <c r="H80" s="301" t="s">
        <v>499</v>
      </c>
      <c r="I80" s="301" t="s">
        <v>500</v>
      </c>
      <c r="J80" s="301"/>
      <c r="K80" s="314"/>
    </row>
    <row r="81" ht="15" customHeight="1">
      <c r="B81" s="323"/>
      <c r="C81" s="324" t="s">
        <v>501</v>
      </c>
      <c r="D81" s="324"/>
      <c r="E81" s="324"/>
      <c r="F81" s="325" t="s">
        <v>496</v>
      </c>
      <c r="G81" s="324"/>
      <c r="H81" s="324" t="s">
        <v>502</v>
      </c>
      <c r="I81" s="324" t="s">
        <v>492</v>
      </c>
      <c r="J81" s="324">
        <v>15</v>
      </c>
      <c r="K81" s="314"/>
    </row>
    <row r="82" ht="15" customHeight="1">
      <c r="B82" s="323"/>
      <c r="C82" s="324" t="s">
        <v>503</v>
      </c>
      <c r="D82" s="324"/>
      <c r="E82" s="324"/>
      <c r="F82" s="325" t="s">
        <v>496</v>
      </c>
      <c r="G82" s="324"/>
      <c r="H82" s="324" t="s">
        <v>504</v>
      </c>
      <c r="I82" s="324" t="s">
        <v>492</v>
      </c>
      <c r="J82" s="324">
        <v>15</v>
      </c>
      <c r="K82" s="314"/>
    </row>
    <row r="83" ht="15" customHeight="1">
      <c r="B83" s="323"/>
      <c r="C83" s="324" t="s">
        <v>505</v>
      </c>
      <c r="D83" s="324"/>
      <c r="E83" s="324"/>
      <c r="F83" s="325" t="s">
        <v>496</v>
      </c>
      <c r="G83" s="324"/>
      <c r="H83" s="324" t="s">
        <v>506</v>
      </c>
      <c r="I83" s="324" t="s">
        <v>492</v>
      </c>
      <c r="J83" s="324">
        <v>20</v>
      </c>
      <c r="K83" s="314"/>
    </row>
    <row r="84" ht="15" customHeight="1">
      <c r="B84" s="323"/>
      <c r="C84" s="324" t="s">
        <v>507</v>
      </c>
      <c r="D84" s="324"/>
      <c r="E84" s="324"/>
      <c r="F84" s="325" t="s">
        <v>496</v>
      </c>
      <c r="G84" s="324"/>
      <c r="H84" s="324" t="s">
        <v>508</v>
      </c>
      <c r="I84" s="324" t="s">
        <v>492</v>
      </c>
      <c r="J84" s="324">
        <v>20</v>
      </c>
      <c r="K84" s="314"/>
    </row>
    <row r="85" ht="15" customHeight="1">
      <c r="B85" s="323"/>
      <c r="C85" s="301" t="s">
        <v>509</v>
      </c>
      <c r="D85" s="301"/>
      <c r="E85" s="301"/>
      <c r="F85" s="322" t="s">
        <v>496</v>
      </c>
      <c r="G85" s="321"/>
      <c r="H85" s="301" t="s">
        <v>510</v>
      </c>
      <c r="I85" s="301" t="s">
        <v>492</v>
      </c>
      <c r="J85" s="301">
        <v>50</v>
      </c>
      <c r="K85" s="314"/>
    </row>
    <row r="86" ht="15" customHeight="1">
      <c r="B86" s="323"/>
      <c r="C86" s="301" t="s">
        <v>511</v>
      </c>
      <c r="D86" s="301"/>
      <c r="E86" s="301"/>
      <c r="F86" s="322" t="s">
        <v>496</v>
      </c>
      <c r="G86" s="321"/>
      <c r="H86" s="301" t="s">
        <v>512</v>
      </c>
      <c r="I86" s="301" t="s">
        <v>492</v>
      </c>
      <c r="J86" s="301">
        <v>20</v>
      </c>
      <c r="K86" s="314"/>
    </row>
    <row r="87" ht="15" customHeight="1">
      <c r="B87" s="323"/>
      <c r="C87" s="301" t="s">
        <v>513</v>
      </c>
      <c r="D87" s="301"/>
      <c r="E87" s="301"/>
      <c r="F87" s="322" t="s">
        <v>496</v>
      </c>
      <c r="G87" s="321"/>
      <c r="H87" s="301" t="s">
        <v>514</v>
      </c>
      <c r="I87" s="301" t="s">
        <v>492</v>
      </c>
      <c r="J87" s="301">
        <v>20</v>
      </c>
      <c r="K87" s="314"/>
    </row>
    <row r="88" ht="15" customHeight="1">
      <c r="B88" s="323"/>
      <c r="C88" s="301" t="s">
        <v>515</v>
      </c>
      <c r="D88" s="301"/>
      <c r="E88" s="301"/>
      <c r="F88" s="322" t="s">
        <v>496</v>
      </c>
      <c r="G88" s="321"/>
      <c r="H88" s="301" t="s">
        <v>516</v>
      </c>
      <c r="I88" s="301" t="s">
        <v>492</v>
      </c>
      <c r="J88" s="301">
        <v>50</v>
      </c>
      <c r="K88" s="314"/>
    </row>
    <row r="89" ht="15" customHeight="1">
      <c r="B89" s="323"/>
      <c r="C89" s="301" t="s">
        <v>517</v>
      </c>
      <c r="D89" s="301"/>
      <c r="E89" s="301"/>
      <c r="F89" s="322" t="s">
        <v>496</v>
      </c>
      <c r="G89" s="321"/>
      <c r="H89" s="301" t="s">
        <v>517</v>
      </c>
      <c r="I89" s="301" t="s">
        <v>492</v>
      </c>
      <c r="J89" s="301">
        <v>50</v>
      </c>
      <c r="K89" s="314"/>
    </row>
    <row r="90" ht="15" customHeight="1">
      <c r="B90" s="323"/>
      <c r="C90" s="301" t="s">
        <v>110</v>
      </c>
      <c r="D90" s="301"/>
      <c r="E90" s="301"/>
      <c r="F90" s="322" t="s">
        <v>496</v>
      </c>
      <c r="G90" s="321"/>
      <c r="H90" s="301" t="s">
        <v>518</v>
      </c>
      <c r="I90" s="301" t="s">
        <v>492</v>
      </c>
      <c r="J90" s="301">
        <v>255</v>
      </c>
      <c r="K90" s="314"/>
    </row>
    <row r="91" ht="15" customHeight="1">
      <c r="B91" s="323"/>
      <c r="C91" s="301" t="s">
        <v>519</v>
      </c>
      <c r="D91" s="301"/>
      <c r="E91" s="301"/>
      <c r="F91" s="322" t="s">
        <v>490</v>
      </c>
      <c r="G91" s="321"/>
      <c r="H91" s="301" t="s">
        <v>520</v>
      </c>
      <c r="I91" s="301" t="s">
        <v>521</v>
      </c>
      <c r="J91" s="301"/>
      <c r="K91" s="314"/>
    </row>
    <row r="92" ht="15" customHeight="1">
      <c r="B92" s="323"/>
      <c r="C92" s="301" t="s">
        <v>522</v>
      </c>
      <c r="D92" s="301"/>
      <c r="E92" s="301"/>
      <c r="F92" s="322" t="s">
        <v>490</v>
      </c>
      <c r="G92" s="321"/>
      <c r="H92" s="301" t="s">
        <v>523</v>
      </c>
      <c r="I92" s="301" t="s">
        <v>524</v>
      </c>
      <c r="J92" s="301"/>
      <c r="K92" s="314"/>
    </row>
    <row r="93" ht="15" customHeight="1">
      <c r="B93" s="323"/>
      <c r="C93" s="301" t="s">
        <v>525</v>
      </c>
      <c r="D93" s="301"/>
      <c r="E93" s="301"/>
      <c r="F93" s="322" t="s">
        <v>490</v>
      </c>
      <c r="G93" s="321"/>
      <c r="H93" s="301" t="s">
        <v>525</v>
      </c>
      <c r="I93" s="301" t="s">
        <v>524</v>
      </c>
      <c r="J93" s="301"/>
      <c r="K93" s="314"/>
    </row>
    <row r="94" ht="15" customHeight="1">
      <c r="B94" s="323"/>
      <c r="C94" s="301" t="s">
        <v>36</v>
      </c>
      <c r="D94" s="301"/>
      <c r="E94" s="301"/>
      <c r="F94" s="322" t="s">
        <v>490</v>
      </c>
      <c r="G94" s="321"/>
      <c r="H94" s="301" t="s">
        <v>526</v>
      </c>
      <c r="I94" s="301" t="s">
        <v>524</v>
      </c>
      <c r="J94" s="301"/>
      <c r="K94" s="314"/>
    </row>
    <row r="95" ht="15" customHeight="1">
      <c r="B95" s="323"/>
      <c r="C95" s="301" t="s">
        <v>46</v>
      </c>
      <c r="D95" s="301"/>
      <c r="E95" s="301"/>
      <c r="F95" s="322" t="s">
        <v>490</v>
      </c>
      <c r="G95" s="321"/>
      <c r="H95" s="301" t="s">
        <v>527</v>
      </c>
      <c r="I95" s="301" t="s">
        <v>524</v>
      </c>
      <c r="J95" s="301"/>
      <c r="K95" s="314"/>
    </row>
    <row r="96" ht="15" customHeight="1">
      <c r="B96" s="326"/>
      <c r="C96" s="327"/>
      <c r="D96" s="327"/>
      <c r="E96" s="327"/>
      <c r="F96" s="327"/>
      <c r="G96" s="327"/>
      <c r="H96" s="327"/>
      <c r="I96" s="327"/>
      <c r="J96" s="327"/>
      <c r="K96" s="328"/>
    </row>
    <row r="97" ht="18.75" customHeight="1">
      <c r="B97" s="329"/>
      <c r="C97" s="330"/>
      <c r="D97" s="330"/>
      <c r="E97" s="330"/>
      <c r="F97" s="330"/>
      <c r="G97" s="330"/>
      <c r="H97" s="330"/>
      <c r="I97" s="330"/>
      <c r="J97" s="330"/>
      <c r="K97" s="329"/>
    </row>
    <row r="98" ht="18.75" customHeight="1">
      <c r="B98" s="308"/>
      <c r="C98" s="308"/>
      <c r="D98" s="308"/>
      <c r="E98" s="308"/>
      <c r="F98" s="308"/>
      <c r="G98" s="308"/>
      <c r="H98" s="308"/>
      <c r="I98" s="308"/>
      <c r="J98" s="308"/>
      <c r="K98" s="308"/>
    </row>
    <row r="99" ht="7.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11"/>
    </row>
    <row r="100" ht="45" customHeight="1">
      <c r="B100" s="312"/>
      <c r="C100" s="313" t="s">
        <v>528</v>
      </c>
      <c r="D100" s="313"/>
      <c r="E100" s="313"/>
      <c r="F100" s="313"/>
      <c r="G100" s="313"/>
      <c r="H100" s="313"/>
      <c r="I100" s="313"/>
      <c r="J100" s="313"/>
      <c r="K100" s="314"/>
    </row>
    <row r="101" ht="17.25" customHeight="1">
      <c r="B101" s="312"/>
      <c r="C101" s="315" t="s">
        <v>484</v>
      </c>
      <c r="D101" s="315"/>
      <c r="E101" s="315"/>
      <c r="F101" s="315" t="s">
        <v>485</v>
      </c>
      <c r="G101" s="316"/>
      <c r="H101" s="315" t="s">
        <v>105</v>
      </c>
      <c r="I101" s="315" t="s">
        <v>55</v>
      </c>
      <c r="J101" s="315" t="s">
        <v>486</v>
      </c>
      <c r="K101" s="314"/>
    </row>
    <row r="102" ht="17.25" customHeight="1">
      <c r="B102" s="312"/>
      <c r="C102" s="317" t="s">
        <v>487</v>
      </c>
      <c r="D102" s="317"/>
      <c r="E102" s="317"/>
      <c r="F102" s="318" t="s">
        <v>488</v>
      </c>
      <c r="G102" s="319"/>
      <c r="H102" s="317"/>
      <c r="I102" s="317"/>
      <c r="J102" s="317" t="s">
        <v>489</v>
      </c>
      <c r="K102" s="314"/>
    </row>
    <row r="103" ht="5.25" customHeight="1">
      <c r="B103" s="312"/>
      <c r="C103" s="315"/>
      <c r="D103" s="315"/>
      <c r="E103" s="315"/>
      <c r="F103" s="315"/>
      <c r="G103" s="331"/>
      <c r="H103" s="315"/>
      <c r="I103" s="315"/>
      <c r="J103" s="315"/>
      <c r="K103" s="314"/>
    </row>
    <row r="104" ht="15" customHeight="1">
      <c r="B104" s="312"/>
      <c r="C104" s="301" t="s">
        <v>51</v>
      </c>
      <c r="D104" s="320"/>
      <c r="E104" s="320"/>
      <c r="F104" s="322" t="s">
        <v>490</v>
      </c>
      <c r="G104" s="331"/>
      <c r="H104" s="301" t="s">
        <v>529</v>
      </c>
      <c r="I104" s="301" t="s">
        <v>492</v>
      </c>
      <c r="J104" s="301">
        <v>20</v>
      </c>
      <c r="K104" s="314"/>
    </row>
    <row r="105" ht="15" customHeight="1">
      <c r="B105" s="312"/>
      <c r="C105" s="301" t="s">
        <v>493</v>
      </c>
      <c r="D105" s="301"/>
      <c r="E105" s="301"/>
      <c r="F105" s="322" t="s">
        <v>490</v>
      </c>
      <c r="G105" s="301"/>
      <c r="H105" s="301" t="s">
        <v>529</v>
      </c>
      <c r="I105" s="301" t="s">
        <v>492</v>
      </c>
      <c r="J105" s="301">
        <v>120</v>
      </c>
      <c r="K105" s="314"/>
    </row>
    <row r="106" ht="15" customHeight="1">
      <c r="B106" s="323"/>
      <c r="C106" s="301" t="s">
        <v>495</v>
      </c>
      <c r="D106" s="301"/>
      <c r="E106" s="301"/>
      <c r="F106" s="322" t="s">
        <v>496</v>
      </c>
      <c r="G106" s="301"/>
      <c r="H106" s="301" t="s">
        <v>529</v>
      </c>
      <c r="I106" s="301" t="s">
        <v>492</v>
      </c>
      <c r="J106" s="301">
        <v>50</v>
      </c>
      <c r="K106" s="314"/>
    </row>
    <row r="107" ht="15" customHeight="1">
      <c r="B107" s="323"/>
      <c r="C107" s="301" t="s">
        <v>498</v>
      </c>
      <c r="D107" s="301"/>
      <c r="E107" s="301"/>
      <c r="F107" s="322" t="s">
        <v>490</v>
      </c>
      <c r="G107" s="301"/>
      <c r="H107" s="301" t="s">
        <v>529</v>
      </c>
      <c r="I107" s="301" t="s">
        <v>500</v>
      </c>
      <c r="J107" s="301"/>
      <c r="K107" s="314"/>
    </row>
    <row r="108" ht="15" customHeight="1">
      <c r="B108" s="323"/>
      <c r="C108" s="301" t="s">
        <v>509</v>
      </c>
      <c r="D108" s="301"/>
      <c r="E108" s="301"/>
      <c r="F108" s="322" t="s">
        <v>496</v>
      </c>
      <c r="G108" s="301"/>
      <c r="H108" s="301" t="s">
        <v>529</v>
      </c>
      <c r="I108" s="301" t="s">
        <v>492</v>
      </c>
      <c r="J108" s="301">
        <v>50</v>
      </c>
      <c r="K108" s="314"/>
    </row>
    <row r="109" ht="15" customHeight="1">
      <c r="B109" s="323"/>
      <c r="C109" s="301" t="s">
        <v>517</v>
      </c>
      <c r="D109" s="301"/>
      <c r="E109" s="301"/>
      <c r="F109" s="322" t="s">
        <v>496</v>
      </c>
      <c r="G109" s="301"/>
      <c r="H109" s="301" t="s">
        <v>529</v>
      </c>
      <c r="I109" s="301" t="s">
        <v>492</v>
      </c>
      <c r="J109" s="301">
        <v>50</v>
      </c>
      <c r="K109" s="314"/>
    </row>
    <row r="110" ht="15" customHeight="1">
      <c r="B110" s="323"/>
      <c r="C110" s="301" t="s">
        <v>515</v>
      </c>
      <c r="D110" s="301"/>
      <c r="E110" s="301"/>
      <c r="F110" s="322" t="s">
        <v>496</v>
      </c>
      <c r="G110" s="301"/>
      <c r="H110" s="301" t="s">
        <v>529</v>
      </c>
      <c r="I110" s="301" t="s">
        <v>492</v>
      </c>
      <c r="J110" s="301">
        <v>50</v>
      </c>
      <c r="K110" s="314"/>
    </row>
    <row r="111" ht="15" customHeight="1">
      <c r="B111" s="323"/>
      <c r="C111" s="301" t="s">
        <v>51</v>
      </c>
      <c r="D111" s="301"/>
      <c r="E111" s="301"/>
      <c r="F111" s="322" t="s">
        <v>490</v>
      </c>
      <c r="G111" s="301"/>
      <c r="H111" s="301" t="s">
        <v>530</v>
      </c>
      <c r="I111" s="301" t="s">
        <v>492</v>
      </c>
      <c r="J111" s="301">
        <v>20</v>
      </c>
      <c r="K111" s="314"/>
    </row>
    <row r="112" ht="15" customHeight="1">
      <c r="B112" s="323"/>
      <c r="C112" s="301" t="s">
        <v>531</v>
      </c>
      <c r="D112" s="301"/>
      <c r="E112" s="301"/>
      <c r="F112" s="322" t="s">
        <v>490</v>
      </c>
      <c r="G112" s="301"/>
      <c r="H112" s="301" t="s">
        <v>532</v>
      </c>
      <c r="I112" s="301" t="s">
        <v>492</v>
      </c>
      <c r="J112" s="301">
        <v>120</v>
      </c>
      <c r="K112" s="314"/>
    </row>
    <row r="113" ht="15" customHeight="1">
      <c r="B113" s="323"/>
      <c r="C113" s="301" t="s">
        <v>36</v>
      </c>
      <c r="D113" s="301"/>
      <c r="E113" s="301"/>
      <c r="F113" s="322" t="s">
        <v>490</v>
      </c>
      <c r="G113" s="301"/>
      <c r="H113" s="301" t="s">
        <v>533</v>
      </c>
      <c r="I113" s="301" t="s">
        <v>524</v>
      </c>
      <c r="J113" s="301"/>
      <c r="K113" s="314"/>
    </row>
    <row r="114" ht="15" customHeight="1">
      <c r="B114" s="323"/>
      <c r="C114" s="301" t="s">
        <v>46</v>
      </c>
      <c r="D114" s="301"/>
      <c r="E114" s="301"/>
      <c r="F114" s="322" t="s">
        <v>490</v>
      </c>
      <c r="G114" s="301"/>
      <c r="H114" s="301" t="s">
        <v>534</v>
      </c>
      <c r="I114" s="301" t="s">
        <v>524</v>
      </c>
      <c r="J114" s="301"/>
      <c r="K114" s="314"/>
    </row>
    <row r="115" ht="15" customHeight="1">
      <c r="B115" s="323"/>
      <c r="C115" s="301" t="s">
        <v>55</v>
      </c>
      <c r="D115" s="301"/>
      <c r="E115" s="301"/>
      <c r="F115" s="322" t="s">
        <v>490</v>
      </c>
      <c r="G115" s="301"/>
      <c r="H115" s="301" t="s">
        <v>535</v>
      </c>
      <c r="I115" s="301" t="s">
        <v>536</v>
      </c>
      <c r="J115" s="301"/>
      <c r="K115" s="314"/>
    </row>
    <row r="116" ht="15" customHeight="1">
      <c r="B116" s="326"/>
      <c r="C116" s="332"/>
      <c r="D116" s="332"/>
      <c r="E116" s="332"/>
      <c r="F116" s="332"/>
      <c r="G116" s="332"/>
      <c r="H116" s="332"/>
      <c r="I116" s="332"/>
      <c r="J116" s="332"/>
      <c r="K116" s="328"/>
    </row>
    <row r="117" ht="18.75" customHeight="1">
      <c r="B117" s="333"/>
      <c r="C117" s="297"/>
      <c r="D117" s="297"/>
      <c r="E117" s="297"/>
      <c r="F117" s="334"/>
      <c r="G117" s="297"/>
      <c r="H117" s="297"/>
      <c r="I117" s="297"/>
      <c r="J117" s="297"/>
      <c r="K117" s="333"/>
    </row>
    <row r="118" ht="18.75" customHeight="1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</row>
    <row r="119" ht="7.5" customHeight="1">
      <c r="B119" s="335"/>
      <c r="C119" s="336"/>
      <c r="D119" s="336"/>
      <c r="E119" s="336"/>
      <c r="F119" s="336"/>
      <c r="G119" s="336"/>
      <c r="H119" s="336"/>
      <c r="I119" s="336"/>
      <c r="J119" s="336"/>
      <c r="K119" s="337"/>
    </row>
    <row r="120" ht="45" customHeight="1">
      <c r="B120" s="338"/>
      <c r="C120" s="291" t="s">
        <v>537</v>
      </c>
      <c r="D120" s="291"/>
      <c r="E120" s="291"/>
      <c r="F120" s="291"/>
      <c r="G120" s="291"/>
      <c r="H120" s="291"/>
      <c r="I120" s="291"/>
      <c r="J120" s="291"/>
      <c r="K120" s="339"/>
    </row>
    <row r="121" ht="17.25" customHeight="1">
      <c r="B121" s="340"/>
      <c r="C121" s="315" t="s">
        <v>484</v>
      </c>
      <c r="D121" s="315"/>
      <c r="E121" s="315"/>
      <c r="F121" s="315" t="s">
        <v>485</v>
      </c>
      <c r="G121" s="316"/>
      <c r="H121" s="315" t="s">
        <v>105</v>
      </c>
      <c r="I121" s="315" t="s">
        <v>55</v>
      </c>
      <c r="J121" s="315" t="s">
        <v>486</v>
      </c>
      <c r="K121" s="341"/>
    </row>
    <row r="122" ht="17.25" customHeight="1">
      <c r="B122" s="340"/>
      <c r="C122" s="317" t="s">
        <v>487</v>
      </c>
      <c r="D122" s="317"/>
      <c r="E122" s="317"/>
      <c r="F122" s="318" t="s">
        <v>488</v>
      </c>
      <c r="G122" s="319"/>
      <c r="H122" s="317"/>
      <c r="I122" s="317"/>
      <c r="J122" s="317" t="s">
        <v>489</v>
      </c>
      <c r="K122" s="341"/>
    </row>
    <row r="123" ht="5.25" customHeight="1">
      <c r="B123" s="342"/>
      <c r="C123" s="320"/>
      <c r="D123" s="320"/>
      <c r="E123" s="320"/>
      <c r="F123" s="320"/>
      <c r="G123" s="301"/>
      <c r="H123" s="320"/>
      <c r="I123" s="320"/>
      <c r="J123" s="320"/>
      <c r="K123" s="343"/>
    </row>
    <row r="124" ht="15" customHeight="1">
      <c r="B124" s="342"/>
      <c r="C124" s="301" t="s">
        <v>493</v>
      </c>
      <c r="D124" s="320"/>
      <c r="E124" s="320"/>
      <c r="F124" s="322" t="s">
        <v>490</v>
      </c>
      <c r="G124" s="301"/>
      <c r="H124" s="301" t="s">
        <v>529</v>
      </c>
      <c r="I124" s="301" t="s">
        <v>492</v>
      </c>
      <c r="J124" s="301">
        <v>120</v>
      </c>
      <c r="K124" s="344"/>
    </row>
    <row r="125" ht="15" customHeight="1">
      <c r="B125" s="342"/>
      <c r="C125" s="301" t="s">
        <v>538</v>
      </c>
      <c r="D125" s="301"/>
      <c r="E125" s="301"/>
      <c r="F125" s="322" t="s">
        <v>490</v>
      </c>
      <c r="G125" s="301"/>
      <c r="H125" s="301" t="s">
        <v>539</v>
      </c>
      <c r="I125" s="301" t="s">
        <v>492</v>
      </c>
      <c r="J125" s="301" t="s">
        <v>540</v>
      </c>
      <c r="K125" s="344"/>
    </row>
    <row r="126" ht="15" customHeight="1">
      <c r="B126" s="342"/>
      <c r="C126" s="301" t="s">
        <v>439</v>
      </c>
      <c r="D126" s="301"/>
      <c r="E126" s="301"/>
      <c r="F126" s="322" t="s">
        <v>490</v>
      </c>
      <c r="G126" s="301"/>
      <c r="H126" s="301" t="s">
        <v>541</v>
      </c>
      <c r="I126" s="301" t="s">
        <v>492</v>
      </c>
      <c r="J126" s="301" t="s">
        <v>540</v>
      </c>
      <c r="K126" s="344"/>
    </row>
    <row r="127" ht="15" customHeight="1">
      <c r="B127" s="342"/>
      <c r="C127" s="301" t="s">
        <v>501</v>
      </c>
      <c r="D127" s="301"/>
      <c r="E127" s="301"/>
      <c r="F127" s="322" t="s">
        <v>496</v>
      </c>
      <c r="G127" s="301"/>
      <c r="H127" s="301" t="s">
        <v>502</v>
      </c>
      <c r="I127" s="301" t="s">
        <v>492</v>
      </c>
      <c r="J127" s="301">
        <v>15</v>
      </c>
      <c r="K127" s="344"/>
    </row>
    <row r="128" ht="15" customHeight="1">
      <c r="B128" s="342"/>
      <c r="C128" s="324" t="s">
        <v>503</v>
      </c>
      <c r="D128" s="324"/>
      <c r="E128" s="324"/>
      <c r="F128" s="325" t="s">
        <v>496</v>
      </c>
      <c r="G128" s="324"/>
      <c r="H128" s="324" t="s">
        <v>504</v>
      </c>
      <c r="I128" s="324" t="s">
        <v>492</v>
      </c>
      <c r="J128" s="324">
        <v>15</v>
      </c>
      <c r="K128" s="344"/>
    </row>
    <row r="129" ht="15" customHeight="1">
      <c r="B129" s="342"/>
      <c r="C129" s="324" t="s">
        <v>505</v>
      </c>
      <c r="D129" s="324"/>
      <c r="E129" s="324"/>
      <c r="F129" s="325" t="s">
        <v>496</v>
      </c>
      <c r="G129" s="324"/>
      <c r="H129" s="324" t="s">
        <v>506</v>
      </c>
      <c r="I129" s="324" t="s">
        <v>492</v>
      </c>
      <c r="J129" s="324">
        <v>20</v>
      </c>
      <c r="K129" s="344"/>
    </row>
    <row r="130" ht="15" customHeight="1">
      <c r="B130" s="342"/>
      <c r="C130" s="324" t="s">
        <v>507</v>
      </c>
      <c r="D130" s="324"/>
      <c r="E130" s="324"/>
      <c r="F130" s="325" t="s">
        <v>496</v>
      </c>
      <c r="G130" s="324"/>
      <c r="H130" s="324" t="s">
        <v>508</v>
      </c>
      <c r="I130" s="324" t="s">
        <v>492</v>
      </c>
      <c r="J130" s="324">
        <v>20</v>
      </c>
      <c r="K130" s="344"/>
    </row>
    <row r="131" ht="15" customHeight="1">
      <c r="B131" s="342"/>
      <c r="C131" s="301" t="s">
        <v>495</v>
      </c>
      <c r="D131" s="301"/>
      <c r="E131" s="301"/>
      <c r="F131" s="322" t="s">
        <v>496</v>
      </c>
      <c r="G131" s="301"/>
      <c r="H131" s="301" t="s">
        <v>529</v>
      </c>
      <c r="I131" s="301" t="s">
        <v>492</v>
      </c>
      <c r="J131" s="301">
        <v>50</v>
      </c>
      <c r="K131" s="344"/>
    </row>
    <row r="132" ht="15" customHeight="1">
      <c r="B132" s="342"/>
      <c r="C132" s="301" t="s">
        <v>509</v>
      </c>
      <c r="D132" s="301"/>
      <c r="E132" s="301"/>
      <c r="F132" s="322" t="s">
        <v>496</v>
      </c>
      <c r="G132" s="301"/>
      <c r="H132" s="301" t="s">
        <v>529</v>
      </c>
      <c r="I132" s="301" t="s">
        <v>492</v>
      </c>
      <c r="J132" s="301">
        <v>50</v>
      </c>
      <c r="K132" s="344"/>
    </row>
    <row r="133" ht="15" customHeight="1">
      <c r="B133" s="342"/>
      <c r="C133" s="301" t="s">
        <v>515</v>
      </c>
      <c r="D133" s="301"/>
      <c r="E133" s="301"/>
      <c r="F133" s="322" t="s">
        <v>496</v>
      </c>
      <c r="G133" s="301"/>
      <c r="H133" s="301" t="s">
        <v>529</v>
      </c>
      <c r="I133" s="301" t="s">
        <v>492</v>
      </c>
      <c r="J133" s="301">
        <v>50</v>
      </c>
      <c r="K133" s="344"/>
    </row>
    <row r="134" ht="15" customHeight="1">
      <c r="B134" s="342"/>
      <c r="C134" s="301" t="s">
        <v>517</v>
      </c>
      <c r="D134" s="301"/>
      <c r="E134" s="301"/>
      <c r="F134" s="322" t="s">
        <v>496</v>
      </c>
      <c r="G134" s="301"/>
      <c r="H134" s="301" t="s">
        <v>529</v>
      </c>
      <c r="I134" s="301" t="s">
        <v>492</v>
      </c>
      <c r="J134" s="301">
        <v>50</v>
      </c>
      <c r="K134" s="344"/>
    </row>
    <row r="135" ht="15" customHeight="1">
      <c r="B135" s="342"/>
      <c r="C135" s="301" t="s">
        <v>110</v>
      </c>
      <c r="D135" s="301"/>
      <c r="E135" s="301"/>
      <c r="F135" s="322" t="s">
        <v>496</v>
      </c>
      <c r="G135" s="301"/>
      <c r="H135" s="301" t="s">
        <v>542</v>
      </c>
      <c r="I135" s="301" t="s">
        <v>492</v>
      </c>
      <c r="J135" s="301">
        <v>255</v>
      </c>
      <c r="K135" s="344"/>
    </row>
    <row r="136" ht="15" customHeight="1">
      <c r="B136" s="342"/>
      <c r="C136" s="301" t="s">
        <v>519</v>
      </c>
      <c r="D136" s="301"/>
      <c r="E136" s="301"/>
      <c r="F136" s="322" t="s">
        <v>490</v>
      </c>
      <c r="G136" s="301"/>
      <c r="H136" s="301" t="s">
        <v>543</v>
      </c>
      <c r="I136" s="301" t="s">
        <v>521</v>
      </c>
      <c r="J136" s="301"/>
      <c r="K136" s="344"/>
    </row>
    <row r="137" ht="15" customHeight="1">
      <c r="B137" s="342"/>
      <c r="C137" s="301" t="s">
        <v>522</v>
      </c>
      <c r="D137" s="301"/>
      <c r="E137" s="301"/>
      <c r="F137" s="322" t="s">
        <v>490</v>
      </c>
      <c r="G137" s="301"/>
      <c r="H137" s="301" t="s">
        <v>544</v>
      </c>
      <c r="I137" s="301" t="s">
        <v>524</v>
      </c>
      <c r="J137" s="301"/>
      <c r="K137" s="344"/>
    </row>
    <row r="138" ht="15" customHeight="1">
      <c r="B138" s="342"/>
      <c r="C138" s="301" t="s">
        <v>525</v>
      </c>
      <c r="D138" s="301"/>
      <c r="E138" s="301"/>
      <c r="F138" s="322" t="s">
        <v>490</v>
      </c>
      <c r="G138" s="301"/>
      <c r="H138" s="301" t="s">
        <v>525</v>
      </c>
      <c r="I138" s="301" t="s">
        <v>524</v>
      </c>
      <c r="J138" s="301"/>
      <c r="K138" s="344"/>
    </row>
    <row r="139" ht="15" customHeight="1">
      <c r="B139" s="342"/>
      <c r="C139" s="301" t="s">
        <v>36</v>
      </c>
      <c r="D139" s="301"/>
      <c r="E139" s="301"/>
      <c r="F139" s="322" t="s">
        <v>490</v>
      </c>
      <c r="G139" s="301"/>
      <c r="H139" s="301" t="s">
        <v>545</v>
      </c>
      <c r="I139" s="301" t="s">
        <v>524</v>
      </c>
      <c r="J139" s="301"/>
      <c r="K139" s="344"/>
    </row>
    <row r="140" ht="15" customHeight="1">
      <c r="B140" s="342"/>
      <c r="C140" s="301" t="s">
        <v>546</v>
      </c>
      <c r="D140" s="301"/>
      <c r="E140" s="301"/>
      <c r="F140" s="322" t="s">
        <v>490</v>
      </c>
      <c r="G140" s="301"/>
      <c r="H140" s="301" t="s">
        <v>547</v>
      </c>
      <c r="I140" s="301" t="s">
        <v>524</v>
      </c>
      <c r="J140" s="301"/>
      <c r="K140" s="344"/>
    </row>
    <row r="141" ht="15" customHeight="1">
      <c r="B141" s="345"/>
      <c r="C141" s="346"/>
      <c r="D141" s="346"/>
      <c r="E141" s="346"/>
      <c r="F141" s="346"/>
      <c r="G141" s="346"/>
      <c r="H141" s="346"/>
      <c r="I141" s="346"/>
      <c r="J141" s="346"/>
      <c r="K141" s="347"/>
    </row>
    <row r="142" ht="18.75" customHeight="1">
      <c r="B142" s="297"/>
      <c r="C142" s="297"/>
      <c r="D142" s="297"/>
      <c r="E142" s="297"/>
      <c r="F142" s="334"/>
      <c r="G142" s="297"/>
      <c r="H142" s="297"/>
      <c r="I142" s="297"/>
      <c r="J142" s="297"/>
      <c r="K142" s="297"/>
    </row>
    <row r="143" ht="18.75" customHeight="1"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</row>
    <row r="144" ht="7.5" customHeight="1">
      <c r="B144" s="309"/>
      <c r="C144" s="310"/>
      <c r="D144" s="310"/>
      <c r="E144" s="310"/>
      <c r="F144" s="310"/>
      <c r="G144" s="310"/>
      <c r="H144" s="310"/>
      <c r="I144" s="310"/>
      <c r="J144" s="310"/>
      <c r="K144" s="311"/>
    </row>
    <row r="145" ht="45" customHeight="1">
      <c r="B145" s="312"/>
      <c r="C145" s="313" t="s">
        <v>548</v>
      </c>
      <c r="D145" s="313"/>
      <c r="E145" s="313"/>
      <c r="F145" s="313"/>
      <c r="G145" s="313"/>
      <c r="H145" s="313"/>
      <c r="I145" s="313"/>
      <c r="J145" s="313"/>
      <c r="K145" s="314"/>
    </row>
    <row r="146" ht="17.25" customHeight="1">
      <c r="B146" s="312"/>
      <c r="C146" s="315" t="s">
        <v>484</v>
      </c>
      <c r="D146" s="315"/>
      <c r="E146" s="315"/>
      <c r="F146" s="315" t="s">
        <v>485</v>
      </c>
      <c r="G146" s="316"/>
      <c r="H146" s="315" t="s">
        <v>105</v>
      </c>
      <c r="I146" s="315" t="s">
        <v>55</v>
      </c>
      <c r="J146" s="315" t="s">
        <v>486</v>
      </c>
      <c r="K146" s="314"/>
    </row>
    <row r="147" ht="17.25" customHeight="1">
      <c r="B147" s="312"/>
      <c r="C147" s="317" t="s">
        <v>487</v>
      </c>
      <c r="D147" s="317"/>
      <c r="E147" s="317"/>
      <c r="F147" s="318" t="s">
        <v>488</v>
      </c>
      <c r="G147" s="319"/>
      <c r="H147" s="317"/>
      <c r="I147" s="317"/>
      <c r="J147" s="317" t="s">
        <v>489</v>
      </c>
      <c r="K147" s="314"/>
    </row>
    <row r="148" ht="5.25" customHeight="1">
      <c r="B148" s="323"/>
      <c r="C148" s="320"/>
      <c r="D148" s="320"/>
      <c r="E148" s="320"/>
      <c r="F148" s="320"/>
      <c r="G148" s="321"/>
      <c r="H148" s="320"/>
      <c r="I148" s="320"/>
      <c r="J148" s="320"/>
      <c r="K148" s="344"/>
    </row>
    <row r="149" ht="15" customHeight="1">
      <c r="B149" s="323"/>
      <c r="C149" s="348" t="s">
        <v>493</v>
      </c>
      <c r="D149" s="301"/>
      <c r="E149" s="301"/>
      <c r="F149" s="349" t="s">
        <v>490</v>
      </c>
      <c r="G149" s="301"/>
      <c r="H149" s="348" t="s">
        <v>529</v>
      </c>
      <c r="I149" s="348" t="s">
        <v>492</v>
      </c>
      <c r="J149" s="348">
        <v>120</v>
      </c>
      <c r="K149" s="344"/>
    </row>
    <row r="150" ht="15" customHeight="1">
      <c r="B150" s="323"/>
      <c r="C150" s="348" t="s">
        <v>538</v>
      </c>
      <c r="D150" s="301"/>
      <c r="E150" s="301"/>
      <c r="F150" s="349" t="s">
        <v>490</v>
      </c>
      <c r="G150" s="301"/>
      <c r="H150" s="348" t="s">
        <v>549</v>
      </c>
      <c r="I150" s="348" t="s">
        <v>492</v>
      </c>
      <c r="J150" s="348" t="s">
        <v>540</v>
      </c>
      <c r="K150" s="344"/>
    </row>
    <row r="151" ht="15" customHeight="1">
      <c r="B151" s="323"/>
      <c r="C151" s="348" t="s">
        <v>439</v>
      </c>
      <c r="D151" s="301"/>
      <c r="E151" s="301"/>
      <c r="F151" s="349" t="s">
        <v>490</v>
      </c>
      <c r="G151" s="301"/>
      <c r="H151" s="348" t="s">
        <v>550</v>
      </c>
      <c r="I151" s="348" t="s">
        <v>492</v>
      </c>
      <c r="J151" s="348" t="s">
        <v>540</v>
      </c>
      <c r="K151" s="344"/>
    </row>
    <row r="152" ht="15" customHeight="1">
      <c r="B152" s="323"/>
      <c r="C152" s="348" t="s">
        <v>495</v>
      </c>
      <c r="D152" s="301"/>
      <c r="E152" s="301"/>
      <c r="F152" s="349" t="s">
        <v>496</v>
      </c>
      <c r="G152" s="301"/>
      <c r="H152" s="348" t="s">
        <v>529</v>
      </c>
      <c r="I152" s="348" t="s">
        <v>492</v>
      </c>
      <c r="J152" s="348">
        <v>50</v>
      </c>
      <c r="K152" s="344"/>
    </row>
    <row r="153" ht="15" customHeight="1">
      <c r="B153" s="323"/>
      <c r="C153" s="348" t="s">
        <v>498</v>
      </c>
      <c r="D153" s="301"/>
      <c r="E153" s="301"/>
      <c r="F153" s="349" t="s">
        <v>490</v>
      </c>
      <c r="G153" s="301"/>
      <c r="H153" s="348" t="s">
        <v>529</v>
      </c>
      <c r="I153" s="348" t="s">
        <v>500</v>
      </c>
      <c r="J153" s="348"/>
      <c r="K153" s="344"/>
    </row>
    <row r="154" ht="15" customHeight="1">
      <c r="B154" s="323"/>
      <c r="C154" s="348" t="s">
        <v>509</v>
      </c>
      <c r="D154" s="301"/>
      <c r="E154" s="301"/>
      <c r="F154" s="349" t="s">
        <v>496</v>
      </c>
      <c r="G154" s="301"/>
      <c r="H154" s="348" t="s">
        <v>529</v>
      </c>
      <c r="I154" s="348" t="s">
        <v>492</v>
      </c>
      <c r="J154" s="348">
        <v>50</v>
      </c>
      <c r="K154" s="344"/>
    </row>
    <row r="155" ht="15" customHeight="1">
      <c r="B155" s="323"/>
      <c r="C155" s="348" t="s">
        <v>517</v>
      </c>
      <c r="D155" s="301"/>
      <c r="E155" s="301"/>
      <c r="F155" s="349" t="s">
        <v>496</v>
      </c>
      <c r="G155" s="301"/>
      <c r="H155" s="348" t="s">
        <v>529</v>
      </c>
      <c r="I155" s="348" t="s">
        <v>492</v>
      </c>
      <c r="J155" s="348">
        <v>50</v>
      </c>
      <c r="K155" s="344"/>
    </row>
    <row r="156" ht="15" customHeight="1">
      <c r="B156" s="323"/>
      <c r="C156" s="348" t="s">
        <v>515</v>
      </c>
      <c r="D156" s="301"/>
      <c r="E156" s="301"/>
      <c r="F156" s="349" t="s">
        <v>496</v>
      </c>
      <c r="G156" s="301"/>
      <c r="H156" s="348" t="s">
        <v>529</v>
      </c>
      <c r="I156" s="348" t="s">
        <v>492</v>
      </c>
      <c r="J156" s="348">
        <v>50</v>
      </c>
      <c r="K156" s="344"/>
    </row>
    <row r="157" ht="15" customHeight="1">
      <c r="B157" s="323"/>
      <c r="C157" s="348" t="s">
        <v>91</v>
      </c>
      <c r="D157" s="301"/>
      <c r="E157" s="301"/>
      <c r="F157" s="349" t="s">
        <v>490</v>
      </c>
      <c r="G157" s="301"/>
      <c r="H157" s="348" t="s">
        <v>551</v>
      </c>
      <c r="I157" s="348" t="s">
        <v>492</v>
      </c>
      <c r="J157" s="348" t="s">
        <v>552</v>
      </c>
      <c r="K157" s="344"/>
    </row>
    <row r="158" ht="15" customHeight="1">
      <c r="B158" s="323"/>
      <c r="C158" s="348" t="s">
        <v>553</v>
      </c>
      <c r="D158" s="301"/>
      <c r="E158" s="301"/>
      <c r="F158" s="349" t="s">
        <v>490</v>
      </c>
      <c r="G158" s="301"/>
      <c r="H158" s="348" t="s">
        <v>554</v>
      </c>
      <c r="I158" s="348" t="s">
        <v>524</v>
      </c>
      <c r="J158" s="348"/>
      <c r="K158" s="344"/>
    </row>
    <row r="159" ht="15" customHeight="1">
      <c r="B159" s="350"/>
      <c r="C159" s="332"/>
      <c r="D159" s="332"/>
      <c r="E159" s="332"/>
      <c r="F159" s="332"/>
      <c r="G159" s="332"/>
      <c r="H159" s="332"/>
      <c r="I159" s="332"/>
      <c r="J159" s="332"/>
      <c r="K159" s="351"/>
    </row>
    <row r="160" ht="18.75" customHeight="1">
      <c r="B160" s="297"/>
      <c r="C160" s="301"/>
      <c r="D160" s="301"/>
      <c r="E160" s="301"/>
      <c r="F160" s="322"/>
      <c r="G160" s="301"/>
      <c r="H160" s="301"/>
      <c r="I160" s="301"/>
      <c r="J160" s="301"/>
      <c r="K160" s="297"/>
    </row>
    <row r="161" ht="18.75" customHeight="1"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</row>
    <row r="162" ht="7.5" customHeight="1">
      <c r="B162" s="287"/>
      <c r="C162" s="288"/>
      <c r="D162" s="288"/>
      <c r="E162" s="288"/>
      <c r="F162" s="288"/>
      <c r="G162" s="288"/>
      <c r="H162" s="288"/>
      <c r="I162" s="288"/>
      <c r="J162" s="288"/>
      <c r="K162" s="289"/>
    </row>
    <row r="163" ht="45" customHeight="1">
      <c r="B163" s="290"/>
      <c r="C163" s="291" t="s">
        <v>555</v>
      </c>
      <c r="D163" s="291"/>
      <c r="E163" s="291"/>
      <c r="F163" s="291"/>
      <c r="G163" s="291"/>
      <c r="H163" s="291"/>
      <c r="I163" s="291"/>
      <c r="J163" s="291"/>
      <c r="K163" s="292"/>
    </row>
    <row r="164" ht="17.25" customHeight="1">
      <c r="B164" s="290"/>
      <c r="C164" s="315" t="s">
        <v>484</v>
      </c>
      <c r="D164" s="315"/>
      <c r="E164" s="315"/>
      <c r="F164" s="315" t="s">
        <v>485</v>
      </c>
      <c r="G164" s="352"/>
      <c r="H164" s="353" t="s">
        <v>105</v>
      </c>
      <c r="I164" s="353" t="s">
        <v>55</v>
      </c>
      <c r="J164" s="315" t="s">
        <v>486</v>
      </c>
      <c r="K164" s="292"/>
    </row>
    <row r="165" ht="17.25" customHeight="1">
      <c r="B165" s="293"/>
      <c r="C165" s="317" t="s">
        <v>487</v>
      </c>
      <c r="D165" s="317"/>
      <c r="E165" s="317"/>
      <c r="F165" s="318" t="s">
        <v>488</v>
      </c>
      <c r="G165" s="354"/>
      <c r="H165" s="355"/>
      <c r="I165" s="355"/>
      <c r="J165" s="317" t="s">
        <v>489</v>
      </c>
      <c r="K165" s="295"/>
    </row>
    <row r="166" ht="5.25" customHeight="1">
      <c r="B166" s="323"/>
      <c r="C166" s="320"/>
      <c r="D166" s="320"/>
      <c r="E166" s="320"/>
      <c r="F166" s="320"/>
      <c r="G166" s="321"/>
      <c r="H166" s="320"/>
      <c r="I166" s="320"/>
      <c r="J166" s="320"/>
      <c r="K166" s="344"/>
    </row>
    <row r="167" ht="15" customHeight="1">
      <c r="B167" s="323"/>
      <c r="C167" s="301" t="s">
        <v>493</v>
      </c>
      <c r="D167" s="301"/>
      <c r="E167" s="301"/>
      <c r="F167" s="322" t="s">
        <v>490</v>
      </c>
      <c r="G167" s="301"/>
      <c r="H167" s="301" t="s">
        <v>529</v>
      </c>
      <c r="I167" s="301" t="s">
        <v>492</v>
      </c>
      <c r="J167" s="301">
        <v>120</v>
      </c>
      <c r="K167" s="344"/>
    </row>
    <row r="168" ht="15" customHeight="1">
      <c r="B168" s="323"/>
      <c r="C168" s="301" t="s">
        <v>538</v>
      </c>
      <c r="D168" s="301"/>
      <c r="E168" s="301"/>
      <c r="F168" s="322" t="s">
        <v>490</v>
      </c>
      <c r="G168" s="301"/>
      <c r="H168" s="301" t="s">
        <v>539</v>
      </c>
      <c r="I168" s="301" t="s">
        <v>492</v>
      </c>
      <c r="J168" s="301" t="s">
        <v>540</v>
      </c>
      <c r="K168" s="344"/>
    </row>
    <row r="169" ht="15" customHeight="1">
      <c r="B169" s="323"/>
      <c r="C169" s="301" t="s">
        <v>439</v>
      </c>
      <c r="D169" s="301"/>
      <c r="E169" s="301"/>
      <c r="F169" s="322" t="s">
        <v>490</v>
      </c>
      <c r="G169" s="301"/>
      <c r="H169" s="301" t="s">
        <v>556</v>
      </c>
      <c r="I169" s="301" t="s">
        <v>492</v>
      </c>
      <c r="J169" s="301" t="s">
        <v>540</v>
      </c>
      <c r="K169" s="344"/>
    </row>
    <row r="170" ht="15" customHeight="1">
      <c r="B170" s="323"/>
      <c r="C170" s="301" t="s">
        <v>495</v>
      </c>
      <c r="D170" s="301"/>
      <c r="E170" s="301"/>
      <c r="F170" s="322" t="s">
        <v>496</v>
      </c>
      <c r="G170" s="301"/>
      <c r="H170" s="301" t="s">
        <v>556</v>
      </c>
      <c r="I170" s="301" t="s">
        <v>492</v>
      </c>
      <c r="J170" s="301">
        <v>50</v>
      </c>
      <c r="K170" s="344"/>
    </row>
    <row r="171" ht="15" customHeight="1">
      <c r="B171" s="323"/>
      <c r="C171" s="301" t="s">
        <v>498</v>
      </c>
      <c r="D171" s="301"/>
      <c r="E171" s="301"/>
      <c r="F171" s="322" t="s">
        <v>490</v>
      </c>
      <c r="G171" s="301"/>
      <c r="H171" s="301" t="s">
        <v>556</v>
      </c>
      <c r="I171" s="301" t="s">
        <v>500</v>
      </c>
      <c r="J171" s="301"/>
      <c r="K171" s="344"/>
    </row>
    <row r="172" ht="15" customHeight="1">
      <c r="B172" s="323"/>
      <c r="C172" s="301" t="s">
        <v>509</v>
      </c>
      <c r="D172" s="301"/>
      <c r="E172" s="301"/>
      <c r="F172" s="322" t="s">
        <v>496</v>
      </c>
      <c r="G172" s="301"/>
      <c r="H172" s="301" t="s">
        <v>556</v>
      </c>
      <c r="I172" s="301" t="s">
        <v>492</v>
      </c>
      <c r="J172" s="301">
        <v>50</v>
      </c>
      <c r="K172" s="344"/>
    </row>
    <row r="173" ht="15" customHeight="1">
      <c r="B173" s="323"/>
      <c r="C173" s="301" t="s">
        <v>517</v>
      </c>
      <c r="D173" s="301"/>
      <c r="E173" s="301"/>
      <c r="F173" s="322" t="s">
        <v>496</v>
      </c>
      <c r="G173" s="301"/>
      <c r="H173" s="301" t="s">
        <v>556</v>
      </c>
      <c r="I173" s="301" t="s">
        <v>492</v>
      </c>
      <c r="J173" s="301">
        <v>50</v>
      </c>
      <c r="K173" s="344"/>
    </row>
    <row r="174" ht="15" customHeight="1">
      <c r="B174" s="323"/>
      <c r="C174" s="301" t="s">
        <v>515</v>
      </c>
      <c r="D174" s="301"/>
      <c r="E174" s="301"/>
      <c r="F174" s="322" t="s">
        <v>496</v>
      </c>
      <c r="G174" s="301"/>
      <c r="H174" s="301" t="s">
        <v>556</v>
      </c>
      <c r="I174" s="301" t="s">
        <v>492</v>
      </c>
      <c r="J174" s="301">
        <v>50</v>
      </c>
      <c r="K174" s="344"/>
    </row>
    <row r="175" ht="15" customHeight="1">
      <c r="B175" s="323"/>
      <c r="C175" s="301" t="s">
        <v>104</v>
      </c>
      <c r="D175" s="301"/>
      <c r="E175" s="301"/>
      <c r="F175" s="322" t="s">
        <v>490</v>
      </c>
      <c r="G175" s="301"/>
      <c r="H175" s="301" t="s">
        <v>557</v>
      </c>
      <c r="I175" s="301" t="s">
        <v>558</v>
      </c>
      <c r="J175" s="301"/>
      <c r="K175" s="344"/>
    </row>
    <row r="176" ht="15" customHeight="1">
      <c r="B176" s="323"/>
      <c r="C176" s="301" t="s">
        <v>55</v>
      </c>
      <c r="D176" s="301"/>
      <c r="E176" s="301"/>
      <c r="F176" s="322" t="s">
        <v>490</v>
      </c>
      <c r="G176" s="301"/>
      <c r="H176" s="301" t="s">
        <v>559</v>
      </c>
      <c r="I176" s="301" t="s">
        <v>560</v>
      </c>
      <c r="J176" s="301">
        <v>1</v>
      </c>
      <c r="K176" s="344"/>
    </row>
    <row r="177" ht="15" customHeight="1">
      <c r="B177" s="323"/>
      <c r="C177" s="301" t="s">
        <v>51</v>
      </c>
      <c r="D177" s="301"/>
      <c r="E177" s="301"/>
      <c r="F177" s="322" t="s">
        <v>490</v>
      </c>
      <c r="G177" s="301"/>
      <c r="H177" s="301" t="s">
        <v>561</v>
      </c>
      <c r="I177" s="301" t="s">
        <v>492</v>
      </c>
      <c r="J177" s="301">
        <v>20</v>
      </c>
      <c r="K177" s="344"/>
    </row>
    <row r="178" ht="15" customHeight="1">
      <c r="B178" s="323"/>
      <c r="C178" s="301" t="s">
        <v>105</v>
      </c>
      <c r="D178" s="301"/>
      <c r="E178" s="301"/>
      <c r="F178" s="322" t="s">
        <v>490</v>
      </c>
      <c r="G178" s="301"/>
      <c r="H178" s="301" t="s">
        <v>562</v>
      </c>
      <c r="I178" s="301" t="s">
        <v>492</v>
      </c>
      <c r="J178" s="301">
        <v>255</v>
      </c>
      <c r="K178" s="344"/>
    </row>
    <row r="179" ht="15" customHeight="1">
      <c r="B179" s="323"/>
      <c r="C179" s="301" t="s">
        <v>106</v>
      </c>
      <c r="D179" s="301"/>
      <c r="E179" s="301"/>
      <c r="F179" s="322" t="s">
        <v>490</v>
      </c>
      <c r="G179" s="301"/>
      <c r="H179" s="301" t="s">
        <v>455</v>
      </c>
      <c r="I179" s="301" t="s">
        <v>492</v>
      </c>
      <c r="J179" s="301">
        <v>10</v>
      </c>
      <c r="K179" s="344"/>
    </row>
    <row r="180" ht="15" customHeight="1">
      <c r="B180" s="323"/>
      <c r="C180" s="301" t="s">
        <v>107</v>
      </c>
      <c r="D180" s="301"/>
      <c r="E180" s="301"/>
      <c r="F180" s="322" t="s">
        <v>490</v>
      </c>
      <c r="G180" s="301"/>
      <c r="H180" s="301" t="s">
        <v>563</v>
      </c>
      <c r="I180" s="301" t="s">
        <v>524</v>
      </c>
      <c r="J180" s="301"/>
      <c r="K180" s="344"/>
    </row>
    <row r="181" ht="15" customHeight="1">
      <c r="B181" s="323"/>
      <c r="C181" s="301" t="s">
        <v>564</v>
      </c>
      <c r="D181" s="301"/>
      <c r="E181" s="301"/>
      <c r="F181" s="322" t="s">
        <v>490</v>
      </c>
      <c r="G181" s="301"/>
      <c r="H181" s="301" t="s">
        <v>565</v>
      </c>
      <c r="I181" s="301" t="s">
        <v>524</v>
      </c>
      <c r="J181" s="301"/>
      <c r="K181" s="344"/>
    </row>
    <row r="182" ht="15" customHeight="1">
      <c r="B182" s="323"/>
      <c r="C182" s="301" t="s">
        <v>553</v>
      </c>
      <c r="D182" s="301"/>
      <c r="E182" s="301"/>
      <c r="F182" s="322" t="s">
        <v>490</v>
      </c>
      <c r="G182" s="301"/>
      <c r="H182" s="301" t="s">
        <v>566</v>
      </c>
      <c r="I182" s="301" t="s">
        <v>524</v>
      </c>
      <c r="J182" s="301"/>
      <c r="K182" s="344"/>
    </row>
    <row r="183" ht="15" customHeight="1">
      <c r="B183" s="323"/>
      <c r="C183" s="301" t="s">
        <v>109</v>
      </c>
      <c r="D183" s="301"/>
      <c r="E183" s="301"/>
      <c r="F183" s="322" t="s">
        <v>496</v>
      </c>
      <c r="G183" s="301"/>
      <c r="H183" s="301" t="s">
        <v>567</v>
      </c>
      <c r="I183" s="301" t="s">
        <v>492</v>
      </c>
      <c r="J183" s="301">
        <v>50</v>
      </c>
      <c r="K183" s="344"/>
    </row>
    <row r="184" ht="15" customHeight="1">
      <c r="B184" s="323"/>
      <c r="C184" s="301" t="s">
        <v>568</v>
      </c>
      <c r="D184" s="301"/>
      <c r="E184" s="301"/>
      <c r="F184" s="322" t="s">
        <v>496</v>
      </c>
      <c r="G184" s="301"/>
      <c r="H184" s="301" t="s">
        <v>569</v>
      </c>
      <c r="I184" s="301" t="s">
        <v>570</v>
      </c>
      <c r="J184" s="301"/>
      <c r="K184" s="344"/>
    </row>
    <row r="185" ht="15" customHeight="1">
      <c r="B185" s="323"/>
      <c r="C185" s="301" t="s">
        <v>571</v>
      </c>
      <c r="D185" s="301"/>
      <c r="E185" s="301"/>
      <c r="F185" s="322" t="s">
        <v>496</v>
      </c>
      <c r="G185" s="301"/>
      <c r="H185" s="301" t="s">
        <v>572</v>
      </c>
      <c r="I185" s="301" t="s">
        <v>570</v>
      </c>
      <c r="J185" s="301"/>
      <c r="K185" s="344"/>
    </row>
    <row r="186" ht="15" customHeight="1">
      <c r="B186" s="323"/>
      <c r="C186" s="301" t="s">
        <v>573</v>
      </c>
      <c r="D186" s="301"/>
      <c r="E186" s="301"/>
      <c r="F186" s="322" t="s">
        <v>496</v>
      </c>
      <c r="G186" s="301"/>
      <c r="H186" s="301" t="s">
        <v>574</v>
      </c>
      <c r="I186" s="301" t="s">
        <v>570</v>
      </c>
      <c r="J186" s="301"/>
      <c r="K186" s="344"/>
    </row>
    <row r="187" ht="15" customHeight="1">
      <c r="B187" s="323"/>
      <c r="C187" s="356" t="s">
        <v>575</v>
      </c>
      <c r="D187" s="301"/>
      <c r="E187" s="301"/>
      <c r="F187" s="322" t="s">
        <v>496</v>
      </c>
      <c r="G187" s="301"/>
      <c r="H187" s="301" t="s">
        <v>576</v>
      </c>
      <c r="I187" s="301" t="s">
        <v>577</v>
      </c>
      <c r="J187" s="357" t="s">
        <v>578</v>
      </c>
      <c r="K187" s="344"/>
    </row>
    <row r="188" ht="15" customHeight="1">
      <c r="B188" s="323"/>
      <c r="C188" s="307" t="s">
        <v>40</v>
      </c>
      <c r="D188" s="301"/>
      <c r="E188" s="301"/>
      <c r="F188" s="322" t="s">
        <v>490</v>
      </c>
      <c r="G188" s="301"/>
      <c r="H188" s="297" t="s">
        <v>579</v>
      </c>
      <c r="I188" s="301" t="s">
        <v>580</v>
      </c>
      <c r="J188" s="301"/>
      <c r="K188" s="344"/>
    </row>
    <row r="189" ht="15" customHeight="1">
      <c r="B189" s="323"/>
      <c r="C189" s="307" t="s">
        <v>581</v>
      </c>
      <c r="D189" s="301"/>
      <c r="E189" s="301"/>
      <c r="F189" s="322" t="s">
        <v>490</v>
      </c>
      <c r="G189" s="301"/>
      <c r="H189" s="301" t="s">
        <v>582</v>
      </c>
      <c r="I189" s="301" t="s">
        <v>524</v>
      </c>
      <c r="J189" s="301"/>
      <c r="K189" s="344"/>
    </row>
    <row r="190" ht="15" customHeight="1">
      <c r="B190" s="323"/>
      <c r="C190" s="307" t="s">
        <v>583</v>
      </c>
      <c r="D190" s="301"/>
      <c r="E190" s="301"/>
      <c r="F190" s="322" t="s">
        <v>490</v>
      </c>
      <c r="G190" s="301"/>
      <c r="H190" s="301" t="s">
        <v>584</v>
      </c>
      <c r="I190" s="301" t="s">
        <v>524</v>
      </c>
      <c r="J190" s="301"/>
      <c r="K190" s="344"/>
    </row>
    <row r="191" ht="15" customHeight="1">
      <c r="B191" s="323"/>
      <c r="C191" s="307" t="s">
        <v>585</v>
      </c>
      <c r="D191" s="301"/>
      <c r="E191" s="301"/>
      <c r="F191" s="322" t="s">
        <v>496</v>
      </c>
      <c r="G191" s="301"/>
      <c r="H191" s="301" t="s">
        <v>586</v>
      </c>
      <c r="I191" s="301" t="s">
        <v>524</v>
      </c>
      <c r="J191" s="301"/>
      <c r="K191" s="344"/>
    </row>
    <row r="192" ht="15" customHeight="1">
      <c r="B192" s="350"/>
      <c r="C192" s="358"/>
      <c r="D192" s="332"/>
      <c r="E192" s="332"/>
      <c r="F192" s="332"/>
      <c r="G192" s="332"/>
      <c r="H192" s="332"/>
      <c r="I192" s="332"/>
      <c r="J192" s="332"/>
      <c r="K192" s="351"/>
    </row>
    <row r="193" ht="18.75" customHeight="1">
      <c r="B193" s="297"/>
      <c r="C193" s="301"/>
      <c r="D193" s="301"/>
      <c r="E193" s="301"/>
      <c r="F193" s="322"/>
      <c r="G193" s="301"/>
      <c r="H193" s="301"/>
      <c r="I193" s="301"/>
      <c r="J193" s="301"/>
      <c r="K193" s="297"/>
    </row>
    <row r="194" ht="18.75" customHeight="1">
      <c r="B194" s="297"/>
      <c r="C194" s="301"/>
      <c r="D194" s="301"/>
      <c r="E194" s="301"/>
      <c r="F194" s="322"/>
      <c r="G194" s="301"/>
      <c r="H194" s="301"/>
      <c r="I194" s="301"/>
      <c r="J194" s="301"/>
      <c r="K194" s="297"/>
    </row>
    <row r="195" ht="18.75" customHeight="1"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</row>
    <row r="196" ht="13.5">
      <c r="B196" s="287"/>
      <c r="C196" s="288"/>
      <c r="D196" s="288"/>
      <c r="E196" s="288"/>
      <c r="F196" s="288"/>
      <c r="G196" s="288"/>
      <c r="H196" s="288"/>
      <c r="I196" s="288"/>
      <c r="J196" s="288"/>
      <c r="K196" s="289"/>
    </row>
    <row r="197" ht="21">
      <c r="B197" s="290"/>
      <c r="C197" s="291" t="s">
        <v>587</v>
      </c>
      <c r="D197" s="291"/>
      <c r="E197" s="291"/>
      <c r="F197" s="291"/>
      <c r="G197" s="291"/>
      <c r="H197" s="291"/>
      <c r="I197" s="291"/>
      <c r="J197" s="291"/>
      <c r="K197" s="292"/>
    </row>
    <row r="198" ht="25.5" customHeight="1">
      <c r="B198" s="290"/>
      <c r="C198" s="359" t="s">
        <v>588</v>
      </c>
      <c r="D198" s="359"/>
      <c r="E198" s="359"/>
      <c r="F198" s="359" t="s">
        <v>589</v>
      </c>
      <c r="G198" s="360"/>
      <c r="H198" s="359" t="s">
        <v>590</v>
      </c>
      <c r="I198" s="359"/>
      <c r="J198" s="359"/>
      <c r="K198" s="292"/>
    </row>
    <row r="199" ht="5.25" customHeight="1">
      <c r="B199" s="323"/>
      <c r="C199" s="320"/>
      <c r="D199" s="320"/>
      <c r="E199" s="320"/>
      <c r="F199" s="320"/>
      <c r="G199" s="301"/>
      <c r="H199" s="320"/>
      <c r="I199" s="320"/>
      <c r="J199" s="320"/>
      <c r="K199" s="344"/>
    </row>
    <row r="200" ht="15" customHeight="1">
      <c r="B200" s="323"/>
      <c r="C200" s="301" t="s">
        <v>580</v>
      </c>
      <c r="D200" s="301"/>
      <c r="E200" s="301"/>
      <c r="F200" s="322" t="s">
        <v>41</v>
      </c>
      <c r="G200" s="301"/>
      <c r="H200" s="301" t="s">
        <v>591</v>
      </c>
      <c r="I200" s="301"/>
      <c r="J200" s="301"/>
      <c r="K200" s="344"/>
    </row>
    <row r="201" ht="15" customHeight="1">
      <c r="B201" s="323"/>
      <c r="C201" s="329"/>
      <c r="D201" s="301"/>
      <c r="E201" s="301"/>
      <c r="F201" s="322" t="s">
        <v>42</v>
      </c>
      <c r="G201" s="301"/>
      <c r="H201" s="301" t="s">
        <v>592</v>
      </c>
      <c r="I201" s="301"/>
      <c r="J201" s="301"/>
      <c r="K201" s="344"/>
    </row>
    <row r="202" ht="15" customHeight="1">
      <c r="B202" s="323"/>
      <c r="C202" s="329"/>
      <c r="D202" s="301"/>
      <c r="E202" s="301"/>
      <c r="F202" s="322" t="s">
        <v>45</v>
      </c>
      <c r="G202" s="301"/>
      <c r="H202" s="301" t="s">
        <v>593</v>
      </c>
      <c r="I202" s="301"/>
      <c r="J202" s="301"/>
      <c r="K202" s="344"/>
    </row>
    <row r="203" ht="15" customHeight="1">
      <c r="B203" s="323"/>
      <c r="C203" s="301"/>
      <c r="D203" s="301"/>
      <c r="E203" s="301"/>
      <c r="F203" s="322" t="s">
        <v>43</v>
      </c>
      <c r="G203" s="301"/>
      <c r="H203" s="301" t="s">
        <v>594</v>
      </c>
      <c r="I203" s="301"/>
      <c r="J203" s="301"/>
      <c r="K203" s="344"/>
    </row>
    <row r="204" ht="15" customHeight="1">
      <c r="B204" s="323"/>
      <c r="C204" s="301"/>
      <c r="D204" s="301"/>
      <c r="E204" s="301"/>
      <c r="F204" s="322" t="s">
        <v>44</v>
      </c>
      <c r="G204" s="301"/>
      <c r="H204" s="301" t="s">
        <v>595</v>
      </c>
      <c r="I204" s="301"/>
      <c r="J204" s="301"/>
      <c r="K204" s="344"/>
    </row>
    <row r="205" ht="15" customHeight="1">
      <c r="B205" s="323"/>
      <c r="C205" s="301"/>
      <c r="D205" s="301"/>
      <c r="E205" s="301"/>
      <c r="F205" s="322"/>
      <c r="G205" s="301"/>
      <c r="H205" s="301"/>
      <c r="I205" s="301"/>
      <c r="J205" s="301"/>
      <c r="K205" s="344"/>
    </row>
    <row r="206" ht="15" customHeight="1">
      <c r="B206" s="323"/>
      <c r="C206" s="301" t="s">
        <v>536</v>
      </c>
      <c r="D206" s="301"/>
      <c r="E206" s="301"/>
      <c r="F206" s="322" t="s">
        <v>76</v>
      </c>
      <c r="G206" s="301"/>
      <c r="H206" s="301" t="s">
        <v>596</v>
      </c>
      <c r="I206" s="301"/>
      <c r="J206" s="301"/>
      <c r="K206" s="344"/>
    </row>
    <row r="207" ht="15" customHeight="1">
      <c r="B207" s="323"/>
      <c r="C207" s="329"/>
      <c r="D207" s="301"/>
      <c r="E207" s="301"/>
      <c r="F207" s="322" t="s">
        <v>434</v>
      </c>
      <c r="G207" s="301"/>
      <c r="H207" s="301" t="s">
        <v>435</v>
      </c>
      <c r="I207" s="301"/>
      <c r="J207" s="301"/>
      <c r="K207" s="344"/>
    </row>
    <row r="208" ht="15" customHeight="1">
      <c r="B208" s="323"/>
      <c r="C208" s="301"/>
      <c r="D208" s="301"/>
      <c r="E208" s="301"/>
      <c r="F208" s="322" t="s">
        <v>432</v>
      </c>
      <c r="G208" s="301"/>
      <c r="H208" s="301" t="s">
        <v>597</v>
      </c>
      <c r="I208" s="301"/>
      <c r="J208" s="301"/>
      <c r="K208" s="344"/>
    </row>
    <row r="209" ht="15" customHeight="1">
      <c r="B209" s="361"/>
      <c r="C209" s="329"/>
      <c r="D209" s="329"/>
      <c r="E209" s="329"/>
      <c r="F209" s="322" t="s">
        <v>436</v>
      </c>
      <c r="G209" s="307"/>
      <c r="H209" s="348" t="s">
        <v>80</v>
      </c>
      <c r="I209" s="348"/>
      <c r="J209" s="348"/>
      <c r="K209" s="362"/>
    </row>
    <row r="210" ht="15" customHeight="1">
      <c r="B210" s="361"/>
      <c r="C210" s="329"/>
      <c r="D210" s="329"/>
      <c r="E210" s="329"/>
      <c r="F210" s="322" t="s">
        <v>437</v>
      </c>
      <c r="G210" s="307"/>
      <c r="H210" s="348" t="s">
        <v>413</v>
      </c>
      <c r="I210" s="348"/>
      <c r="J210" s="348"/>
      <c r="K210" s="362"/>
    </row>
    <row r="211" ht="15" customHeight="1">
      <c r="B211" s="361"/>
      <c r="C211" s="329"/>
      <c r="D211" s="329"/>
      <c r="E211" s="329"/>
      <c r="F211" s="363"/>
      <c r="G211" s="307"/>
      <c r="H211" s="364"/>
      <c r="I211" s="364"/>
      <c r="J211" s="364"/>
      <c r="K211" s="362"/>
    </row>
    <row r="212" ht="15" customHeight="1">
      <c r="B212" s="361"/>
      <c r="C212" s="301" t="s">
        <v>560</v>
      </c>
      <c r="D212" s="329"/>
      <c r="E212" s="329"/>
      <c r="F212" s="322">
        <v>1</v>
      </c>
      <c r="G212" s="307"/>
      <c r="H212" s="348" t="s">
        <v>598</v>
      </c>
      <c r="I212" s="348"/>
      <c r="J212" s="348"/>
      <c r="K212" s="362"/>
    </row>
    <row r="213" ht="15" customHeight="1">
      <c r="B213" s="361"/>
      <c r="C213" s="329"/>
      <c r="D213" s="329"/>
      <c r="E213" s="329"/>
      <c r="F213" s="322">
        <v>2</v>
      </c>
      <c r="G213" s="307"/>
      <c r="H213" s="348" t="s">
        <v>599</v>
      </c>
      <c r="I213" s="348"/>
      <c r="J213" s="348"/>
      <c r="K213" s="362"/>
    </row>
    <row r="214" ht="15" customHeight="1">
      <c r="B214" s="361"/>
      <c r="C214" s="329"/>
      <c r="D214" s="329"/>
      <c r="E214" s="329"/>
      <c r="F214" s="322">
        <v>3</v>
      </c>
      <c r="G214" s="307"/>
      <c r="H214" s="348" t="s">
        <v>600</v>
      </c>
      <c r="I214" s="348"/>
      <c r="J214" s="348"/>
      <c r="K214" s="362"/>
    </row>
    <row r="215" ht="15" customHeight="1">
      <c r="B215" s="361"/>
      <c r="C215" s="329"/>
      <c r="D215" s="329"/>
      <c r="E215" s="329"/>
      <c r="F215" s="322">
        <v>4</v>
      </c>
      <c r="G215" s="307"/>
      <c r="H215" s="348" t="s">
        <v>601</v>
      </c>
      <c r="I215" s="348"/>
      <c r="J215" s="348"/>
      <c r="K215" s="362"/>
    </row>
    <row r="216" ht="12.75" customHeight="1">
      <c r="B216" s="365"/>
      <c r="C216" s="366"/>
      <c r="D216" s="366"/>
      <c r="E216" s="366"/>
      <c r="F216" s="366"/>
      <c r="G216" s="366"/>
      <c r="H216" s="366"/>
      <c r="I216" s="366"/>
      <c r="J216" s="366"/>
      <c r="K216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Alenka</dc:creator>
  <cp:lastModifiedBy>Alenka</cp:lastModifiedBy>
  <dcterms:created xsi:type="dcterms:W3CDTF">2017-10-26T09:36:08Z</dcterms:created>
  <dcterms:modified xsi:type="dcterms:W3CDTF">2017-10-26T09:36:12Z</dcterms:modified>
</cp:coreProperties>
</file>